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Ex1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Ex17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21.xml" ContentType="application/vnd.openxmlformats-officedocument.drawing+xml"/>
  <Override PartName="/xl/charts/chartEx19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0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Ex21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2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+xml"/>
  <Override PartName="/xl/charts/chartEx23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24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24.xml" ContentType="application/vnd.openxmlformats-officedocument.drawing+xml"/>
  <Override PartName="/xl/charts/chart1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5.xml" ContentType="application/vnd.openxmlformats-officedocument.drawing+xml"/>
  <Override PartName="/xl/charts/chartEx25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11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Ex2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drawings/drawing28.xml" ContentType="application/vnd.openxmlformats-officedocument.drawing+xml"/>
  <Override PartName="/xl/charts/chartEx2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29.xml" ContentType="application/vnd.openxmlformats-officedocument.drawing+xml"/>
  <Override PartName="/xl/charts/chartEx30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31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drawings/drawing30.xml" ContentType="application/vnd.openxmlformats-officedocument.drawing+xml"/>
  <Override PartName="/xl/charts/chartEx32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33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drawings/drawing31.xml" ContentType="application/vnd.openxmlformats-officedocument.drawing+xml"/>
  <Override PartName="/xl/charts/chartEx34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35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drawings/drawing32.xml" ContentType="application/vnd.openxmlformats-officedocument.drawing+xml"/>
  <Override PartName="/xl/charts/chartEx36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37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drawings/drawing33.xml" ContentType="application/vnd.openxmlformats-officedocument.drawing+xml"/>
  <Override PartName="/xl/charts/chart1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4.xml" ContentType="application/vnd.openxmlformats-officedocument.drawing+xml"/>
  <Override PartName="/xl/charts/chartEx38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13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Ex39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40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drawings/drawing37.xml" ContentType="application/vnd.openxmlformats-officedocument.drawing+xml"/>
  <Override PartName="/xl/charts/chartEx41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42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+xml"/>
  <Override PartName="/xl/charts/chartEx43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44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drawings/drawing39.xml" ContentType="application/vnd.openxmlformats-officedocument.drawing+xml"/>
  <Override PartName="/xl/charts/chartEx45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46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harts/chartEx47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charts/chartEx48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drawings/drawing42.xml" ContentType="application/vnd.openxmlformats-officedocument.drawing+xml"/>
  <Override PartName="/xl/charts/chart1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3.xml" ContentType="application/vnd.openxmlformats-officedocument.drawing+xml"/>
  <Override PartName="/xl/charts/chartEx49.xml" ContentType="application/vnd.ms-office.chartex+xml"/>
  <Override PartName="/xl/charts/style60.xml" ContentType="application/vnd.ms-office.chartstyle+xml"/>
  <Override PartName="/xl/charts/colors60.xml" ContentType="application/vnd.ms-office.chartcolorstyle+xml"/>
  <Override PartName="/xl/charts/chart15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harts/chartEx50.xml" ContentType="application/vnd.ms-office.chartex+xml"/>
  <Override PartName="/xl/charts/style61.xml" ContentType="application/vnd.ms-office.chartstyle+xml"/>
  <Override PartName="/xl/charts/colors61.xml" ContentType="application/vnd.ms-office.chartcolorstyle+xml"/>
  <Override PartName="/xl/charts/chartEx51.xml" ContentType="application/vnd.ms-office.chartex+xml"/>
  <Override PartName="/xl/charts/style62.xml" ContentType="application/vnd.ms-office.chartstyle+xml"/>
  <Override PartName="/xl/charts/colors62.xml" ContentType="application/vnd.ms-office.chartcolorstyle+xml"/>
  <Override PartName="/xl/drawings/drawing47.xml" ContentType="application/vnd.openxmlformats-officedocument.drawing+xml"/>
  <Override PartName="/xl/charts/chartEx52.xml" ContentType="application/vnd.ms-office.chartex+xml"/>
  <Override PartName="/xl/charts/style63.xml" ContentType="application/vnd.ms-office.chartstyle+xml"/>
  <Override PartName="/xl/charts/colors63.xml" ContentType="application/vnd.ms-office.chartcolorstyle+xml"/>
  <Override PartName="/xl/charts/chartEx53.xml" ContentType="application/vnd.ms-office.chartex+xml"/>
  <Override PartName="/xl/charts/style64.xml" ContentType="application/vnd.ms-office.chartstyle+xml"/>
  <Override PartName="/xl/charts/colors64.xml" ContentType="application/vnd.ms-office.chartcolorstyle+xml"/>
  <Override PartName="/xl/drawings/drawing48.xml" ContentType="application/vnd.openxmlformats-officedocument.drawing+xml"/>
  <Override PartName="/xl/charts/chartEx54.xml" ContentType="application/vnd.ms-office.chartex+xml"/>
  <Override PartName="/xl/charts/style65.xml" ContentType="application/vnd.ms-office.chartstyle+xml"/>
  <Override PartName="/xl/charts/colors65.xml" ContentType="application/vnd.ms-office.chartcolorstyle+xml"/>
  <Override PartName="/xl/charts/chartEx55.xml" ContentType="application/vnd.ms-office.chartex+xml"/>
  <Override PartName="/xl/charts/style66.xml" ContentType="application/vnd.ms-office.chartstyle+xml"/>
  <Override PartName="/xl/charts/colors66.xml" ContentType="application/vnd.ms-office.chartcolorstyle+xml"/>
  <Override PartName="/xl/drawings/drawing49.xml" ContentType="application/vnd.openxmlformats-officedocument.drawing+xml"/>
  <Override PartName="/xl/charts/chartEx56.xml" ContentType="application/vnd.ms-office.chartex+xml"/>
  <Override PartName="/xl/charts/style67.xml" ContentType="application/vnd.ms-office.chartstyle+xml"/>
  <Override PartName="/xl/charts/colors67.xml" ContentType="application/vnd.ms-office.chartcolorstyle+xml"/>
  <Override PartName="/xl/charts/chartEx57.xml" ContentType="application/vnd.ms-office.chartex+xml"/>
  <Override PartName="/xl/charts/style68.xml" ContentType="application/vnd.ms-office.chartstyle+xml"/>
  <Override PartName="/xl/charts/colors68.xml" ContentType="application/vnd.ms-office.chartcolorstyle+xml"/>
  <Override PartName="/xl/drawings/drawing50.xml" ContentType="application/vnd.openxmlformats-officedocument.drawing+xml"/>
  <Override PartName="/xl/charts/chartEx58.xml" ContentType="application/vnd.ms-office.chartex+xml"/>
  <Override PartName="/xl/charts/style69.xml" ContentType="application/vnd.ms-office.chartstyle+xml"/>
  <Override PartName="/xl/charts/colors69.xml" ContentType="application/vnd.ms-office.chartcolorstyle+xml"/>
  <Override PartName="/xl/charts/chartEx59.xml" ContentType="application/vnd.ms-office.chartex+xml"/>
  <Override PartName="/xl/charts/style70.xml" ContentType="application/vnd.ms-office.chartstyle+xml"/>
  <Override PartName="/xl/charts/colors70.xml" ContentType="application/vnd.ms-office.chartcolorstyle+xml"/>
  <Override PartName="/xl/drawings/drawing51.xml" ContentType="application/vnd.openxmlformats-officedocument.drawing+xml"/>
  <Override PartName="/xl/charts/chartEx60.xml" ContentType="application/vnd.ms-office.chartex+xml"/>
  <Override PartName="/xl/charts/style71.xml" ContentType="application/vnd.ms-office.chartstyle+xml"/>
  <Override PartName="/xl/charts/colors71.xml" ContentType="application/vnd.ms-office.chartcolorstyle+xml"/>
  <Override PartName="/xl/charts/chartEx61.xml" ContentType="application/vnd.ms-office.chartex+xml"/>
  <Override PartName="/xl/charts/style72.xml" ContentType="application/vnd.ms-office.chartstyle+xml"/>
  <Override PartName="/xl/charts/colors72.xml" ContentType="application/vnd.ms-office.chartcolorstyle+xml"/>
  <Override PartName="/xl/drawings/drawing52.xml" ContentType="application/vnd.openxmlformats-officedocument.drawing+xml"/>
  <Override PartName="/xl/charts/chartEx62.xml" ContentType="application/vnd.ms-office.chartex+xml"/>
  <Override PartName="/xl/charts/style73.xml" ContentType="application/vnd.ms-office.chartstyle+xml"/>
  <Override PartName="/xl/charts/colors73.xml" ContentType="application/vnd.ms-office.chartcolorstyle+xml"/>
  <Override PartName="/xl/charts/chartEx63.xml" ContentType="application/vnd.ms-office.chartex+xml"/>
  <Override PartName="/xl/charts/style74.xml" ContentType="application/vnd.ms-office.chartstyle+xml"/>
  <Override PartName="/xl/charts/colors74.xml" ContentType="application/vnd.ms-office.chartcolorstyle+xml"/>
  <Override PartName="/xl/drawings/drawing53.xml" ContentType="application/vnd.openxmlformats-officedocument.drawing+xml"/>
  <Override PartName="/xl/charts/chart1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4.xml" ContentType="application/vnd.openxmlformats-officedocument.drawing+xml"/>
  <Override PartName="/xl/charts/chartEx64.xml" ContentType="application/vnd.ms-office.chartex+xml"/>
  <Override PartName="/xl/charts/style76.xml" ContentType="application/vnd.ms-office.chartstyle+xml"/>
  <Override PartName="/xl/charts/colors76.xml" ContentType="application/vnd.ms-office.chartcolorstyle+xml"/>
  <Override PartName="/xl/charts/chart1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Ex65.xml" ContentType="application/vnd.ms-office.chartex+xml"/>
  <Override PartName="/xl/charts/style77.xml" ContentType="application/vnd.ms-office.chartstyle+xml"/>
  <Override PartName="/xl/charts/colors77.xml" ContentType="application/vnd.ms-office.chartcolorstyle+xml"/>
  <Override PartName="/xl/charts/chartEx66.xml" ContentType="application/vnd.ms-office.chartex+xml"/>
  <Override PartName="/xl/charts/style78.xml" ContentType="application/vnd.ms-office.chartstyle+xml"/>
  <Override PartName="/xl/charts/colors78.xml" ContentType="application/vnd.ms-office.chartcolorstyle+xml"/>
  <Override PartName="/xl/drawings/drawing57.xml" ContentType="application/vnd.openxmlformats-officedocument.drawing+xml"/>
  <Override PartName="/xl/charts/chartEx67.xml" ContentType="application/vnd.ms-office.chartex+xml"/>
  <Override PartName="/xl/charts/style79.xml" ContentType="application/vnd.ms-office.chartstyle+xml"/>
  <Override PartName="/xl/charts/colors79.xml" ContentType="application/vnd.ms-office.chartcolorstyle+xml"/>
  <Override PartName="/xl/charts/chartEx68.xml" ContentType="application/vnd.ms-office.chartex+xml"/>
  <Override PartName="/xl/charts/style80.xml" ContentType="application/vnd.ms-office.chartstyle+xml"/>
  <Override PartName="/xl/charts/colors80.xml" ContentType="application/vnd.ms-office.chartcolorstyle+xml"/>
  <Override PartName="/xl/drawings/drawing58.xml" ContentType="application/vnd.openxmlformats-officedocument.drawing+xml"/>
  <Override PartName="/xl/charts/chartEx69.xml" ContentType="application/vnd.ms-office.chartex+xml"/>
  <Override PartName="/xl/charts/style81.xml" ContentType="application/vnd.ms-office.chartstyle+xml"/>
  <Override PartName="/xl/charts/colors81.xml" ContentType="application/vnd.ms-office.chartcolorstyle+xml"/>
  <Override PartName="/xl/charts/chartEx70.xml" ContentType="application/vnd.ms-office.chartex+xml"/>
  <Override PartName="/xl/charts/style82.xml" ContentType="application/vnd.ms-office.chartstyle+xml"/>
  <Override PartName="/xl/charts/colors82.xml" ContentType="application/vnd.ms-office.chartcolorstyle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harts/chartEx71.xml" ContentType="application/vnd.ms-office.chartex+xml"/>
  <Override PartName="/xl/charts/style83.xml" ContentType="application/vnd.ms-office.chartstyle+xml"/>
  <Override PartName="/xl/charts/colors83.xml" ContentType="application/vnd.ms-office.chartcolorstyle+xml"/>
  <Override PartName="/xl/charts/chartEx72.xml" ContentType="application/vnd.ms-office.chartex+xml"/>
  <Override PartName="/xl/charts/style84.xml" ContentType="application/vnd.ms-office.chartstyle+xml"/>
  <Override PartName="/xl/charts/colors84.xml" ContentType="application/vnd.ms-office.chartcolorstyle+xml"/>
  <Override PartName="/xl/drawings/drawing61.xml" ContentType="application/vnd.openxmlformats-officedocument.drawing+xml"/>
  <Override PartName="/xl/charts/chartEx73.xml" ContentType="application/vnd.ms-office.chartex+xml"/>
  <Override PartName="/xl/charts/style85.xml" ContentType="application/vnd.ms-office.chartstyle+xml"/>
  <Override PartName="/xl/charts/colors85.xml" ContentType="application/vnd.ms-office.chartcolorstyle+xml"/>
  <Override PartName="/xl/charts/chartEx74.xml" ContentType="application/vnd.ms-office.chartex+xml"/>
  <Override PartName="/xl/charts/style86.xml" ContentType="application/vnd.ms-office.chartstyle+xml"/>
  <Override PartName="/xl/charts/colors86.xml" ContentType="application/vnd.ms-office.chartcolorstyle+xml"/>
  <Override PartName="/xl/drawings/drawing62.xml" ContentType="application/vnd.openxmlformats-officedocument.drawing+xml"/>
  <Override PartName="/xl/charts/chart1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3.xml" ContentType="application/vnd.openxmlformats-officedocument.drawing+xml"/>
  <Override PartName="/xl/charts/chartEx75.xml" ContentType="application/vnd.ms-office.chartex+xml"/>
  <Override PartName="/xl/charts/style88.xml" ContentType="application/vnd.ms-office.chartstyle+xml"/>
  <Override PartName="/xl/charts/colors88.xml" ContentType="application/vnd.ms-office.chartcolorstyle+xml"/>
  <Override PartName="/xl/charts/chart19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Ex76.xml" ContentType="application/vnd.ms-office.chartex+xml"/>
  <Override PartName="/xl/charts/style89.xml" ContentType="application/vnd.ms-office.chartstyle+xml"/>
  <Override PartName="/xl/charts/colors89.xml" ContentType="application/vnd.ms-office.chartcolorstyle+xml"/>
  <Override PartName="/xl/charts/chartEx77.xml" ContentType="application/vnd.ms-office.chartex+xml"/>
  <Override PartName="/xl/charts/style90.xml" ContentType="application/vnd.ms-office.chartstyle+xml"/>
  <Override PartName="/xl/charts/colors90.xml" ContentType="application/vnd.ms-office.chartcolorstyle+xml"/>
  <Override PartName="/xl/drawings/drawing66.xml" ContentType="application/vnd.openxmlformats-officedocument.drawing+xml"/>
  <Override PartName="/xl/charts/chartEx78.xml" ContentType="application/vnd.ms-office.chartex+xml"/>
  <Override PartName="/xl/charts/style91.xml" ContentType="application/vnd.ms-office.chartstyle+xml"/>
  <Override PartName="/xl/charts/colors91.xml" ContentType="application/vnd.ms-office.chartcolorstyle+xml"/>
  <Override PartName="/xl/charts/chartEx79.xml" ContentType="application/vnd.ms-office.chartex+xml"/>
  <Override PartName="/xl/charts/style92.xml" ContentType="application/vnd.ms-office.chartstyle+xml"/>
  <Override PartName="/xl/charts/colors92.xml" ContentType="application/vnd.ms-office.chartcolorstyle+xml"/>
  <Override PartName="/xl/drawings/drawing67.xml" ContentType="application/vnd.openxmlformats-officedocument.drawing+xml"/>
  <Override PartName="/xl/charts/chart20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68.xml" ContentType="application/vnd.openxmlformats-officedocument.drawing+xml"/>
  <Override PartName="/xl/charts/chartEx80.xml" ContentType="application/vnd.ms-office.chartex+xml"/>
  <Override PartName="/xl/charts/style94.xml" ContentType="application/vnd.ms-office.chartstyle+xml"/>
  <Override PartName="/xl/charts/colors94.xml" ContentType="application/vnd.ms-office.chartcolorstyle+xml"/>
  <Override PartName="/xl/charts/chart21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Ex81.xml" ContentType="application/vnd.ms-office.chartex+xml"/>
  <Override PartName="/xl/charts/style95.xml" ContentType="application/vnd.ms-office.chartstyle+xml"/>
  <Override PartName="/xl/charts/colors95.xml" ContentType="application/vnd.ms-office.chartcolorstyle+xml"/>
  <Override PartName="/xl/charts/chartEx82.xml" ContentType="application/vnd.ms-office.chartex+xml"/>
  <Override PartName="/xl/charts/style96.xml" ContentType="application/vnd.ms-office.chartstyle+xml"/>
  <Override PartName="/xl/charts/colors96.xml" ContentType="application/vnd.ms-office.chartcolorstyle+xml"/>
  <Override PartName="/xl/drawings/drawing71.xml" ContentType="application/vnd.openxmlformats-officedocument.drawing+xml"/>
  <Override PartName="/xl/charts/chartEx83.xml" ContentType="application/vnd.ms-office.chartex+xml"/>
  <Override PartName="/xl/charts/style97.xml" ContentType="application/vnd.ms-office.chartstyle+xml"/>
  <Override PartName="/xl/charts/colors97.xml" ContentType="application/vnd.ms-office.chartcolorstyle+xml"/>
  <Override PartName="/xl/charts/chartEx84.xml" ContentType="application/vnd.ms-office.chartex+xml"/>
  <Override PartName="/xl/charts/style98.xml" ContentType="application/vnd.ms-office.chartstyle+xml"/>
  <Override PartName="/xl/charts/colors98.xml" ContentType="application/vnd.ms-office.chartcolorstyle+xml"/>
  <Override PartName="/xl/drawings/drawing72.xml" ContentType="application/vnd.openxmlformats-officedocument.drawing+xml"/>
  <Override PartName="/xl/charts/chart2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73.xml" ContentType="application/vnd.openxmlformats-officedocument.drawing+xml"/>
  <Override PartName="/xl/charts/chartEx85.xml" ContentType="application/vnd.ms-office.chartex+xml"/>
  <Override PartName="/xl/charts/style100.xml" ContentType="application/vnd.ms-office.chartstyle+xml"/>
  <Override PartName="/xl/charts/colors100.xml" ContentType="application/vnd.ms-office.chartcolorstyle+xml"/>
  <Override PartName="/xl/charts/chart23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charts/chartEx86.xml" ContentType="application/vnd.ms-office.chartex+xml"/>
  <Override PartName="/xl/charts/style101.xml" ContentType="application/vnd.ms-office.chartstyle+xml"/>
  <Override PartName="/xl/charts/colors101.xml" ContentType="application/vnd.ms-office.chartcolorstyle+xml"/>
  <Override PartName="/xl/charts/chartEx87.xml" ContentType="application/vnd.ms-office.chartex+xml"/>
  <Override PartName="/xl/charts/style102.xml" ContentType="application/vnd.ms-office.chartstyle+xml"/>
  <Override PartName="/xl/charts/colors102.xml" ContentType="application/vnd.ms-office.chartcolorstyle+xml"/>
  <Override PartName="/xl/drawings/drawing77.xml" ContentType="application/vnd.openxmlformats-officedocument.drawing+xml"/>
  <Override PartName="/xl/charts/chartEx88.xml" ContentType="application/vnd.ms-office.chartex+xml"/>
  <Override PartName="/xl/charts/style103.xml" ContentType="application/vnd.ms-office.chartstyle+xml"/>
  <Override PartName="/xl/charts/colors103.xml" ContentType="application/vnd.ms-office.chartcolorstyle+xml"/>
  <Override PartName="/xl/charts/chartEx89.xml" ContentType="application/vnd.ms-office.chartex+xml"/>
  <Override PartName="/xl/charts/style104.xml" ContentType="application/vnd.ms-office.chartstyle+xml"/>
  <Override PartName="/xl/charts/colors104.xml" ContentType="application/vnd.ms-office.chartcolorstyle+xml"/>
  <Override PartName="/xl/drawings/drawing78.xml" ContentType="application/vnd.openxmlformats-officedocument.drawing+xml"/>
  <Override PartName="/xl/charts/chartEx90.xml" ContentType="application/vnd.ms-office.chartex+xml"/>
  <Override PartName="/xl/charts/style105.xml" ContentType="application/vnd.ms-office.chartstyle+xml"/>
  <Override PartName="/xl/charts/colors105.xml" ContentType="application/vnd.ms-office.chartcolorstyle+xml"/>
  <Override PartName="/xl/charts/chartEx91.xml" ContentType="application/vnd.ms-office.chartex+xml"/>
  <Override PartName="/xl/charts/style106.xml" ContentType="application/vnd.ms-office.chartstyle+xml"/>
  <Override PartName="/xl/charts/colors106.xml" ContentType="application/vnd.ms-office.chartcolorstyle+xml"/>
  <Override PartName="/xl/drawings/drawing79.xml" ContentType="application/vnd.openxmlformats-officedocument.drawing+xml"/>
  <Override PartName="/xl/charts/chart24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80.xml" ContentType="application/vnd.openxmlformats-officedocument.drawing+xml"/>
  <Override PartName="/xl/charts/chartEx92.xml" ContentType="application/vnd.ms-office.chartex+xml"/>
  <Override PartName="/xl/charts/style108.xml" ContentType="application/vnd.ms-office.chartstyle+xml"/>
  <Override PartName="/xl/charts/colors108.xml" ContentType="application/vnd.ms-office.chartcolorstyle+xml"/>
  <Override PartName="/xl/charts/chart25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Ex93.xml" ContentType="application/vnd.ms-office.chartex+xml"/>
  <Override PartName="/xl/charts/style109.xml" ContentType="application/vnd.ms-office.chartstyle+xml"/>
  <Override PartName="/xl/charts/colors109.xml" ContentType="application/vnd.ms-office.chartcolorstyle+xml"/>
  <Override PartName="/xl/charts/chartEx94.xml" ContentType="application/vnd.ms-office.chartex+xml"/>
  <Override PartName="/xl/charts/style110.xml" ContentType="application/vnd.ms-office.chartstyle+xml"/>
  <Override PartName="/xl/charts/colors110.xml" ContentType="application/vnd.ms-office.chartcolorstyle+xml"/>
  <Override PartName="/xl/drawings/drawing83.xml" ContentType="application/vnd.openxmlformats-officedocument.drawing+xml"/>
  <Override PartName="/xl/charts/chartEx95.xml" ContentType="application/vnd.ms-office.chartex+xml"/>
  <Override PartName="/xl/charts/style111.xml" ContentType="application/vnd.ms-office.chartstyle+xml"/>
  <Override PartName="/xl/charts/colors111.xml" ContentType="application/vnd.ms-office.chartcolorstyle+xml"/>
  <Override PartName="/xl/charts/chartEx96.xml" ContentType="application/vnd.ms-office.chartex+xml"/>
  <Override PartName="/xl/charts/style112.xml" ContentType="application/vnd.ms-office.chartstyle+xml"/>
  <Override PartName="/xl/charts/colors112.xml" ContentType="application/vnd.ms-office.chartcolorstyle+xml"/>
  <Override PartName="/xl/drawings/drawing84.xml" ContentType="application/vnd.openxmlformats-officedocument.drawing+xml"/>
  <Override PartName="/xl/charts/chartEx97.xml" ContentType="application/vnd.ms-office.chartex+xml"/>
  <Override PartName="/xl/charts/style113.xml" ContentType="application/vnd.ms-office.chartstyle+xml"/>
  <Override PartName="/xl/charts/colors113.xml" ContentType="application/vnd.ms-office.chartcolorstyle+xml"/>
  <Override PartName="/xl/charts/chartEx98.xml" ContentType="application/vnd.ms-office.chartex+xml"/>
  <Override PartName="/xl/charts/style114.xml" ContentType="application/vnd.ms-office.chartstyle+xml"/>
  <Override PartName="/xl/charts/colors114.xml" ContentType="application/vnd.ms-office.chartcolorstyle+xml"/>
  <Override PartName="/xl/drawings/drawing85.xml" ContentType="application/vnd.openxmlformats-officedocument.drawing+xml"/>
  <Override PartName="/xl/charts/chartEx99.xml" ContentType="application/vnd.ms-office.chartex+xml"/>
  <Override PartName="/xl/charts/style115.xml" ContentType="application/vnd.ms-office.chartstyle+xml"/>
  <Override PartName="/xl/charts/colors115.xml" ContentType="application/vnd.ms-office.chartcolorstyle+xml"/>
  <Override PartName="/xl/charts/chartEx100.xml" ContentType="application/vnd.ms-office.chartex+xml"/>
  <Override PartName="/xl/charts/style116.xml" ContentType="application/vnd.ms-office.chartstyle+xml"/>
  <Override PartName="/xl/charts/colors116.xml" ContentType="application/vnd.ms-office.chartcolorstyle+xml"/>
  <Override PartName="/xl/drawings/drawing86.xml" ContentType="application/vnd.openxmlformats-officedocument.drawing+xml"/>
  <Override PartName="/xl/charts/chart2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87.xml" ContentType="application/vnd.openxmlformats-officedocument.drawing+xml"/>
  <Override PartName="/xl/charts/chartEx101.xml" ContentType="application/vnd.ms-office.chartex+xml"/>
  <Override PartName="/xl/charts/style118.xml" ContentType="application/vnd.ms-office.chartstyle+xml"/>
  <Override PartName="/xl/charts/colors118.xml" ContentType="application/vnd.ms-office.chartcolorstyle+xml"/>
  <Override PartName="/xl/charts/chart27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Ex102.xml" ContentType="application/vnd.ms-office.chartex+xml"/>
  <Override PartName="/xl/charts/style119.xml" ContentType="application/vnd.ms-office.chartstyle+xml"/>
  <Override PartName="/xl/charts/colors119.xml" ContentType="application/vnd.ms-office.chartcolorstyle+xml"/>
  <Override PartName="/xl/charts/chartEx103.xml" ContentType="application/vnd.ms-office.chartex+xml"/>
  <Override PartName="/xl/charts/style120.xml" ContentType="application/vnd.ms-office.chartstyle+xml"/>
  <Override PartName="/xl/charts/colors120.xml" ContentType="application/vnd.ms-office.chartcolorstyle+xml"/>
  <Override PartName="/xl/drawings/drawing90.xml" ContentType="application/vnd.openxmlformats-officedocument.drawing+xml"/>
  <Override PartName="/xl/charts/chartEx104.xml" ContentType="application/vnd.ms-office.chartex+xml"/>
  <Override PartName="/xl/charts/style121.xml" ContentType="application/vnd.ms-office.chartstyle+xml"/>
  <Override PartName="/xl/charts/colors121.xml" ContentType="application/vnd.ms-office.chartcolorstyle+xml"/>
  <Override PartName="/xl/charts/chartEx105.xml" ContentType="application/vnd.ms-office.chartex+xml"/>
  <Override PartName="/xl/charts/style122.xml" ContentType="application/vnd.ms-office.chartstyle+xml"/>
  <Override PartName="/xl/charts/colors122.xml" ContentType="application/vnd.ms-office.chartcolorstyle+xml"/>
  <Override PartName="/xl/drawings/drawing91.xml" ContentType="application/vnd.openxmlformats-officedocument.drawing+xml"/>
  <Override PartName="/xl/charts/chart2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92.xml" ContentType="application/vnd.openxmlformats-officedocument.drawing+xml"/>
  <Override PartName="/xl/charts/chartEx106.xml" ContentType="application/vnd.ms-office.chartex+xml"/>
  <Override PartName="/xl/charts/style124.xml" ContentType="application/vnd.ms-office.chartstyle+xml"/>
  <Override PartName="/xl/charts/colors124.xml" ContentType="application/vnd.ms-office.chartcolorstyle+xml"/>
  <Override PartName="/xl/charts/chart29.xml" ContentType="application/vnd.openxmlformats-officedocument.drawingml.chart+xml"/>
  <Override PartName="/xl/drawings/drawing93.xml" ContentType="application/vnd.openxmlformats-officedocument.drawingml.chartshapes+xml"/>
  <Override PartName="/xl/drawings/drawing94.xml" ContentType="application/vnd.openxmlformats-officedocument.drawing+xml"/>
  <Override PartName="/xl/charts/chartEx107.xml" ContentType="application/vnd.ms-office.chartex+xml"/>
  <Override PartName="/xl/charts/style125.xml" ContentType="application/vnd.ms-office.chartstyle+xml"/>
  <Override PartName="/xl/charts/colors125.xml" ContentType="application/vnd.ms-office.chartcolorstyle+xml"/>
  <Override PartName="/xl/charts/chartEx108.xml" ContentType="application/vnd.ms-office.chartex+xml"/>
  <Override PartName="/xl/charts/style126.xml" ContentType="application/vnd.ms-office.chartstyle+xml"/>
  <Override PartName="/xl/charts/colors126.xml" ContentType="application/vnd.ms-office.chartcolorstyle+xml"/>
  <Override PartName="/xl/drawings/drawing95.xml" ContentType="application/vnd.openxmlformats-officedocument.drawing+xml"/>
  <Override PartName="/xl/charts/chartEx109.xml" ContentType="application/vnd.ms-office.chartex+xml"/>
  <Override PartName="/xl/charts/style127.xml" ContentType="application/vnd.ms-office.chartstyle+xml"/>
  <Override PartName="/xl/charts/colors127.xml" ContentType="application/vnd.ms-office.chartcolorstyle+xml"/>
  <Override PartName="/xl/charts/chartEx110.xml" ContentType="application/vnd.ms-office.chartex+xml"/>
  <Override PartName="/xl/charts/style128.xml" ContentType="application/vnd.ms-office.chartstyle+xml"/>
  <Override PartName="/xl/charts/colors128.xml" ContentType="application/vnd.ms-office.chartcolorstyle+xml"/>
  <Override PartName="/xl/drawings/drawing96.xml" ContentType="application/vnd.openxmlformats-officedocument.drawing+xml"/>
  <Override PartName="/xl/charts/chart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97.xml" ContentType="application/vnd.openxmlformats-officedocument.drawing+xml"/>
  <Override PartName="/xl/charts/chartEx111.xml" ContentType="application/vnd.ms-office.chartex+xml"/>
  <Override PartName="/xl/charts/style130.xml" ContentType="application/vnd.ms-office.chartstyle+xml"/>
  <Override PartName="/xl/charts/colors130.xml" ContentType="application/vnd.ms-office.chartcolorstyle+xml"/>
  <Override PartName="/xl/charts/chart31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charts/chartEx112.xml" ContentType="application/vnd.ms-office.chartex+xml"/>
  <Override PartName="/xl/charts/style131.xml" ContentType="application/vnd.ms-office.chartstyle+xml"/>
  <Override PartName="/xl/charts/colors131.xml" ContentType="application/vnd.ms-office.chartcolorstyle+xml"/>
  <Override PartName="/xl/charts/chartEx113.xml" ContentType="application/vnd.ms-office.chartex+xml"/>
  <Override PartName="/xl/charts/style132.xml" ContentType="application/vnd.ms-office.chartstyle+xml"/>
  <Override PartName="/xl/charts/colors132.xml" ContentType="application/vnd.ms-office.chartcolorstyle+xml"/>
  <Override PartName="/xl/drawings/drawing101.xml" ContentType="application/vnd.openxmlformats-officedocument.drawing+xml"/>
  <Override PartName="/xl/charts/chartEx114.xml" ContentType="application/vnd.ms-office.chartex+xml"/>
  <Override PartName="/xl/charts/style133.xml" ContentType="application/vnd.ms-office.chartstyle+xml"/>
  <Override PartName="/xl/charts/colors133.xml" ContentType="application/vnd.ms-office.chartcolorstyle+xml"/>
  <Override PartName="/xl/charts/chartEx115.xml" ContentType="application/vnd.ms-office.chartex+xml"/>
  <Override PartName="/xl/charts/style134.xml" ContentType="application/vnd.ms-office.chartstyle+xml"/>
  <Override PartName="/xl/charts/colors134.xml" ContentType="application/vnd.ms-office.chartcolorstyle+xml"/>
  <Override PartName="/xl/drawings/drawing102.xml" ContentType="application/vnd.openxmlformats-officedocument.drawing+xml"/>
  <Override PartName="/xl/charts/chartEx116.xml" ContentType="application/vnd.ms-office.chartex+xml"/>
  <Override PartName="/xl/charts/style135.xml" ContentType="application/vnd.ms-office.chartstyle+xml"/>
  <Override PartName="/xl/charts/colors135.xml" ContentType="application/vnd.ms-office.chartcolorstyle+xml"/>
  <Override PartName="/xl/charts/chartEx117.xml" ContentType="application/vnd.ms-office.chartex+xml"/>
  <Override PartName="/xl/charts/style136.xml" ContentType="application/vnd.ms-office.chartstyle+xml"/>
  <Override PartName="/xl/charts/colors136.xml" ContentType="application/vnd.ms-office.chartcolorstyle+xml"/>
  <Override PartName="/xl/drawings/drawing103.xml" ContentType="application/vnd.openxmlformats-officedocument.drawing+xml"/>
  <Override PartName="/xl/charts/chartEx118.xml" ContentType="application/vnd.ms-office.chartex+xml"/>
  <Override PartName="/xl/charts/style137.xml" ContentType="application/vnd.ms-office.chartstyle+xml"/>
  <Override PartName="/xl/charts/colors137.xml" ContentType="application/vnd.ms-office.chartcolorstyle+xml"/>
  <Override PartName="/xl/charts/chartEx119.xml" ContentType="application/vnd.ms-office.chartex+xml"/>
  <Override PartName="/xl/charts/style138.xml" ContentType="application/vnd.ms-office.chartstyle+xml"/>
  <Override PartName="/xl/charts/colors138.xml" ContentType="application/vnd.ms-office.chartcolorstyle+xml"/>
  <Override PartName="/xl/drawings/drawing104.xml" ContentType="application/vnd.openxmlformats-officedocument.drawing+xml"/>
  <Override PartName="/xl/charts/chartEx120.xml" ContentType="application/vnd.ms-office.chartex+xml"/>
  <Override PartName="/xl/charts/style139.xml" ContentType="application/vnd.ms-office.chartstyle+xml"/>
  <Override PartName="/xl/charts/colors139.xml" ContentType="application/vnd.ms-office.chartcolorstyle+xml"/>
  <Override PartName="/xl/charts/chartEx121.xml" ContentType="application/vnd.ms-office.chartex+xml"/>
  <Override PartName="/xl/charts/style140.xml" ContentType="application/vnd.ms-office.chartstyle+xml"/>
  <Override PartName="/xl/charts/colors140.xml" ContentType="application/vnd.ms-office.chartcolorstyle+xml"/>
  <Override PartName="/xl/drawings/drawing105.xml" ContentType="application/vnd.openxmlformats-officedocument.drawing+xml"/>
  <Override PartName="/xl/charts/chart3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06.xml" ContentType="application/vnd.openxmlformats-officedocument.drawing+xml"/>
  <Override PartName="/xl/charts/chartEx122.xml" ContentType="application/vnd.ms-office.chartex+xml"/>
  <Override PartName="/xl/charts/style142.xml" ContentType="application/vnd.ms-office.chartstyle+xml"/>
  <Override PartName="/xl/charts/colors142.xml" ContentType="application/vnd.ms-office.chartcolorstyle+xml"/>
  <Override PartName="/xl/charts/chart33.xml" ContentType="application/vnd.openxmlformats-officedocument.drawingml.chart+xml"/>
  <Override PartName="/xl/drawings/drawing107.xml" ContentType="application/vnd.openxmlformats-officedocument.drawingml.chartshapes+xml"/>
  <Override PartName="/xl/drawings/drawing108.xml" ContentType="application/vnd.openxmlformats-officedocument.drawing+xml"/>
  <Override PartName="/xl/charts/chartEx123.xml" ContentType="application/vnd.ms-office.chartex+xml"/>
  <Override PartName="/xl/charts/style143.xml" ContentType="application/vnd.ms-office.chartstyle+xml"/>
  <Override PartName="/xl/charts/colors143.xml" ContentType="application/vnd.ms-office.chartcolorstyle+xml"/>
  <Override PartName="/xl/charts/chartEx124.xml" ContentType="application/vnd.ms-office.chartex+xml"/>
  <Override PartName="/xl/charts/style144.xml" ContentType="application/vnd.ms-office.chartstyle+xml"/>
  <Override PartName="/xl/charts/colors144.xml" ContentType="application/vnd.ms-office.chartcolorstyle+xml"/>
  <Override PartName="/xl/drawings/drawing109.xml" ContentType="application/vnd.openxmlformats-officedocument.drawing+xml"/>
  <Override PartName="/xl/charts/chartEx125.xml" ContentType="application/vnd.ms-office.chartex+xml"/>
  <Override PartName="/xl/charts/style145.xml" ContentType="application/vnd.ms-office.chartstyle+xml"/>
  <Override PartName="/xl/charts/colors145.xml" ContentType="application/vnd.ms-office.chartcolorstyle+xml"/>
  <Override PartName="/xl/charts/chartEx126.xml" ContentType="application/vnd.ms-office.chartex+xml"/>
  <Override PartName="/xl/charts/style146.xml" ContentType="application/vnd.ms-office.chartstyle+xml"/>
  <Override PartName="/xl/charts/colors146.xml" ContentType="application/vnd.ms-office.chartcolorstyle+xml"/>
  <Override PartName="/xl/drawings/drawing110.xml" ContentType="application/vnd.openxmlformats-officedocument.drawing+xml"/>
  <Override PartName="/xl/charts/chartEx127.xml" ContentType="application/vnd.ms-office.chartex+xml"/>
  <Override PartName="/xl/charts/style147.xml" ContentType="application/vnd.ms-office.chartstyle+xml"/>
  <Override PartName="/xl/charts/colors147.xml" ContentType="application/vnd.ms-office.chartcolorstyle+xml"/>
  <Override PartName="/xl/charts/chartEx128.xml" ContentType="application/vnd.ms-office.chartex+xml"/>
  <Override PartName="/xl/charts/style148.xml" ContentType="application/vnd.ms-office.chartstyle+xml"/>
  <Override PartName="/xl/charts/colors148.xml" ContentType="application/vnd.ms-office.chartcolorstyle+xml"/>
  <Override PartName="/xl/drawings/drawing111.xml" ContentType="application/vnd.openxmlformats-officedocument.drawing+xml"/>
  <Override PartName="/xl/charts/chartEx129.xml" ContentType="application/vnd.ms-office.chartex+xml"/>
  <Override PartName="/xl/charts/style149.xml" ContentType="application/vnd.ms-office.chartstyle+xml"/>
  <Override PartName="/xl/charts/colors149.xml" ContentType="application/vnd.ms-office.chartcolorstyle+xml"/>
  <Override PartName="/xl/charts/chartEx130.xml" ContentType="application/vnd.ms-office.chartex+xml"/>
  <Override PartName="/xl/charts/style150.xml" ContentType="application/vnd.ms-office.chartstyle+xml"/>
  <Override PartName="/xl/charts/colors150.xml" ContentType="application/vnd.ms-office.chartcolorstyle+xml"/>
  <Override PartName="/xl/drawings/drawing112.xml" ContentType="application/vnd.openxmlformats-officedocument.drawing+xml"/>
  <Override PartName="/xl/charts/chart34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13.xml" ContentType="application/vnd.openxmlformats-officedocument.drawing+xml"/>
  <Override PartName="/xl/charts/chartEx131.xml" ContentType="application/vnd.ms-office.chartex+xml"/>
  <Override PartName="/xl/charts/style152.xml" ContentType="application/vnd.ms-office.chartstyle+xml"/>
  <Override PartName="/xl/charts/colors152.xml" ContentType="application/vnd.ms-office.chartcolorstyle+xml"/>
  <Override PartName="/xl/charts/chart35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Ex132.xml" ContentType="application/vnd.ms-office.chartex+xml"/>
  <Override PartName="/xl/charts/style153.xml" ContentType="application/vnd.ms-office.chartstyle+xml"/>
  <Override PartName="/xl/charts/colors153.xml" ContentType="application/vnd.ms-office.chartcolorstyle+xml"/>
  <Override PartName="/xl/charts/chartEx133.xml" ContentType="application/vnd.ms-office.chartex+xml"/>
  <Override PartName="/xl/charts/style154.xml" ContentType="application/vnd.ms-office.chartstyle+xml"/>
  <Override PartName="/xl/charts/colors154.xml" ContentType="application/vnd.ms-office.chartcolorstyle+xml"/>
  <Override PartName="/xl/drawings/drawing116.xml" ContentType="application/vnd.openxmlformats-officedocument.drawing+xml"/>
  <Override PartName="/xl/charts/chartEx134.xml" ContentType="application/vnd.ms-office.chartex+xml"/>
  <Override PartName="/xl/charts/style155.xml" ContentType="application/vnd.ms-office.chartstyle+xml"/>
  <Override PartName="/xl/charts/colors155.xml" ContentType="application/vnd.ms-office.chartcolorstyle+xml"/>
  <Override PartName="/xl/charts/chartEx135.xml" ContentType="application/vnd.ms-office.chartex+xml"/>
  <Override PartName="/xl/charts/style156.xml" ContentType="application/vnd.ms-office.chartstyle+xml"/>
  <Override PartName="/xl/charts/colors156.xml" ContentType="application/vnd.ms-office.chartcolorstyle+xml"/>
  <Override PartName="/xl/drawings/drawing117.xml" ContentType="application/vnd.openxmlformats-officedocument.drawing+xml"/>
  <Override PartName="/xl/charts/chartEx136.xml" ContentType="application/vnd.ms-office.chartex+xml"/>
  <Override PartName="/xl/charts/style157.xml" ContentType="application/vnd.ms-office.chartstyle+xml"/>
  <Override PartName="/xl/charts/colors157.xml" ContentType="application/vnd.ms-office.chartcolorstyle+xml"/>
  <Override PartName="/xl/charts/chartEx137.xml" ContentType="application/vnd.ms-office.chartex+xml"/>
  <Override PartName="/xl/charts/style158.xml" ContentType="application/vnd.ms-office.chartstyle+xml"/>
  <Override PartName="/xl/charts/colors158.xml" ContentType="application/vnd.ms-office.chartcolorstyle+xml"/>
  <Override PartName="/xl/drawings/drawing118.xml" ContentType="application/vnd.openxmlformats-officedocument.drawing+xml"/>
  <Override PartName="/xl/charts/chartEx138.xml" ContentType="application/vnd.ms-office.chartex+xml"/>
  <Override PartName="/xl/charts/style159.xml" ContentType="application/vnd.ms-office.chartstyle+xml"/>
  <Override PartName="/xl/charts/colors159.xml" ContentType="application/vnd.ms-office.chartcolorstyle+xml"/>
  <Override PartName="/xl/charts/chartEx139.xml" ContentType="application/vnd.ms-office.chartex+xml"/>
  <Override PartName="/xl/charts/style160.xml" ContentType="application/vnd.ms-office.chartstyle+xml"/>
  <Override PartName="/xl/charts/colors160.xml" ContentType="application/vnd.ms-office.chartcolorstyle+xml"/>
  <Override PartName="/xl/drawings/drawing119.xml" ContentType="application/vnd.openxmlformats-officedocument.drawing+xml"/>
  <Override PartName="/xl/charts/chartEx140.xml" ContentType="application/vnd.ms-office.chartex+xml"/>
  <Override PartName="/xl/charts/style161.xml" ContentType="application/vnd.ms-office.chartstyle+xml"/>
  <Override PartName="/xl/charts/colors161.xml" ContentType="application/vnd.ms-office.chartcolorstyle+xml"/>
  <Override PartName="/xl/charts/chartEx141.xml" ContentType="application/vnd.ms-office.chartex+xml"/>
  <Override PartName="/xl/charts/style162.xml" ContentType="application/vnd.ms-office.chartstyle+xml"/>
  <Override PartName="/xl/charts/colors162.xml" ContentType="application/vnd.ms-office.chartcolorstyle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charts/chart36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drawings/drawing123.xml" ContentType="application/vnd.openxmlformats-officedocument.drawing+xml"/>
  <Override PartName="/xl/charts/chartEx142.xml" ContentType="application/vnd.ms-office.chartex+xml"/>
  <Override PartName="/xl/charts/style164.xml" ContentType="application/vnd.ms-office.chartstyle+xml"/>
  <Override PartName="/xl/charts/colors164.xml" ContentType="application/vnd.ms-office.chartcolorstyle+xml"/>
  <Override PartName="/xl/charts/chart37.xml" ContentType="application/vnd.openxmlformats-officedocument.drawingml.chart+xml"/>
  <Override PartName="/xl/drawings/drawing124.xml" ContentType="application/vnd.openxmlformats-officedocument.drawingml.chartshapes+xml"/>
  <Override PartName="/xl/drawings/drawing125.xml" ContentType="application/vnd.openxmlformats-officedocument.drawing+xml"/>
  <Override PartName="/xl/charts/chartEx143.xml" ContentType="application/vnd.ms-office.chartex+xml"/>
  <Override PartName="/xl/charts/style165.xml" ContentType="application/vnd.ms-office.chartstyle+xml"/>
  <Override PartName="/xl/charts/colors165.xml" ContentType="application/vnd.ms-office.chartcolorstyle+xml"/>
  <Override PartName="/xl/charts/chartEx144.xml" ContentType="application/vnd.ms-office.chartex+xml"/>
  <Override PartName="/xl/charts/style166.xml" ContentType="application/vnd.ms-office.chartstyle+xml"/>
  <Override PartName="/xl/charts/colors166.xml" ContentType="application/vnd.ms-office.chartcolorstyle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charts/chart38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128.xml" ContentType="application/vnd.openxmlformats-officedocument.drawing+xml"/>
  <Override PartName="/xl/charts/chartEx145.xml" ContentType="application/vnd.ms-office.chartex+xml"/>
  <Override PartName="/xl/charts/style168.xml" ContentType="application/vnd.ms-office.chartstyle+xml"/>
  <Override PartName="/xl/charts/colors168.xml" ContentType="application/vnd.ms-office.chartcolorstyle+xml"/>
  <Override PartName="/xl/charts/chart39.xml" ContentType="application/vnd.openxmlformats-officedocument.drawingml.chart+xml"/>
  <Override PartName="/xl/drawings/drawing129.xml" ContentType="application/vnd.openxmlformats-officedocument.drawingml.chartshapes+xml"/>
  <Override PartName="/xl/drawings/drawing130.xml" ContentType="application/vnd.openxmlformats-officedocument.drawing+xml"/>
  <Override PartName="/xl/charts/chartEx146.xml" ContentType="application/vnd.ms-office.chartex+xml"/>
  <Override PartName="/xl/charts/style169.xml" ContentType="application/vnd.ms-office.chartstyle+xml"/>
  <Override PartName="/xl/charts/colors169.xml" ContentType="application/vnd.ms-office.chartcolorstyle+xml"/>
  <Override PartName="/xl/charts/chartEx147.xml" ContentType="application/vnd.ms-office.chartex+xml"/>
  <Override PartName="/xl/charts/style170.xml" ContentType="application/vnd.ms-office.chartstyle+xml"/>
  <Override PartName="/xl/charts/colors170.xml" ContentType="application/vnd.ms-office.chartcolorstyle+xml"/>
  <Override PartName="/xl/drawings/drawing131.xml" ContentType="application/vnd.openxmlformats-officedocument.drawing+xml"/>
  <Override PartName="/xl/charts/chartEx148.xml" ContentType="application/vnd.ms-office.chartex+xml"/>
  <Override PartName="/xl/charts/style171.xml" ContentType="application/vnd.ms-office.chartstyle+xml"/>
  <Override PartName="/xl/charts/colors171.xml" ContentType="application/vnd.ms-office.chartcolorstyle+xml"/>
  <Override PartName="/xl/charts/chartEx149.xml" ContentType="application/vnd.ms-office.chartex+xml"/>
  <Override PartName="/xl/charts/style172.xml" ContentType="application/vnd.ms-office.chartstyle+xml"/>
  <Override PartName="/xl/charts/colors172.xml" ContentType="application/vnd.ms-office.chartcolorstyle+xml"/>
  <Override PartName="/xl/drawings/drawing132.xml" ContentType="application/vnd.openxmlformats-officedocument.drawing+xml"/>
  <Override PartName="/xl/charts/chartEx150.xml" ContentType="application/vnd.ms-office.chartex+xml"/>
  <Override PartName="/xl/charts/style173.xml" ContentType="application/vnd.ms-office.chartstyle+xml"/>
  <Override PartName="/xl/charts/colors173.xml" ContentType="application/vnd.ms-office.chartcolorstyle+xml"/>
  <Override PartName="/xl/charts/chartEx151.xml" ContentType="application/vnd.ms-office.chartex+xml"/>
  <Override PartName="/xl/charts/style174.xml" ContentType="application/vnd.ms-office.chartstyle+xml"/>
  <Override PartName="/xl/charts/colors174.xml" ContentType="application/vnd.ms-office.chartcolorstyle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charts/chart40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35.xml" ContentType="application/vnd.openxmlformats-officedocument.drawing+xml"/>
  <Override PartName="/xl/charts/chartEx152.xml" ContentType="application/vnd.ms-office.chartex+xml"/>
  <Override PartName="/xl/charts/style176.xml" ContentType="application/vnd.ms-office.chartstyle+xml"/>
  <Override PartName="/xl/charts/colors176.xml" ContentType="application/vnd.ms-office.chartcolorstyle+xml"/>
  <Override PartName="/xl/charts/chart41.xml" ContentType="application/vnd.openxmlformats-officedocument.drawingml.chart+xml"/>
  <Override PartName="/xl/drawings/drawing136.xml" ContentType="application/vnd.openxmlformats-officedocument.drawingml.chartshapes+xml"/>
  <Override PartName="/xl/drawings/drawing137.xml" ContentType="application/vnd.openxmlformats-officedocument.drawing+xml"/>
  <Override PartName="/xl/charts/chartEx153.xml" ContentType="application/vnd.ms-office.chartex+xml"/>
  <Override PartName="/xl/charts/style177.xml" ContentType="application/vnd.ms-office.chartstyle+xml"/>
  <Override PartName="/xl/charts/colors177.xml" ContentType="application/vnd.ms-office.chartcolorstyle+xml"/>
  <Override PartName="/xl/charts/chartEx154.xml" ContentType="application/vnd.ms-office.chartex+xml"/>
  <Override PartName="/xl/charts/style178.xml" ContentType="application/vnd.ms-office.chartstyle+xml"/>
  <Override PartName="/xl/charts/colors178.xml" ContentType="application/vnd.ms-office.chartcolorstyle+xml"/>
  <Override PartName="/xl/drawings/drawing138.xml" ContentType="application/vnd.openxmlformats-officedocument.drawing+xml"/>
  <Override PartName="/xl/charts/chart42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drawings/drawing139.xml" ContentType="application/vnd.openxmlformats-officedocument.drawing+xml"/>
  <Override PartName="/xl/charts/chartEx155.xml" ContentType="application/vnd.ms-office.chartex+xml"/>
  <Override PartName="/xl/charts/style180.xml" ContentType="application/vnd.ms-office.chartstyle+xml"/>
  <Override PartName="/xl/charts/colors180.xml" ContentType="application/vnd.ms-office.chartcolorstyle+xml"/>
  <Override PartName="/xl/charts/chart43.xml" ContentType="application/vnd.openxmlformats-officedocument.drawingml.chart+xml"/>
  <Override PartName="/xl/drawings/drawing1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SNT-CVO\Documents\school\masterproef\metingen\"/>
    </mc:Choice>
  </mc:AlternateContent>
  <xr:revisionPtr revIDLastSave="0" documentId="13_ncr:1_{353924AA-7EC9-4B1F-BF96-5D01ECFDA7E6}" xr6:coauthVersionLast="47" xr6:coauthVersionMax="47" xr10:uidLastSave="{00000000-0000-0000-0000-000000000000}"/>
  <bookViews>
    <workbookView xWindow="-120" yWindow="-120" windowWidth="29040" windowHeight="15840" tabRatio="923" firstSheet="15" activeTab="15" xr2:uid="{72EA5824-A190-4F64-83D6-1B569E476EA5}"/>
  </bookViews>
  <sheets>
    <sheet name="template" sheetId="1" r:id="rId1"/>
    <sheet name="vergelijking val" sheetId="145" r:id="rId2"/>
    <sheet name="val drie reeksen" sheetId="146" r:id="rId3"/>
    <sheet name="vergelijking rot" sheetId="147" r:id="rId4"/>
    <sheet name="rot drie reeksen" sheetId="148" r:id="rId5"/>
    <sheet name="vergelijking epoch" sheetId="149" r:id="rId6"/>
    <sheet name="epoch drie reeksen" sheetId="150" r:id="rId7"/>
    <sheet name="vergelijking batch size" sheetId="151" r:id="rId8"/>
    <sheet name="drie reeksen batch size" sheetId="152" r:id="rId9"/>
    <sheet name="vergelijking batchperepoch" sheetId="153" r:id="rId10"/>
    <sheet name="drie reeksen batches per epoch" sheetId="154" r:id="rId11"/>
    <sheet name="vergelijking val batches" sheetId="155" r:id="rId12"/>
    <sheet name="drie reeksen val batches" sheetId="156" r:id="rId13"/>
    <sheet name="ggcnn_standaard" sheetId="2" r:id="rId14"/>
    <sheet name="ggcnn2_standaard" sheetId="3" r:id="rId15"/>
    <sheet name="standaard opsomming" sheetId="93" r:id="rId16"/>
    <sheet name="herkenning standaard" sheetId="94" r:id="rId17"/>
    <sheet name="ggcnn_val_0,2" sheetId="5" r:id="rId18"/>
    <sheet name="ggcnn_val_0,4" sheetId="6" r:id="rId19"/>
    <sheet name="ggcnn_val_0,5" sheetId="4" r:id="rId20"/>
    <sheet name="ggcnn_val_0,6" sheetId="7" r:id="rId21"/>
    <sheet name="ggcnn_val_0,8" sheetId="8" r:id="rId22"/>
    <sheet name="opsomming ggcnn val" sheetId="86" r:id="rId23"/>
    <sheet name="herkenning val ggcnn" sheetId="87" r:id="rId24"/>
    <sheet name="fout ggcnn val" sheetId="157" r:id="rId25"/>
    <sheet name="ggcnn2_val_0,2" sheetId="9" r:id="rId26"/>
    <sheet name="ggcnn2_val_0,4" sheetId="10" r:id="rId27"/>
    <sheet name="ggcnn2_val_0,5" sheetId="11" r:id="rId28"/>
    <sheet name="ggcnn2_val_0,6" sheetId="12" r:id="rId29"/>
    <sheet name="ggcnn2_val_0,8" sheetId="13" r:id="rId30"/>
    <sheet name="opsomming ggcnn2 val" sheetId="89" r:id="rId31"/>
    <sheet name="ggcnn2 herk val" sheetId="90" r:id="rId32"/>
    <sheet name="ggcnn2 fout val" sheetId="158" r:id="rId33"/>
    <sheet name="ggcnn_rot_0,2" sheetId="14" r:id="rId34"/>
    <sheet name="ggcnn_rot_0,4" sheetId="15" r:id="rId35"/>
    <sheet name="ggcnn_rot_0,5" sheetId="16" r:id="rId36"/>
    <sheet name="ggcnn_rot_0,6" sheetId="17" r:id="rId37"/>
    <sheet name="ggcnn_rot_0,8" sheetId="18" r:id="rId38"/>
    <sheet name="ggcnn_rot_1" sheetId="19" r:id="rId39"/>
    <sheet name="ggcnn rot opsomming" sheetId="92" r:id="rId40"/>
    <sheet name="herkenning ggcnn rot" sheetId="98" r:id="rId41"/>
    <sheet name="ggcnn fout rot" sheetId="159" r:id="rId42"/>
    <sheet name="ggcnn2_rot_0,2" sheetId="20" r:id="rId43"/>
    <sheet name="ggcnn2_rot_0,4" sheetId="21" r:id="rId44"/>
    <sheet name="ggcnn2_rot_0,5" sheetId="22" r:id="rId45"/>
    <sheet name="ggcnn2_rot_0,6" sheetId="23" r:id="rId46"/>
    <sheet name="ggcnn2_rot_0,8" sheetId="24" r:id="rId47"/>
    <sheet name="ggcnn2_rot_1" sheetId="25" r:id="rId48"/>
    <sheet name="ggcnn2 rot opsom" sheetId="100" r:id="rId49"/>
    <sheet name="herken ggcnn2 rot" sheetId="101" r:id="rId50"/>
    <sheet name="ggcnn2 fout rot" sheetId="160" r:id="rId51"/>
    <sheet name="ggcnn_epoch_1" sheetId="27" r:id="rId52"/>
    <sheet name="ggcnn_epoch_10" sheetId="26" r:id="rId53"/>
    <sheet name="ggcnn_epoch_20" sheetId="28" r:id="rId54"/>
    <sheet name="ggcnn_epoch_30" sheetId="29" r:id="rId55"/>
    <sheet name="ggcnn_epoch_40" sheetId="30" r:id="rId56"/>
    <sheet name="ggcnn_epoch_60" sheetId="31" r:id="rId57"/>
    <sheet name="ggcnn_epoch_80" sheetId="32" r:id="rId58"/>
    <sheet name="ggcnn_epoch_100" sheetId="33" r:id="rId59"/>
    <sheet name="ggcnn epoch opsom" sheetId="103" r:id="rId60"/>
    <sheet name="herkenning ggcnn epoch" sheetId="104" r:id="rId61"/>
    <sheet name="ggcnn fout epoch" sheetId="161" r:id="rId62"/>
    <sheet name="ggcnn2_epoch_1" sheetId="34" r:id="rId63"/>
    <sheet name="ggcnn2_epoch_10" sheetId="35" r:id="rId64"/>
    <sheet name="ggcnn2_epoch_20" sheetId="36" r:id="rId65"/>
    <sheet name="ggcnn2_epoch_40" sheetId="37" r:id="rId66"/>
    <sheet name="ggcnn2_epoch_60" sheetId="38" r:id="rId67"/>
    <sheet name="ggcnn2_epoch_80" sheetId="39" r:id="rId68"/>
    <sheet name="ggcnn2_epoch_100" sheetId="40" r:id="rId69"/>
    <sheet name="ggcnn2 opsom epoch" sheetId="106" r:id="rId70"/>
    <sheet name="herkenning ggcnn2 epoch" sheetId="107" r:id="rId71"/>
    <sheet name="ggcnn2 fout epoch" sheetId="162" r:id="rId72"/>
    <sheet name="ggcnn_epoch20_bat_size_4" sheetId="41" r:id="rId73"/>
    <sheet name="ggcnn_epoch20_bat_size_16" sheetId="42" r:id="rId74"/>
    <sheet name="ggcnn batsiz opsom" sheetId="109" r:id="rId75"/>
    <sheet name="herken ggcnn batch size" sheetId="110" r:id="rId76"/>
    <sheet name="ggcnn fout batsiz" sheetId="163" r:id="rId77"/>
    <sheet name="ggcnn2_epoch20_bat_size_4" sheetId="43" r:id="rId78"/>
    <sheet name="ggcnn2_epoch20_bat_siz_16" sheetId="44" r:id="rId79"/>
    <sheet name="ggcnn2 batsiz opsom" sheetId="112" r:id="rId80"/>
    <sheet name="herkenning ggcnn batch size" sheetId="113" r:id="rId81"/>
    <sheet name="ggcnn2 fout batsiz" sheetId="164" r:id="rId82"/>
    <sheet name="ggcnn_epoch20_batperep_100" sheetId="45" r:id="rId83"/>
    <sheet name="ggcnn_epoch20_batperep_500" sheetId="46" r:id="rId84"/>
    <sheet name="ggcnn_epoch_batperep_1500" sheetId="47" r:id="rId85"/>
    <sheet name="ggcnn_epoch20_batperep_2000" sheetId="48" r:id="rId86"/>
    <sheet name="ggcnn batperep opsom" sheetId="115" r:id="rId87"/>
    <sheet name="herken ggcnn batperep" sheetId="116" r:id="rId88"/>
    <sheet name="ggcnn fout batperep" sheetId="165" r:id="rId89"/>
    <sheet name="ggcnn2_epoch20_batperep_100" sheetId="49" r:id="rId90"/>
    <sheet name="ggcnn2_epoch20_batperep_500" sheetId="50" r:id="rId91"/>
    <sheet name="ggcnn2_epoch20_batperep_1500" sheetId="51" r:id="rId92"/>
    <sheet name="ggcnn2_epoch20_batperep_2000" sheetId="52" r:id="rId93"/>
    <sheet name="ggcnn2 batperep opsom" sheetId="118" r:id="rId94"/>
    <sheet name="herken ggcnn2 batperep" sheetId="119" r:id="rId95"/>
    <sheet name="ggcnn2 batperep fout" sheetId="166" r:id="rId96"/>
    <sheet name="ggcnn_epoch20_valbat_125" sheetId="53" r:id="rId97"/>
    <sheet name="ggcnn_epoch20_valbat_500" sheetId="55" r:id="rId98"/>
    <sheet name="ggcnn valbat opsom" sheetId="121" r:id="rId99"/>
    <sheet name="herken ggcnn valbat" sheetId="122" r:id="rId100"/>
    <sheet name="ggcnn fout valbat" sheetId="167" r:id="rId101"/>
    <sheet name="ggcnn2_epoch20_valbat_125" sheetId="54" r:id="rId102"/>
    <sheet name="ggcnn2_epoch20_valbat_500" sheetId="56" r:id="rId103"/>
    <sheet name="ggcnn2 valbat opsom" sheetId="124" r:id="rId104"/>
    <sheet name="herken ggcnn2 valbat" sheetId="125" r:id="rId105"/>
    <sheet name="ggcnn2 fout valbat" sheetId="168" r:id="rId106"/>
    <sheet name="ggcnn2_met_ruis" sheetId="57" r:id="rId107"/>
    <sheet name="ggcnn2_ruis_val_0,2" sheetId="58" r:id="rId108"/>
    <sheet name="ggcnn2_ruis_val_0,4" sheetId="59" r:id="rId109"/>
    <sheet name="ggcnn2_ruis_val_0,5" sheetId="60" r:id="rId110"/>
    <sheet name="ggcnn_ruis_val_0,6" sheetId="61" r:id="rId111"/>
    <sheet name="ggcnn_ruis_val_0,8" sheetId="62" r:id="rId112"/>
    <sheet name="ggcnn ruis val opsom" sheetId="127" r:id="rId113"/>
    <sheet name="herken ggcnn2 ruis val" sheetId="128" r:id="rId114"/>
    <sheet name="ggcnn ruis fout val" sheetId="169" r:id="rId115"/>
    <sheet name="ggcnn_ruis_rot_0,2" sheetId="63" r:id="rId116"/>
    <sheet name="ggcnn_ruis_rot_0,4" sheetId="64" r:id="rId117"/>
    <sheet name="ggcnn_ruis_rot_0,6" sheetId="65" r:id="rId118"/>
    <sheet name="ggcnn_ruis_rot_0,8" sheetId="66" r:id="rId119"/>
    <sheet name="ggcnn_ruis_rot_1" sheetId="67" r:id="rId120"/>
    <sheet name="ggcnn ruis rot opsom" sheetId="130" r:id="rId121"/>
    <sheet name="herken ggcnn2 ruis rot" sheetId="131" r:id="rId122"/>
    <sheet name="fout ggcnn ruis rot" sheetId="170" r:id="rId123"/>
    <sheet name="ggcnn_ruis_epoch_1" sheetId="68" r:id="rId124"/>
    <sheet name="ggcnn_ruis_epoch_10" sheetId="69" r:id="rId125"/>
    <sheet name="ggcnn_ruis_epoch_20" sheetId="70" r:id="rId126"/>
    <sheet name="ggcnn_ruis_epoch_40" sheetId="71" r:id="rId127"/>
    <sheet name="ggcnn_ruis_epoch_60" sheetId="72" r:id="rId128"/>
    <sheet name="ggcnn_ruis_epoch_80" sheetId="73" r:id="rId129"/>
    <sheet name="ggcnn_ruis_epoch_100" sheetId="74" r:id="rId130"/>
    <sheet name="ggcnn2 ruis ep opsom" sheetId="133" r:id="rId131"/>
    <sheet name="herken ggcnn2 ruis ep" sheetId="134" r:id="rId132"/>
    <sheet name="ggcnn ruis epoch fout" sheetId="171" r:id="rId133"/>
    <sheet name="ggcnn _ruis_epoch_20_batsiz_4" sheetId="75" r:id="rId134"/>
    <sheet name="ggcnn_ruis_epoch20_batsiz_16" sheetId="76" r:id="rId135"/>
    <sheet name="ggcnn2 ruis batsiz opsom" sheetId="136" r:id="rId136"/>
    <sheet name="herken ggcnn2 ruis batsiz" sheetId="137" r:id="rId137"/>
    <sheet name="fout ggcnn ruis bat siz" sheetId="172" r:id="rId138"/>
    <sheet name="ggcnn_ruis_epoch20_batperep_100" sheetId="77" r:id="rId139"/>
    <sheet name="ggcnn_ruis_epoch20_batperep_500" sheetId="78" r:id="rId140"/>
    <sheet name="ggcnn_ruis_epoch20_batperep1500" sheetId="79" r:id="rId141"/>
    <sheet name="ggcnn_ruis_batperep2000" sheetId="80" r:id="rId142"/>
    <sheet name="ggcnn ruis batperep opsom" sheetId="139" r:id="rId143"/>
    <sheet name="herken ggcnn2 ruis batperep" sheetId="140" r:id="rId144"/>
    <sheet name="ggcnn ruis batperep verloop" sheetId="173" r:id="rId145"/>
    <sheet name="ggcnn_ruis_epoch20_valbat_125" sheetId="81" r:id="rId146"/>
    <sheet name="ggcnn_ruis_epoch20_valbat_500" sheetId="82" r:id="rId147"/>
    <sheet name="ggcnn2 ruis valbat opsom" sheetId="142" r:id="rId148"/>
    <sheet name="herken ggcnn2 ruis valbat" sheetId="143" r:id="rId149"/>
    <sheet name="fout ggcnn ruis valbat" sheetId="174" r:id="rId150"/>
  </sheets>
  <definedNames>
    <definedName name="_xlchart.v1.0" hidden="1">(template!$R$10:$R$14,template!$R$18:$R$22,template!$R$26:$R$30)</definedName>
    <definedName name="_xlchart.v1.1" hidden="1">(template!$S$10:$S$14,template!$S$18:$S$22)</definedName>
    <definedName name="_xlchart.v1.10" hidden="1">ggcnn_standaard!$X$9</definedName>
    <definedName name="_xlchart.v1.100" hidden="1">('ggcnn_val_0,6'!$AH$7:$AH$11,'ggcnn_val_0,6'!$AH$15:$AH$19,'ggcnn_val_0,6'!$AH$23:$AH$27)</definedName>
    <definedName name="_xlchart.v1.1000" hidden="1">'ggcnn_ruis_rot_0,6'!$S$4</definedName>
    <definedName name="_xlchart.v1.1001" hidden="1">'ggcnn_ruis_rot_0,6'!$T$4</definedName>
    <definedName name="_xlchart.v1.1002" hidden="1">('ggcnn_ruis_rot_0,6'!$Q$5:$Q$9,'ggcnn_ruis_rot_0,6'!$Q$13:$Q$17,'ggcnn_ruis_rot_0,6'!$Q$21:$Q$25)</definedName>
    <definedName name="_xlchart.v1.1003" hidden="1">('ggcnn_ruis_rot_0,6'!$R$5:$R$9,'ggcnn_ruis_rot_0,6'!$R$13:$R$17)</definedName>
    <definedName name="_xlchart.v1.1004" hidden="1">('ggcnn_ruis_rot_0,6'!$S$5:$S$9,'ggcnn_ruis_rot_0,6'!$S$13:$S$17,'ggcnn_ruis_rot_0,6'!$S$21:$S$25)</definedName>
    <definedName name="_xlchart.v1.1005" hidden="1">('ggcnn_ruis_rot_0,6'!$T$5:$T$9,'ggcnn_ruis_rot_0,6'!$T$13:$T$17)</definedName>
    <definedName name="_xlchart.v1.1006" hidden="1">'ggcnn_ruis_rot_0,6'!$W$4</definedName>
    <definedName name="_xlchart.v1.1007" hidden="1">'ggcnn_ruis_rot_0,6'!$X$4</definedName>
    <definedName name="_xlchart.v1.1008" hidden="1">'ggcnn_ruis_rot_0,6'!$Y$4</definedName>
    <definedName name="_xlchart.v1.1009" hidden="1">'ggcnn_ruis_rot_0,6'!$Z$4</definedName>
    <definedName name="_xlchart.v1.101" hidden="1">('ggcnn_val_0,6'!$AI$7:$AI$11,'ggcnn_val_0,6'!$AI$15:$AI$19,'ggcnn_val_0,6'!$AI$23:$AI$27)</definedName>
    <definedName name="_xlchart.v1.1010" hidden="1">('ggcnn_ruis_rot_0,6'!$W$5:$W$9,'ggcnn_ruis_rot_0,6'!$W$13:$W$17,'ggcnn_ruis_rot_0,6'!$W$21:$W$25)</definedName>
    <definedName name="_xlchart.v1.1011" hidden="1">('ggcnn_ruis_rot_0,6'!$X$5:$X$9,'ggcnn_ruis_rot_0,6'!$X$13:$X$17,'ggcnn_ruis_rot_0,6'!$X$21:$X$25)</definedName>
    <definedName name="_xlchart.v1.1012" hidden="1">('ggcnn_ruis_rot_0,6'!$Y$5:$Y$9,'ggcnn_ruis_rot_0,6'!$Y$13:$Y$17,'ggcnn_ruis_rot_0,6'!$Y$21:$Y$25)</definedName>
    <definedName name="_xlchart.v1.1013" hidden="1">('ggcnn_ruis_rot_0,6'!$Z$5:$Z$9,'ggcnn_ruis_rot_0,6'!$Z$13:$Z$17,'ggcnn_ruis_rot_0,6'!$Z$21:$Z$25)</definedName>
    <definedName name="_xlchart.v1.1014" hidden="1">(ggcnn_ruis_rot_1!$W$5:$W$9,ggcnn_ruis_rot_1!$W$13:$W$17,ggcnn_ruis_rot_1!$W$21:$W$25)</definedName>
    <definedName name="_xlchart.v1.1015" hidden="1">(ggcnn_ruis_rot_1!$X$5:$X$9,ggcnn_ruis_rot_1!$X$13:$X$17,ggcnn_ruis_rot_1!$X$21:$X$25)</definedName>
    <definedName name="_xlchart.v1.1016" hidden="1">(ggcnn_ruis_rot_1!$Y$5:$Y$9,ggcnn_ruis_rot_1!$Y$13:$Y$17,ggcnn_ruis_rot_1!$Y$21:$Y$25)</definedName>
    <definedName name="_xlchart.v1.1017" hidden="1">(ggcnn_ruis_rot_1!$Z$5:$Z$9,ggcnn_ruis_rot_1!$Z$13:$Z$17,ggcnn_ruis_rot_1!$Z$21:$Z$25)</definedName>
    <definedName name="_xlchart.v1.1018" hidden="1">ggcnn_ruis_rot_1!$W$4</definedName>
    <definedName name="_xlchart.v1.1019" hidden="1">ggcnn_ruis_rot_1!$X$4</definedName>
    <definedName name="_xlchart.v1.102" hidden="1">'opsomming ggcnn val'!$F$3</definedName>
    <definedName name="_xlchart.v1.1020" hidden="1">ggcnn_ruis_rot_1!$Y$4</definedName>
    <definedName name="_xlchart.v1.1021" hidden="1">ggcnn_ruis_rot_1!$Z$4</definedName>
    <definedName name="_xlchart.v1.1022" hidden="1">(ggcnn_ruis_rot_1!$Q$5:$Q$9,ggcnn_ruis_rot_1!$Q$13:$Q$17,ggcnn_ruis_rot_1!$Q$21:$Q$25)</definedName>
    <definedName name="_xlchart.v1.1023" hidden="1">(ggcnn_ruis_rot_1!$R$5:$R$9,ggcnn_ruis_rot_1!$R$13:$R$17)</definedName>
    <definedName name="_xlchart.v1.1024" hidden="1">(ggcnn_ruis_rot_1!$S$5:$S$9,ggcnn_ruis_rot_1!$S$13:$S$17,ggcnn_ruis_rot_1!$S$21:$S$25)</definedName>
    <definedName name="_xlchart.v1.1025" hidden="1">(ggcnn_ruis_rot_1!$T$5:$T$9,ggcnn_ruis_rot_1!$T$13:$T$17)</definedName>
    <definedName name="_xlchart.v1.1026" hidden="1">ggcnn_ruis_rot_1!$Q$4</definedName>
    <definedName name="_xlchart.v1.1027" hidden="1">ggcnn_ruis_rot_1!$R$4</definedName>
    <definedName name="_xlchart.v1.1028" hidden="1">ggcnn_ruis_rot_1!$S$4</definedName>
    <definedName name="_xlchart.v1.1029" hidden="1">ggcnn_ruis_rot_1!$T$4</definedName>
    <definedName name="_xlchart.v1.103" hidden="1">'opsomming ggcnn val'!$I$5:$I$14</definedName>
    <definedName name="_xlchart.v1.1030" hidden="1">'ggcnn ruis rot opsom'!$AB$4</definedName>
    <definedName name="_xlchart.v1.1031" hidden="1">'ggcnn ruis rot opsom'!$AE$6:$AE$15</definedName>
    <definedName name="_xlchart.v1.1032" hidden="1">'ggcnn ruis rot opsom'!$H$4</definedName>
    <definedName name="_xlchart.v1.1033" hidden="1">'ggcnn ruis rot opsom'!$K$6:$K$15</definedName>
    <definedName name="_xlchart.v1.1034" hidden="1">'ggcnn ruis rot opsom'!$M$4</definedName>
    <definedName name="_xlchart.v1.1035" hidden="1">'ggcnn ruis rot opsom'!$P$6:$P$15</definedName>
    <definedName name="_xlchart.v1.1036" hidden="1">'ggcnn ruis rot opsom'!$R$4</definedName>
    <definedName name="_xlchart.v1.1037" hidden="1">'ggcnn ruis rot opsom'!$U$6:$U$15</definedName>
    <definedName name="_xlchart.v1.1038" hidden="1">'ggcnn ruis rot opsom'!$W$4</definedName>
    <definedName name="_xlchart.v1.1039" hidden="1">'ggcnn ruis rot opsom'!$Z$6:$Z$15</definedName>
    <definedName name="_xlchart.v1.104" hidden="1">'opsomming ggcnn val'!$K$3</definedName>
    <definedName name="_xlchart.v1.1040" hidden="1">(ggcnn_ruis_epoch_1!$Q$21:$Q$25,ggcnn_ruis_epoch_1!$Q$13:$Q$17,ggcnn_ruis_epoch_1!$Q$5:$Q$9)</definedName>
    <definedName name="_xlchart.v1.1041" hidden="1">(ggcnn_ruis_epoch_1!$R$5:$R$9,ggcnn_ruis_epoch_1!$R$13:$R$17)</definedName>
    <definedName name="_xlchart.v1.1042" hidden="1">(ggcnn_ruis_epoch_1!$S$5:$S$9,ggcnn_ruis_epoch_1!$S$13:$S$17,ggcnn_ruis_epoch_1!$S$21:$S$25)</definedName>
    <definedName name="_xlchart.v1.1043" hidden="1">(ggcnn_ruis_epoch_1!$T$5:$T$9,ggcnn_ruis_epoch_1!$T$13:$T$17)</definedName>
    <definedName name="_xlchart.v1.1044" hidden="1">ggcnn_ruis_epoch_1!$Q$4</definedName>
    <definedName name="_xlchart.v1.1045" hidden="1">ggcnn_ruis_epoch_1!$R$4</definedName>
    <definedName name="_xlchart.v1.1046" hidden="1">ggcnn_ruis_epoch_1!$S$4</definedName>
    <definedName name="_xlchart.v1.1047" hidden="1">ggcnn_ruis_epoch_1!$T$4</definedName>
    <definedName name="_xlchart.v1.1048" hidden="1">(ggcnn_ruis_epoch_1!$W$5:$W$9,ggcnn_ruis_epoch_1!$W$13:$W$17,ggcnn_ruis_epoch_1!$W$21:$W$25)</definedName>
    <definedName name="_xlchart.v1.1049" hidden="1">(ggcnn_ruis_epoch_1!$X$5:$X$9,ggcnn_ruis_epoch_1!$X$13:$X$17,ggcnn_ruis_epoch_1!$X$21:$X$25)</definedName>
    <definedName name="_xlchart.v1.105" hidden="1">'opsomming ggcnn val'!$N$5:$N$14</definedName>
    <definedName name="_xlchart.v1.1050" hidden="1">(ggcnn_ruis_epoch_1!$Y$5:$Y$9,ggcnn_ruis_epoch_1!$Y$13:$Y$17,ggcnn_ruis_epoch_1!$Y$21:$Y$25)</definedName>
    <definedName name="_xlchart.v1.1051" hidden="1">(ggcnn_ruis_epoch_1!$Z$5:$Z$9,ggcnn_ruis_epoch_1!$Z$13:$Z$17,ggcnn_ruis_epoch_1!$Z$21:$Z$25)</definedName>
    <definedName name="_xlchart.v1.1052" hidden="1">ggcnn_ruis_epoch_1!$W$4</definedName>
    <definedName name="_xlchart.v1.1053" hidden="1">ggcnn_ruis_epoch_1!$X$4</definedName>
    <definedName name="_xlchart.v1.1054" hidden="1">ggcnn_ruis_epoch_1!$Y$4</definedName>
    <definedName name="_xlchart.v1.1055" hidden="1">ggcnn_ruis_epoch_1!$Z$4</definedName>
    <definedName name="_xlchart.v1.1056" hidden="1">(ggcnn_ruis_epoch_10!$Q$13:$Q$17,ggcnn_ruis_epoch_10!$Q$21:$Q$25)</definedName>
    <definedName name="_xlchart.v1.1057" hidden="1">(ggcnn_ruis_epoch_10!$S$13:$S$17,ggcnn_ruis_epoch_10!$S$21:$S$25)</definedName>
    <definedName name="_xlchart.v1.1058" hidden="1">ggcnn_ruis_epoch_10!$Q$4</definedName>
    <definedName name="_xlchart.v1.1059" hidden="1">ggcnn_ruis_epoch_10!$R$13:$R$17</definedName>
    <definedName name="_xlchart.v1.106" hidden="1">'opsomming ggcnn val'!$P$3</definedName>
    <definedName name="_xlchart.v1.1060" hidden="1">ggcnn_ruis_epoch_10!$R$4</definedName>
    <definedName name="_xlchart.v1.1061" hidden="1">ggcnn_ruis_epoch_10!$S$4</definedName>
    <definedName name="_xlchart.v1.1062" hidden="1">ggcnn_ruis_epoch_10!$T$13:$T$17</definedName>
    <definedName name="_xlchart.v1.1063" hidden="1">ggcnn_ruis_epoch_10!$T$4</definedName>
    <definedName name="_xlchart.v1.1064" hidden="1">(ggcnn_ruis_epoch_10!$W$13:$W$17,ggcnn_ruis_epoch_10!$W$21:$W$25)</definedName>
    <definedName name="_xlchart.v1.1065" hidden="1">(ggcnn_ruis_epoch_10!$X$13:$X$17,ggcnn_ruis_epoch_10!$X$21:$X$25)</definedName>
    <definedName name="_xlchart.v1.1066" hidden="1">(ggcnn_ruis_epoch_10!$Y$13:$Y$17,ggcnn_ruis_epoch_10!$Y$21:$Y$25)</definedName>
    <definedName name="_xlchart.v1.1067" hidden="1">(ggcnn_ruis_epoch_10!$Z$13:$Z$17,ggcnn_ruis_epoch_10!$Z$21:$Z$25)</definedName>
    <definedName name="_xlchart.v1.1068" hidden="1">ggcnn_ruis_epoch_10!$W$12</definedName>
    <definedName name="_xlchart.v1.1069" hidden="1">ggcnn_ruis_epoch_10!$X$12</definedName>
    <definedName name="_xlchart.v1.107" hidden="1">'opsomming ggcnn val'!$S$5:$S$14</definedName>
    <definedName name="_xlchart.v1.1070" hidden="1">ggcnn_ruis_epoch_10!$Y$12</definedName>
    <definedName name="_xlchart.v1.1071" hidden="1">ggcnn_ruis_epoch_10!$Z$12</definedName>
    <definedName name="_xlchart.v1.1072" hidden="1">(ggcnn_ruis_epoch_20!$Q$5:$Q$9,ggcnn_ruis_epoch_20!$Q$13:$Q$17,ggcnn_ruis_epoch_20!$Q$21:$Q$25)</definedName>
    <definedName name="_xlchart.v1.1073" hidden="1">(ggcnn_ruis_epoch_20!$R$5:$R$9,ggcnn_ruis_epoch_20!$R$13:$R$17)</definedName>
    <definedName name="_xlchart.v1.1074" hidden="1">(ggcnn_ruis_epoch_20!$S$5:$S$9,ggcnn_ruis_epoch_20!$S$13:$S$17,ggcnn_ruis_epoch_20!$S$21:$S$25)</definedName>
    <definedName name="_xlchart.v1.1075" hidden="1">(ggcnn_ruis_epoch_20!$T$5:$T$9,ggcnn_ruis_epoch_20!$T$13:$T$17)</definedName>
    <definedName name="_xlchart.v1.1076" hidden="1">ggcnn_ruis_epoch_20!$Q$4</definedName>
    <definedName name="_xlchart.v1.1077" hidden="1">ggcnn_ruis_epoch_20!$R$4</definedName>
    <definedName name="_xlchart.v1.1078" hidden="1">ggcnn_ruis_epoch_20!$S$4</definedName>
    <definedName name="_xlchart.v1.1079" hidden="1">ggcnn_ruis_epoch_20!$T$4</definedName>
    <definedName name="_xlchart.v1.108" hidden="1">'opsomming ggcnn val'!$U$3</definedName>
    <definedName name="_xlchart.v1.1080" hidden="1">(ggcnn_ruis_epoch_20!$W$5:$W$9,ggcnn_ruis_epoch_20!$W$13:$W$17,ggcnn_ruis_epoch_20!$W$21:$W$25)</definedName>
    <definedName name="_xlchart.v1.1081" hidden="1">(ggcnn_ruis_epoch_20!$X$5:$X$9,ggcnn_ruis_epoch_20!$X$13:$X$17,ggcnn_ruis_epoch_20!$X$21:$X$25)</definedName>
    <definedName name="_xlchart.v1.1082" hidden="1">(ggcnn_ruis_epoch_20!$Y$5:$Y$9,ggcnn_ruis_epoch_20!$Y$13:$Y$17,ggcnn_ruis_epoch_20!$Y$21:$Y$25)</definedName>
    <definedName name="_xlchart.v1.1083" hidden="1">(ggcnn_ruis_epoch_20!$Z$5:$Z$9,ggcnn_ruis_epoch_20!$Z$13:$Z$17,ggcnn_ruis_epoch_20!$Z$21:$Z$25)</definedName>
    <definedName name="_xlchart.v1.1084" hidden="1">ggcnn_ruis_epoch_20!$W$4</definedName>
    <definedName name="_xlchart.v1.1085" hidden="1">ggcnn_ruis_epoch_20!$X$4</definedName>
    <definedName name="_xlchart.v1.1086" hidden="1">ggcnn_ruis_epoch_20!$Y$4</definedName>
    <definedName name="_xlchart.v1.1087" hidden="1">ggcnn_ruis_epoch_20!$Z$4</definedName>
    <definedName name="_xlchart.v1.1088" hidden="1">(ggcnn_ruis_epoch_40!$W$5:$W$9,ggcnn_ruis_epoch_40!$W$13:$W$17,ggcnn_ruis_epoch_40!$W$21:$W$25)</definedName>
    <definedName name="_xlchart.v1.1089" hidden="1">(ggcnn_ruis_epoch_40!$X$5:$X$9,ggcnn_ruis_epoch_40!$X$13:$X$17,ggcnn_ruis_epoch_40!$X$21:$X$25)</definedName>
    <definedName name="_xlchart.v1.109" hidden="1">'opsomming ggcnn val'!$X$5:$X$14</definedName>
    <definedName name="_xlchart.v1.1090" hidden="1">(ggcnn_ruis_epoch_40!$Y$5:$Y$9,ggcnn_ruis_epoch_40!$Y$13:$Y$17,ggcnn_ruis_epoch_40!$Y$21:$Y$25)</definedName>
    <definedName name="_xlchart.v1.1091" hidden="1">(ggcnn_ruis_epoch_40!$Z$5:$Z$9,ggcnn_ruis_epoch_40!$Z$13:$Z$17,ggcnn_ruis_epoch_40!$Z$21:$Z$25)</definedName>
    <definedName name="_xlchart.v1.1092" hidden="1">ggcnn_ruis_epoch_40!$W$4</definedName>
    <definedName name="_xlchart.v1.1093" hidden="1">ggcnn_ruis_epoch_40!$X$4</definedName>
    <definedName name="_xlchart.v1.1094" hidden="1">ggcnn_ruis_epoch_40!$Y$4</definedName>
    <definedName name="_xlchart.v1.1095" hidden="1">ggcnn_ruis_epoch_40!$Z$4</definedName>
    <definedName name="_xlchart.v1.1096" hidden="1">(ggcnn_ruis_epoch_40!$Q$5:$Q$9,ggcnn_ruis_epoch_40!$Q$13:$Q$17,ggcnn_ruis_epoch_40!$Q$21:$Q$25)</definedName>
    <definedName name="_xlchart.v1.1097" hidden="1">(ggcnn_ruis_epoch_40!$R$5:$R$9,ggcnn_ruis_epoch_40!$R$13:$R$17)</definedName>
    <definedName name="_xlchart.v1.1098" hidden="1">(ggcnn_ruis_epoch_40!$S$5:$S$9,ggcnn_ruis_epoch_40!$S$13:$S$17,ggcnn_ruis_epoch_40!$S$21:$S$25)</definedName>
    <definedName name="_xlchart.v1.1099" hidden="1">(ggcnn_ruis_epoch_40!$T$5:$T$9,ggcnn_ruis_epoch_40!$T$13:$T$17)</definedName>
    <definedName name="_xlchart.v1.11" hidden="1">ggcnn_standaard!$Y$9</definedName>
    <definedName name="_xlchart.v1.110" hidden="1">'ggcnn2_val_0,2'!$Q$6</definedName>
    <definedName name="_xlchart.v1.1100" hidden="1">ggcnn_ruis_epoch_40!$Q$4</definedName>
    <definedName name="_xlchart.v1.1101" hidden="1">ggcnn_ruis_epoch_40!$R$4</definedName>
    <definedName name="_xlchart.v1.1102" hidden="1">ggcnn_ruis_epoch_40!$S$4</definedName>
    <definedName name="_xlchart.v1.1103" hidden="1">ggcnn_ruis_epoch_40!$T$4</definedName>
    <definedName name="_xlchart.v1.1104" hidden="1">(ggcnn_ruis_epoch_60!$Q$5:$Q$9,ggcnn_ruis_epoch_60!$Q$13:$Q$17,ggcnn_ruis_epoch_60!$Q$21:$Q$25)</definedName>
    <definedName name="_xlchart.v1.1105" hidden="1">(ggcnn_ruis_epoch_60!$R$5:$R$9,ggcnn_ruis_epoch_60!$R$13:$R$17)</definedName>
    <definedName name="_xlchart.v1.1106" hidden="1">(ggcnn_ruis_epoch_60!$S$5:$S$9,ggcnn_ruis_epoch_60!$S$13:$S$17,ggcnn_ruis_epoch_60!$S$21:$S$25)</definedName>
    <definedName name="_xlchart.v1.1107" hidden="1">(ggcnn_ruis_epoch_60!$T$5:$T$9,ggcnn_ruis_epoch_60!$T$13:$T$17)</definedName>
    <definedName name="_xlchart.v1.1108" hidden="1">ggcnn_ruis_epoch_60!$Q$4</definedName>
    <definedName name="_xlchart.v1.1109" hidden="1">ggcnn_ruis_epoch_60!$R$4</definedName>
    <definedName name="_xlchart.v1.111" hidden="1">'ggcnn2_val_0,2'!$R$6</definedName>
    <definedName name="_xlchart.v1.1110" hidden="1">ggcnn_ruis_epoch_60!$S$4</definedName>
    <definedName name="_xlchart.v1.1111" hidden="1">ggcnn_ruis_epoch_60!$T$4</definedName>
    <definedName name="_xlchart.v1.1112" hidden="1">(ggcnn_ruis_epoch_60!$W$5:$W$9,ggcnn_ruis_epoch_60!$W$13:$W$17,ggcnn_ruis_epoch_60!$W$21:$W$25)</definedName>
    <definedName name="_xlchart.v1.1113" hidden="1">(ggcnn_ruis_epoch_60!$X$5:$X$9,ggcnn_ruis_epoch_60!$X$13:$X$17,ggcnn_ruis_epoch_60!$X$21:$X$25)</definedName>
    <definedName name="_xlchart.v1.1114" hidden="1">(ggcnn_ruis_epoch_60!$Y$5:$Y$9,ggcnn_ruis_epoch_60!$Y$13:$Y$17,ggcnn_ruis_epoch_60!$Y$21:$Y$25)</definedName>
    <definedName name="_xlchart.v1.1115" hidden="1">(ggcnn_ruis_epoch_60!$Z$5:$Z$9,ggcnn_ruis_epoch_60!$Z$13:$Z$17,ggcnn_ruis_epoch_60!$Z$21:$Z$25)</definedName>
    <definedName name="_xlchart.v1.1116" hidden="1">ggcnn_ruis_epoch_60!$W$4</definedName>
    <definedName name="_xlchart.v1.1117" hidden="1">ggcnn_ruis_epoch_60!$X$4</definedName>
    <definedName name="_xlchart.v1.1118" hidden="1">ggcnn_ruis_epoch_60!$Y$4</definedName>
    <definedName name="_xlchart.v1.1119" hidden="1">ggcnn_ruis_epoch_60!$Z$4</definedName>
    <definedName name="_xlchart.v1.112" hidden="1">'ggcnn2_val_0,2'!$S$6</definedName>
    <definedName name="_xlchart.v1.1120" hidden="1">'ggcnn2 ruis ep opsom'!$AA$3</definedName>
    <definedName name="_xlchart.v1.1121" hidden="1">'ggcnn2 ruis ep opsom'!$AD$5:$AD$14</definedName>
    <definedName name="_xlchart.v1.1122" hidden="1">'ggcnn2 ruis ep opsom'!$AF$3</definedName>
    <definedName name="_xlchart.v1.1123" hidden="1">'ggcnn2 ruis ep opsom'!$AI$5:$AI$11</definedName>
    <definedName name="_xlchart.v1.1124" hidden="1">'ggcnn2 ruis ep opsom'!$AI$5:$AI$14</definedName>
    <definedName name="_xlchart.v1.1125" hidden="1">'ggcnn2 ruis ep opsom'!$G$3</definedName>
    <definedName name="_xlchart.v1.1126" hidden="1">'ggcnn2 ruis ep opsom'!$J$5:$J$14</definedName>
    <definedName name="_xlchart.v1.1127" hidden="1">'ggcnn2 ruis ep opsom'!$L$3</definedName>
    <definedName name="_xlchart.v1.1128" hidden="1">'ggcnn2 ruis ep opsom'!$O$5:$O$9</definedName>
    <definedName name="_xlchart.v1.1129" hidden="1">'ggcnn2 ruis ep opsom'!$Q$3</definedName>
    <definedName name="_xlchart.v1.113" hidden="1">'ggcnn2_val_0,2'!$T$6</definedName>
    <definedName name="_xlchart.v1.1130" hidden="1">'ggcnn2 ruis ep opsom'!$T$5:$T$14</definedName>
    <definedName name="_xlchart.v1.1131" hidden="1">'ggcnn2 ruis ep opsom'!$V$3</definedName>
    <definedName name="_xlchart.v1.1132" hidden="1">'ggcnn2 ruis ep opsom'!$Y$5:$Y$14</definedName>
    <definedName name="_xlchart.v1.1133" hidden="1">'ggcnn _ruis_epoch_20_batsiz_4'!$W$4</definedName>
    <definedName name="_xlchart.v1.1134" hidden="1">'ggcnn _ruis_epoch_20_batsiz_4'!$X$4</definedName>
    <definedName name="_xlchart.v1.1135" hidden="1">'ggcnn _ruis_epoch_20_batsiz_4'!$Y$4</definedName>
    <definedName name="_xlchart.v1.1136" hidden="1">'ggcnn _ruis_epoch_20_batsiz_4'!$Z$4</definedName>
    <definedName name="_xlchart.v1.1137" hidden="1">('ggcnn _ruis_epoch_20_batsiz_4'!$W$5:$W$9,'ggcnn _ruis_epoch_20_batsiz_4'!$W$13:$W$17,'ggcnn _ruis_epoch_20_batsiz_4'!$W$21:$W$25)</definedName>
    <definedName name="_xlchart.v1.1138" hidden="1">('ggcnn _ruis_epoch_20_batsiz_4'!$X$5:$X$9,'ggcnn _ruis_epoch_20_batsiz_4'!$X$13:$X$17,'ggcnn _ruis_epoch_20_batsiz_4'!$X$21:$X$25)</definedName>
    <definedName name="_xlchart.v1.1139" hidden="1">('ggcnn _ruis_epoch_20_batsiz_4'!$Y$5:$Y$9,'ggcnn _ruis_epoch_20_batsiz_4'!$Y$13:$Y$17,'ggcnn _ruis_epoch_20_batsiz_4'!$Y$21:$Y$25)</definedName>
    <definedName name="_xlchart.v1.114" hidden="1">('ggcnn2_val_0,2'!$Q$7:$Q$11,'ggcnn2_val_0,2'!$Q$15:$Q$19,'ggcnn2_val_0,2'!$Q$23:$Q$27)</definedName>
    <definedName name="_xlchart.v1.1140" hidden="1">('ggcnn _ruis_epoch_20_batsiz_4'!$Z$5:$Z$9,'ggcnn _ruis_epoch_20_batsiz_4'!$Z$13:$Z$17,'ggcnn _ruis_epoch_20_batsiz_4'!$Z$21:$Z$25)</definedName>
    <definedName name="_xlchart.v1.1141" hidden="1">'ggcnn _ruis_epoch_20_batsiz_4'!$Q$4</definedName>
    <definedName name="_xlchart.v1.1142" hidden="1">'ggcnn _ruis_epoch_20_batsiz_4'!$R$4</definedName>
    <definedName name="_xlchart.v1.1143" hidden="1">'ggcnn _ruis_epoch_20_batsiz_4'!$S$4</definedName>
    <definedName name="_xlchart.v1.1144" hidden="1">'ggcnn _ruis_epoch_20_batsiz_4'!$T$4</definedName>
    <definedName name="_xlchart.v1.1145" hidden="1">('ggcnn _ruis_epoch_20_batsiz_4'!$Q$5:$Q$9,'ggcnn _ruis_epoch_20_batsiz_4'!$Q$13:$Q$17,'ggcnn _ruis_epoch_20_batsiz_4'!$Q$21:$Q$25)</definedName>
    <definedName name="_xlchart.v1.1146" hidden="1">('ggcnn _ruis_epoch_20_batsiz_4'!$R$5:$R$9,'ggcnn _ruis_epoch_20_batsiz_4'!$R$13:$R$17)</definedName>
    <definedName name="_xlchart.v1.1147" hidden="1">('ggcnn _ruis_epoch_20_batsiz_4'!$S$5:$S$9,'ggcnn _ruis_epoch_20_batsiz_4'!$S$13:$S$17,'ggcnn _ruis_epoch_20_batsiz_4'!$S$21:$S$25)</definedName>
    <definedName name="_xlchart.v1.1148" hidden="1">('ggcnn _ruis_epoch_20_batsiz_4'!$T$5:$T$9,'ggcnn _ruis_epoch_20_batsiz_4'!$T$13:$T$17)</definedName>
    <definedName name="_xlchart.v1.1149" hidden="1">'ggcnn2 ruis batsiz opsom'!$G$2</definedName>
    <definedName name="_xlchart.v1.115" hidden="1">('ggcnn2_val_0,2'!$R$7:$R$11,'ggcnn2_val_0,2'!$R$15:$R$19)</definedName>
    <definedName name="_xlchart.v1.1150" hidden="1">'ggcnn2 ruis batsiz opsom'!$J$4:$J$13</definedName>
    <definedName name="_xlchart.v1.1151" hidden="1">(ggcnn_ruis_epoch20_batperep_100!$Q$5:$Q$9,ggcnn_ruis_epoch20_batperep_100!$Q$13:$Q$17,ggcnn_ruis_epoch20_batperep_100!$Q$21:$Q$25)</definedName>
    <definedName name="_xlchart.v1.1152" hidden="1">(ggcnn_ruis_epoch20_batperep_100!$R$5:$R$9,ggcnn_ruis_epoch20_batperep_100!$R$13:$R$17)</definedName>
    <definedName name="_xlchart.v1.1153" hidden="1">(ggcnn_ruis_epoch20_batperep_100!$S$5:$S$9,ggcnn_ruis_epoch20_batperep_100!$S$13:$S$17,ggcnn_ruis_epoch20_batperep_100!$S$21:$S$25)</definedName>
    <definedName name="_xlchart.v1.1154" hidden="1">(ggcnn_ruis_epoch20_batperep_100!$T$5:$T$9,ggcnn_ruis_epoch20_batperep_100!$T$13:$T$17)</definedName>
    <definedName name="_xlchart.v1.1155" hidden="1">ggcnn_ruis_epoch20_batperep_100!$Q$4</definedName>
    <definedName name="_xlchart.v1.1156" hidden="1">ggcnn_ruis_epoch20_batperep_100!$R$4</definedName>
    <definedName name="_xlchart.v1.1157" hidden="1">ggcnn_ruis_epoch20_batperep_100!$S$4</definedName>
    <definedName name="_xlchart.v1.1158" hidden="1">ggcnn_ruis_epoch20_batperep_100!$T$4</definedName>
    <definedName name="_xlchart.v1.1159" hidden="1">(ggcnn_ruis_epoch20_batperep_100!$W$5:$W$9,ggcnn_ruis_epoch20_batperep_100!$W$13:$W$17,ggcnn_ruis_epoch20_batperep_100!$W$21:$W$25)</definedName>
    <definedName name="_xlchart.v1.116" hidden="1">('ggcnn2_val_0,2'!$S$7:$S$11,'ggcnn2_val_0,2'!$S$15:$S$19,'ggcnn2_val_0,2'!$S$23:$S$27)</definedName>
    <definedName name="_xlchart.v1.1160" hidden="1">(ggcnn_ruis_epoch20_batperep_100!$X$5:$X$9,ggcnn_ruis_epoch20_batperep_100!$X$13:$X$17,ggcnn_ruis_epoch20_batperep_100!$X$21:$X$25)</definedName>
    <definedName name="_xlchart.v1.1161" hidden="1">(ggcnn_ruis_epoch20_batperep_100!$Y$5:$Y$9,ggcnn_ruis_epoch20_batperep_100!$Y$13:$Y$17,ggcnn_ruis_epoch20_batperep_100!$Y$21:$Y$25)</definedName>
    <definedName name="_xlchart.v1.1162" hidden="1">(ggcnn_ruis_epoch20_batperep_100!$Z$5:$Z$9,ggcnn_ruis_epoch20_batperep_100!$Z$13:$Z$17,ggcnn_ruis_epoch20_batperep_100!$Z$21:$Z$25)</definedName>
    <definedName name="_xlchart.v1.1163" hidden="1">ggcnn_ruis_epoch20_batperep_100!$W$4</definedName>
    <definedName name="_xlchart.v1.1164" hidden="1">ggcnn_ruis_epoch20_batperep_100!$X$4</definedName>
    <definedName name="_xlchart.v1.1165" hidden="1">ggcnn_ruis_epoch20_batperep_100!$Y$4</definedName>
    <definedName name="_xlchart.v1.1166" hidden="1">ggcnn_ruis_epoch20_batperep_100!$Z$4</definedName>
    <definedName name="_xlchart.v1.1167" hidden="1">(ggcnn_ruis_epoch20_batperep_500!$W$5:$W$9,ggcnn_ruis_epoch20_batperep_500!$W$13:$W$17,ggcnn_ruis_epoch20_batperep_500!$W$21:$W$25)</definedName>
    <definedName name="_xlchart.v1.1168" hidden="1">(ggcnn_ruis_epoch20_batperep_500!$X$5:$X$9,ggcnn_ruis_epoch20_batperep_500!$X$13:$X$17,ggcnn_ruis_epoch20_batperep_500!$X$21:$X$25)</definedName>
    <definedName name="_xlchart.v1.1169" hidden="1">(ggcnn_ruis_epoch20_batperep_500!$Y$5:$Y$9,ggcnn_ruis_epoch20_batperep_500!$Y$13:$Y$17,ggcnn_ruis_epoch20_batperep_500!$Y$21:$Y$25)</definedName>
    <definedName name="_xlchart.v1.117" hidden="1">('ggcnn2_val_0,2'!$T$7:$T$11,'ggcnn2_val_0,2'!$T$15:$T$19)</definedName>
    <definedName name="_xlchart.v1.1170" hidden="1">(ggcnn_ruis_epoch20_batperep_500!$Z$5:$Z$9,ggcnn_ruis_epoch20_batperep_500!$Z$13:$Z$17,ggcnn_ruis_epoch20_batperep_500!$Z$21:$Z$25)</definedName>
    <definedName name="_xlchart.v1.1171" hidden="1">ggcnn_ruis_epoch20_batperep_500!$W$4</definedName>
    <definedName name="_xlchart.v1.1172" hidden="1">ggcnn_ruis_epoch20_batperep_500!$X$4</definedName>
    <definedName name="_xlchart.v1.1173" hidden="1">ggcnn_ruis_epoch20_batperep_500!$Y$4</definedName>
    <definedName name="_xlchart.v1.1174" hidden="1">ggcnn_ruis_epoch20_batperep_500!$Z$4</definedName>
    <definedName name="_xlchart.v1.1175" hidden="1">(ggcnn_ruis_epoch20_batperep_500!$Q$5:$Q$9,ggcnn_ruis_epoch20_batperep_500!$Q$13:$Q$17,ggcnn_ruis_epoch20_batperep_500!$Q$21:$Q$25)</definedName>
    <definedName name="_xlchart.v1.1176" hidden="1">(ggcnn_ruis_epoch20_batperep_500!$R$5:$R$9,ggcnn_ruis_epoch20_batperep_500!$R$13:$R$17)</definedName>
    <definedName name="_xlchart.v1.1177" hidden="1">(ggcnn_ruis_epoch20_batperep_500!$S$5:$S$9,ggcnn_ruis_epoch20_batperep_500!$S$13:$S$17,ggcnn_ruis_epoch20_batperep_500!$S$21:$S$25)</definedName>
    <definedName name="_xlchart.v1.1178" hidden="1">(ggcnn_ruis_epoch20_batperep_500!$T$5:$T$9,ggcnn_ruis_epoch20_batperep_500!$T$13:$T$17)</definedName>
    <definedName name="_xlchart.v1.1179" hidden="1">ggcnn_ruis_epoch20_batperep_500!$Q$4</definedName>
    <definedName name="_xlchart.v1.118" hidden="1">'ggcnn2_val_0,2'!$W$6</definedName>
    <definedName name="_xlchart.v1.1180" hidden="1">ggcnn_ruis_epoch20_batperep_500!$R$4</definedName>
    <definedName name="_xlchart.v1.1181" hidden="1">ggcnn_ruis_epoch20_batperep_500!$S$4</definedName>
    <definedName name="_xlchart.v1.1182" hidden="1">ggcnn_ruis_epoch20_batperep_500!$T$4</definedName>
    <definedName name="_xlchart.v1.1183" hidden="1">(ggcnn_ruis_epoch20_batperep1500!$W$5:$W$9,ggcnn_ruis_epoch20_batperep1500!$W$13:$W$17,ggcnn_ruis_epoch20_batperep1500!$W$21:$W$25)</definedName>
    <definedName name="_xlchart.v1.1184" hidden="1">(ggcnn_ruis_epoch20_batperep1500!$X$5:$X$9,ggcnn_ruis_epoch20_batperep1500!$X$13:$X$17,ggcnn_ruis_epoch20_batperep1500!$X$21:$X$25)</definedName>
    <definedName name="_xlchart.v1.1185" hidden="1">(ggcnn_ruis_epoch20_batperep1500!$Y$5:$Y$9,ggcnn_ruis_epoch20_batperep1500!$Y$13:$Y$17,ggcnn_ruis_epoch20_batperep1500!$Y$21:$Y$25)</definedName>
    <definedName name="_xlchart.v1.1186" hidden="1">(ggcnn_ruis_epoch20_batperep1500!$Z$5:$Z$9,ggcnn_ruis_epoch20_batperep1500!$Z$13:$Z$17,ggcnn_ruis_epoch20_batperep1500!$Z$21:$Z$25)</definedName>
    <definedName name="_xlchart.v1.1187" hidden="1">ggcnn_ruis_epoch20_batperep1500!$W$4</definedName>
    <definedName name="_xlchart.v1.1188" hidden="1">ggcnn_ruis_epoch20_batperep1500!$X$4</definedName>
    <definedName name="_xlchart.v1.1189" hidden="1">ggcnn_ruis_epoch20_batperep1500!$Y$4</definedName>
    <definedName name="_xlchart.v1.119" hidden="1">'ggcnn2_val_0,2'!$X$6</definedName>
    <definedName name="_xlchart.v1.1190" hidden="1">ggcnn_ruis_epoch20_batperep1500!$Z$4</definedName>
    <definedName name="_xlchart.v1.1191" hidden="1">(ggcnn_ruis_epoch20_batperep1500!$Q$5:$Q$9,ggcnn_ruis_epoch20_batperep1500!$Q$13:$Q$17,ggcnn_ruis_epoch20_batperep1500!$Q$21:$Q$25)</definedName>
    <definedName name="_xlchart.v1.1192" hidden="1">(ggcnn_ruis_epoch20_batperep1500!$R$5:$R$9,ggcnn_ruis_epoch20_batperep1500!$R$13:$R$17)</definedName>
    <definedName name="_xlchart.v1.1193" hidden="1">(ggcnn_ruis_epoch20_batperep1500!$S$5:$S$9,ggcnn_ruis_epoch20_batperep1500!$S$13:$S$17,ggcnn_ruis_epoch20_batperep1500!$S$21:$S$25)</definedName>
    <definedName name="_xlchart.v1.1194" hidden="1">(ggcnn_ruis_epoch20_batperep1500!$T$5:$T$9,ggcnn_ruis_epoch20_batperep1500!$T$13:$T$17)</definedName>
    <definedName name="_xlchart.v1.1195" hidden="1">ggcnn_ruis_epoch20_batperep1500!$Q$4</definedName>
    <definedName name="_xlchart.v1.1196" hidden="1">ggcnn_ruis_epoch20_batperep1500!$R$4</definedName>
    <definedName name="_xlchart.v1.1197" hidden="1">ggcnn_ruis_epoch20_batperep1500!$S$4</definedName>
    <definedName name="_xlchart.v1.1198" hidden="1">ggcnn_ruis_epoch20_batperep1500!$T$4</definedName>
    <definedName name="_xlchart.v1.1199" hidden="1">'ggcnn ruis batperep opsom'!$G$3</definedName>
    <definedName name="_xlchart.v1.12" hidden="1">ggcnn_standaard!$Z$9</definedName>
    <definedName name="_xlchart.v1.120" hidden="1">'ggcnn2_val_0,2'!$Y$6</definedName>
    <definedName name="_xlchart.v1.1200" hidden="1">'ggcnn ruis batperep opsom'!$J$5:$J$14</definedName>
    <definedName name="_xlchart.v1.1201" hidden="1">'ggcnn ruis batperep opsom'!$L$3</definedName>
    <definedName name="_xlchart.v1.1202" hidden="1">'ggcnn ruis batperep opsom'!$O$5:$O$14</definedName>
    <definedName name="_xlchart.v1.1203" hidden="1">'ggcnn ruis batperep opsom'!$Q$3</definedName>
    <definedName name="_xlchart.v1.1204" hidden="1">'ggcnn ruis batperep opsom'!$T$5:$T$14</definedName>
    <definedName name="_xlchart.v1.1205" hidden="1">'ggcnn ruis batperep opsom'!$V$3</definedName>
    <definedName name="_xlchart.v1.1206" hidden="1">(ggcnn_ruis_epoch20_valbat_125!$W$13:$W$17,ggcnn_ruis_epoch20_valbat_125!$W$21:$W$25)</definedName>
    <definedName name="_xlchart.v1.1207" hidden="1">(ggcnn_ruis_epoch20_valbat_125!$X$13:$X$17,ggcnn_ruis_epoch20_valbat_125!$X$21:$X$25)</definedName>
    <definedName name="_xlchart.v1.1208" hidden="1">(ggcnn_ruis_epoch20_valbat_125!$Y$13:$Y$17,ggcnn_ruis_epoch20_valbat_125!$Y$21:$Y$25)</definedName>
    <definedName name="_xlchart.v1.1209" hidden="1">(ggcnn_ruis_epoch20_valbat_125!$Z$13:$Z$17,ggcnn_ruis_epoch20_valbat_125!$Z$21:$Z$25)</definedName>
    <definedName name="_xlchart.v1.121" hidden="1">'ggcnn2_val_0,2'!$Z$6</definedName>
    <definedName name="_xlchart.v1.1210" hidden="1">ggcnn_ruis_epoch20_valbat_125!$W$12</definedName>
    <definedName name="_xlchart.v1.1211" hidden="1">ggcnn_ruis_epoch20_valbat_125!$X$12</definedName>
    <definedName name="_xlchart.v1.1212" hidden="1">ggcnn_ruis_epoch20_valbat_125!$Y$12</definedName>
    <definedName name="_xlchart.v1.1213" hidden="1">ggcnn_ruis_epoch20_valbat_125!$Z$12</definedName>
    <definedName name="_xlchart.v1.1214" hidden="1">(ggcnn_ruis_epoch20_valbat_125!$Q$13:$Q$17,ggcnn_ruis_epoch20_valbat_125!$Q$21:$Q$25)</definedName>
    <definedName name="_xlchart.v1.1215" hidden="1">(ggcnn_ruis_epoch20_valbat_125!$S$13:$S$17,ggcnn_ruis_epoch20_valbat_125!$S$21:$S$25)</definedName>
    <definedName name="_xlchart.v1.1216" hidden="1">ggcnn_ruis_epoch20_valbat_125!$Q$4</definedName>
    <definedName name="_xlchart.v1.1217" hidden="1">ggcnn_ruis_epoch20_valbat_125!$R$12</definedName>
    <definedName name="_xlchart.v1.1218" hidden="1">ggcnn_ruis_epoch20_valbat_125!$R$13:$R$17</definedName>
    <definedName name="_xlchart.v1.1219" hidden="1">ggcnn_ruis_epoch20_valbat_125!$S$4</definedName>
    <definedName name="_xlchart.v1.122" hidden="1">('ggcnn2_val_0,2'!$W$7:$W$11,'ggcnn2_val_0,2'!$W$15:$W$19,'ggcnn2_val_0,2'!$W$23:$W$27)</definedName>
    <definedName name="_xlchart.v1.1220" hidden="1">ggcnn_ruis_epoch20_valbat_125!$T$12</definedName>
    <definedName name="_xlchart.v1.1221" hidden="1">ggcnn_ruis_epoch20_valbat_125!$T$13:$T$17</definedName>
    <definedName name="_xlchart.v1.1222" hidden="1">'ggcnn2 ruis valbat opsom'!$G$3</definedName>
    <definedName name="_xlchart.v1.1223" hidden="1">'ggcnn2 ruis valbat opsom'!$J$5:$J$10</definedName>
    <definedName name="_xlchart.v1.123" hidden="1">('ggcnn2_val_0,2'!$X$7:$X$11,'ggcnn2_val_0,2'!$X$15:$X$19,'ggcnn2_val_0,2'!$X$23:$X$27)</definedName>
    <definedName name="_xlchart.v1.124" hidden="1">('ggcnn2_val_0,2'!$Y$7:$Y$11,'ggcnn2_val_0,2'!$Y$15:$Y$19,'ggcnn2_val_0,2'!$Y$23:$Y$27)</definedName>
    <definedName name="_xlchart.v1.125" hidden="1">('ggcnn2_val_0,2'!$Z$7:$Z$11,'ggcnn2_val_0,2'!$Z$15:$Z$19,'ggcnn2_val_0,2'!$Z$23:$Z$27)</definedName>
    <definedName name="_xlchart.v1.126" hidden="1">'ggcnn2_val_0,4'!$Q$6</definedName>
    <definedName name="_xlchart.v1.127" hidden="1">'ggcnn2_val_0,4'!$R$6</definedName>
    <definedName name="_xlchart.v1.128" hidden="1">'ggcnn2_val_0,4'!$S$6</definedName>
    <definedName name="_xlchart.v1.129" hidden="1">'ggcnn2_val_0,4'!$T$6</definedName>
    <definedName name="_xlchart.v1.13" hidden="1">(ggcnn_standaard!$R$10:$R$14,ggcnn_standaard!$R$18:$R$22,ggcnn_standaard!$R$26:$R$30)</definedName>
    <definedName name="_xlchart.v1.130" hidden="1">('ggcnn2_val_0,4'!$Q$7:$Q$11,'ggcnn2_val_0,4'!$Q$15:$Q$19,'ggcnn2_val_0,4'!$Q$23:$Q$27)</definedName>
    <definedName name="_xlchart.v1.131" hidden="1">('ggcnn2_val_0,4'!$R$7:$R$11,'ggcnn2_val_0,4'!$R$15:$R$19)</definedName>
    <definedName name="_xlchart.v1.132" hidden="1">('ggcnn2_val_0,4'!$S$7:$S$11,'ggcnn2_val_0,4'!$S$15:$S$19,'ggcnn2_val_0,4'!$S$23:$S$27)</definedName>
    <definedName name="_xlchart.v1.133" hidden="1">('ggcnn2_val_0,4'!$T$7:$T$11,'ggcnn2_val_0,4'!$T$15:$T$19)</definedName>
    <definedName name="_xlchart.v1.134" hidden="1">'ggcnn2_val_0,4'!$W$6</definedName>
    <definedName name="_xlchart.v1.135" hidden="1">'ggcnn2_val_0,4'!$X$6</definedName>
    <definedName name="_xlchart.v1.136" hidden="1">'ggcnn2_val_0,4'!$Y$6</definedName>
    <definedName name="_xlchart.v1.137" hidden="1">'ggcnn2_val_0,4'!$Z$6</definedName>
    <definedName name="_xlchart.v1.138" hidden="1">('ggcnn2_val_0,4'!$W$7:$W$11,'ggcnn2_val_0,4'!$W$15:$W$19,'ggcnn2_val_0,4'!$W$23:$W$27)</definedName>
    <definedName name="_xlchart.v1.139" hidden="1">('ggcnn2_val_0,4'!$X$7:$X$11,'ggcnn2_val_0,4'!$X$15:$X$19,'ggcnn2_val_0,4'!$X$23:$X$27)</definedName>
    <definedName name="_xlchart.v1.14" hidden="1">(ggcnn_standaard!$S$10:$S$14,ggcnn_standaard!$S$18:$S$22)</definedName>
    <definedName name="_xlchart.v1.140" hidden="1">('ggcnn2_val_0,4'!$Y$7:$Y$11,'ggcnn2_val_0,4'!$Y$15:$Y$19,'ggcnn2_val_0,4'!$Y$23:$Y$27)</definedName>
    <definedName name="_xlchart.v1.141" hidden="1">('ggcnn2_val_0,4'!$Z$7:$Z$11,'ggcnn2_val_0,4'!$Z$15:$Z$19,'ggcnn2_val_0,4'!$Z$23:$Z$27)</definedName>
    <definedName name="_xlchart.v1.142" hidden="1">'ggcnn2_val_0,5'!$Q$6</definedName>
    <definedName name="_xlchart.v1.143" hidden="1">'ggcnn2_val_0,5'!$R$6</definedName>
    <definedName name="_xlchart.v1.144" hidden="1">'ggcnn2_val_0,5'!$S$6</definedName>
    <definedName name="_xlchart.v1.145" hidden="1">'ggcnn2_val_0,5'!$T$6</definedName>
    <definedName name="_xlchart.v1.146" hidden="1">('ggcnn2_val_0,5'!$Q$7:$Q$11,'ggcnn2_val_0,5'!$Q$15:$Q$19,'ggcnn2_val_0,5'!$Q$23:$Q$27)</definedName>
    <definedName name="_xlchart.v1.147" hidden="1">('ggcnn2_val_0,5'!$R$7:$R$11,'ggcnn2_val_0,5'!$R$15:$R$19)</definedName>
    <definedName name="_xlchart.v1.148" hidden="1">('ggcnn2_val_0,5'!$S$7:$S$11,'ggcnn2_val_0,5'!$S$15:$S$19,'ggcnn2_val_0,5'!$S$23:$S$27)</definedName>
    <definedName name="_xlchart.v1.149" hidden="1">('ggcnn2_val_0,5'!$T$7:$T$11,'ggcnn2_val_0,5'!$T$15:$T$19)</definedName>
    <definedName name="_xlchart.v1.15" hidden="1">(ggcnn_standaard!$T$10:$T$14,ggcnn_standaard!$T$18:$T$22,ggcnn_standaard!$T$26:$T$30)</definedName>
    <definedName name="_xlchart.v1.150" hidden="1">'ggcnn2_val_0,5'!$W$6</definedName>
    <definedName name="_xlchart.v1.151" hidden="1">'ggcnn2_val_0,5'!$X$6</definedName>
    <definedName name="_xlchart.v1.152" hidden="1">'ggcnn2_val_0,5'!$Y$6</definedName>
    <definedName name="_xlchart.v1.153" hidden="1">'ggcnn2_val_0,5'!$Z$6</definedName>
    <definedName name="_xlchart.v1.154" hidden="1">('ggcnn2_val_0,5'!$W$7:$W$11,'ggcnn2_val_0,5'!$W$15:$W$19,'ggcnn2_val_0,5'!$W$23:$W$27)</definedName>
    <definedName name="_xlchart.v1.155" hidden="1">('ggcnn2_val_0,5'!$X$7:$X$11,'ggcnn2_val_0,5'!$X$15:$X$19,'ggcnn2_val_0,5'!$X$23:$X$27)</definedName>
    <definedName name="_xlchart.v1.156" hidden="1">('ggcnn2_val_0,5'!$Y$7:$Y$11,'ggcnn2_val_0,5'!$Y$15:$Y$19,'ggcnn2_val_0,5'!$Y$23:$Y$27)</definedName>
    <definedName name="_xlchart.v1.157" hidden="1">('ggcnn2_val_0,5'!$Z$7:$Z$11,'ggcnn2_val_0,5'!$Z$15:$Z$19,'ggcnn2_val_0,5'!$Z$23:$Z$27)</definedName>
    <definedName name="_xlchart.v1.158" hidden="1">'ggcnn2_val_0,6'!$Q$4</definedName>
    <definedName name="_xlchart.v1.159" hidden="1">'ggcnn2_val_0,6'!$R$4</definedName>
    <definedName name="_xlchart.v1.16" hidden="1">(ggcnn_standaard!$U$10:$U$14,ggcnn_standaard!$U$18:$U$22)</definedName>
    <definedName name="_xlchart.v1.160" hidden="1">'ggcnn2_val_0,6'!$S$4</definedName>
    <definedName name="_xlchart.v1.161" hidden="1">'ggcnn2_val_0,6'!$T$4</definedName>
    <definedName name="_xlchart.v1.162" hidden="1">('ggcnn2_val_0,6'!$Q$5:$Q$9,'ggcnn2_val_0,6'!$Q$13:$Q$17,'ggcnn2_val_0,6'!$Q$21:$Q$25)</definedName>
    <definedName name="_xlchart.v1.163" hidden="1">('ggcnn2_val_0,6'!$R$5:$R$9,'ggcnn2_val_0,6'!$R$13:$R$17)</definedName>
    <definedName name="_xlchart.v1.164" hidden="1">('ggcnn2_val_0,6'!$S$5:$S$9,'ggcnn2_val_0,6'!$S$13:$S$17,'ggcnn2_val_0,6'!$S$21:$S$25)</definedName>
    <definedName name="_xlchart.v1.165" hidden="1">('ggcnn2_val_0,6'!$T$5:$T$9,'ggcnn2_val_0,6'!$T$13:$T$17)</definedName>
    <definedName name="_xlchart.v1.166" hidden="1">'ggcnn2_val_0,6'!$W$4</definedName>
    <definedName name="_xlchart.v1.167" hidden="1">'ggcnn2_val_0,6'!$X$4</definedName>
    <definedName name="_xlchart.v1.168" hidden="1">'ggcnn2_val_0,6'!$Y$4</definedName>
    <definedName name="_xlchart.v1.169" hidden="1">'ggcnn2_val_0,6'!$Z$4</definedName>
    <definedName name="_xlchart.v1.17" hidden="1">template!$V$6</definedName>
    <definedName name="_xlchart.v1.170" hidden="1">('ggcnn2_val_0,6'!$W$5:$W$9,'ggcnn2_val_0,6'!$W$13:$W$17,'ggcnn2_val_0,6'!$W$21:$W$25)</definedName>
    <definedName name="_xlchart.v1.171" hidden="1">('ggcnn2_val_0,6'!$X$5:$X$9,'ggcnn2_val_0,6'!$X$13:$X$17,'ggcnn2_val_0,6'!$X$21:$X$25)</definedName>
    <definedName name="_xlchart.v1.172" hidden="1">('ggcnn2_val_0,6'!$Y$5:$Y$9,'ggcnn2_val_0,6'!$Y$13:$Y$17,'ggcnn2_val_0,6'!$Y$21:$Y$25)</definedName>
    <definedName name="_xlchart.v1.173" hidden="1">('ggcnn2_val_0,6'!$Z$5:$Z$9,'ggcnn2_val_0,6'!$Z$13:$Z$17,'ggcnn2_val_0,6'!$Z$21:$Z$25)</definedName>
    <definedName name="_xlchart.v1.174" hidden="1">'opsomming ggcnn2 val'!$G$4</definedName>
    <definedName name="_xlchart.v1.175" hidden="1">'opsomming ggcnn2 val'!$J$6:$J$15</definedName>
    <definedName name="_xlchart.v1.176" hidden="1">'opsomming ggcnn2 val'!$L$4</definedName>
    <definedName name="_xlchart.v1.177" hidden="1">'opsomming ggcnn2 val'!$O$6:$O$15</definedName>
    <definedName name="_xlchart.v1.178" hidden="1">'opsomming ggcnn2 val'!$Q$4</definedName>
    <definedName name="_xlchart.v1.179" hidden="1">'opsomming ggcnn2 val'!$T$6:$T$15</definedName>
    <definedName name="_xlchart.v1.18" hidden="1">(ggcnn2_standaard!$AA$11:$AA$15,ggcnn2_standaard!$AA$19:$AA$23,ggcnn2_standaard!$AA$27:$AA$31)</definedName>
    <definedName name="_xlchart.v1.180" hidden="1">'opsomming ggcnn2 val'!$V$4</definedName>
    <definedName name="_xlchart.v1.181" hidden="1">'opsomming ggcnn2 val'!$Y$6:$Y$15</definedName>
    <definedName name="_xlchart.v1.182" hidden="1">'ggcnn_rot_0,2'!$Q$4</definedName>
    <definedName name="_xlchart.v1.183" hidden="1">'ggcnn_rot_0,2'!$R$4</definedName>
    <definedName name="_xlchart.v1.184" hidden="1">'ggcnn_rot_0,2'!$S$4</definedName>
    <definedName name="_xlchart.v1.185" hidden="1">'ggcnn_rot_0,2'!$T$4</definedName>
    <definedName name="_xlchart.v1.186" hidden="1">('ggcnn_rot_0,2'!$Q$5:$Q$9,'ggcnn_rot_0,2'!$Q$13:$Q$17,'ggcnn_rot_0,2'!$Q$21:$Q$25)</definedName>
    <definedName name="_xlchart.v1.187" hidden="1">('ggcnn_rot_0,2'!$R$5:$R$9,'ggcnn_rot_0,2'!$R$13:$R$17)</definedName>
    <definedName name="_xlchart.v1.188" hidden="1">('ggcnn_rot_0,2'!$S$5:$S$9,'ggcnn_rot_0,2'!$S$13:$S$17,'ggcnn_rot_0,2'!$S$21:$S$25)</definedName>
    <definedName name="_xlchart.v1.189" hidden="1">('ggcnn_rot_0,2'!$T$5:$T$9,'ggcnn_rot_0,2'!$T$13:$T$17)</definedName>
    <definedName name="_xlchart.v1.19" hidden="1">(ggcnn2_standaard!$X$11:$X$15,ggcnn2_standaard!$X$19:$X$23,ggcnn2_standaard!$X$27:$X$31)</definedName>
    <definedName name="_xlchart.v1.190" hidden="1">'ggcnn_rot_0,2'!$W$4</definedName>
    <definedName name="_xlchart.v1.191" hidden="1">'ggcnn_rot_0,2'!$X$4</definedName>
    <definedName name="_xlchart.v1.192" hidden="1">'ggcnn_rot_0,2'!$Y$4</definedName>
    <definedName name="_xlchart.v1.193" hidden="1">'ggcnn_rot_0,2'!$Z$4</definedName>
    <definedName name="_xlchart.v1.194" hidden="1">('ggcnn_rot_0,2'!$W$5:$W$9,'ggcnn_rot_0,2'!$W$13:$W$17,'ggcnn_rot_0,2'!$W$21:$W$25)</definedName>
    <definedName name="_xlchart.v1.195" hidden="1">('ggcnn_rot_0,2'!$X$5:$X$9,'ggcnn_rot_0,2'!$X$13:$X$17,'ggcnn_rot_0,2'!$X$21:$X$25)</definedName>
    <definedName name="_xlchart.v1.196" hidden="1">('ggcnn_rot_0,2'!$Y$5:$Y$9,'ggcnn_rot_0,2'!$Y$13:$Y$17,'ggcnn_rot_0,2'!$Y$21:$Y$25)</definedName>
    <definedName name="_xlchart.v1.197" hidden="1">('ggcnn_rot_0,2'!$Z$5:$Z$9,'ggcnn_rot_0,2'!$Z$13:$Z$17,'ggcnn_rot_0,2'!$Z$21:$Z$25)</definedName>
    <definedName name="_xlchart.v1.198" hidden="1">'ggcnn_rot_0,4'!$Q$4</definedName>
    <definedName name="_xlchart.v1.199" hidden="1">'ggcnn_rot_0,4'!$R$4</definedName>
    <definedName name="_xlchart.v1.2" hidden="1">(template!$T$10:$T$14,template!$T$18:$T$22,template!$T$26:$T$30)</definedName>
    <definedName name="_xlchart.v1.20" hidden="1">(ggcnn2_standaard!$Y$11:$Y$15,ggcnn2_standaard!$Y$19:$Y$23,ggcnn2_standaard!$Y$27:$Y$31)</definedName>
    <definedName name="_xlchart.v1.200" hidden="1">'ggcnn_rot_0,4'!$S$4</definedName>
    <definedName name="_xlchart.v1.201" hidden="1">'ggcnn_rot_0,4'!$T$4</definedName>
    <definedName name="_xlchart.v1.202" hidden="1">('ggcnn_rot_0,4'!$Q$5:$Q$9,'ggcnn_rot_0,4'!$Q$13:$Q$17,'ggcnn_rot_0,4'!$Q$21:$Q$25)</definedName>
    <definedName name="_xlchart.v1.203" hidden="1">('ggcnn_rot_0,4'!$R$5:$R$9,'ggcnn_rot_0,4'!$R$13:$R$17)</definedName>
    <definedName name="_xlchart.v1.204" hidden="1">('ggcnn_rot_0,4'!$S$5:$S$9,'ggcnn_rot_0,4'!$S$13:$S$17,'ggcnn_rot_0,4'!$S$21:$S$25)</definedName>
    <definedName name="_xlchart.v1.205" hidden="1">('ggcnn_rot_0,4'!$T$5:$T$9,'ggcnn_rot_0,4'!$T$13:$T$17)</definedName>
    <definedName name="_xlchart.v1.206" hidden="1">'ggcnn_rot_0,4'!$W$4</definedName>
    <definedName name="_xlchart.v1.207" hidden="1">'ggcnn_rot_0,4'!$X$4</definedName>
    <definedName name="_xlchart.v1.208" hidden="1">'ggcnn_rot_0,4'!$Y$4</definedName>
    <definedName name="_xlchart.v1.209" hidden="1">'ggcnn_rot_0,4'!$Z$4</definedName>
    <definedName name="_xlchart.v1.21" hidden="1">(ggcnn2_standaard!$Z$11:$Z$15,ggcnn2_standaard!$Z$19:$Z$23,ggcnn2_standaard!$Z$27:$Z$31)</definedName>
    <definedName name="_xlchart.v1.210" hidden="1">('ggcnn_rot_0,4'!$W$5:$W$9,'ggcnn_rot_0,4'!$W$13:$W$17,'ggcnn_rot_0,4'!$W$21:$W$25)</definedName>
    <definedName name="_xlchart.v1.211" hidden="1">('ggcnn_rot_0,4'!$X$5:$X$9,'ggcnn_rot_0,4'!$X$13:$X$17,'ggcnn_rot_0,4'!$X$21:$X$25)</definedName>
    <definedName name="_xlchart.v1.212" hidden="1">('ggcnn_rot_0,4'!$Y$5:$Y$9,'ggcnn_rot_0,4'!$Y$13:$Y$17,'ggcnn_rot_0,4'!$Y$21:$Y$25)</definedName>
    <definedName name="_xlchart.v1.213" hidden="1">('ggcnn_rot_0,4'!$Z$5:$Z$9,'ggcnn_rot_0,4'!$Z$13:$Z$17,'ggcnn_rot_0,4'!$Z$21:$Z$25)</definedName>
    <definedName name="_xlchart.v1.214" hidden="1">'ggcnn_rot_0,5'!$Q$4</definedName>
    <definedName name="_xlchart.v1.215" hidden="1">'ggcnn_rot_0,5'!$R$4</definedName>
    <definedName name="_xlchart.v1.216" hidden="1">'ggcnn_rot_0,5'!$S$4</definedName>
    <definedName name="_xlchart.v1.217" hidden="1">'ggcnn_rot_0,5'!$T$4</definedName>
    <definedName name="_xlchart.v1.218" hidden="1">('ggcnn_rot_0,5'!$Q$5:$Q$9,'ggcnn_rot_0,5'!$Q$13:$Q$17,'ggcnn_rot_0,5'!$Q$21:$Q$25)</definedName>
    <definedName name="_xlchart.v1.219" hidden="1">('ggcnn_rot_0,5'!$R$5:$R$9,'ggcnn_rot_0,5'!$R$13:$R$17)</definedName>
    <definedName name="_xlchart.v1.22" hidden="1">ggcnn2_standaard!$AA$10</definedName>
    <definedName name="_xlchart.v1.220" hidden="1">('ggcnn_rot_0,5'!$S$5:$S$9,'ggcnn_rot_0,5'!$S$13:$S$17,'ggcnn_rot_0,5'!$S$21:$S$25)</definedName>
    <definedName name="_xlchart.v1.221" hidden="1">('ggcnn_rot_0,5'!$T$5:$T$9,'ggcnn_rot_0,5'!$T$13:$T$17)</definedName>
    <definedName name="_xlchart.v1.222" hidden="1">'ggcnn_rot_0,5'!$W$4</definedName>
    <definedName name="_xlchart.v1.223" hidden="1">'ggcnn_rot_0,5'!$X$4</definedName>
    <definedName name="_xlchart.v1.224" hidden="1">'ggcnn_rot_0,5'!$Y$4</definedName>
    <definedName name="_xlchart.v1.225" hidden="1">'ggcnn_rot_0,5'!$Z$4</definedName>
    <definedName name="_xlchart.v1.226" hidden="1">('ggcnn_rot_0,5'!$W$5:$W$9,'ggcnn_rot_0,5'!$W$13:$W$17,'ggcnn_rot_0,5'!$W$21:$W$25)</definedName>
    <definedName name="_xlchart.v1.227" hidden="1">('ggcnn_rot_0,5'!$X$5:$X$9,'ggcnn_rot_0,5'!$X$13:$X$17,'ggcnn_rot_0,5'!$X$21:$X$25)</definedName>
    <definedName name="_xlchart.v1.228" hidden="1">('ggcnn_rot_0,5'!$Y$5:$Y$9,'ggcnn_rot_0,5'!$Y$13:$Y$17,'ggcnn_rot_0,5'!$Y$21:$Y$25)</definedName>
    <definedName name="_xlchart.v1.229" hidden="1">('ggcnn_rot_0,5'!$Z$5:$Z$9,'ggcnn_rot_0,5'!$Z$13:$Z$17,'ggcnn_rot_0,5'!$Z$21:$Z$25)</definedName>
    <definedName name="_xlchart.v1.23" hidden="1">ggcnn2_standaard!$X$10</definedName>
    <definedName name="_xlchart.v1.230" hidden="1">'ggcnn_rot_0,6'!$Q$4</definedName>
    <definedName name="_xlchart.v1.231" hidden="1">'ggcnn_rot_0,6'!$R$4</definedName>
    <definedName name="_xlchart.v1.232" hidden="1">'ggcnn_rot_0,6'!$S$4</definedName>
    <definedName name="_xlchart.v1.233" hidden="1">'ggcnn_rot_0,6'!$T$4</definedName>
    <definedName name="_xlchart.v1.234" hidden="1">('ggcnn_rot_0,6'!$Q$5:$Q$9,'ggcnn_rot_0,6'!$Q$13:$Q$17,'ggcnn_rot_0,6'!$Q$21:$Q$25)</definedName>
    <definedName name="_xlchart.v1.235" hidden="1">('ggcnn_rot_0,6'!$R$5:$R$9,'ggcnn_rot_0,6'!$R$13:$R$17)</definedName>
    <definedName name="_xlchart.v1.236" hidden="1">('ggcnn_rot_0,6'!$S$5:$S$9,'ggcnn_rot_0,6'!$S$13:$S$17,'ggcnn_rot_0,6'!$S$21:$S$25)</definedName>
    <definedName name="_xlchart.v1.237" hidden="1">('ggcnn_rot_0,6'!$T$5:$T$9,'ggcnn_rot_0,6'!$T$13:$T$17)</definedName>
    <definedName name="_xlchart.v1.238" hidden="1">'ggcnn_rot_0,6'!$W$4</definedName>
    <definedName name="_xlchart.v1.239" hidden="1">'ggcnn_rot_0,6'!$X$4</definedName>
    <definedName name="_xlchart.v1.24" hidden="1">ggcnn2_standaard!$Y$10</definedName>
    <definedName name="_xlchart.v1.240" hidden="1">'ggcnn_rot_0,6'!$Y$4</definedName>
    <definedName name="_xlchart.v1.241" hidden="1">'ggcnn_rot_0,6'!$Z$4</definedName>
    <definedName name="_xlchart.v1.242" hidden="1">('ggcnn_rot_0,6'!$W$5:$W$9,'ggcnn_rot_0,6'!$W$13:$W$17,'ggcnn_rot_0,6'!$W$21:$W$25)</definedName>
    <definedName name="_xlchart.v1.243" hidden="1">('ggcnn_rot_0,6'!$X$5:$X$9,'ggcnn_rot_0,6'!$X$13:$X$17,'ggcnn_rot_0,6'!$X$21:$X$25)</definedName>
    <definedName name="_xlchart.v1.244" hidden="1">('ggcnn_rot_0,6'!$Y$5:$Y$9,'ggcnn_rot_0,6'!$Y$13:$Y$17,'ggcnn_rot_0,6'!$Y$21:$Y$25)</definedName>
    <definedName name="_xlchart.v1.245" hidden="1">('ggcnn_rot_0,6'!$Z$5:$Z$9,'ggcnn_rot_0,6'!$Z$13:$Z$17,'ggcnn_rot_0,6'!$Z$21:$Z$25)</definedName>
    <definedName name="_xlchart.v1.246" hidden="1">'ggcnn_rot_0,8'!$Q$4</definedName>
    <definedName name="_xlchart.v1.247" hidden="1">'ggcnn_rot_0,8'!$R$4</definedName>
    <definedName name="_xlchart.v1.248" hidden="1">'ggcnn_rot_0,8'!$S$4</definedName>
    <definedName name="_xlchart.v1.249" hidden="1">'ggcnn_rot_0,8'!$T$4</definedName>
    <definedName name="_xlchart.v1.25" hidden="1">ggcnn2_standaard!$Z$10</definedName>
    <definedName name="_xlchart.v1.250" hidden="1">('ggcnn_rot_0,8'!$Q$5:$Q$9,'ggcnn_rot_0,8'!$Q$13:$Q$17,'ggcnn_rot_0,8'!$Q$21:$Q$25)</definedName>
    <definedName name="_xlchart.v1.251" hidden="1">('ggcnn_rot_0,8'!$R$5:$R$9,'ggcnn_rot_0,8'!$R$13:$R$17)</definedName>
    <definedName name="_xlchart.v1.252" hidden="1">('ggcnn_rot_0,8'!$S$5:$S$9,'ggcnn_rot_0,8'!$S$13:$S$17,'ggcnn_rot_0,8'!$S$21:$S$25)</definedName>
    <definedName name="_xlchart.v1.253" hidden="1">('ggcnn_rot_0,8'!$T$5:$T$9,'ggcnn_rot_0,8'!$T$13:$T$17)</definedName>
    <definedName name="_xlchart.v1.254" hidden="1">'ggcnn_rot_0,8'!$W$4</definedName>
    <definedName name="_xlchart.v1.255" hidden="1">'ggcnn_rot_0,8'!$X$4</definedName>
    <definedName name="_xlchart.v1.256" hidden="1">'ggcnn_rot_0,8'!$Y$4</definedName>
    <definedName name="_xlchart.v1.257" hidden="1">'ggcnn_rot_0,8'!$Z$4</definedName>
    <definedName name="_xlchart.v1.258" hidden="1">('ggcnn_rot_0,8'!$W$5:$W$9,'ggcnn_rot_0,8'!$W$13:$W$17,'ggcnn_rot_0,8'!$W$21:$W$25)</definedName>
    <definedName name="_xlchart.v1.259" hidden="1">('ggcnn_rot_0,8'!$X$5:$X$9,'ggcnn_rot_0,8'!$X$13:$X$17,'ggcnn_rot_0,8'!$X$21:$X$25)</definedName>
    <definedName name="_xlchart.v1.26" hidden="1">(ggcnn2_standaard!$R$11:$R$15,ggcnn2_standaard!$R$19:$R$23,ggcnn2_standaard!$R$27:$R$31)</definedName>
    <definedName name="_xlchart.v1.260" hidden="1">('ggcnn_rot_0,8'!$Y$5:$Y$9,'ggcnn_rot_0,8'!$Y$13:$Y$17,'ggcnn_rot_0,8'!$Y$21:$Y$25)</definedName>
    <definedName name="_xlchart.v1.261" hidden="1">('ggcnn_rot_0,8'!$Z$5:$Z$9,'ggcnn_rot_0,8'!$Z$13:$Z$17,'ggcnn_rot_0,8'!$Z$21:$Z$25)</definedName>
    <definedName name="_xlchart.v1.262" hidden="1">(ggcnn_rot_1!$Q$5:$Q$9,ggcnn_rot_1!$Q$13:$Q$17,ggcnn_rot_1!$Q$21:$Q$25)</definedName>
    <definedName name="_xlchart.v1.263" hidden="1">(ggcnn_rot_1!$R$5:$R$9,ggcnn_rot_1!$R$13:$R$17)</definedName>
    <definedName name="_xlchart.v1.264" hidden="1">(ggcnn_rot_1!$S$5:$S$9,ggcnn_rot_1!$S$13:$S$17,ggcnn_rot_1!$S$21:$S$25)</definedName>
    <definedName name="_xlchart.v1.265" hidden="1">(ggcnn_rot_1!$T$5:$T$9,ggcnn_rot_1!$T$13:$T$17)</definedName>
    <definedName name="_xlchart.v1.266" hidden="1">ggcnn_rot_1!$Q$4</definedName>
    <definedName name="_xlchart.v1.267" hidden="1">ggcnn_rot_1!$R$4</definedName>
    <definedName name="_xlchart.v1.268" hidden="1">ggcnn_rot_1!$S$4</definedName>
    <definedName name="_xlchart.v1.269" hidden="1">ggcnn_rot_1!$T$4</definedName>
    <definedName name="_xlchart.v1.27" hidden="1">(ggcnn2_standaard!$S$11:$S$15,ggcnn2_standaard!$S$19:$S$23)</definedName>
    <definedName name="_xlchart.v1.270" hidden="1">(ggcnn_rot_1!$W$5:$W$9,ggcnn_rot_1!$W$13:$W$17,ggcnn_rot_1!$W$21:$W$25)</definedName>
    <definedName name="_xlchart.v1.271" hidden="1">(ggcnn_rot_1!$X$5:$X$9,ggcnn_rot_1!$X$13:$X$17,ggcnn_rot_1!$X$21:$X$25)</definedName>
    <definedName name="_xlchart.v1.272" hidden="1">(ggcnn_rot_1!$Y$5:$Y$9,ggcnn_rot_1!$Y$13:$Y$17,ggcnn_rot_1!$Y$21:$Y$25)</definedName>
    <definedName name="_xlchart.v1.273" hidden="1">(ggcnn_rot_1!$Z$5:$Z$9,ggcnn_rot_1!$Z$13:$Z$17,ggcnn_rot_1!$Z$21:$Z$25)</definedName>
    <definedName name="_xlchart.v1.274" hidden="1">ggcnn_rot_1!$W$4</definedName>
    <definedName name="_xlchart.v1.275" hidden="1">ggcnn_rot_1!$X$4</definedName>
    <definedName name="_xlchart.v1.276" hidden="1">ggcnn_rot_1!$Y$4</definedName>
    <definedName name="_xlchart.v1.277" hidden="1">ggcnn_rot_1!$Z$4</definedName>
    <definedName name="_xlchart.v1.278" hidden="1">'ggcnn rot opsomming'!$AA$3</definedName>
    <definedName name="_xlchart.v1.279" hidden="1">'ggcnn rot opsomming'!$AD$5:$AD$14</definedName>
    <definedName name="_xlchart.v1.28" hidden="1">(ggcnn2_standaard!$T$11:$T$15,ggcnn2_standaard!$T$19:$T$23,ggcnn2_standaard!$T$27:$T$31)</definedName>
    <definedName name="_xlchart.v1.280" hidden="1">'ggcnn rot opsomming'!$AF$3</definedName>
    <definedName name="_xlchart.v1.281" hidden="1">'ggcnn rot opsomming'!$AI$5:$AI$14</definedName>
    <definedName name="_xlchart.v1.282" hidden="1">'ggcnn rot opsomming'!$G$3</definedName>
    <definedName name="_xlchart.v1.283" hidden="1">'ggcnn rot opsomming'!$J$5:$J$14</definedName>
    <definedName name="_xlchart.v1.284" hidden="1">'ggcnn rot opsomming'!$L$3</definedName>
    <definedName name="_xlchart.v1.285" hidden="1">'ggcnn rot opsomming'!$O$5:$O$14</definedName>
    <definedName name="_xlchart.v1.286" hidden="1">'ggcnn rot opsomming'!$Q$3</definedName>
    <definedName name="_xlchart.v1.287" hidden="1">'ggcnn rot opsomming'!$T$5:$T$14</definedName>
    <definedName name="_xlchart.v1.288" hidden="1">'ggcnn rot opsomming'!$V$3</definedName>
    <definedName name="_xlchart.v1.289" hidden="1">'ggcnn rot opsomming'!$Y$5:$Y$14</definedName>
    <definedName name="_xlchart.v1.29" hidden="1">(ggcnn2_standaard!$U$11:$U$15,ggcnn2_standaard!$U$19:$U$23)</definedName>
    <definedName name="_xlchart.v1.290" hidden="1">'ggcnn2_rot_0,2'!$Q$4</definedName>
    <definedName name="_xlchart.v1.291" hidden="1">'ggcnn2_rot_0,2'!$R$4</definedName>
    <definedName name="_xlchart.v1.292" hidden="1">'ggcnn2_rot_0,2'!$S$4</definedName>
    <definedName name="_xlchart.v1.293" hidden="1">'ggcnn2_rot_0,2'!$T$4</definedName>
    <definedName name="_xlchart.v1.294" hidden="1">('ggcnn2_rot_0,2'!$Q$5:$Q$9,'ggcnn2_rot_0,2'!$Q$13:$Q$17,'ggcnn2_rot_0,2'!$Q$21:$Q$25)</definedName>
    <definedName name="_xlchart.v1.295" hidden="1">('ggcnn2_rot_0,2'!$R$5:$R$9,'ggcnn2_rot_0,2'!$R$13:$R$17)</definedName>
    <definedName name="_xlchart.v1.296" hidden="1">('ggcnn2_rot_0,2'!$S$5:$S$9,'ggcnn2_rot_0,2'!$S$13:$S$17,'ggcnn2_rot_0,2'!$S$21:$S$25)</definedName>
    <definedName name="_xlchart.v1.297" hidden="1">('ggcnn2_rot_0,2'!$T$5:$T$9,'ggcnn2_rot_0,2'!$T$13:$T$17)</definedName>
    <definedName name="_xlchart.v1.298" hidden="1">'ggcnn2_rot_0,2'!$W$4</definedName>
    <definedName name="_xlchart.v1.299" hidden="1">'ggcnn2_rot_0,2'!$X$4</definedName>
    <definedName name="_xlchart.v1.3" hidden="1">(template!$U$10:$U$14,template!$U$18:$U$22)</definedName>
    <definedName name="_xlchart.v1.30" hidden="1">template!$V$6</definedName>
    <definedName name="_xlchart.v1.300" hidden="1">'ggcnn2_rot_0,2'!$Y$4</definedName>
    <definedName name="_xlchart.v1.301" hidden="1">'ggcnn2_rot_0,2'!$Z$4</definedName>
    <definedName name="_xlchart.v1.302" hidden="1">('ggcnn2_rot_0,2'!$W$5:$W$9,'ggcnn2_rot_0,2'!$W$13:$W$17,'ggcnn2_rot_0,2'!$W$21:$W$25)</definedName>
    <definedName name="_xlchart.v1.303" hidden="1">('ggcnn2_rot_0,2'!$X$5:$X$9,'ggcnn2_rot_0,2'!$X$13:$X$17,'ggcnn2_rot_0,2'!$X$21:$X$25)</definedName>
    <definedName name="_xlchart.v1.304" hidden="1">('ggcnn2_rot_0,2'!$Y$5:$Y$9,'ggcnn2_rot_0,2'!$Y$13:$Y$17,'ggcnn2_rot_0,2'!$Y$21:$Y$25)</definedName>
    <definedName name="_xlchart.v1.305" hidden="1">('ggcnn2_rot_0,2'!$Z$5:$Z$9,'ggcnn2_rot_0,2'!$Z$13:$Z$17,'ggcnn2_rot_0,2'!$Z$21:$Z$25)</definedName>
    <definedName name="_xlchart.v1.306" hidden="1">'ggcnn2_rot_0,4'!$Q$4</definedName>
    <definedName name="_xlchart.v1.307" hidden="1">'ggcnn2_rot_0,4'!$R$4</definedName>
    <definedName name="_xlchart.v1.308" hidden="1">'ggcnn2_rot_0,4'!$S$4</definedName>
    <definedName name="_xlchart.v1.309" hidden="1">'ggcnn2_rot_0,4'!$T$4</definedName>
    <definedName name="_xlchart.v1.31" hidden="1">'standaard opsomming'!$S$42</definedName>
    <definedName name="_xlchart.v1.310" hidden="1">('ggcnn2_rot_0,4'!$Q$5:$Q$9,'ggcnn2_rot_0,4'!$Q$13:$Q$17,'ggcnn2_rot_0,4'!$Q$21:$Q$25)</definedName>
    <definedName name="_xlchart.v1.311" hidden="1">('ggcnn2_rot_0,4'!$R$5:$R$9,'ggcnn2_rot_0,4'!$R$13:$R$17)</definedName>
    <definedName name="_xlchart.v1.312" hidden="1">('ggcnn2_rot_0,4'!$S$5:$S$9,'ggcnn2_rot_0,4'!$S$13:$S$17,'ggcnn2_rot_0,4'!$S$21:$S$25)</definedName>
    <definedName name="_xlchart.v1.313" hidden="1">('ggcnn2_rot_0,4'!$T$5:$T$9,'ggcnn2_rot_0,4'!$T$13:$T$17)</definedName>
    <definedName name="_xlchart.v1.314" hidden="1">'ggcnn2_rot_0,4'!$W$4</definedName>
    <definedName name="_xlchart.v1.315" hidden="1">'ggcnn2_rot_0,4'!$X$4</definedName>
    <definedName name="_xlchart.v1.316" hidden="1">'ggcnn2_rot_0,4'!$Y$4</definedName>
    <definedName name="_xlchart.v1.317" hidden="1">'ggcnn2_rot_0,4'!$Z$4</definedName>
    <definedName name="_xlchart.v1.318" hidden="1">('ggcnn2_rot_0,4'!$W$5:$W$9,'ggcnn2_rot_0,4'!$W$13:$W$17,'ggcnn2_rot_0,4'!$W$21:$W$25)</definedName>
    <definedName name="_xlchart.v1.319" hidden="1">('ggcnn2_rot_0,4'!$X$5:$X$9,'ggcnn2_rot_0,4'!$X$13:$X$17,'ggcnn2_rot_0,4'!$X$21:$X$25)</definedName>
    <definedName name="_xlchart.v1.32" hidden="1">'standaard opsomming'!$G$20</definedName>
    <definedName name="_xlchart.v1.320" hidden="1">('ggcnn2_rot_0,4'!$Y$5:$Y$9,'ggcnn2_rot_0,4'!$Y$13:$Y$17,'ggcnn2_rot_0,4'!$Y$21:$Y$25)</definedName>
    <definedName name="_xlchart.v1.321" hidden="1">('ggcnn2_rot_0,4'!$Z$5:$Z$9,'ggcnn2_rot_0,4'!$Z$13:$Z$17,'ggcnn2_rot_0,4'!$Z$21:$Z$25)</definedName>
    <definedName name="_xlchart.v1.322" hidden="1">'ggcnn2_rot_0,5'!$W$4</definedName>
    <definedName name="_xlchart.v1.323" hidden="1">'ggcnn2_rot_0,5'!$X$4</definedName>
    <definedName name="_xlchart.v1.324" hidden="1">'ggcnn2_rot_0,5'!$Y$4</definedName>
    <definedName name="_xlchart.v1.325" hidden="1">'ggcnn2_rot_0,5'!$Z$4</definedName>
    <definedName name="_xlchart.v1.326" hidden="1">('ggcnn2_rot_0,5'!$W$5:$W$9,'ggcnn2_rot_0,5'!$W$13:$W$17,'ggcnn2_rot_0,5'!$W$21:$W$25)</definedName>
    <definedName name="_xlchart.v1.327" hidden="1">('ggcnn2_rot_0,5'!$X$5:$X$9,'ggcnn2_rot_0,5'!$X$13:$X$17,'ggcnn2_rot_0,5'!$X$21:$X$25)</definedName>
    <definedName name="_xlchart.v1.328" hidden="1">('ggcnn2_rot_0,5'!$Y$5:$Y$9,'ggcnn2_rot_0,5'!$Y$13:$Y$17,'ggcnn2_rot_0,5'!$Y$21:$Y$25)</definedName>
    <definedName name="_xlchart.v1.329" hidden="1">('ggcnn2_rot_0,5'!$Z$5:$Z$9,'ggcnn2_rot_0,5'!$Z$13:$Z$17,'ggcnn2_rot_0,5'!$Z$21:$Z$25)</definedName>
    <definedName name="_xlchart.v1.33" hidden="1">'standaard opsomming'!$G$3</definedName>
    <definedName name="_xlchart.v1.330" hidden="1">'ggcnn2_rot_0,5'!$Q$4</definedName>
    <definedName name="_xlchart.v1.331" hidden="1">'ggcnn2_rot_0,5'!$R$4</definedName>
    <definedName name="_xlchart.v1.332" hidden="1">'ggcnn2_rot_0,5'!$S$4</definedName>
    <definedName name="_xlchart.v1.333" hidden="1">'ggcnn2_rot_0,5'!$T$4</definedName>
    <definedName name="_xlchart.v1.334" hidden="1">('ggcnn2_rot_0,5'!$Q$5:$Q$9,'ggcnn2_rot_0,5'!$Q$13:$Q$17,'ggcnn2_rot_0,5'!$Q$21:$Q$25)</definedName>
    <definedName name="_xlchart.v1.335" hidden="1">('ggcnn2_rot_0,5'!$R$5:$R$9,'ggcnn2_rot_0,5'!$R$13:$R$17)</definedName>
    <definedName name="_xlchart.v1.336" hidden="1">('ggcnn2_rot_0,5'!$S$5:$S$9,'ggcnn2_rot_0,5'!$S$13:$S$17,'ggcnn2_rot_0,5'!$S$21:$S$25)</definedName>
    <definedName name="_xlchart.v1.337" hidden="1">('ggcnn2_rot_0,5'!$T$5:$T$9,'ggcnn2_rot_0,5'!$T$13:$T$17)</definedName>
    <definedName name="_xlchart.v1.338" hidden="1">'ggcnn2_rot_0,6'!$Q$4</definedName>
    <definedName name="_xlchart.v1.339" hidden="1">'ggcnn2_rot_0,6'!$R$4</definedName>
    <definedName name="_xlchart.v1.34" hidden="1">'standaard opsomming'!$Q$20:$Q$34</definedName>
    <definedName name="_xlchart.v1.340" hidden="1">'ggcnn2_rot_0,6'!$S$4</definedName>
    <definedName name="_xlchart.v1.341" hidden="1">'ggcnn2_rot_0,6'!$T$4</definedName>
    <definedName name="_xlchart.v1.342" hidden="1">('ggcnn2_rot_0,6'!$Q$5:$Q$9,'ggcnn2_rot_0,6'!$Q$13:$Q$17,'ggcnn2_rot_0,6'!$Q$21:$Q$25)</definedName>
    <definedName name="_xlchart.v1.343" hidden="1">('ggcnn2_rot_0,6'!$R$5:$R$9,'ggcnn2_rot_0,6'!$R$13:$R$17)</definedName>
    <definedName name="_xlchart.v1.344" hidden="1">('ggcnn2_rot_0,6'!$S$5:$S$9,'ggcnn2_rot_0,6'!$S$13:$S$17,'ggcnn2_rot_0,6'!$S$21:$S$25)</definedName>
    <definedName name="_xlchart.v1.345" hidden="1">('ggcnn2_rot_0,6'!$T$5:$T$9,'ggcnn2_rot_0,6'!$T$13:$T$17)</definedName>
    <definedName name="_xlchart.v1.346" hidden="1">'ggcnn2_rot_0,6'!$W$4</definedName>
    <definedName name="_xlchart.v1.347" hidden="1">'ggcnn2_rot_0,6'!$X$4</definedName>
    <definedName name="_xlchart.v1.348" hidden="1">'ggcnn2_rot_0,6'!$Y$4</definedName>
    <definedName name="_xlchart.v1.349" hidden="1">'ggcnn2_rot_0,6'!$Z$4</definedName>
    <definedName name="_xlchart.v1.35" hidden="1">'standaard opsomming'!$Q$3:$Q$17</definedName>
    <definedName name="_xlchart.v1.350" hidden="1">('ggcnn2_rot_0,6'!$W$5:$W$9,'ggcnn2_rot_0,6'!$W$13:$W$17,'ggcnn2_rot_0,6'!$W$21:$W$25)</definedName>
    <definedName name="_xlchart.v1.351" hidden="1">('ggcnn2_rot_0,6'!$X$5:$X$9,'ggcnn2_rot_0,6'!$X$13:$X$17,'ggcnn2_rot_0,6'!$X$21:$X$25)</definedName>
    <definedName name="_xlchart.v1.352" hidden="1">('ggcnn2_rot_0,6'!$Y$5:$Y$9,'ggcnn2_rot_0,6'!$Y$13:$Y$17,'ggcnn2_rot_0,6'!$Y$21:$Y$25)</definedName>
    <definedName name="_xlchart.v1.353" hidden="1">('ggcnn2_rot_0,6'!$Z$5:$Z$9,'ggcnn2_rot_0,6'!$Z$13:$Z$17,'ggcnn2_rot_0,6'!$Z$21:$Z$25)</definedName>
    <definedName name="_xlchart.v1.354" hidden="1">(ggcnn2_rot_1!$W$5:$W$9,ggcnn2_rot_1!$W$13:$W$17,ggcnn2_rot_1!$W$21:$W$25)</definedName>
    <definedName name="_xlchart.v1.355" hidden="1">(ggcnn2_rot_1!$X$5:$X$9,ggcnn2_rot_1!$X$13:$X$17,ggcnn2_rot_1!$X$21:$X$25)</definedName>
    <definedName name="_xlchart.v1.356" hidden="1">(ggcnn2_rot_1!$Y$5:$Y$9,ggcnn2_rot_1!$Y$13:$Y$17,ggcnn2_rot_1!$Y$21:$Y$25)</definedName>
    <definedName name="_xlchart.v1.357" hidden="1">(ggcnn2_rot_1!$Z$5:$Z$9,ggcnn2_rot_1!$Z$13:$Z$17,ggcnn2_rot_1!$Z$21:$Z$25)</definedName>
    <definedName name="_xlchart.v1.358" hidden="1">ggcnn2_rot_1!$W$4</definedName>
    <definedName name="_xlchart.v1.359" hidden="1">ggcnn2_rot_1!$X$4</definedName>
    <definedName name="_xlchart.v1.36" hidden="1">'standaard opsomming'!$G$20</definedName>
    <definedName name="_xlchart.v1.360" hidden="1">ggcnn2_rot_1!$Y$4</definedName>
    <definedName name="_xlchart.v1.361" hidden="1">ggcnn2_rot_1!$Z$4</definedName>
    <definedName name="_xlchart.v1.362" hidden="1">(ggcnn2_rot_1!$Q$5:$Q$9,ggcnn2_rot_1!$Q$13:$Q$17,ggcnn2_rot_1!$Q$21:$Q$25)</definedName>
    <definedName name="_xlchart.v1.363" hidden="1">(ggcnn2_rot_1!$R$5:$R$9,ggcnn2_rot_1!$R$13:$R$17)</definedName>
    <definedName name="_xlchart.v1.364" hidden="1">(ggcnn2_rot_1!$S$5:$S$9,ggcnn2_rot_1!$S$13:$S$17,ggcnn2_rot_1!$S$21:$S$25)</definedName>
    <definedName name="_xlchart.v1.365" hidden="1">(ggcnn2_rot_1!$T$5:$T$9,ggcnn2_rot_1!$T$13:$T$17)</definedName>
    <definedName name="_xlchart.v1.366" hidden="1">ggcnn2_rot_1!$Q$4</definedName>
    <definedName name="_xlchart.v1.367" hidden="1">ggcnn2_rot_1!$R$4</definedName>
    <definedName name="_xlchart.v1.368" hidden="1">ggcnn2_rot_1!$S$4</definedName>
    <definedName name="_xlchart.v1.369" hidden="1">ggcnn2_rot_1!$T$4</definedName>
    <definedName name="_xlchart.v1.37" hidden="1">'standaard opsomming'!$G$3</definedName>
    <definedName name="_xlchart.v1.370" hidden="1">'ggcnn2 rot opsom'!$AA$3</definedName>
    <definedName name="_xlchart.v1.371" hidden="1">'ggcnn2 rot opsom'!$AA$8</definedName>
    <definedName name="_xlchart.v1.372" hidden="1">'ggcnn2 rot opsom'!$AF$3</definedName>
    <definedName name="_xlchart.v1.373" hidden="1">'ggcnn2 rot opsom'!$AI$5:$AI$14</definedName>
    <definedName name="_xlchart.v1.374" hidden="1">'ggcnn2 rot opsom'!$G$3</definedName>
    <definedName name="_xlchart.v1.375" hidden="1">'ggcnn2 rot opsom'!$J$5:$J$14</definedName>
    <definedName name="_xlchart.v1.376" hidden="1">'ggcnn2 rot opsom'!$L$3</definedName>
    <definedName name="_xlchart.v1.377" hidden="1">'ggcnn2 rot opsom'!$O$5:$O$14</definedName>
    <definedName name="_xlchart.v1.378" hidden="1">'ggcnn2 rot opsom'!$Q$3</definedName>
    <definedName name="_xlchart.v1.379" hidden="1">'ggcnn2 rot opsom'!$T$5:$T$14</definedName>
    <definedName name="_xlchart.v1.38" hidden="1">'standaard opsomming'!$K$20:$K$29</definedName>
    <definedName name="_xlchart.v1.380" hidden="1">'ggcnn2 rot opsom'!$V$3</definedName>
    <definedName name="_xlchart.v1.381" hidden="1">'ggcnn2 rot opsom'!$Y$5:$Y$14</definedName>
    <definedName name="_xlchart.v1.382" hidden="1">(ggcnn_epoch_10!$Q$5:$Q$9,ggcnn_epoch_10!$Q$13:$Q$17,ggcnn_epoch_10!$Q$21:$Q$25)</definedName>
    <definedName name="_xlchart.v1.383" hidden="1">(ggcnn_epoch_10!$R$5:$R$9,ggcnn_epoch_10!$R$13:$R$17)</definedName>
    <definedName name="_xlchart.v1.384" hidden="1">(ggcnn_epoch_10!$S$5:$S$9,ggcnn_epoch_10!$S$13:$S$17,ggcnn_epoch_10!$S$21:$S$25)</definedName>
    <definedName name="_xlchart.v1.385" hidden="1">(ggcnn_epoch_10!$T$5:$T$9,ggcnn_epoch_10!$T$13:$T$17)</definedName>
    <definedName name="_xlchart.v1.386" hidden="1">ggcnn_epoch_10!$Q$4</definedName>
    <definedName name="_xlchart.v1.387" hidden="1">ggcnn_epoch_10!$R$4</definedName>
    <definedName name="_xlchart.v1.388" hidden="1">ggcnn_epoch_10!$S$4</definedName>
    <definedName name="_xlchart.v1.389" hidden="1">ggcnn_epoch_10!$T$4</definedName>
    <definedName name="_xlchart.v1.39" hidden="1">'standaard opsomming'!$K$3:$K$12</definedName>
    <definedName name="_xlchart.v1.390" hidden="1">(ggcnn_epoch_10!$W$5:$W$9,ggcnn_epoch_10!$W$13:$W$17,ggcnn_epoch_10!$W$21:$W$25)</definedName>
    <definedName name="_xlchart.v1.391" hidden="1">(ggcnn_epoch_10!$X$5:$X$9,ggcnn_epoch_10!$X$13:$X$17,ggcnn_epoch_10!$X$21:$X$25)</definedName>
    <definedName name="_xlchart.v1.392" hidden="1">(ggcnn_epoch_10!$Y$5:$Y$9,ggcnn_epoch_10!$Y$13:$Y$17,ggcnn_epoch_10!$Y$21:$Y$25)</definedName>
    <definedName name="_xlchart.v1.393" hidden="1">(ggcnn_epoch_10!$Z$5:$Z$9,ggcnn_epoch_10!$Z$13:$Z$17,ggcnn_epoch_10!$Z$21:$Z$25)</definedName>
    <definedName name="_xlchart.v1.394" hidden="1">ggcnn_epoch_10!$W$4</definedName>
    <definedName name="_xlchart.v1.395" hidden="1">ggcnn_epoch_10!$X$4</definedName>
    <definedName name="_xlchart.v1.396" hidden="1">ggcnn_epoch_10!$Y$4</definedName>
    <definedName name="_xlchart.v1.397" hidden="1">ggcnn_epoch_10!$Z$4</definedName>
    <definedName name="_xlchart.v1.398" hidden="1">(ggcnn_epoch_20!$Q$5:$Q$9,ggcnn_epoch_20!$Q$13:$Q$17,ggcnn_epoch_20!$Q$21:$Q$25)</definedName>
    <definedName name="_xlchart.v1.399" hidden="1">(ggcnn_epoch_20!$R$5:$R$9,ggcnn_epoch_20!$R$13:$R$17)</definedName>
    <definedName name="_xlchart.v1.4" hidden="1">template!$V$6</definedName>
    <definedName name="_xlchart.v1.40" hidden="1">'standaard opsomming'!$W$37</definedName>
    <definedName name="_xlchart.v1.400" hidden="1">(ggcnn_epoch_20!$S$5:$S$9,ggcnn_epoch_20!$S$13:$S$17,ggcnn_epoch_20!$S$21:$S$25)</definedName>
    <definedName name="_xlchart.v1.401" hidden="1">(ggcnn_epoch_20!$T$5:$T$9,ggcnn_epoch_20!$T$13:$T$17)</definedName>
    <definedName name="_xlchart.v1.402" hidden="1">ggcnn_epoch_20!$Q$4</definedName>
    <definedName name="_xlchart.v1.403" hidden="1">ggcnn_epoch_20!$R$4</definedName>
    <definedName name="_xlchart.v1.404" hidden="1">ggcnn_epoch_20!$S$4</definedName>
    <definedName name="_xlchart.v1.405" hidden="1">ggcnn_epoch_20!$T$4</definedName>
    <definedName name="_xlchart.v1.406" hidden="1">(ggcnn_epoch_20!$W$5:$W$9,ggcnn_epoch_20!$W$13:$W$17,ggcnn_epoch_20!$W$21:$W$25)</definedName>
    <definedName name="_xlchart.v1.407" hidden="1">(ggcnn_epoch_20!$X$5:$X$9,ggcnn_epoch_20!$X$13:$X$17,ggcnn_epoch_20!$X$21:$X$25)</definedName>
    <definedName name="_xlchart.v1.408" hidden="1">(ggcnn_epoch_20!$Y$5:$Y$9,ggcnn_epoch_20!$Y$13:$Y$17,ggcnn_epoch_20!$Y$21:$Y$25)</definedName>
    <definedName name="_xlchart.v1.409" hidden="1">(ggcnn_epoch_20!$Z$5:$Z$9,ggcnn_epoch_20!$Z$13:$Z$17,ggcnn_epoch_20!$Z$21:$Z$25)</definedName>
    <definedName name="_xlchart.v1.41" hidden="1">'standaard opsomming'!$G$20</definedName>
    <definedName name="_xlchart.v1.410" hidden="1">ggcnn_epoch_20!$W$4</definedName>
    <definedName name="_xlchart.v1.411" hidden="1">ggcnn_epoch_20!$X$4</definedName>
    <definedName name="_xlchart.v1.412" hidden="1">ggcnn_epoch_20!$Y$4</definedName>
    <definedName name="_xlchart.v1.413" hidden="1">ggcnn_epoch_20!$Z$4</definedName>
    <definedName name="_xlchart.v1.414" hidden="1">(ggcnn_epoch_30!$Q$5:$Q$9,ggcnn_epoch_30!$Q$13:$Q$17,ggcnn_epoch_30!$Q$21:$Q$25)</definedName>
    <definedName name="_xlchart.v1.415" hidden="1">(ggcnn_epoch_30!$R$5:$R$9,ggcnn_epoch_30!$R$13:$R$17)</definedName>
    <definedName name="_xlchart.v1.416" hidden="1">(ggcnn_epoch_30!$S$5:$S$9,ggcnn_epoch_30!$S$13:$S$17,ggcnn_epoch_30!$S$21:$S$25)</definedName>
    <definedName name="_xlchart.v1.417" hidden="1">(ggcnn_epoch_30!$T$5:$T$9,ggcnn_epoch_30!$T$13:$T$17)</definedName>
    <definedName name="_xlchart.v1.418" hidden="1">ggcnn_epoch_30!$Q$4</definedName>
    <definedName name="_xlchart.v1.419" hidden="1">ggcnn_epoch_30!$R$4</definedName>
    <definedName name="_xlchart.v1.42" hidden="1">'standaard opsomming'!$G$3</definedName>
    <definedName name="_xlchart.v1.420" hidden="1">ggcnn_epoch_30!$S$4</definedName>
    <definedName name="_xlchart.v1.421" hidden="1">ggcnn_epoch_30!$T$4</definedName>
    <definedName name="_xlchart.v1.422" hidden="1">(ggcnn_epoch_30!$W$5:$W$9,ggcnn_epoch_30!$W$13:$W$17,ggcnn_epoch_30!$W$21:$W$25)</definedName>
    <definedName name="_xlchart.v1.423" hidden="1">(ggcnn_epoch_30!$X$5:$X$9,ggcnn_epoch_30!$X$13:$X$17,ggcnn_epoch_30!$X$21:$X$25)</definedName>
    <definedName name="_xlchart.v1.424" hidden="1">(ggcnn_epoch_30!$Y$5:$Y$9,ggcnn_epoch_30!$Y$13:$Y$17,ggcnn_epoch_30!$Y$21:$Y$25)</definedName>
    <definedName name="_xlchart.v1.425" hidden="1">(ggcnn_epoch_30!$Z$5:$Z$9,ggcnn_epoch_30!$Z$13:$Z$17,ggcnn_epoch_30!$Z$21:$Z$25)</definedName>
    <definedName name="_xlchart.v1.426" hidden="1">ggcnn_epoch_30!$W$4</definedName>
    <definedName name="_xlchart.v1.427" hidden="1">ggcnn_epoch_30!$X$4</definedName>
    <definedName name="_xlchart.v1.428" hidden="1">ggcnn_epoch_30!$Y$4</definedName>
    <definedName name="_xlchart.v1.429" hidden="1">ggcnn_epoch_30!$Z$4</definedName>
    <definedName name="_xlchart.v1.43" hidden="1">'standaard opsomming'!$Q$20:$Q$34</definedName>
    <definedName name="_xlchart.v1.430" hidden="1">(ggcnn_epoch_40!$W$5:$W$9,ggcnn_epoch_40!$W$13:$W$17,ggcnn_epoch_40!$W$21:$W$25)</definedName>
    <definedName name="_xlchart.v1.431" hidden="1">(ggcnn_epoch_40!$X$5:$X$9,ggcnn_epoch_40!$X$13:$X$17,ggcnn_epoch_40!$X$21:$X$25)</definedName>
    <definedName name="_xlchart.v1.432" hidden="1">(ggcnn_epoch_40!$Y$5:$Y$9,ggcnn_epoch_40!$Y$13:$Y$17,ggcnn_epoch_40!$Y$21:$Y$25)</definedName>
    <definedName name="_xlchart.v1.433" hidden="1">(ggcnn_epoch_40!$Z$5:$Z$9,ggcnn_epoch_40!$Z$13:$Z$17,ggcnn_epoch_40!$Z$21:$Z$25)</definedName>
    <definedName name="_xlchart.v1.434" hidden="1">ggcnn_epoch_40!$W$4</definedName>
    <definedName name="_xlchart.v1.435" hidden="1">ggcnn_epoch_40!$X$4</definedName>
    <definedName name="_xlchart.v1.436" hidden="1">ggcnn_epoch_40!$Y$4</definedName>
    <definedName name="_xlchart.v1.437" hidden="1">ggcnn_epoch_40!$Z$4</definedName>
    <definedName name="_xlchart.v1.438" hidden="1">(ggcnn_epoch_40!$Q$5:$Q$9,ggcnn_epoch_40!$Q$13:$Q$17,ggcnn_epoch_40!$Q$21:$Q$25)</definedName>
    <definedName name="_xlchart.v1.439" hidden="1">(ggcnn_epoch_40!$R$5:$R$9,ggcnn_epoch_40!$R$13:$R$17)</definedName>
    <definedName name="_xlchart.v1.44" hidden="1">'standaard opsomming'!$Q$3:$Q$17</definedName>
    <definedName name="_xlchart.v1.440" hidden="1">(ggcnn_epoch_40!$S$5:$S$9,ggcnn_epoch_40!$S$13:$S$17,ggcnn_epoch_40!$S$21:$S$25)</definedName>
    <definedName name="_xlchart.v1.441" hidden="1">(ggcnn_epoch_40!$T$5:$T$9,ggcnn_epoch_40!$T$13:$T$17)</definedName>
    <definedName name="_xlchart.v1.442" hidden="1">ggcnn_epoch_40!$Q$4</definedName>
    <definedName name="_xlchart.v1.443" hidden="1">ggcnn_epoch_40!$R$4</definedName>
    <definedName name="_xlchart.v1.444" hidden="1">ggcnn_epoch_40!$S$4</definedName>
    <definedName name="_xlchart.v1.445" hidden="1">ggcnn_epoch_40!$T$4</definedName>
    <definedName name="_xlchart.v1.446" hidden="1">(ggcnn_epoch_60!$W$5:$W$9,ggcnn_epoch_60!$W$13:$W$17,ggcnn_epoch_60!$W$21:$W$25)</definedName>
    <definedName name="_xlchart.v1.447" hidden="1">(ggcnn_epoch_60!$X$5:$X$9,ggcnn_epoch_60!$X$13:$X$17,ggcnn_epoch_60!$X$21:$X$25)</definedName>
    <definedName name="_xlchart.v1.448" hidden="1">(ggcnn_epoch_60!$Y$5:$Y$9,ggcnn_epoch_60!$Y$13:$Y$17,ggcnn_epoch_60!$Y$21:$Y$25)</definedName>
    <definedName name="_xlchart.v1.449" hidden="1">(ggcnn_epoch_60!$Z$5:$Z$9,ggcnn_epoch_60!$Z$13:$Z$17,ggcnn_epoch_60!$Z$21:$Z$25)</definedName>
    <definedName name="_xlchart.v1.45" hidden="1">'standaard opsomming'!$G$20</definedName>
    <definedName name="_xlchart.v1.450" hidden="1">ggcnn_epoch_60!$W$4</definedName>
    <definedName name="_xlchart.v1.451" hidden="1">ggcnn_epoch_60!$X$4</definedName>
    <definedName name="_xlchart.v1.452" hidden="1">ggcnn_epoch_60!$Y$4</definedName>
    <definedName name="_xlchart.v1.453" hidden="1">ggcnn_epoch_60!$Z$4</definedName>
    <definedName name="_xlchart.v1.454" hidden="1">(ggcnn_epoch_60!$Q$5:$Q$9,ggcnn_epoch_60!$Q$13:$Q$17,ggcnn_epoch_60!$Q$21:$Q$25)</definedName>
    <definedName name="_xlchart.v1.455" hidden="1">(ggcnn_epoch_60!$R$5:$R$9,ggcnn_epoch_60!$R$13:$R$17)</definedName>
    <definedName name="_xlchart.v1.456" hidden="1">(ggcnn_epoch_60!$S$5:$S$9,ggcnn_epoch_60!$S$13:$S$17,ggcnn_epoch_60!$S$21:$S$25)</definedName>
    <definedName name="_xlchart.v1.457" hidden="1">(ggcnn_epoch_60!$T$5:$T$9,ggcnn_epoch_60!$T$13:$T$17)</definedName>
    <definedName name="_xlchart.v1.458" hidden="1">ggcnn_epoch_60!$Q$4</definedName>
    <definedName name="_xlchart.v1.459" hidden="1">ggcnn_epoch_60!$R$4</definedName>
    <definedName name="_xlchart.v1.46" hidden="1">'standaard opsomming'!$G$3</definedName>
    <definedName name="_xlchart.v1.460" hidden="1">ggcnn_epoch_60!$S$4</definedName>
    <definedName name="_xlchart.v1.461" hidden="1">ggcnn_epoch_60!$T$4</definedName>
    <definedName name="_xlchart.v1.462" hidden="1">(ggcnn_epoch_80!$W$5:$W$9,ggcnn_epoch_80!$W$13:$W$17,ggcnn_epoch_80!$W$21:$W$25)</definedName>
    <definedName name="_xlchart.v1.463" hidden="1">(ggcnn_epoch_80!$X$5:$X$9,ggcnn_epoch_80!$X$13:$X$17,ggcnn_epoch_80!$X$21:$X$25)</definedName>
    <definedName name="_xlchart.v1.464" hidden="1">(ggcnn_epoch_80!$Y$5:$Y$9,ggcnn_epoch_80!$Y$13:$Y$17,ggcnn_epoch_80!$Y$21:$Y$25)</definedName>
    <definedName name="_xlchart.v1.465" hidden="1">(ggcnn_epoch_80!$Z$5:$Z$9,ggcnn_epoch_80!$Z$13:$Z$17,ggcnn_epoch_80!$Z$21:$Z$25)</definedName>
    <definedName name="_xlchart.v1.466" hidden="1">ggcnn_epoch_80!$W$4</definedName>
    <definedName name="_xlchart.v1.467" hidden="1">ggcnn_epoch_80!$X$4</definedName>
    <definedName name="_xlchart.v1.468" hidden="1">ggcnn_epoch_80!$Y$4</definedName>
    <definedName name="_xlchart.v1.469" hidden="1">ggcnn_epoch_80!$Z$4</definedName>
    <definedName name="_xlchart.v1.47" hidden="1">'standaard opsomming'!$Q$20:$Q$34</definedName>
    <definedName name="_xlchart.v1.470" hidden="1">(ggcnn_epoch_80!$Q$5:$Q$9,ggcnn_epoch_80!$Q$13:$Q$17,ggcnn_epoch_80!$Q$21:$Q$25)</definedName>
    <definedName name="_xlchart.v1.471" hidden="1">(ggcnn_epoch_80!$R$5:$R$9,ggcnn_epoch_80!$R$13:$R$17)</definedName>
    <definedName name="_xlchart.v1.472" hidden="1">(ggcnn_epoch_80!$S$5:$S$9,ggcnn_epoch_80!$S$13:$S$17,ggcnn_epoch_80!$S$21:$S$25)</definedName>
    <definedName name="_xlchart.v1.473" hidden="1">(ggcnn_epoch_80!$T$5:$T$9,ggcnn_epoch_80!$T$13:$T$17)</definedName>
    <definedName name="_xlchart.v1.474" hidden="1">ggcnn_epoch_80!$Q$4</definedName>
    <definedName name="_xlchart.v1.475" hidden="1">ggcnn_epoch_80!$R$4</definedName>
    <definedName name="_xlchart.v1.476" hidden="1">ggcnn_epoch_80!$S$4</definedName>
    <definedName name="_xlchart.v1.477" hidden="1">ggcnn_epoch_80!$T$4</definedName>
    <definedName name="_xlchart.v1.478" hidden="1">(ggcnn_epoch_100!$Q$5:$Q$9,ggcnn_epoch_100!$Q$13:$Q$17,ggcnn_epoch_100!$Q$21:$Q$25)</definedName>
    <definedName name="_xlchart.v1.479" hidden="1">(ggcnn_epoch_100!$R$5:$R$9,ggcnn_epoch_100!$R$13:$R$17)</definedName>
    <definedName name="_xlchart.v1.48" hidden="1">'standaard opsomming'!$Q$3:$Q$17</definedName>
    <definedName name="_xlchart.v1.480" hidden="1">(ggcnn_epoch_100!$S$5:$S$9,ggcnn_epoch_100!$S$13:$S$17,ggcnn_epoch_100!$S$21:$S$25)</definedName>
    <definedName name="_xlchart.v1.481" hidden="1">(ggcnn_epoch_100!$T$5:$T$9,ggcnn_epoch_100!$T$13:$T$17)</definedName>
    <definedName name="_xlchart.v1.482" hidden="1">ggcnn_epoch_100!$Q$4</definedName>
    <definedName name="_xlchart.v1.483" hidden="1">ggcnn_epoch_100!$R$4</definedName>
    <definedName name="_xlchart.v1.484" hidden="1">ggcnn_epoch_100!$S$4</definedName>
    <definedName name="_xlchart.v1.485" hidden="1">ggcnn_epoch_100!$T$4</definedName>
    <definedName name="_xlchart.v1.486" hidden="1">(ggcnn_epoch_100!$W$5:$W$9,ggcnn_epoch_100!$W$13:$W$17,ggcnn_epoch_100!$W$21:$W$25)</definedName>
    <definedName name="_xlchart.v1.487" hidden="1">(ggcnn_epoch_100!$X$5:$X$9,ggcnn_epoch_100!$X$13:$X$17,ggcnn_epoch_100!$X$21:$X$25)</definedName>
    <definedName name="_xlchart.v1.488" hidden="1">(ggcnn_epoch_100!$Y$5:$Y$9,ggcnn_epoch_100!$Y$13:$Y$17,ggcnn_epoch_100!$Y$21:$Y$25)</definedName>
    <definedName name="_xlchart.v1.489" hidden="1">(ggcnn_epoch_100!$Z$5:$Z$9,ggcnn_epoch_100!$Z$13:$Z$17,ggcnn_epoch_100!$Z$21:$Z$25)</definedName>
    <definedName name="_xlchart.v1.49" hidden="1">'standaard opsomming'!$S$42</definedName>
    <definedName name="_xlchart.v1.490" hidden="1">ggcnn_epoch_100!$W$4</definedName>
    <definedName name="_xlchart.v1.491" hidden="1">ggcnn_epoch_100!$X$4</definedName>
    <definedName name="_xlchart.v1.492" hidden="1">ggcnn_epoch_100!$Y$4</definedName>
    <definedName name="_xlchart.v1.493" hidden="1">ggcnn_epoch_100!$Z$4</definedName>
    <definedName name="_xlchart.v1.494" hidden="1">'ggcnn epoch opsom'!$AA$2</definedName>
    <definedName name="_xlchart.v1.495" hidden="1">'ggcnn epoch opsom'!$AD$4:$AD$13</definedName>
    <definedName name="_xlchart.v1.496" hidden="1">'ggcnn epoch opsom'!$AF$2</definedName>
    <definedName name="_xlchart.v1.497" hidden="1">'ggcnn epoch opsom'!$AI$4:$AI$13</definedName>
    <definedName name="_xlchart.v1.498" hidden="1">'ggcnn epoch opsom'!$AK$2</definedName>
    <definedName name="_xlchart.v1.499" hidden="1">'ggcnn epoch opsom'!$AN$4:$AN$13</definedName>
    <definedName name="_xlchart.v1.5" hidden="1">(ggcnn_standaard!$AA$10:$AA$14,ggcnn_standaard!$AA$18:$AA$22,ggcnn_standaard!$AA$26:$AA$30)</definedName>
    <definedName name="_xlchart.v1.50" hidden="1">'ggcnn_val_0,2'!$W$6</definedName>
    <definedName name="_xlchart.v1.500" hidden="1">'ggcnn epoch opsom'!$AP$2</definedName>
    <definedName name="_xlchart.v1.501" hidden="1">'ggcnn epoch opsom'!$AS$4:$AS$13</definedName>
    <definedName name="_xlchart.v1.502" hidden="1">'ggcnn epoch opsom'!$G$2</definedName>
    <definedName name="_xlchart.v1.503" hidden="1">'ggcnn epoch opsom'!$J$4:$J$13</definedName>
    <definedName name="_xlchart.v1.504" hidden="1">'ggcnn epoch opsom'!$L$2</definedName>
    <definedName name="_xlchart.v1.505" hidden="1">'ggcnn epoch opsom'!$O$4:$O$13</definedName>
    <definedName name="_xlchart.v1.506" hidden="1">'ggcnn epoch opsom'!$Q$2</definedName>
    <definedName name="_xlchart.v1.507" hidden="1">'ggcnn epoch opsom'!$T$4:$T$13</definedName>
    <definedName name="_xlchart.v1.508" hidden="1">'ggcnn epoch opsom'!$V$2</definedName>
    <definedName name="_xlchart.v1.509" hidden="1">'ggcnn epoch opsom'!$Y$4:$Y$13</definedName>
    <definedName name="_xlchart.v1.51" hidden="1">'ggcnn_val_0,2'!$X$6</definedName>
    <definedName name="_xlchart.v1.510" hidden="1">(ggcnn2_epoch_1!$Q$5:$Q$9,ggcnn2_epoch_1!$Q$13:$Q$17,ggcnn2_epoch_1!$Q$21:$Q$25)</definedName>
    <definedName name="_xlchart.v1.511" hidden="1">(ggcnn2_epoch_1!$R$5:$R$9,ggcnn2_epoch_1!$R$13:$R$17)</definedName>
    <definedName name="_xlchart.v1.512" hidden="1">(ggcnn2_epoch_1!$S$5:$S$9,ggcnn2_epoch_1!$S$13:$S$17,ggcnn2_epoch_1!$S$21:$S$25)</definedName>
    <definedName name="_xlchart.v1.513" hidden="1">(ggcnn2_epoch_1!$T$5:$T$9,ggcnn2_epoch_1!$T$13:$T$17)</definedName>
    <definedName name="_xlchart.v1.514" hidden="1">ggcnn2_epoch_1!$Q$4</definedName>
    <definedName name="_xlchart.v1.515" hidden="1">ggcnn2_epoch_1!$R$4</definedName>
    <definedName name="_xlchart.v1.516" hidden="1">ggcnn2_epoch_1!$S$4</definedName>
    <definedName name="_xlchart.v1.517" hidden="1">ggcnn2_epoch_1!$T$4</definedName>
    <definedName name="_xlchart.v1.518" hidden="1">(ggcnn2_epoch_1!$W$5:$W$9,ggcnn2_epoch_1!$W$13:$W$17,ggcnn2_epoch_1!$W$21:$W$25)</definedName>
    <definedName name="_xlchart.v1.519" hidden="1">(ggcnn2_epoch_1!$X$5:$X$9,ggcnn2_epoch_1!$X$13:$X$17,ggcnn2_epoch_1!$X$21:$X$25)</definedName>
    <definedName name="_xlchart.v1.52" hidden="1">'ggcnn_val_0,2'!$Y$6</definedName>
    <definedName name="_xlchart.v1.520" hidden="1">(ggcnn2_epoch_1!$Y$5:$Y$9,ggcnn2_epoch_1!$Y$13:$Y$17,ggcnn2_epoch_1!$Y$21:$Y$25)</definedName>
    <definedName name="_xlchart.v1.521" hidden="1">(ggcnn2_epoch_1!$Z$5:$Z$9,ggcnn2_epoch_1!$Z$13:$Z$17,ggcnn2_epoch_1!$Z$21:$Z$25)</definedName>
    <definedName name="_xlchart.v1.522" hidden="1">ggcnn2_epoch_1!$W$4</definedName>
    <definedName name="_xlchart.v1.523" hidden="1">ggcnn2_epoch_1!$X$4</definedName>
    <definedName name="_xlchart.v1.524" hidden="1">ggcnn2_epoch_1!$Y$4</definedName>
    <definedName name="_xlchart.v1.525" hidden="1">ggcnn2_epoch_1!$Z$4</definedName>
    <definedName name="_xlchart.v1.526" hidden="1">(ggcnn2_epoch_10!$W$5:$W$9,ggcnn2_epoch_10!$W$13:$W$17,ggcnn2_epoch_10!$W$21:$W$25)</definedName>
    <definedName name="_xlchart.v1.527" hidden="1">(ggcnn2_epoch_10!$X$5:$X$9,ggcnn2_epoch_10!$X$13:$X$17,ggcnn2_epoch_10!$X$21:$X$25)</definedName>
    <definedName name="_xlchart.v1.528" hidden="1">(ggcnn2_epoch_10!$Y$5:$Y$9,ggcnn2_epoch_10!$Y$13:$Y$17,ggcnn2_epoch_10!$Y$21:$Y$25)</definedName>
    <definedName name="_xlchart.v1.529" hidden="1">(ggcnn2_epoch_10!$Z$5:$Z$9,ggcnn2_epoch_10!$Z$13:$Z$17,ggcnn2_epoch_10!$Z$21:$Z$25)</definedName>
    <definedName name="_xlchart.v1.53" hidden="1">'ggcnn_val_0,2'!$Z$6</definedName>
    <definedName name="_xlchart.v1.530" hidden="1">ggcnn2_epoch_10!$W$4</definedName>
    <definedName name="_xlchart.v1.531" hidden="1">ggcnn2_epoch_10!$X$4</definedName>
    <definedName name="_xlchart.v1.532" hidden="1">ggcnn2_epoch_10!$Y$4</definedName>
    <definedName name="_xlchart.v1.533" hidden="1">ggcnn2_epoch_10!$Z$4</definedName>
    <definedName name="_xlchart.v1.534" hidden="1">(ggcnn2_epoch_10!$Q$5:$Q$9,ggcnn2_epoch_10!$Q$13:$Q$17,ggcnn2_epoch_10!$Q$21:$Q$25)</definedName>
    <definedName name="_xlchart.v1.535" hidden="1">(ggcnn2_epoch_10!$R$5:$R$9,ggcnn2_epoch_10!$R$13:$R$17)</definedName>
    <definedName name="_xlchart.v1.536" hidden="1">(ggcnn2_epoch_10!$S$5:$S$9,ggcnn2_epoch_10!$S$13:$S$17,ggcnn2_epoch_10!$S$21:$S$25)</definedName>
    <definedName name="_xlchart.v1.537" hidden="1">(ggcnn2_epoch_10!$T$5:$T$9,ggcnn2_epoch_10!$T$13:$T$17)</definedName>
    <definedName name="_xlchart.v1.538" hidden="1">ggcnn2_epoch_10!$Q$4</definedName>
    <definedName name="_xlchart.v1.539" hidden="1">ggcnn2_epoch_10!$R$4</definedName>
    <definedName name="_xlchart.v1.54" hidden="1">('ggcnn_val_0,2'!$W$7:$W$11,'ggcnn_val_0,2'!$W$15:$W$19,'ggcnn_val_0,2'!$W$23:$W$27)</definedName>
    <definedName name="_xlchart.v1.540" hidden="1">ggcnn2_epoch_10!$S$4</definedName>
    <definedName name="_xlchart.v1.541" hidden="1">ggcnn2_epoch_10!$T$4</definedName>
    <definedName name="_xlchart.v1.542" hidden="1">(ggcnn2_epoch_20!$W$5:$W$9,ggcnn2_epoch_20!$W$13:$W$17,ggcnn2_epoch_20!$W$21:$W$25)</definedName>
    <definedName name="_xlchart.v1.543" hidden="1">(ggcnn2_epoch_20!$X$5:$X$9,ggcnn2_epoch_20!$X$13:$X$17,ggcnn2_epoch_20!$X$21:$X$25)</definedName>
    <definedName name="_xlchart.v1.544" hidden="1">(ggcnn2_epoch_20!$Y$5:$Y$9,ggcnn2_epoch_20!$Y$13:$Y$17,ggcnn2_epoch_20!$Y$21:$Y$25)</definedName>
    <definedName name="_xlchart.v1.545" hidden="1">(ggcnn2_epoch_20!$Z$5:$Z$9,ggcnn2_epoch_20!$Z$13:$Z$17,ggcnn2_epoch_20!$Z$21:$Z$25)</definedName>
    <definedName name="_xlchart.v1.546" hidden="1">ggcnn2_epoch_20!$W$4</definedName>
    <definedName name="_xlchart.v1.547" hidden="1">ggcnn2_epoch_20!$X$4</definedName>
    <definedName name="_xlchart.v1.548" hidden="1">ggcnn2_epoch_20!$Y$4</definedName>
    <definedName name="_xlchart.v1.549" hidden="1">ggcnn2_epoch_20!$Z$4</definedName>
    <definedName name="_xlchart.v1.55" hidden="1">('ggcnn_val_0,2'!$X$7:$X$11,'ggcnn_val_0,2'!$X$15:$X$19,'ggcnn_val_0,2'!$X$23:$X$27)</definedName>
    <definedName name="_xlchart.v1.550" hidden="1">(ggcnn2_epoch_20!$Q$5:$Q$9,ggcnn2_epoch_20!$Q$13:$Q$17,ggcnn2_epoch_20!$Q$21:$Q$25)</definedName>
    <definedName name="_xlchart.v1.551" hidden="1">(ggcnn2_epoch_20!$R$5:$R$9,ggcnn2_epoch_20!$R$13:$R$17)</definedName>
    <definedName name="_xlchart.v1.552" hidden="1">(ggcnn2_epoch_20!$S$5:$S$9,ggcnn2_epoch_20!$S$13:$S$17,ggcnn2_epoch_20!$S$21:$S$25)</definedName>
    <definedName name="_xlchart.v1.553" hidden="1">(ggcnn2_epoch_20!$T$5:$T$9,ggcnn2_epoch_20!$T$13:$T$17)</definedName>
    <definedName name="_xlchart.v1.554" hidden="1">ggcnn2_epoch_20!$Q$4</definedName>
    <definedName name="_xlchart.v1.555" hidden="1">ggcnn2_epoch_20!$R$4</definedName>
    <definedName name="_xlchart.v1.556" hidden="1">ggcnn2_epoch_20!$S$4</definedName>
    <definedName name="_xlchart.v1.557" hidden="1">ggcnn2_epoch_20!$T$4</definedName>
    <definedName name="_xlchart.v1.558" hidden="1">(ggcnn2_epoch_80!$Q$5:$Q$9,ggcnn2_epoch_80!$Q$13:$Q$17,ggcnn2_epoch_80!$Q$21:$Q$25)</definedName>
    <definedName name="_xlchart.v1.559" hidden="1">(ggcnn2_epoch_80!$R$5:$R$9,ggcnn2_epoch_80!$R$13:$R$17)</definedName>
    <definedName name="_xlchart.v1.56" hidden="1">('ggcnn_val_0,2'!$Y$7:$Y$11,'ggcnn_val_0,2'!$Y$15:$Y$19,'ggcnn_val_0,2'!$Y$23:$Y$27)</definedName>
    <definedName name="_xlchart.v1.560" hidden="1">(ggcnn2_epoch_80!$S$5:$S$9,ggcnn2_epoch_80!$S$13:$S$17,ggcnn2_epoch_80!$S$21:$S$25)</definedName>
    <definedName name="_xlchart.v1.561" hidden="1">(ggcnn2_epoch_80!$T$5:$T$9,ggcnn2_epoch_80!$T$13:$T$17)</definedName>
    <definedName name="_xlchart.v1.562" hidden="1">ggcnn2_epoch_80!$Q$4</definedName>
    <definedName name="_xlchart.v1.563" hidden="1">ggcnn2_epoch_80!$R$4</definedName>
    <definedName name="_xlchart.v1.564" hidden="1">ggcnn2_epoch_80!$S$4</definedName>
    <definedName name="_xlchart.v1.565" hidden="1">ggcnn2_epoch_80!$T$4</definedName>
    <definedName name="_xlchart.v1.566" hidden="1">(ggcnn2_epoch_80!$W$5:$W$9,ggcnn2_epoch_80!$W$13:$W$17,ggcnn2_epoch_80!$W$21:$W$25)</definedName>
    <definedName name="_xlchart.v1.567" hidden="1">(ggcnn2_epoch_80!$X$5:$X$9,ggcnn2_epoch_80!$X$13:$X$17,ggcnn2_epoch_80!$X$21:$X$25)</definedName>
    <definedName name="_xlchart.v1.568" hidden="1">(ggcnn2_epoch_80!$Y$5:$Y$9,ggcnn2_epoch_80!$Y$13:$Y$17,ggcnn2_epoch_80!$Y$21:$Y$25)</definedName>
    <definedName name="_xlchart.v1.569" hidden="1">(ggcnn2_epoch_80!$Z$5:$Z$9,ggcnn2_epoch_80!$Z$13:$Z$17,ggcnn2_epoch_80!$Z$21:$Z$25)</definedName>
    <definedName name="_xlchart.v1.57" hidden="1">('ggcnn_val_0,2'!$Z$7:$Z$11,'ggcnn_val_0,2'!$Z$15:$Z$19,'ggcnn_val_0,2'!$Z$23:$Z$27)</definedName>
    <definedName name="_xlchart.v1.570" hidden="1">ggcnn2_epoch_80!$W$4</definedName>
    <definedName name="_xlchart.v1.571" hidden="1">ggcnn2_epoch_80!$X$4</definedName>
    <definedName name="_xlchart.v1.572" hidden="1">ggcnn2_epoch_80!$Y$4</definedName>
    <definedName name="_xlchart.v1.573" hidden="1">ggcnn2_epoch_80!$Z$4</definedName>
    <definedName name="_xlchart.v1.574" hidden="1">(ggcnn2_epoch_100!$W$13:$W$17,ggcnn2_epoch_100!$W$21:$W$25)</definedName>
    <definedName name="_xlchart.v1.575" hidden="1">(ggcnn2_epoch_100!$X$13:$X$17,ggcnn2_epoch_100!$X$21:$X$25)</definedName>
    <definedName name="_xlchart.v1.576" hidden="1">(ggcnn2_epoch_100!$Y$13:$Y$17,ggcnn2_epoch_100!$Y$21:$Y$25)</definedName>
    <definedName name="_xlchart.v1.577" hidden="1">(ggcnn2_epoch_100!$Z$13:$Z$17,ggcnn2_epoch_100!$Z$21:$Z$25)</definedName>
    <definedName name="_xlchart.v1.578" hidden="1">ggcnn2_epoch_100!$W$4</definedName>
    <definedName name="_xlchart.v1.579" hidden="1">ggcnn2_epoch_100!$X$12</definedName>
    <definedName name="_xlchart.v1.58" hidden="1">('ggcnn_val_0,2'!$Q$7:$Q$11,'ggcnn_val_0,2'!$Q$15:$Q$19,'ggcnn_val_0,2'!$Q$23:$Q$27)</definedName>
    <definedName name="_xlchart.v1.580" hidden="1">ggcnn2_epoch_100!$Y$12</definedName>
    <definedName name="_xlchart.v1.581" hidden="1">ggcnn2_epoch_100!$Z$12</definedName>
    <definedName name="_xlchart.v1.582" hidden="1">(ggcnn2_epoch_100!$Q$13:$Q$17,ggcnn2_epoch_100!$Q$21:$Q$25)</definedName>
    <definedName name="_xlchart.v1.583" hidden="1">(ggcnn2_epoch_100!$S$13:$S$17,ggcnn2_epoch_100!$S$21:$S$25)</definedName>
    <definedName name="_xlchart.v1.584" hidden="1">ggcnn2_epoch_100!$Q$4</definedName>
    <definedName name="_xlchart.v1.585" hidden="1">ggcnn2_epoch_100!$R$13:$R$17</definedName>
    <definedName name="_xlchart.v1.586" hidden="1">ggcnn2_epoch_100!$R$4</definedName>
    <definedName name="_xlchart.v1.587" hidden="1">ggcnn2_epoch_100!$S$4</definedName>
    <definedName name="_xlchart.v1.588" hidden="1">ggcnn2_epoch_100!$T$13:$T$17</definedName>
    <definedName name="_xlchart.v1.589" hidden="1">ggcnn2_epoch_100!$T$4</definedName>
    <definedName name="_xlchart.v1.59" hidden="1">('ggcnn_val_0,2'!$R$7:$R$11,'ggcnn_val_0,2'!$R$15:$R$19)</definedName>
    <definedName name="_xlchart.v1.590" hidden="1">'ggcnn2 opsom epoch'!$AA$3</definedName>
    <definedName name="_xlchart.v1.591" hidden="1">'ggcnn2 opsom epoch'!$AD$5:$AD$14</definedName>
    <definedName name="_xlchart.v1.592" hidden="1">'ggcnn2 opsom epoch'!$AF$3</definedName>
    <definedName name="_xlchart.v1.593" hidden="1">'ggcnn2 opsom epoch'!$AI$5:$AI$14</definedName>
    <definedName name="_xlchart.v1.594" hidden="1">'ggcnn2 opsom epoch'!$AK$3</definedName>
    <definedName name="_xlchart.v1.595" hidden="1">'ggcnn2 opsom epoch'!$AN$5:$AN$9</definedName>
    <definedName name="_xlchart.v1.596" hidden="1">'ggcnn2 opsom epoch'!$G$3</definedName>
    <definedName name="_xlchart.v1.597" hidden="1">'ggcnn2 opsom epoch'!$J$5:$J$14</definedName>
    <definedName name="_xlchart.v1.598" hidden="1">'ggcnn2 opsom epoch'!$L$3</definedName>
    <definedName name="_xlchart.v1.599" hidden="1">'ggcnn2 opsom epoch'!$O$5:$O$14</definedName>
    <definedName name="_xlchart.v1.6" hidden="1">(ggcnn_standaard!$X$10:$X$14,ggcnn_standaard!$X$18:$X$22,ggcnn_standaard!$X$26:$X$30)</definedName>
    <definedName name="_xlchart.v1.60" hidden="1">('ggcnn_val_0,2'!$S$7:$S$11,'ggcnn_val_0,2'!$S$15:$S$19,'ggcnn_val_0,2'!$S$23:$S$27)</definedName>
    <definedName name="_xlchart.v1.600" hidden="1">'ggcnn2 opsom epoch'!$Q$3</definedName>
    <definedName name="_xlchart.v1.601" hidden="1">'ggcnn2 opsom epoch'!$T$5:$T$14</definedName>
    <definedName name="_xlchart.v1.602" hidden="1">'ggcnn2 opsom epoch'!$V$3</definedName>
    <definedName name="_xlchart.v1.603" hidden="1">'ggcnn2 opsom epoch'!$Y$5:$Y$14</definedName>
    <definedName name="_xlchart.v1.604" hidden="1">(ggcnn_epoch20_bat_size_4!$W$5:$W$9,ggcnn_epoch20_bat_size_4!$W$13:$W$17,ggcnn_epoch20_bat_size_4!$W$21:$W$25)</definedName>
    <definedName name="_xlchart.v1.605" hidden="1">(ggcnn_epoch20_bat_size_4!$X$5:$X$9,ggcnn_epoch20_bat_size_4!$X$13:$X$17,ggcnn_epoch20_bat_size_4!$X$21:$X$25)</definedName>
    <definedName name="_xlchart.v1.606" hidden="1">(ggcnn_epoch20_bat_size_4!$Y$5:$Y$9,ggcnn_epoch20_bat_size_4!$Y$13:$Y$17,ggcnn_epoch20_bat_size_4!$Y$21:$Y$25)</definedName>
    <definedName name="_xlchart.v1.607" hidden="1">(ggcnn_epoch20_bat_size_4!$Z$5:$Z$9,ggcnn_epoch20_bat_size_4!$Z$13:$Z$17,ggcnn_epoch20_bat_size_4!$Z$21:$Z$25)</definedName>
    <definedName name="_xlchart.v1.608" hidden="1">ggcnn_epoch20_bat_size_4!$W$4</definedName>
    <definedName name="_xlchart.v1.609" hidden="1">ggcnn_epoch20_bat_size_4!$X$4</definedName>
    <definedName name="_xlchart.v1.61" hidden="1">('ggcnn_val_0,2'!$T$7:$T$11,'ggcnn_val_0,2'!$T$15:$T$19)</definedName>
    <definedName name="_xlchart.v1.610" hidden="1">ggcnn_epoch20_bat_size_4!$Y$4</definedName>
    <definedName name="_xlchart.v1.611" hidden="1">ggcnn_epoch20_bat_size_4!$Z$4</definedName>
    <definedName name="_xlchart.v1.612" hidden="1">(ggcnn_epoch20_bat_size_4!$Q$5:$Q$9,ggcnn_epoch20_bat_size_4!$Q$13:$Q$17,ggcnn_epoch20_bat_size_4!$Q$21:$Q$25)</definedName>
    <definedName name="_xlchart.v1.613" hidden="1">(ggcnn_epoch20_bat_size_4!$R$5:$R$9,ggcnn_epoch20_bat_size_4!$R$13:$R$17)</definedName>
    <definedName name="_xlchart.v1.614" hidden="1">(ggcnn_epoch20_bat_size_4!$S$5:$S$9,ggcnn_epoch20_bat_size_4!$S$13:$S$17,ggcnn_epoch20_bat_size_4!$S$21:$S$25)</definedName>
    <definedName name="_xlchart.v1.615" hidden="1">(ggcnn_epoch20_bat_size_4!$T$5:$T$9,ggcnn_epoch20_bat_size_4!$T$13:$T$17)</definedName>
    <definedName name="_xlchart.v1.616" hidden="1">ggcnn_epoch20_bat_size_4!$Q$4</definedName>
    <definedName name="_xlchart.v1.617" hidden="1">ggcnn_epoch20_bat_size_4!$R$4</definedName>
    <definedName name="_xlchart.v1.618" hidden="1">ggcnn_epoch20_bat_size_4!$S$4</definedName>
    <definedName name="_xlchart.v1.619" hidden="1">ggcnn_epoch20_bat_size_4!$T$4</definedName>
    <definedName name="_xlchart.v1.62" hidden="1">template!$V$6</definedName>
    <definedName name="_xlchart.v1.620" hidden="1">(ggcnn_epoch20_bat_size_16!$Q$5:$Q$9,ggcnn_epoch20_bat_size_16!$Q$13:$Q$17,ggcnn_epoch20_bat_size_16!$Q$21:$Q$25)</definedName>
    <definedName name="_xlchart.v1.621" hidden="1">(ggcnn_epoch20_bat_size_16!$R$5:$R$9,ggcnn_epoch20_bat_size_16!$R$13:$R$17)</definedName>
    <definedName name="_xlchart.v1.622" hidden="1">(ggcnn_epoch20_bat_size_16!$S$5:$S$9,ggcnn_epoch20_bat_size_16!$S$13:$S$17,ggcnn_epoch20_bat_size_16!$S$21:$S$25)</definedName>
    <definedName name="_xlchart.v1.623" hidden="1">(ggcnn_epoch20_bat_size_16!$T$5:$T$9,ggcnn_epoch20_bat_size_16!$T$13:$T$17)</definedName>
    <definedName name="_xlchart.v1.624" hidden="1">ggcnn_epoch20_bat_size_16!$Q$4</definedName>
    <definedName name="_xlchart.v1.625" hidden="1">ggcnn_epoch20_bat_size_16!$R$4</definedName>
    <definedName name="_xlchart.v1.626" hidden="1">ggcnn_epoch20_bat_size_16!$S$4</definedName>
    <definedName name="_xlchart.v1.627" hidden="1">ggcnn_epoch20_bat_size_16!$T$4</definedName>
    <definedName name="_xlchart.v1.628" hidden="1">(ggcnn_epoch20_bat_size_16!$W$5:$W$9,ggcnn_epoch20_bat_size_16!$W$13:$W$17,ggcnn_epoch20_bat_size_16!$W$21:$W$25)</definedName>
    <definedName name="_xlchart.v1.629" hidden="1">(ggcnn_epoch20_bat_size_16!$X$5:$X$9,ggcnn_epoch20_bat_size_16!$X$13:$X$17,ggcnn_epoch20_bat_size_16!$X$21:$X$25)</definedName>
    <definedName name="_xlchart.v1.63" hidden="1">'ggcnn_val_0,4'!$W$5</definedName>
    <definedName name="_xlchart.v1.630" hidden="1">(ggcnn_epoch20_bat_size_16!$Y$5:$Y$9,ggcnn_epoch20_bat_size_16!$Y$13:$Y$17,ggcnn_epoch20_bat_size_16!$Y$21:$Y$25)</definedName>
    <definedName name="_xlchart.v1.631" hidden="1">(ggcnn_epoch20_bat_size_16!$Z$5:$Z$9,ggcnn_epoch20_bat_size_16!$Z$13:$Z$17,ggcnn_epoch20_bat_size_16!$Z$21:$Z$25)</definedName>
    <definedName name="_xlchart.v1.632" hidden="1">ggcnn_epoch20_bat_size_16!$W$4</definedName>
    <definedName name="_xlchart.v1.633" hidden="1">ggcnn_epoch20_bat_size_16!$X$4</definedName>
    <definedName name="_xlchart.v1.634" hidden="1">ggcnn_epoch20_bat_size_16!$Y$4</definedName>
    <definedName name="_xlchart.v1.635" hidden="1">ggcnn_epoch20_bat_size_16!$Z$4</definedName>
    <definedName name="_xlchart.v1.636" hidden="1">'ggcnn batsiz opsom'!$G$3</definedName>
    <definedName name="_xlchart.v1.637" hidden="1">'ggcnn batsiz opsom'!$J$5:$J$14</definedName>
    <definedName name="_xlchart.v1.638" hidden="1">'ggcnn batsiz opsom'!$L$3</definedName>
    <definedName name="_xlchart.v1.639" hidden="1">'ggcnn batsiz opsom'!$O$5:$O$14</definedName>
    <definedName name="_xlchart.v1.64" hidden="1">'ggcnn_val_0,4'!$X$5</definedName>
    <definedName name="_xlchart.v1.640" hidden="1">(ggcnn2_epoch20_bat_size_4!$W$5:$W$9,ggcnn2_epoch20_bat_size_4!$W$13:$W$17,ggcnn2_epoch20_bat_size_4!$W$21:$W$25)</definedName>
    <definedName name="_xlchart.v1.641" hidden="1">(ggcnn2_epoch20_bat_size_4!$X$5:$X$9,ggcnn2_epoch20_bat_size_4!$X$13:$X$17,ggcnn2_epoch20_bat_size_4!$X$21:$X$25)</definedName>
    <definedName name="_xlchart.v1.642" hidden="1">(ggcnn2_epoch20_bat_size_4!$Y$5:$Y$9,ggcnn2_epoch20_bat_size_4!$Y$13:$Y$17,ggcnn2_epoch20_bat_size_4!$Y$21:$Y$25)</definedName>
    <definedName name="_xlchart.v1.643" hidden="1">(ggcnn2_epoch20_bat_size_4!$Z$5:$Z$9,ggcnn2_epoch20_bat_size_4!$Z$13:$Z$17,ggcnn2_epoch20_bat_size_4!$Z$21:$Z$25)</definedName>
    <definedName name="_xlchart.v1.644" hidden="1">ggcnn2_epoch20_bat_size_4!$W$4</definedName>
    <definedName name="_xlchart.v1.645" hidden="1">ggcnn2_epoch20_bat_size_4!$X$4</definedName>
    <definedName name="_xlchart.v1.646" hidden="1">ggcnn2_epoch20_bat_size_4!$Y$4</definedName>
    <definedName name="_xlchart.v1.647" hidden="1">ggcnn2_epoch20_bat_size_4!$Z$4</definedName>
    <definedName name="_xlchart.v1.648" hidden="1">(ggcnn2_epoch20_bat_size_4!$Q$5:$Q$9,ggcnn2_epoch20_bat_size_4!$Q$13:$Q$17,ggcnn2_epoch20_bat_size_4!$Q$21:$Q$25)</definedName>
    <definedName name="_xlchart.v1.649" hidden="1">(ggcnn2_epoch20_bat_size_4!$R$5:$R$9,ggcnn2_epoch20_bat_size_4!$R$13:$R$17)</definedName>
    <definedName name="_xlchart.v1.65" hidden="1">'ggcnn_val_0,4'!$Y$5</definedName>
    <definedName name="_xlchart.v1.650" hidden="1">(ggcnn2_epoch20_bat_size_4!$S$5:$S$9,ggcnn2_epoch20_bat_size_4!$S$13:$S$17,ggcnn2_epoch20_bat_size_4!$S$21:$S$25)</definedName>
    <definedName name="_xlchart.v1.651" hidden="1">(ggcnn2_epoch20_bat_size_4!$T$5:$T$9,ggcnn2_epoch20_bat_size_4!$T$13:$T$17)</definedName>
    <definedName name="_xlchart.v1.652" hidden="1">ggcnn2_epoch20_bat_size_4!$Q$4</definedName>
    <definedName name="_xlchart.v1.653" hidden="1">ggcnn2_epoch20_bat_size_4!$R$4</definedName>
    <definedName name="_xlchart.v1.654" hidden="1">ggcnn2_epoch20_bat_size_4!$S$4</definedName>
    <definedName name="_xlchart.v1.655" hidden="1">ggcnn2_epoch20_bat_size_4!$T$4</definedName>
    <definedName name="_xlchart.v1.656" hidden="1">(ggcnn2_epoch20_bat_siz_16!$W$5:$W$9,ggcnn2_epoch20_bat_siz_16!$W$13:$W$17,ggcnn2_epoch20_bat_siz_16!$W$21:$W$25)</definedName>
    <definedName name="_xlchart.v1.657" hidden="1">(ggcnn2_epoch20_bat_siz_16!$X$5:$X$9,ggcnn2_epoch20_bat_siz_16!$X$13:$X$17,ggcnn2_epoch20_bat_siz_16!$X$21:$X$25)</definedName>
    <definedName name="_xlchart.v1.658" hidden="1">(ggcnn2_epoch20_bat_siz_16!$Y$5:$Y$9,ggcnn2_epoch20_bat_siz_16!$Y$13:$Y$17,ggcnn2_epoch20_bat_siz_16!$Y$21:$Y$25)</definedName>
    <definedName name="_xlchart.v1.659" hidden="1">(ggcnn2_epoch20_bat_siz_16!$Z$5:$Z$9,ggcnn2_epoch20_bat_siz_16!$Z$13:$Z$17,ggcnn2_epoch20_bat_siz_16!$Z$21:$Z$25)</definedName>
    <definedName name="_xlchart.v1.66" hidden="1">'ggcnn_val_0,4'!$Z$5</definedName>
    <definedName name="_xlchart.v1.660" hidden="1">ggcnn2_epoch20_bat_siz_16!$W$4</definedName>
    <definedName name="_xlchart.v1.661" hidden="1">ggcnn2_epoch20_bat_siz_16!$X$4</definedName>
    <definedName name="_xlchart.v1.662" hidden="1">ggcnn2_epoch20_bat_siz_16!$Y$4</definedName>
    <definedName name="_xlchart.v1.663" hidden="1">ggcnn2_epoch20_bat_siz_16!$Z$4</definedName>
    <definedName name="_xlchart.v1.664" hidden="1">(ggcnn2_epoch20_bat_siz_16!$Q$5:$Q$9,ggcnn2_epoch20_bat_siz_16!$Q$13:$Q$17,ggcnn2_epoch20_bat_siz_16!$Q$21:$Q$25)</definedName>
    <definedName name="_xlchart.v1.665" hidden="1">(ggcnn2_epoch20_bat_siz_16!$R$5:$R$9,ggcnn2_epoch20_bat_siz_16!$R$13:$R$17)</definedName>
    <definedName name="_xlchart.v1.666" hidden="1">(ggcnn2_epoch20_bat_siz_16!$S$5:$S$9,ggcnn2_epoch20_bat_siz_16!$S$13:$S$17,ggcnn2_epoch20_bat_siz_16!$S$21:$S$25)</definedName>
    <definedName name="_xlchart.v1.667" hidden="1">(ggcnn2_epoch20_bat_siz_16!$T$5:$T$9,ggcnn2_epoch20_bat_siz_16!$T$13:$T$17)</definedName>
    <definedName name="_xlchart.v1.668" hidden="1">ggcnn2_epoch20_bat_siz_16!$Q$4</definedName>
    <definedName name="_xlchart.v1.669" hidden="1">ggcnn2_epoch20_bat_siz_16!$R$4</definedName>
    <definedName name="_xlchart.v1.67" hidden="1">('ggcnn_val_0,4'!$W$6:$W$10,'ggcnn_val_0,4'!$W$14:$W$18,'ggcnn_val_0,4'!$W$22:$W$26)</definedName>
    <definedName name="_xlchart.v1.670" hidden="1">ggcnn2_epoch20_bat_siz_16!$S$4</definedName>
    <definedName name="_xlchart.v1.671" hidden="1">ggcnn2_epoch20_bat_siz_16!$T$4</definedName>
    <definedName name="_xlchart.v1.672" hidden="1">'ggcnn2 batsiz opsom'!$H$3</definedName>
    <definedName name="_xlchart.v1.673" hidden="1">'ggcnn2 batsiz opsom'!$K$5:$K$14</definedName>
    <definedName name="_xlchart.v1.674" hidden="1">'ggcnn2 batsiz opsom'!$M$3</definedName>
    <definedName name="_xlchart.v1.675" hidden="1">'ggcnn2 batsiz opsom'!$P$5:$P$14</definedName>
    <definedName name="_xlchart.v1.676" hidden="1">(ggcnn_epoch20_batperep_500!$W$5:$W$9,ggcnn_epoch20_batperep_500!$W$13:$W$17,ggcnn_epoch20_batperep_500!$W$21:$W$25)</definedName>
    <definedName name="_xlchart.v1.677" hidden="1">(ggcnn_epoch20_batperep_500!$X$5:$X$9,ggcnn_epoch20_batperep_500!$X$13:$X$17,ggcnn_epoch20_batperep_500!$X$21:$X$25)</definedName>
    <definedName name="_xlchart.v1.678" hidden="1">(ggcnn_epoch20_batperep_500!$Y$5:$Y$9,ggcnn_epoch20_batperep_500!$Y$13:$Y$17,ggcnn_epoch20_batperep_500!$Y$21:$Y$25)</definedName>
    <definedName name="_xlchart.v1.679" hidden="1">(ggcnn_epoch20_batperep_500!$Z$5:$Z$9,ggcnn_epoch20_batperep_500!$Z$13:$Z$17,ggcnn_epoch20_batperep_500!$Z$21:$Z$25)</definedName>
    <definedName name="_xlchart.v1.68" hidden="1">('ggcnn_val_0,4'!$X$6:$X$10,'ggcnn_val_0,4'!$X$14:$X$18,'ggcnn_val_0,4'!$X$22:$X$26)</definedName>
    <definedName name="_xlchart.v1.680" hidden="1">ggcnn_epoch20_batperep_500!$W$4</definedName>
    <definedName name="_xlchart.v1.681" hidden="1">ggcnn_epoch20_batperep_500!$X$4</definedName>
    <definedName name="_xlchart.v1.682" hidden="1">ggcnn_epoch20_batperep_500!$Y$4</definedName>
    <definedName name="_xlchart.v1.683" hidden="1">ggcnn_epoch20_batperep_500!$Z$4</definedName>
    <definedName name="_xlchart.v1.684" hidden="1">(ggcnn_epoch20_batperep_500!$Q$5:$Q$9,ggcnn_epoch20_batperep_500!$Q$13:$Q$17,ggcnn_epoch20_batperep_500!$Q$21:$Q$25)</definedName>
    <definedName name="_xlchart.v1.685" hidden="1">(ggcnn_epoch20_batperep_500!$R$5:$R$9,ggcnn_epoch20_batperep_500!$R$13:$R$17)</definedName>
    <definedName name="_xlchart.v1.686" hidden="1">(ggcnn_epoch20_batperep_500!$S$5:$S$9,ggcnn_epoch20_batperep_500!$S$13:$S$17,ggcnn_epoch20_batperep_500!$S$21:$S$25)</definedName>
    <definedName name="_xlchart.v1.687" hidden="1">(ggcnn_epoch20_batperep_500!$T$5:$T$9,ggcnn_epoch20_batperep_500!$T$13:$T$17)</definedName>
    <definedName name="_xlchart.v1.688" hidden="1">ggcnn_epoch20_batperep_500!$Q$4</definedName>
    <definedName name="_xlchart.v1.689" hidden="1">ggcnn_epoch20_batperep_500!$R$4</definedName>
    <definedName name="_xlchart.v1.69" hidden="1">('ggcnn_val_0,4'!$Y$6:$Y$10,'ggcnn_val_0,4'!$Y$14:$Y$18,'ggcnn_val_0,4'!$Y$22:$Y$26)</definedName>
    <definedName name="_xlchart.v1.690" hidden="1">ggcnn_epoch20_batperep_500!$S$4</definedName>
    <definedName name="_xlchart.v1.691" hidden="1">ggcnn_epoch20_batperep_500!$T$4</definedName>
    <definedName name="_xlchart.v1.692" hidden="1">(ggcnn_epoch_batperep_1500!$W$5:$W$9,ggcnn_epoch_batperep_1500!$W$13:$W$17,ggcnn_epoch_batperep_1500!$W$21:$W$25)</definedName>
    <definedName name="_xlchart.v1.693" hidden="1">(ggcnn_epoch_batperep_1500!$X$5:$X$9,ggcnn_epoch_batperep_1500!$X$13:$X$17,ggcnn_epoch_batperep_1500!$X$21:$X$25)</definedName>
    <definedName name="_xlchart.v1.694" hidden="1">(ggcnn_epoch_batperep_1500!$Y$5:$Y$9,ggcnn_epoch_batperep_1500!$Y$13:$Y$17,ggcnn_epoch_batperep_1500!$Y$21:$Y$25)</definedName>
    <definedName name="_xlchart.v1.695" hidden="1">(ggcnn_epoch_batperep_1500!$Z$5:$Z$9,ggcnn_epoch_batperep_1500!$Z$13:$Z$17,ggcnn_epoch_batperep_1500!$Z$21:$Z$25)</definedName>
    <definedName name="_xlchart.v1.696" hidden="1">ggcnn_epoch_batperep_1500!$W$4</definedName>
    <definedName name="_xlchart.v1.697" hidden="1">ggcnn_epoch_batperep_1500!$X$4</definedName>
    <definedName name="_xlchart.v1.698" hidden="1">ggcnn_epoch_batperep_1500!$Y$4</definedName>
    <definedName name="_xlchart.v1.699" hidden="1">ggcnn_epoch_batperep_1500!$Z$4</definedName>
    <definedName name="_xlchart.v1.7" hidden="1">(ggcnn_standaard!$Y$10:$Y$14,ggcnn_standaard!$Y$18:$Y$22,ggcnn_standaard!$Y$26:$Y$30)</definedName>
    <definedName name="_xlchart.v1.70" hidden="1">('ggcnn_val_0,4'!$Z$6:$Z$10,'ggcnn_val_0,4'!$Z$14:$Z$18,'ggcnn_val_0,4'!$Z$22:$Z$26)</definedName>
    <definedName name="_xlchart.v1.700" hidden="1">(ggcnn_epoch_batperep_1500!$Q$5:$Q$9,ggcnn_epoch_batperep_1500!$Q$13:$Q$17,ggcnn_epoch_batperep_1500!$Q$21:$Q$25)</definedName>
    <definedName name="_xlchart.v1.701" hidden="1">(ggcnn_epoch_batperep_1500!$R$5:$R$9,ggcnn_epoch_batperep_1500!$R$13:$R$17)</definedName>
    <definedName name="_xlchart.v1.702" hidden="1">(ggcnn_epoch_batperep_1500!$S$5:$S$9,ggcnn_epoch_batperep_1500!$S$13:$S$17,ggcnn_epoch_batperep_1500!$S$21:$S$25)</definedName>
    <definedName name="_xlchart.v1.703" hidden="1">(ggcnn_epoch_batperep_1500!$T$5:$T$9,ggcnn_epoch_batperep_1500!$T$13:$T$17)</definedName>
    <definedName name="_xlchart.v1.704" hidden="1">ggcnn_epoch_batperep_1500!$Q$4</definedName>
    <definedName name="_xlchart.v1.705" hidden="1">ggcnn_epoch_batperep_1500!$R$4</definedName>
    <definedName name="_xlchart.v1.706" hidden="1">ggcnn_epoch_batperep_1500!$S$4</definedName>
    <definedName name="_xlchart.v1.707" hidden="1">ggcnn_epoch_batperep_1500!$T$4</definedName>
    <definedName name="_xlchart.v1.708" hidden="1">(ggcnn_epoch20_batperep_2000!$Q$5:$Q$9,ggcnn_epoch20_batperep_2000!$Q$13:$Q$17,ggcnn_epoch20_batperep_2000!$Q$21:$Q$25)</definedName>
    <definedName name="_xlchart.v1.709" hidden="1">(ggcnn_epoch20_batperep_2000!$R$5:$R$9,ggcnn_epoch20_batperep_2000!$R$13:$R$17)</definedName>
    <definedName name="_xlchart.v1.71" hidden="1">('ggcnn_val_0,4'!$Q$6:$Q$10,'ggcnn_val_0,4'!$Q$14:$Q$18,'ggcnn_val_0,4'!$Q$22:$Q$26)</definedName>
    <definedName name="_xlchart.v1.710" hidden="1">(ggcnn_epoch20_batperep_2000!$S$5:$S$9,ggcnn_epoch20_batperep_2000!$S$13:$S$17,ggcnn_epoch20_batperep_2000!$S$21:$S$25)</definedName>
    <definedName name="_xlchart.v1.711" hidden="1">(ggcnn_epoch20_batperep_2000!$T$5:$T$9,ggcnn_epoch20_batperep_2000!$T$13:$T$17)</definedName>
    <definedName name="_xlchart.v1.712" hidden="1">ggcnn_epoch20_batperep_2000!$Q$4</definedName>
    <definedName name="_xlchart.v1.713" hidden="1">ggcnn_epoch20_batperep_2000!$R$4</definedName>
    <definedName name="_xlchart.v1.714" hidden="1">ggcnn_epoch20_batperep_2000!$S$4</definedName>
    <definedName name="_xlchart.v1.715" hidden="1">ggcnn_epoch20_batperep_2000!$T$4</definedName>
    <definedName name="_xlchart.v1.716" hidden="1">(ggcnn_epoch20_batperep_2000!$W$5:$W$9,ggcnn_epoch20_batperep_2000!$W$13:$W$17,ggcnn_epoch20_batperep_2000!$W$21:$W$25)</definedName>
    <definedName name="_xlchart.v1.717" hidden="1">(ggcnn_epoch20_batperep_2000!$X$5:$X$9,ggcnn_epoch20_batperep_2000!$X$13:$X$17,ggcnn_epoch20_batperep_2000!$X$21:$X$25)</definedName>
    <definedName name="_xlchart.v1.718" hidden="1">(ggcnn_epoch20_batperep_2000!$Y$5:$Y$9,ggcnn_epoch20_batperep_2000!$Y$13:$Y$17,ggcnn_epoch20_batperep_2000!$Y$21:$Y$25)</definedName>
    <definedName name="_xlchart.v1.719" hidden="1">(ggcnn_epoch20_batperep_2000!$Z$5:$Z$9,ggcnn_epoch20_batperep_2000!$Z$13:$Z$17,ggcnn_epoch20_batperep_2000!$Z$21:$Z$25)</definedName>
    <definedName name="_xlchart.v1.72" hidden="1">('ggcnn_val_0,4'!$R$6:$R$10,'ggcnn_val_0,4'!$R$14:$R$18)</definedName>
    <definedName name="_xlchart.v1.720" hidden="1">ggcnn_epoch20_batperep_2000!$W$4</definedName>
    <definedName name="_xlchart.v1.721" hidden="1">ggcnn_epoch20_batperep_2000!$X$4</definedName>
    <definedName name="_xlchart.v1.722" hidden="1">ggcnn_epoch20_batperep_2000!$Y$4</definedName>
    <definedName name="_xlchart.v1.723" hidden="1">ggcnn_epoch20_batperep_2000!$Z$4</definedName>
    <definedName name="_xlchart.v1.724" hidden="1">'ggcnn batperep opsom'!$G$2</definedName>
    <definedName name="_xlchart.v1.725" hidden="1">'ggcnn batperep opsom'!$J$4:$J$13</definedName>
    <definedName name="_xlchart.v1.726" hidden="1">'ggcnn batperep opsom'!$L$2</definedName>
    <definedName name="_xlchart.v1.727" hidden="1">'ggcnn batperep opsom'!$O$4:$O$13</definedName>
    <definedName name="_xlchart.v1.728" hidden="1">'ggcnn batperep opsom'!$Q$2</definedName>
    <definedName name="_xlchart.v1.729" hidden="1">'ggcnn batperep opsom'!$T$4:$T$13</definedName>
    <definedName name="_xlchart.v1.73" hidden="1">('ggcnn_val_0,4'!$S$6:$S$10,'ggcnn_val_0,4'!$S$14:$S$18,'ggcnn_val_0,4'!$S$22:$S$26)</definedName>
    <definedName name="_xlchart.v1.730" hidden="1">'ggcnn batperep opsom'!$V$2</definedName>
    <definedName name="_xlchart.v1.731" hidden="1">'ggcnn batperep opsom'!$Y$4:$Y$13</definedName>
    <definedName name="_xlchart.v1.732" hidden="1">(ggcnn2_epoch20_batperep_100!$Q$5:$Q$9,ggcnn2_epoch20_batperep_100!$Q$13:$Q$17,ggcnn2_epoch20_batperep_100!$Q$21:$Q$25)</definedName>
    <definedName name="_xlchart.v1.733" hidden="1">(ggcnn2_epoch20_batperep_100!$R$5:$R$9,ggcnn2_epoch20_batperep_100!$R$13:$R$17)</definedName>
    <definedName name="_xlchart.v1.734" hidden="1">(ggcnn2_epoch20_batperep_100!$S$5:$S$9,ggcnn2_epoch20_batperep_100!$S$13:$S$17,ggcnn2_epoch20_batperep_100!$S$21:$S$25)</definedName>
    <definedName name="_xlchart.v1.735" hidden="1">(ggcnn2_epoch20_batperep_100!$T$5:$T$9,ggcnn2_epoch20_batperep_100!$T$13:$T$17)</definedName>
    <definedName name="_xlchart.v1.736" hidden="1">ggcnn2_epoch20_batperep_100!$Q$4</definedName>
    <definedName name="_xlchart.v1.737" hidden="1">ggcnn2_epoch20_batperep_100!$R$4</definedName>
    <definedName name="_xlchart.v1.738" hidden="1">ggcnn2_epoch20_batperep_100!$S$4</definedName>
    <definedName name="_xlchart.v1.739" hidden="1">ggcnn2_epoch20_batperep_100!$T$4</definedName>
    <definedName name="_xlchart.v1.74" hidden="1">('ggcnn_val_0,4'!$T$6:$T$10,'ggcnn_val_0,4'!$T$14:$T$18)</definedName>
    <definedName name="_xlchart.v1.740" hidden="1">(ggcnn2_epoch20_batperep_100!$W$5:$W$9,ggcnn2_epoch20_batperep_100!$W$13:$W$17,ggcnn2_epoch20_batperep_100!$W$21:$W$25)</definedName>
    <definedName name="_xlchart.v1.741" hidden="1">(ggcnn2_epoch20_batperep_100!$X$5:$X$9,ggcnn2_epoch20_batperep_100!$X$13:$X$17,ggcnn2_epoch20_batperep_100!$X$21:$X$25)</definedName>
    <definedName name="_xlchart.v1.742" hidden="1">(ggcnn2_epoch20_batperep_100!$Y$5:$Y$9,ggcnn2_epoch20_batperep_100!$Y$13:$Y$17,ggcnn2_epoch20_batperep_100!$Y$21:$Y$25)</definedName>
    <definedName name="_xlchart.v1.743" hidden="1">(ggcnn2_epoch20_batperep_100!$Z$5:$Z$9,ggcnn2_epoch20_batperep_100!$Z$13:$Z$17,ggcnn2_epoch20_batperep_100!$Z$21:$Z$25)</definedName>
    <definedName name="_xlchart.v1.744" hidden="1">ggcnn2_epoch20_batperep_100!$W$4</definedName>
    <definedName name="_xlchart.v1.745" hidden="1">ggcnn2_epoch20_batperep_100!$X$4</definedName>
    <definedName name="_xlchart.v1.746" hidden="1">ggcnn2_epoch20_batperep_100!$Y$4</definedName>
    <definedName name="_xlchart.v1.747" hidden="1">ggcnn2_epoch20_batperep_100!$Z$4</definedName>
    <definedName name="_xlchart.v1.748" hidden="1">(ggcnn2_epoch20_batperep_500!$Q$5:$Q$9,ggcnn2_epoch20_batperep_500!$Q$13:$Q$17,ggcnn2_epoch20_batperep_500!$Q$21:$Q$25)</definedName>
    <definedName name="_xlchart.v1.749" hidden="1">(ggcnn2_epoch20_batperep_500!$R$5:$R$9,ggcnn2_epoch20_batperep_500!$R$13:$R$17)</definedName>
    <definedName name="_xlchart.v1.75" hidden="1">template!$V$6</definedName>
    <definedName name="_xlchart.v1.750" hidden="1">(ggcnn2_epoch20_batperep_500!$S$5:$S$9,ggcnn2_epoch20_batperep_500!$S$13:$S$17,ggcnn2_epoch20_batperep_500!$S$21:$S$25)</definedName>
    <definedName name="_xlchart.v1.751" hidden="1">(ggcnn2_epoch20_batperep_500!$T$5:$T$9,ggcnn2_epoch20_batperep_500!$T$13:$T$17)</definedName>
    <definedName name="_xlchart.v1.752" hidden="1">ggcnn2_epoch20_batperep_500!$Q$4</definedName>
    <definedName name="_xlchart.v1.753" hidden="1">ggcnn2_epoch20_batperep_500!$R$4</definedName>
    <definedName name="_xlchart.v1.754" hidden="1">ggcnn2_epoch20_batperep_500!$S$4</definedName>
    <definedName name="_xlchart.v1.755" hidden="1">ggcnn2_epoch20_batperep_500!$T$4</definedName>
    <definedName name="_xlchart.v1.756" hidden="1">(ggcnn2_epoch20_batperep_500!$W$5:$W$9,ggcnn2_epoch20_batperep_500!$W$13:$W$17,ggcnn2_epoch20_batperep_500!$W$21:$W$25)</definedName>
    <definedName name="_xlchart.v1.757" hidden="1">(ggcnn2_epoch20_batperep_500!$X$5:$X$9,ggcnn2_epoch20_batperep_500!$X$13:$X$17,ggcnn2_epoch20_batperep_500!$X$21:$X$25)</definedName>
    <definedName name="_xlchart.v1.758" hidden="1">(ggcnn2_epoch20_batperep_500!$Y$5:$Y$9,ggcnn2_epoch20_batperep_500!$Y$13:$Y$17,ggcnn2_epoch20_batperep_500!$Y$21:$Y$25)</definedName>
    <definedName name="_xlchart.v1.759" hidden="1">(ggcnn2_epoch20_batperep_500!$Z$5:$Z$9,ggcnn2_epoch20_batperep_500!$Z$13:$Z$17,ggcnn2_epoch20_batperep_500!$Z$21:$Z$25)</definedName>
    <definedName name="_xlchart.v1.76" hidden="1">('ggcnn_val_0,5'!$R$10:$R$14,'ggcnn_val_0,5'!$R$18:$R$22,'ggcnn_val_0,5'!$R$26:$R$30)</definedName>
    <definedName name="_xlchart.v1.760" hidden="1">ggcnn2_epoch20_batperep_500!$W$4</definedName>
    <definedName name="_xlchart.v1.761" hidden="1">ggcnn2_epoch20_batperep_500!$X$4</definedName>
    <definedName name="_xlchart.v1.762" hidden="1">ggcnn2_epoch20_batperep_500!$Y$4</definedName>
    <definedName name="_xlchart.v1.763" hidden="1">ggcnn2_epoch20_batperep_500!$Z$4</definedName>
    <definedName name="_xlchart.v1.764" hidden="1">(ggcnn2_epoch20_batperep_1500!$Q$5:$Q$9,ggcnn2_epoch20_batperep_1500!$Q$13:$Q$17,ggcnn2_epoch20_batperep_1500!$Q$21:$Q$25)</definedName>
    <definedName name="_xlchart.v1.765" hidden="1">(ggcnn2_epoch20_batperep_1500!$R$5:$R$9,ggcnn2_epoch20_batperep_1500!$R$13:$R$17)</definedName>
    <definedName name="_xlchart.v1.766" hidden="1">(ggcnn2_epoch20_batperep_1500!$S$5:$S$9,ggcnn2_epoch20_batperep_1500!$S$13:$S$17,ggcnn2_epoch20_batperep_1500!$S$21:$S$25)</definedName>
    <definedName name="_xlchart.v1.767" hidden="1">(ggcnn2_epoch20_batperep_1500!$T$5:$T$9,ggcnn2_epoch20_batperep_1500!$T$13:$T$17)</definedName>
    <definedName name="_xlchart.v1.768" hidden="1">ggcnn2_epoch20_batperep_1500!$Q$4</definedName>
    <definedName name="_xlchart.v1.769" hidden="1">ggcnn2_epoch20_batperep_1500!$R$4</definedName>
    <definedName name="_xlchart.v1.77" hidden="1">('ggcnn_val_0,5'!$S$10:$S$14,'ggcnn_val_0,5'!$S$18:$S$22)</definedName>
    <definedName name="_xlchart.v1.770" hidden="1">ggcnn2_epoch20_batperep_1500!$S$4</definedName>
    <definedName name="_xlchart.v1.771" hidden="1">ggcnn2_epoch20_batperep_1500!$T$4</definedName>
    <definedName name="_xlchart.v1.772" hidden="1">(ggcnn2_epoch20_batperep_1500!$W$5:$W$9,ggcnn2_epoch20_batperep_1500!$W$13:$W$17,ggcnn2_epoch20_batperep_1500!$W$21:$W$25)</definedName>
    <definedName name="_xlchart.v1.773" hidden="1">(ggcnn2_epoch20_batperep_1500!$X$5:$X$9,ggcnn2_epoch20_batperep_1500!$X$13:$X$17,ggcnn2_epoch20_batperep_1500!$X$21:$X$25)</definedName>
    <definedName name="_xlchart.v1.774" hidden="1">(ggcnn2_epoch20_batperep_1500!$Y$5:$Y$9,ggcnn2_epoch20_batperep_1500!$Y$13:$Y$17,ggcnn2_epoch20_batperep_1500!$Y$21:$Y$25)</definedName>
    <definedName name="_xlchart.v1.775" hidden="1">(ggcnn2_epoch20_batperep_1500!$Z$5:$Z$9,ggcnn2_epoch20_batperep_1500!$Z$13:$Z$17,ggcnn2_epoch20_batperep_1500!$Z$21:$Z$25)</definedName>
    <definedName name="_xlchart.v1.776" hidden="1">ggcnn2_epoch20_batperep_1500!$W$4</definedName>
    <definedName name="_xlchart.v1.777" hidden="1">ggcnn2_epoch20_batperep_1500!$X$4</definedName>
    <definedName name="_xlchart.v1.778" hidden="1">ggcnn2_epoch20_batperep_1500!$Y$4</definedName>
    <definedName name="_xlchart.v1.779" hidden="1">ggcnn2_epoch20_batperep_1500!$Z$4</definedName>
    <definedName name="_xlchart.v1.78" hidden="1">('ggcnn_val_0,5'!$T$10:$T$14,'ggcnn_val_0,5'!$T$18:$T$22,'ggcnn_val_0,5'!$T$26:$T$30)</definedName>
    <definedName name="_xlchart.v1.780" hidden="1">(ggcnn2_epoch20_batperep_2000!$W$5:$W$9,ggcnn2_epoch20_batperep_2000!$W$13:$W$17,ggcnn2_epoch20_batperep_2000!$W$21:$W$25)</definedName>
    <definedName name="_xlchart.v1.781" hidden="1">(ggcnn2_epoch20_batperep_2000!$X$5:$X$9,ggcnn2_epoch20_batperep_2000!$X$13:$X$17,ggcnn2_epoch20_batperep_2000!$X$21:$X$25)</definedName>
    <definedName name="_xlchart.v1.782" hidden="1">(ggcnn2_epoch20_batperep_2000!$Y$5:$Y$9,ggcnn2_epoch20_batperep_2000!$Y$13:$Y$17,ggcnn2_epoch20_batperep_2000!$Y$21:$Y$25)</definedName>
    <definedName name="_xlchart.v1.783" hidden="1">(ggcnn2_epoch20_batperep_2000!$Z$5:$Z$9,ggcnn2_epoch20_batperep_2000!$Z$13:$Z$17,ggcnn2_epoch20_batperep_2000!$Z$21:$Z$25)</definedName>
    <definedName name="_xlchart.v1.784" hidden="1">ggcnn2_epoch20_batperep_2000!$W$4</definedName>
    <definedName name="_xlchart.v1.785" hidden="1">ggcnn2_epoch20_batperep_2000!$X$4</definedName>
    <definedName name="_xlchart.v1.786" hidden="1">ggcnn2_epoch20_batperep_2000!$Y$4</definedName>
    <definedName name="_xlchart.v1.787" hidden="1">ggcnn2_epoch20_batperep_2000!$Z$4</definedName>
    <definedName name="_xlchart.v1.788" hidden="1">(ggcnn2_epoch20_batperep_2000!$Q$5:$Q$9,ggcnn2_epoch20_batperep_2000!$Q$13:$Q$17,ggcnn2_epoch20_batperep_2000!$Q$21:$Q$25)</definedName>
    <definedName name="_xlchart.v1.789" hidden="1">(ggcnn2_epoch20_batperep_2000!$R$5:$R$9,ggcnn2_epoch20_batperep_2000!$R$13:$R$17)</definedName>
    <definedName name="_xlchart.v1.79" hidden="1">('ggcnn_val_0,5'!$U$10:$U$14,'ggcnn_val_0,5'!$U$18:$U$22)</definedName>
    <definedName name="_xlchart.v1.790" hidden="1">(ggcnn2_epoch20_batperep_2000!$S$5:$S$9,ggcnn2_epoch20_batperep_2000!$S$13:$S$17,ggcnn2_epoch20_batperep_2000!$S$21:$S$25)</definedName>
    <definedName name="_xlchart.v1.791" hidden="1">(ggcnn2_epoch20_batperep_2000!$T$5:$T$9,ggcnn2_epoch20_batperep_2000!$T$13:$T$17)</definedName>
    <definedName name="_xlchart.v1.792" hidden="1">ggcnn2_epoch20_batperep_2000!$Q$4</definedName>
    <definedName name="_xlchart.v1.793" hidden="1">ggcnn2_epoch20_batperep_2000!$R$4</definedName>
    <definedName name="_xlchart.v1.794" hidden="1">ggcnn2_epoch20_batperep_2000!$S$4</definedName>
    <definedName name="_xlchart.v1.795" hidden="1">ggcnn2_epoch20_batperep_2000!$T$4</definedName>
    <definedName name="_xlchart.v1.796" hidden="1">'ggcnn2 batperep opsom'!$G$2</definedName>
    <definedName name="_xlchart.v1.797" hidden="1">'ggcnn2 batperep opsom'!$J$4:$J$13</definedName>
    <definedName name="_xlchart.v1.798" hidden="1">'ggcnn2 batperep opsom'!$L$2</definedName>
    <definedName name="_xlchart.v1.799" hidden="1">'ggcnn2 batperep opsom'!$O$4:$O$13</definedName>
    <definedName name="_xlchart.v1.8" hidden="1">(ggcnn_standaard!$Z$10:$Z$14,ggcnn_standaard!$Z$18:$Z$22,ggcnn_standaard!$Z$26:$Z$30)</definedName>
    <definedName name="_xlchart.v1.80" hidden="1">template!$V$6</definedName>
    <definedName name="_xlchart.v1.800" hidden="1">'ggcnn2 batperep opsom'!$Q$2</definedName>
    <definedName name="_xlchart.v1.801" hidden="1">'ggcnn2 batperep opsom'!$T$4:$T$13</definedName>
    <definedName name="_xlchart.v1.802" hidden="1">'ggcnn2 batperep opsom'!$V$2</definedName>
    <definedName name="_xlchart.v1.803" hidden="1">'ggcnn2 batperep opsom'!$Y$4:$Y$13</definedName>
    <definedName name="_xlchart.v1.804" hidden="1">(ggcnn_epoch20_valbat_125!$Q$5:$Q$9,ggcnn_epoch20_valbat_125!$Q$13:$Q$17,ggcnn_epoch20_valbat_125!$Q$21:$Q$25)</definedName>
    <definedName name="_xlchart.v1.805" hidden="1">(ggcnn_epoch20_valbat_125!$R$5:$R$9,ggcnn_epoch20_valbat_125!$R$13:$R$17)</definedName>
    <definedName name="_xlchart.v1.806" hidden="1">(ggcnn_epoch20_valbat_125!$S$5:$S$9,ggcnn_epoch20_valbat_125!$S$13:$S$17,ggcnn_epoch20_valbat_125!$S$21:$S$25)</definedName>
    <definedName name="_xlchart.v1.807" hidden="1">(ggcnn_epoch20_valbat_125!$T$5:$T$9,ggcnn_epoch20_valbat_125!$T$13:$T$17)</definedName>
    <definedName name="_xlchart.v1.808" hidden="1">ggcnn_epoch20_valbat_125!$Q$4</definedName>
    <definedName name="_xlchart.v1.809" hidden="1">ggcnn_epoch20_valbat_125!$R$4</definedName>
    <definedName name="_xlchart.v1.81" hidden="1">'ggcnn_val_0,5'!$AA$9</definedName>
    <definedName name="_xlchart.v1.810" hidden="1">ggcnn_epoch20_valbat_125!$S$4</definedName>
    <definedName name="_xlchart.v1.811" hidden="1">ggcnn_epoch20_valbat_125!$T$4</definedName>
    <definedName name="_xlchart.v1.812" hidden="1">(ggcnn_epoch20_valbat_125!$W$5:$W$9,ggcnn_epoch20_valbat_125!$W$13:$W$17,ggcnn_epoch20_valbat_125!$W$21:$W$25)</definedName>
    <definedName name="_xlchart.v1.813" hidden="1">(ggcnn_epoch20_valbat_125!$X$5:$X$9,ggcnn_epoch20_valbat_125!$X$13:$X$17,ggcnn_epoch20_valbat_125!$X$21:$X$25)</definedName>
    <definedName name="_xlchart.v1.814" hidden="1">(ggcnn_epoch20_valbat_125!$Y$5:$Y$9,ggcnn_epoch20_valbat_125!$Y$13:$Y$17,ggcnn_epoch20_valbat_125!$Y$21:$Y$25)</definedName>
    <definedName name="_xlchart.v1.815" hidden="1">(ggcnn_epoch20_valbat_125!$Z$5:$Z$9,ggcnn_epoch20_valbat_125!$Z$13:$Z$17,ggcnn_epoch20_valbat_125!$Z$21:$Z$25)</definedName>
    <definedName name="_xlchart.v1.816" hidden="1">ggcnn_epoch20_valbat_125!$W$4</definedName>
    <definedName name="_xlchart.v1.817" hidden="1">ggcnn_epoch20_valbat_125!$X$4</definedName>
    <definedName name="_xlchart.v1.818" hidden="1">ggcnn_epoch20_valbat_125!$Y$4</definedName>
    <definedName name="_xlchart.v1.819" hidden="1">ggcnn_epoch20_valbat_125!$Z$4</definedName>
    <definedName name="_xlchart.v1.82" hidden="1">'ggcnn_val_0,5'!$X$9</definedName>
    <definedName name="_xlchart.v1.820" hidden="1">(ggcnn_epoch20_valbat_500!$W$5:$W$9,ggcnn_epoch20_valbat_500!$W$13:$W$17,ggcnn_epoch20_valbat_500!$W$21:$W$25)</definedName>
    <definedName name="_xlchart.v1.821" hidden="1">(ggcnn_epoch20_valbat_500!$X$5:$X$9,ggcnn_epoch20_valbat_500!$X$13:$X$17,ggcnn_epoch20_valbat_500!$X$21:$X$25)</definedName>
    <definedName name="_xlchart.v1.822" hidden="1">(ggcnn_epoch20_valbat_500!$Y$5:$Y$9,ggcnn_epoch20_valbat_500!$Y$13:$Y$17,ggcnn_epoch20_valbat_500!$Y$21:$Y$25)</definedName>
    <definedName name="_xlchart.v1.823" hidden="1">(ggcnn_epoch20_valbat_500!$Z$5:$Z$9,ggcnn_epoch20_valbat_500!$Z$13:$Z$17,ggcnn_epoch20_valbat_500!$Z$21:$Z$25)</definedName>
    <definedName name="_xlchart.v1.824" hidden="1">ggcnn_epoch20_valbat_500!$W$4</definedName>
    <definedName name="_xlchart.v1.825" hidden="1">ggcnn_epoch20_valbat_500!$X$4</definedName>
    <definedName name="_xlchart.v1.826" hidden="1">ggcnn_epoch20_valbat_500!$Y$4</definedName>
    <definedName name="_xlchart.v1.827" hidden="1">ggcnn_epoch20_valbat_500!$Z$4</definedName>
    <definedName name="_xlchart.v1.828" hidden="1">(ggcnn_epoch20_valbat_500!$Q$5:$Q$9,ggcnn_epoch20_valbat_500!$Q$13:$Q$17,ggcnn_epoch20_valbat_500!$Q$21:$Q$25)</definedName>
    <definedName name="_xlchart.v1.829" hidden="1">(ggcnn_epoch20_valbat_500!$R$5:$R$9,ggcnn_epoch20_valbat_500!$R$13:$R$17)</definedName>
    <definedName name="_xlchart.v1.83" hidden="1">'ggcnn_val_0,5'!$Y$9</definedName>
    <definedName name="_xlchart.v1.830" hidden="1">(ggcnn_epoch20_valbat_500!$S$5:$S$9,ggcnn_epoch20_valbat_500!$S$13:$S$17,ggcnn_epoch20_valbat_500!$S$21:$S$25)</definedName>
    <definedName name="_xlchart.v1.831" hidden="1">(ggcnn_epoch20_valbat_500!$T$5:$T$9,ggcnn_epoch20_valbat_500!$T$13:$T$17)</definedName>
    <definedName name="_xlchart.v1.832" hidden="1">ggcnn_epoch20_valbat_500!$Q$4</definedName>
    <definedName name="_xlchart.v1.833" hidden="1">ggcnn_epoch20_valbat_500!$R$4</definedName>
    <definedName name="_xlchart.v1.834" hidden="1">ggcnn_epoch20_valbat_500!$S$4</definedName>
    <definedName name="_xlchart.v1.835" hidden="1">ggcnn_epoch20_valbat_500!$T$4</definedName>
    <definedName name="_xlchart.v1.836" hidden="1">'ggcnn valbat opsom'!$G$3</definedName>
    <definedName name="_xlchart.v1.837" hidden="1">'ggcnn valbat opsom'!$J$5:$J$14</definedName>
    <definedName name="_xlchart.v1.838" hidden="1">'ggcnn valbat opsom'!$L$3</definedName>
    <definedName name="_xlchart.v1.839" hidden="1">'ggcnn valbat opsom'!$O$5:$O$14</definedName>
    <definedName name="_xlchart.v1.84" hidden="1">'ggcnn_val_0,5'!$Z$9</definedName>
    <definedName name="_xlchart.v1.840" hidden="1">(ggcnn2_epoch20_valbat_125!$Q$5:$Q$9,ggcnn2_epoch20_valbat_125!$Q$13:$Q$17,ggcnn2_epoch20_valbat_125!$Q$21:$Q$25)</definedName>
    <definedName name="_xlchart.v1.841" hidden="1">(ggcnn2_epoch20_valbat_125!$R$5:$R$9,ggcnn2_epoch20_valbat_125!$R$13:$R$17)</definedName>
    <definedName name="_xlchart.v1.842" hidden="1">(ggcnn2_epoch20_valbat_125!$S$5:$S$9,ggcnn2_epoch20_valbat_125!$S$13:$S$17,ggcnn2_epoch20_valbat_125!$S$21:$S$25)</definedName>
    <definedName name="_xlchart.v1.843" hidden="1">(ggcnn2_epoch20_valbat_125!$T$5:$T$9,ggcnn2_epoch20_valbat_125!$T$13:$T$17)</definedName>
    <definedName name="_xlchart.v1.844" hidden="1">ggcnn2_epoch20_valbat_125!$Q$4</definedName>
    <definedName name="_xlchart.v1.845" hidden="1">ggcnn2_epoch20_valbat_125!$R$4</definedName>
    <definedName name="_xlchart.v1.846" hidden="1">ggcnn2_epoch20_valbat_125!$S$4</definedName>
    <definedName name="_xlchart.v1.847" hidden="1">ggcnn2_epoch20_valbat_125!$T$4</definedName>
    <definedName name="_xlchart.v1.848" hidden="1">(ggcnn2_epoch20_valbat_125!$W$5:$W$9,ggcnn2_epoch20_valbat_125!$W$13:$W$17,ggcnn2_epoch20_valbat_125!$W$21:$W$25)</definedName>
    <definedName name="_xlchart.v1.849" hidden="1">(ggcnn2_epoch20_valbat_125!$X$5:$X$9,ggcnn2_epoch20_valbat_125!$X$13:$X$17,ggcnn2_epoch20_valbat_125!$X$21:$X$25)</definedName>
    <definedName name="_xlchart.v1.85" hidden="1">('ggcnn_val_0,5'!$AA$10:$AA$14,'ggcnn_val_0,5'!$AA$18:$AA$22,'ggcnn_val_0,5'!$AA$26:$AA$30)</definedName>
    <definedName name="_xlchart.v1.850" hidden="1">(ggcnn2_epoch20_valbat_125!$Y$5:$Y$9,ggcnn2_epoch20_valbat_125!$Y$13:$Y$17,ggcnn2_epoch20_valbat_125!$Y$21:$Y$25)</definedName>
    <definedName name="_xlchart.v1.851" hidden="1">(ggcnn2_epoch20_valbat_125!$Z$5:$Z$9,ggcnn2_epoch20_valbat_125!$Z$13:$Z$17,ggcnn2_epoch20_valbat_125!$Z$21:$Z$25)</definedName>
    <definedName name="_xlchart.v1.852" hidden="1">ggcnn2_epoch20_valbat_125!$W$4</definedName>
    <definedName name="_xlchart.v1.853" hidden="1">ggcnn2_epoch20_valbat_125!$X$4</definedName>
    <definedName name="_xlchart.v1.854" hidden="1">ggcnn2_epoch20_valbat_125!$Y$4</definedName>
    <definedName name="_xlchart.v1.855" hidden="1">ggcnn2_epoch20_valbat_125!$Z$4</definedName>
    <definedName name="_xlchart.v1.856" hidden="1">(ggcnn2_epoch20_valbat_500!$W$5:$W$9,ggcnn2_epoch20_valbat_500!$W$13:$W$17,ggcnn2_epoch20_valbat_500!$W$21:$W$25)</definedName>
    <definedName name="_xlchart.v1.857" hidden="1">(ggcnn2_epoch20_valbat_500!$X$5:$X$9,ggcnn2_epoch20_valbat_500!$X$13:$X$17,ggcnn2_epoch20_valbat_500!$X$21:$X$25)</definedName>
    <definedName name="_xlchart.v1.858" hidden="1">(ggcnn2_epoch20_valbat_500!$Y$5:$Y$9,ggcnn2_epoch20_valbat_500!$Y$13:$Y$17,ggcnn2_epoch20_valbat_500!$Y$21:$Y$25)</definedName>
    <definedName name="_xlchart.v1.859" hidden="1">(ggcnn2_epoch20_valbat_500!$Z$5:$Z$9,ggcnn2_epoch20_valbat_500!$Z$13:$Z$17,ggcnn2_epoch20_valbat_500!$Z$21:$Z$25)</definedName>
    <definedName name="_xlchart.v1.86" hidden="1">('ggcnn_val_0,5'!$X$10:$X$14,'ggcnn_val_0,5'!$X$18:$X$22,'ggcnn_val_0,5'!$X$26:$X$30)</definedName>
    <definedName name="_xlchart.v1.860" hidden="1">ggcnn2_epoch20_valbat_500!$W$4</definedName>
    <definedName name="_xlchart.v1.861" hidden="1">ggcnn2_epoch20_valbat_500!$X$4</definedName>
    <definedName name="_xlchart.v1.862" hidden="1">ggcnn2_epoch20_valbat_500!$Y$4</definedName>
    <definedName name="_xlchart.v1.863" hidden="1">ggcnn2_epoch20_valbat_500!$Z$4</definedName>
    <definedName name="_xlchart.v1.864" hidden="1">(ggcnn2_epoch20_valbat_500!$Q$5:$Q$9,ggcnn2_epoch20_valbat_500!$Q$13:$Q$17,ggcnn2_epoch20_valbat_500!$Q$21:$Q$25)</definedName>
    <definedName name="_xlchart.v1.865" hidden="1">(ggcnn2_epoch20_valbat_500!$R$5:$R$9,ggcnn2_epoch20_valbat_500!$R$13:$R$17)</definedName>
    <definedName name="_xlchart.v1.866" hidden="1">(ggcnn2_epoch20_valbat_500!$S$5:$S$9,ggcnn2_epoch20_valbat_500!$S$13:$S$17,ggcnn2_epoch20_valbat_500!$S$21:$S$25)</definedName>
    <definedName name="_xlchart.v1.867" hidden="1">(ggcnn2_epoch20_valbat_500!$T$5:$T$9,ggcnn2_epoch20_valbat_500!$T$13:$T$17)</definedName>
    <definedName name="_xlchart.v1.868" hidden="1">ggcnn2_epoch20_valbat_500!$Q$4</definedName>
    <definedName name="_xlchart.v1.869" hidden="1">ggcnn2_epoch20_valbat_500!$R$4</definedName>
    <definedName name="_xlchart.v1.87" hidden="1">('ggcnn_val_0,5'!$Y$10:$Y$14,'ggcnn_val_0,5'!$Y$18:$Y$22,'ggcnn_val_0,5'!$Y$26:$Y$30)</definedName>
    <definedName name="_xlchart.v1.870" hidden="1">ggcnn2_epoch20_valbat_500!$S$4</definedName>
    <definedName name="_xlchart.v1.871" hidden="1">ggcnn2_epoch20_valbat_500!$T$4</definedName>
    <definedName name="_xlchart.v1.872" hidden="1">'ggcnn2 valbat opsom'!$G$3</definedName>
    <definedName name="_xlchart.v1.873" hidden="1">'ggcnn2 valbat opsom'!$J$5:$J$14</definedName>
    <definedName name="_xlchart.v1.874" hidden="1">'ggcnn2 valbat opsom'!$L$3</definedName>
    <definedName name="_xlchart.v1.875" hidden="1">'ggcnn2 valbat opsom'!$O$5:$O$14</definedName>
    <definedName name="_xlchart.v1.876" hidden="1">'ggcnn2_ruis_val_0,2'!$W$4</definedName>
    <definedName name="_xlchart.v1.877" hidden="1">'ggcnn2_ruis_val_0,2'!$X$4</definedName>
    <definedName name="_xlchart.v1.878" hidden="1">'ggcnn2_ruis_val_0,2'!$Y$4</definedName>
    <definedName name="_xlchart.v1.879" hidden="1">'ggcnn2_ruis_val_0,2'!$Z$4</definedName>
    <definedName name="_xlchart.v1.88" hidden="1">('ggcnn_val_0,5'!$Z$10:$Z$14,'ggcnn_val_0,5'!$Z$18:$Z$22,'ggcnn_val_0,5'!$Z$26:$Z$30)</definedName>
    <definedName name="_xlchart.v1.880" hidden="1">('ggcnn2_ruis_val_0,2'!$W$5:$W$9,'ggcnn2_ruis_val_0,2'!$W$13:$W$17,'ggcnn2_ruis_val_0,2'!$W$21:$W$25)</definedName>
    <definedName name="_xlchart.v1.881" hidden="1">('ggcnn2_ruis_val_0,2'!$X$5:$X$9,'ggcnn2_ruis_val_0,2'!$X$13:$X$17,'ggcnn2_ruis_val_0,2'!$X$21:$X$25)</definedName>
    <definedName name="_xlchart.v1.882" hidden="1">('ggcnn2_ruis_val_0,2'!$Y$5:$Y$9,'ggcnn2_ruis_val_0,2'!$Y$13:$Y$17,'ggcnn2_ruis_val_0,2'!$Y$21:$Y$25)</definedName>
    <definedName name="_xlchart.v1.883" hidden="1">('ggcnn2_ruis_val_0,2'!$Z$5:$Z$9,'ggcnn2_ruis_val_0,2'!$Z$13:$Z$17,'ggcnn2_ruis_val_0,2'!$Z$21:$Z$25)</definedName>
    <definedName name="_xlchart.v1.884" hidden="1">'ggcnn2_ruis_val_0,2'!$Q$4</definedName>
    <definedName name="_xlchart.v1.885" hidden="1">'ggcnn2_ruis_val_0,2'!$R$4</definedName>
    <definedName name="_xlchart.v1.886" hidden="1">'ggcnn2_ruis_val_0,2'!$S$4</definedName>
    <definedName name="_xlchart.v1.887" hidden="1">'ggcnn2_ruis_val_0,2'!$T$4</definedName>
    <definedName name="_xlchart.v1.888" hidden="1">('ggcnn2_ruis_val_0,2'!$Q$5:$Q$9,'ggcnn2_ruis_val_0,2'!$Q$13:$Q$17,'ggcnn2_ruis_val_0,2'!$Q$21:$Q$25)</definedName>
    <definedName name="_xlchart.v1.889" hidden="1">('ggcnn2_ruis_val_0,2'!$R$5:$R$9,'ggcnn2_ruis_val_0,2'!$R$13:$R$17)</definedName>
    <definedName name="_xlchart.v1.89" hidden="1">('ggcnn_val_0,6'!$AA$7:$AA$11,'ggcnn_val_0,6'!$AA$15:$AA$19)</definedName>
    <definedName name="_xlchart.v1.890" hidden="1">('ggcnn2_ruis_val_0,2'!$S$5:$S$9,'ggcnn2_ruis_val_0,2'!$S$13:$S$17,'ggcnn2_ruis_val_0,2'!$S$21:$S$25)</definedName>
    <definedName name="_xlchart.v1.891" hidden="1">('ggcnn2_ruis_val_0,2'!$T$5:$T$9,'ggcnn2_ruis_val_0,2'!$T$13:$T$17)</definedName>
    <definedName name="_xlchart.v1.892" hidden="1">'ggcnn2_ruis_val_0,4'!$Q$4</definedName>
    <definedName name="_xlchart.v1.893" hidden="1">'ggcnn2_ruis_val_0,4'!$R$4</definedName>
    <definedName name="_xlchart.v1.894" hidden="1">'ggcnn2_ruis_val_0,4'!$S$4</definedName>
    <definedName name="_xlchart.v1.895" hidden="1">'ggcnn2_ruis_val_0,4'!$T$4</definedName>
    <definedName name="_xlchart.v1.896" hidden="1">('ggcnn2_ruis_val_0,4'!$Q$5:$Q$9,'ggcnn2_ruis_val_0,4'!$Q$13:$Q$17)</definedName>
    <definedName name="_xlchart.v1.897" hidden="1">('ggcnn2_ruis_val_0,4'!$R$5:$R$9,'ggcnn2_ruis_val_0,4'!$R$13:$R$17)</definedName>
    <definedName name="_xlchart.v1.898" hidden="1">('ggcnn2_ruis_val_0,4'!$S$5:$S$9,'ggcnn2_ruis_val_0,4'!$S$13:$S$17)</definedName>
    <definedName name="_xlchart.v1.899" hidden="1">('ggcnn2_ruis_val_0,4'!$T$5:$T$9,'ggcnn2_ruis_val_0,4'!$T$13:$T$17)</definedName>
    <definedName name="_xlchart.v1.9" hidden="1">ggcnn_standaard!$AA$9</definedName>
    <definedName name="_xlchart.v1.90" hidden="1">('ggcnn_val_0,6'!$AB$7:$AB$11,'ggcnn_val_0,6'!$AB$15:$AB$19,'ggcnn_val_0,6'!$AB$23:$AB$27)</definedName>
    <definedName name="_xlchart.v1.900" hidden="1">'ggcnn2_ruis_val_0,4'!$W$4</definedName>
    <definedName name="_xlchart.v1.901" hidden="1">'ggcnn2_ruis_val_0,4'!$X$4</definedName>
    <definedName name="_xlchart.v1.902" hidden="1">'ggcnn2_ruis_val_0,4'!$Y$4</definedName>
    <definedName name="_xlchart.v1.903" hidden="1">'ggcnn2_ruis_val_0,4'!$Z$4</definedName>
    <definedName name="_xlchart.v1.904" hidden="1">('ggcnn2_ruis_val_0,4'!$W$5:$W$9,'ggcnn2_ruis_val_0,4'!$W$13:$W$17)</definedName>
    <definedName name="_xlchart.v1.905" hidden="1">('ggcnn2_ruis_val_0,4'!$X$5:$X$9,'ggcnn2_ruis_val_0,4'!$X$13:$X$17)</definedName>
    <definedName name="_xlchart.v1.906" hidden="1">('ggcnn2_ruis_val_0,4'!$Y$5:$Y$9,'ggcnn2_ruis_val_0,4'!$Y$13:$Y$17)</definedName>
    <definedName name="_xlchart.v1.907" hidden="1">('ggcnn2_ruis_val_0,4'!$Z$5:$Z$9,'ggcnn2_ruis_val_0,4'!$Z$13:$Z$17)</definedName>
    <definedName name="_xlchart.v1.908" hidden="1">'ggcnn2_ruis_val_0,5'!$Q$4</definedName>
    <definedName name="_xlchart.v1.909" hidden="1">'ggcnn2_ruis_val_0,5'!$R$4</definedName>
    <definedName name="_xlchart.v1.91" hidden="1">('ggcnn_val_0,6'!$AC$7:$AC$11,'ggcnn_val_0,6'!$AC$15:$AC$19)</definedName>
    <definedName name="_xlchart.v1.910" hidden="1">'ggcnn2_ruis_val_0,5'!$S$4</definedName>
    <definedName name="_xlchart.v1.911" hidden="1">'ggcnn2_ruis_val_0,5'!$T$4</definedName>
    <definedName name="_xlchart.v1.912" hidden="1">('ggcnn2_ruis_val_0,5'!$Q$5:$Q$9,'ggcnn2_ruis_val_0,5'!$Q$13:$Q$17,'ggcnn2_ruis_val_0,5'!$Q$21:$Q$25)</definedName>
    <definedName name="_xlchart.v1.913" hidden="1">('ggcnn2_ruis_val_0,5'!$R$5:$R$9,'ggcnn2_ruis_val_0,5'!$R$13:$R$17)</definedName>
    <definedName name="_xlchart.v1.914" hidden="1">('ggcnn2_ruis_val_0,5'!$S$5:$S$9,'ggcnn2_ruis_val_0,5'!$S$13:$S$17,'ggcnn2_ruis_val_0,5'!$S$21:$S$25)</definedName>
    <definedName name="_xlchart.v1.915" hidden="1">('ggcnn2_ruis_val_0,5'!$T$5:$T$9,'ggcnn2_ruis_val_0,5'!$T$13:$T$17)</definedName>
    <definedName name="_xlchart.v1.916" hidden="1">'ggcnn2_ruis_val_0,5'!$W$4</definedName>
    <definedName name="_xlchart.v1.917" hidden="1">'ggcnn2_ruis_val_0,5'!$X$4</definedName>
    <definedName name="_xlchart.v1.918" hidden="1">'ggcnn2_ruis_val_0,5'!$Y$4</definedName>
    <definedName name="_xlchart.v1.919" hidden="1">'ggcnn2_ruis_val_0,5'!$Z$4</definedName>
    <definedName name="_xlchart.v1.92" hidden="1">('ggcnn_val_0,6'!$Z$7:$Z$11,'ggcnn_val_0,6'!$Z$15:$Z$19,'ggcnn_val_0,6'!$Z$23:$Z$27)</definedName>
    <definedName name="_xlchart.v1.920" hidden="1">('ggcnn2_ruis_val_0,5'!$W$5:$W$9,'ggcnn2_ruis_val_0,5'!$W$13:$W$17,'ggcnn2_ruis_val_0,5'!$W$21:$W$25)</definedName>
    <definedName name="_xlchart.v1.921" hidden="1">('ggcnn2_ruis_val_0,5'!$X$5:$X$9,'ggcnn2_ruis_val_0,5'!$X$13:$X$17,'ggcnn2_ruis_val_0,5'!$X$21:$X$25)</definedName>
    <definedName name="_xlchart.v1.922" hidden="1">('ggcnn2_ruis_val_0,5'!$Y$5:$Y$9,'ggcnn2_ruis_val_0,5'!$Y$13:$Y$17,'ggcnn2_ruis_val_0,5'!$Y$21:$Y$25)</definedName>
    <definedName name="_xlchart.v1.923" hidden="1">('ggcnn2_ruis_val_0,5'!$Z$5:$Z$9,'ggcnn2_ruis_val_0,5'!$Z$13:$Z$17,'ggcnn2_ruis_val_0,5'!$Z$21:$Z$25)</definedName>
    <definedName name="_xlchart.v1.924" hidden="1">'ggcnn_ruis_val_0,6'!$W$4</definedName>
    <definedName name="_xlchart.v1.925" hidden="1">'ggcnn_ruis_val_0,6'!$X$4</definedName>
    <definedName name="_xlchart.v1.926" hidden="1">'ggcnn_ruis_val_0,6'!$Y$4</definedName>
    <definedName name="_xlchart.v1.927" hidden="1">'ggcnn_ruis_val_0,6'!$Z$4</definedName>
    <definedName name="_xlchart.v1.928" hidden="1">('ggcnn_ruis_val_0,6'!$W$5:$W$9,'ggcnn_ruis_val_0,6'!$W$13:$W$17,'ggcnn_ruis_val_0,6'!$W$21:$W$25)</definedName>
    <definedName name="_xlchart.v1.929" hidden="1">('ggcnn_ruis_val_0,6'!$X$5:$X$9,'ggcnn_ruis_val_0,6'!$X$13:$X$17,'ggcnn_ruis_val_0,6'!$X$21:$X$25)</definedName>
    <definedName name="_xlchart.v1.93" hidden="1">template!$V$6</definedName>
    <definedName name="_xlchart.v1.930" hidden="1">('ggcnn_ruis_val_0,6'!$Y$5:$Y$9,'ggcnn_ruis_val_0,6'!$Y$13:$Y$17,'ggcnn_ruis_val_0,6'!$Y$21:$Y$25)</definedName>
    <definedName name="_xlchart.v1.931" hidden="1">('ggcnn_ruis_val_0,6'!$Z$5:$Z$9,'ggcnn_ruis_val_0,6'!$Z$13:$Z$17,'ggcnn_ruis_val_0,6'!$Z$21:$Z$25)</definedName>
    <definedName name="_xlchart.v1.932" hidden="1">'ggcnn_ruis_val_0,6'!$Q$4</definedName>
    <definedName name="_xlchart.v1.933" hidden="1">'ggcnn_ruis_val_0,6'!$R$4</definedName>
    <definedName name="_xlchart.v1.934" hidden="1">'ggcnn_ruis_val_0,6'!$S$4</definedName>
    <definedName name="_xlchart.v1.935" hidden="1">'ggcnn_ruis_val_0,6'!$T$4</definedName>
    <definedName name="_xlchart.v1.936" hidden="1">('ggcnn_ruis_val_0,6'!$Q$5:$Q$9,'ggcnn_ruis_val_0,6'!$Q$13:$Q$17,'ggcnn_ruis_val_0,6'!$Q$21:$Q$25)</definedName>
    <definedName name="_xlchart.v1.937" hidden="1">('ggcnn_ruis_val_0,6'!$R$5:$R$9,'ggcnn_ruis_val_0,6'!$R$13:$R$17)</definedName>
    <definedName name="_xlchart.v1.938" hidden="1">('ggcnn_ruis_val_0,6'!$S$5:$S$9,'ggcnn_ruis_val_0,6'!$S$13:$S$17,'ggcnn_ruis_val_0,6'!$S$21:$S$25)</definedName>
    <definedName name="_xlchart.v1.939" hidden="1">('ggcnn_ruis_val_0,6'!$T$5:$T$9,'ggcnn_ruis_val_0,6'!$T$13:$T$17)</definedName>
    <definedName name="_xlchart.v1.94" hidden="1">'ggcnn_val_0,6'!$AF$6</definedName>
    <definedName name="_xlchart.v1.940" hidden="1">'ggcnn_ruis_val_0,8'!$Q$4</definedName>
    <definedName name="_xlchart.v1.941" hidden="1">'ggcnn_ruis_val_0,8'!$R$4</definedName>
    <definedName name="_xlchart.v1.942" hidden="1">'ggcnn_ruis_val_0,8'!$S$4</definedName>
    <definedName name="_xlchart.v1.943" hidden="1">'ggcnn_ruis_val_0,8'!$T$4</definedName>
    <definedName name="_xlchart.v1.944" hidden="1">('ggcnn_ruis_val_0,8'!$Q$5:$Q$9,'ggcnn_ruis_val_0,8'!$Q$13:$Q$17,'ggcnn_ruis_val_0,8'!$Q$21:$Q$25)</definedName>
    <definedName name="_xlchart.v1.945" hidden="1">('ggcnn_ruis_val_0,8'!$R$5:$R$9,'ggcnn_ruis_val_0,8'!$R$13:$R$17)</definedName>
    <definedName name="_xlchart.v1.946" hidden="1">('ggcnn_ruis_val_0,8'!$S$5:$S$9,'ggcnn_ruis_val_0,8'!$S$13:$S$17,'ggcnn_ruis_val_0,8'!$S$21:$S$25)</definedName>
    <definedName name="_xlchart.v1.947" hidden="1">('ggcnn_ruis_val_0,8'!$T$5:$T$9,'ggcnn_ruis_val_0,8'!$T$13:$T$17)</definedName>
    <definedName name="_xlchart.v1.948" hidden="1">'ggcnn_ruis_val_0,8'!$W$4</definedName>
    <definedName name="_xlchart.v1.949" hidden="1">'ggcnn_ruis_val_0,8'!$X$4</definedName>
    <definedName name="_xlchart.v1.95" hidden="1">'ggcnn_val_0,6'!$AG$6</definedName>
    <definedName name="_xlchart.v1.950" hidden="1">'ggcnn_ruis_val_0,8'!$Y$4</definedName>
    <definedName name="_xlchart.v1.951" hidden="1">'ggcnn_ruis_val_0,8'!$Z$4</definedName>
    <definedName name="_xlchart.v1.952" hidden="1">('ggcnn_ruis_val_0,8'!$W$5:$W$9,'ggcnn_ruis_val_0,8'!$W$13:$W$17,'ggcnn_ruis_val_0,8'!$W$21:$W$25)</definedName>
    <definedName name="_xlchart.v1.953" hidden="1">('ggcnn_ruis_val_0,8'!$X$5:$X$9,'ggcnn_ruis_val_0,8'!$X$13:$X$17,'ggcnn_ruis_val_0,8'!$X$21:$X$25)</definedName>
    <definedName name="_xlchart.v1.954" hidden="1">('ggcnn_ruis_val_0,8'!$Y$5:$Y$9,'ggcnn_ruis_val_0,8'!$Y$13:$Y$17,'ggcnn_ruis_val_0,8'!$Y$21:$Y$25)</definedName>
    <definedName name="_xlchart.v1.955" hidden="1">('ggcnn_ruis_val_0,8'!$Z$5:$Z$9,'ggcnn_ruis_val_0,8'!$Z$13:$Z$17,'ggcnn_ruis_val_0,8'!$Z$21:$Z$25)</definedName>
    <definedName name="_xlchart.v1.956" hidden="1">'ggcnn ruis val opsom'!$AA$4</definedName>
    <definedName name="_xlchart.v1.957" hidden="1">'ggcnn ruis val opsom'!$AD$6:$AD$15</definedName>
    <definedName name="_xlchart.v1.958" hidden="1">'ggcnn ruis val opsom'!$G$4</definedName>
    <definedName name="_xlchart.v1.959" hidden="1">'ggcnn ruis val opsom'!$J$6:$J$15</definedName>
    <definedName name="_xlchart.v1.96" hidden="1">'ggcnn_val_0,6'!$AH$6</definedName>
    <definedName name="_xlchart.v1.960" hidden="1">'ggcnn ruis val opsom'!$L$4</definedName>
    <definedName name="_xlchart.v1.961" hidden="1">'ggcnn ruis val opsom'!$O$6:$O$15</definedName>
    <definedName name="_xlchart.v1.962" hidden="1">'ggcnn ruis val opsom'!$Q$4</definedName>
    <definedName name="_xlchart.v1.963" hidden="1">'ggcnn ruis val opsom'!$T$6:$T$15</definedName>
    <definedName name="_xlchart.v1.964" hidden="1">'ggcnn ruis val opsom'!$V$4</definedName>
    <definedName name="_xlchart.v1.965" hidden="1">'ggcnn ruis val opsom'!$Y$6:$Y$15</definedName>
    <definedName name="_xlchart.v1.966" hidden="1">'ggcnn_ruis_rot_0,2'!$Q$4</definedName>
    <definedName name="_xlchart.v1.967" hidden="1">'ggcnn_ruis_rot_0,2'!$R$4</definedName>
    <definedName name="_xlchart.v1.968" hidden="1">'ggcnn_ruis_rot_0,2'!$S$4</definedName>
    <definedName name="_xlchart.v1.969" hidden="1">'ggcnn_ruis_rot_0,2'!$T$4</definedName>
    <definedName name="_xlchart.v1.97" hidden="1">'ggcnn_val_0,6'!$AI$6</definedName>
    <definedName name="_xlchart.v1.970" hidden="1">('ggcnn_ruis_rot_0,2'!$Q$5:$Q$9,'ggcnn_ruis_rot_0,2'!$Q$13:$Q$17,'ggcnn_ruis_rot_0,2'!$Q$21:$Q$25)</definedName>
    <definedName name="_xlchart.v1.971" hidden="1">('ggcnn_ruis_rot_0,2'!$R$5:$R$9,'ggcnn_ruis_rot_0,2'!$R$13:$R$17)</definedName>
    <definedName name="_xlchart.v1.972" hidden="1">('ggcnn_ruis_rot_0,2'!$S$5:$S$9,'ggcnn_ruis_rot_0,2'!$S$13:$S$17,'ggcnn_ruis_rot_0,2'!$S$21:$S$25)</definedName>
    <definedName name="_xlchart.v1.973" hidden="1">('ggcnn_ruis_rot_0,2'!$T$5:$T$9,'ggcnn_ruis_rot_0,2'!$T$13:$T$17)</definedName>
    <definedName name="_xlchart.v1.974" hidden="1">'ggcnn_ruis_rot_0,2'!$W$4</definedName>
    <definedName name="_xlchart.v1.975" hidden="1">'ggcnn_ruis_rot_0,2'!$X$4</definedName>
    <definedName name="_xlchart.v1.976" hidden="1">'ggcnn_ruis_rot_0,2'!$Y$4</definedName>
    <definedName name="_xlchart.v1.977" hidden="1">'ggcnn_ruis_rot_0,2'!$Z$4</definedName>
    <definedName name="_xlchart.v1.978" hidden="1">('ggcnn_ruis_rot_0,2'!$W$5:$W$9,'ggcnn_ruis_rot_0,2'!$W$13:$W$17,'ggcnn_ruis_rot_0,2'!$W$21:$W$25)</definedName>
    <definedName name="_xlchart.v1.979" hidden="1">('ggcnn_ruis_rot_0,2'!$X$5:$X$9,'ggcnn_ruis_rot_0,2'!$X$13:$X$17,'ggcnn_ruis_rot_0,2'!$X$21:$X$25)</definedName>
    <definedName name="_xlchart.v1.98" hidden="1">('ggcnn_val_0,6'!$AF$7:$AF$11,'ggcnn_val_0,6'!$AF$15:$AF$19,'ggcnn_val_0,6'!$AF$23:$AF$27)</definedName>
    <definedName name="_xlchart.v1.980" hidden="1">('ggcnn_ruis_rot_0,2'!$Y$5:$Y$9,'ggcnn_ruis_rot_0,2'!$Y$13:$Y$17,'ggcnn_ruis_rot_0,2'!$Y$21:$Y$25)</definedName>
    <definedName name="_xlchart.v1.981" hidden="1">('ggcnn_ruis_rot_0,2'!$Z$5:$Z$9,'ggcnn_ruis_rot_0,2'!$Z$13:$Z$17,'ggcnn_ruis_rot_0,2'!$Z$21:$Z$25)</definedName>
    <definedName name="_xlchart.v1.982" hidden="1">'ggcnn_ruis_rot_0,4'!$W$4</definedName>
    <definedName name="_xlchart.v1.983" hidden="1">'ggcnn_ruis_rot_0,4'!$X$4</definedName>
    <definedName name="_xlchart.v1.984" hidden="1">'ggcnn_ruis_rot_0,4'!$Y$4</definedName>
    <definedName name="_xlchart.v1.985" hidden="1">'ggcnn_ruis_rot_0,4'!$Z$4</definedName>
    <definedName name="_xlchart.v1.986" hidden="1">('ggcnn_ruis_rot_0,4'!$W$5:$W$9,'ggcnn_ruis_rot_0,4'!$W$13:$W$17,'ggcnn_ruis_rot_0,4'!$W$21:$W$25)</definedName>
    <definedName name="_xlchart.v1.987" hidden="1">('ggcnn_ruis_rot_0,4'!$X$5:$X$9,'ggcnn_ruis_rot_0,4'!$X$13:$X$17,'ggcnn_ruis_rot_0,4'!$X$21:$X$25)</definedName>
    <definedName name="_xlchart.v1.988" hidden="1">('ggcnn_ruis_rot_0,4'!$Y$5:$Y$9,'ggcnn_ruis_rot_0,4'!$Y$13:$Y$17,'ggcnn_ruis_rot_0,4'!$Y$21:$Y$25)</definedName>
    <definedName name="_xlchart.v1.989" hidden="1">('ggcnn_ruis_rot_0,4'!$Z$5:$Z$9,'ggcnn_ruis_rot_0,4'!$Z$13:$Z$17,'ggcnn_ruis_rot_0,4'!$Z$21:$Z$25)</definedName>
    <definedName name="_xlchart.v1.99" hidden="1">('ggcnn_val_0,6'!$AG$7:$AG$11,'ggcnn_val_0,6'!$AG$15:$AG$19,'ggcnn_val_0,6'!$AG$23:$AG$27)</definedName>
    <definedName name="_xlchart.v1.990" hidden="1">'ggcnn_ruis_rot_0,4'!$Q$4</definedName>
    <definedName name="_xlchart.v1.991" hidden="1">'ggcnn_ruis_rot_0,4'!$R$4</definedName>
    <definedName name="_xlchart.v1.992" hidden="1">'ggcnn_ruis_rot_0,4'!$S$4</definedName>
    <definedName name="_xlchart.v1.993" hidden="1">'ggcnn_ruis_rot_0,4'!$T$4</definedName>
    <definedName name="_xlchart.v1.994" hidden="1">('ggcnn_ruis_rot_0,4'!$Q$5:$Q$9,'ggcnn_ruis_rot_0,4'!$Q$13:$Q$17,'ggcnn_ruis_rot_0,4'!$Q$21:$Q$25)</definedName>
    <definedName name="_xlchart.v1.995" hidden="1">('ggcnn_ruis_rot_0,4'!$R$5:$R$9,'ggcnn_ruis_rot_0,4'!$R$13:$R$17)</definedName>
    <definedName name="_xlchart.v1.996" hidden="1">('ggcnn_ruis_rot_0,4'!$S$5:$S$9,'ggcnn_ruis_rot_0,4'!$S$13:$S$17,'ggcnn_ruis_rot_0,4'!$S$21:$S$25)</definedName>
    <definedName name="_xlchart.v1.997" hidden="1">('ggcnn_ruis_rot_0,4'!$T$5:$T$9,'ggcnn_ruis_rot_0,4'!$T$13:$T$17)</definedName>
    <definedName name="_xlchart.v1.998" hidden="1">'ggcnn_ruis_rot_0,6'!$Q$4</definedName>
    <definedName name="_xlchart.v1.999" hidden="1">'ggcnn_ruis_rot_0,6'!$R$4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7" i="133" l="1"/>
  <c r="O36" i="118"/>
  <c r="J17" i="142"/>
  <c r="O39" i="142"/>
  <c r="N39" i="142"/>
  <c r="M39" i="142"/>
  <c r="L39" i="142"/>
  <c r="J39" i="142"/>
  <c r="I39" i="142"/>
  <c r="H39" i="142"/>
  <c r="G39" i="142"/>
  <c r="O38" i="142"/>
  <c r="N38" i="142"/>
  <c r="M38" i="142"/>
  <c r="L38" i="142"/>
  <c r="J38" i="142"/>
  <c r="I38" i="142"/>
  <c r="H38" i="142"/>
  <c r="G38" i="142"/>
  <c r="O37" i="142"/>
  <c r="N37" i="142"/>
  <c r="M37" i="142"/>
  <c r="L37" i="142"/>
  <c r="J37" i="142"/>
  <c r="I37" i="142"/>
  <c r="H37" i="142"/>
  <c r="G37" i="142"/>
  <c r="O18" i="142"/>
  <c r="N18" i="142"/>
  <c r="M18" i="142"/>
  <c r="L18" i="142"/>
  <c r="J18" i="142"/>
  <c r="I18" i="142"/>
  <c r="H18" i="142"/>
  <c r="G18" i="142"/>
  <c r="O17" i="142"/>
  <c r="N17" i="142"/>
  <c r="M17" i="142"/>
  <c r="L17" i="142"/>
  <c r="I17" i="142"/>
  <c r="H17" i="142"/>
  <c r="G17" i="142"/>
  <c r="O16" i="142"/>
  <c r="N16" i="142"/>
  <c r="M16" i="142"/>
  <c r="L16" i="142"/>
  <c r="J16" i="142"/>
  <c r="I16" i="142"/>
  <c r="H16" i="142"/>
  <c r="G16" i="142"/>
  <c r="Y29" i="81"/>
  <c r="Z25" i="81"/>
  <c r="Y25" i="81"/>
  <c r="X25" i="81"/>
  <c r="W25" i="81"/>
  <c r="Z24" i="81"/>
  <c r="Y24" i="81"/>
  <c r="X24" i="81"/>
  <c r="W24" i="81"/>
  <c r="Z23" i="81"/>
  <c r="Y23" i="81"/>
  <c r="X23" i="81"/>
  <c r="W23" i="81"/>
  <c r="Z22" i="81"/>
  <c r="Y22" i="81"/>
  <c r="X22" i="81"/>
  <c r="W22" i="81"/>
  <c r="Z21" i="81"/>
  <c r="Y21" i="81"/>
  <c r="X21" i="81"/>
  <c r="W21" i="81"/>
  <c r="Z17" i="81"/>
  <c r="Y17" i="81"/>
  <c r="X17" i="81"/>
  <c r="W17" i="81"/>
  <c r="Z16" i="81"/>
  <c r="Y16" i="81"/>
  <c r="X16" i="81"/>
  <c r="W16" i="81"/>
  <c r="Z15" i="81"/>
  <c r="Y15" i="81"/>
  <c r="Y30" i="81" s="1"/>
  <c r="X15" i="81"/>
  <c r="X30" i="81" s="1"/>
  <c r="W15" i="81"/>
  <c r="W30" i="81" s="1"/>
  <c r="Z14" i="81"/>
  <c r="Y14" i="81"/>
  <c r="X14" i="81"/>
  <c r="W14" i="81"/>
  <c r="W29" i="81" s="1"/>
  <c r="Z13" i="81"/>
  <c r="Z30" i="81" s="1"/>
  <c r="Y13" i="81"/>
  <c r="X13" i="81"/>
  <c r="W13" i="81"/>
  <c r="Z9" i="81"/>
  <c r="Y9" i="81"/>
  <c r="X9" i="81"/>
  <c r="W9" i="81"/>
  <c r="Z8" i="81"/>
  <c r="Y8" i="81"/>
  <c r="X8" i="81"/>
  <c r="W8" i="81"/>
  <c r="Z7" i="81"/>
  <c r="Y7" i="81"/>
  <c r="X7" i="81"/>
  <c r="W7" i="81"/>
  <c r="Z6" i="81"/>
  <c r="Y6" i="81"/>
  <c r="X6" i="81"/>
  <c r="W6" i="81"/>
  <c r="Z5" i="81"/>
  <c r="Y5" i="81"/>
  <c r="X5" i="81"/>
  <c r="W5" i="81"/>
  <c r="T14" i="81"/>
  <c r="T15" i="81"/>
  <c r="T16" i="81"/>
  <c r="T17" i="81"/>
  <c r="T13" i="81"/>
  <c r="AN39" i="139"/>
  <c r="AM39" i="139"/>
  <c r="AL39" i="139"/>
  <c r="AK39" i="139"/>
  <c r="AI39" i="139"/>
  <c r="AH39" i="139"/>
  <c r="AG39" i="139"/>
  <c r="AF39" i="139"/>
  <c r="AD39" i="139"/>
  <c r="AC39" i="139"/>
  <c r="AB39" i="139"/>
  <c r="AA39" i="139"/>
  <c r="Y39" i="139"/>
  <c r="X39" i="139"/>
  <c r="W39" i="139"/>
  <c r="V39" i="139"/>
  <c r="T39" i="139"/>
  <c r="S39" i="139"/>
  <c r="R39" i="139"/>
  <c r="Q39" i="139"/>
  <c r="O39" i="139"/>
  <c r="N39" i="139"/>
  <c r="M39" i="139"/>
  <c r="L39" i="139"/>
  <c r="J39" i="139"/>
  <c r="I39" i="139"/>
  <c r="H39" i="139"/>
  <c r="G39" i="139"/>
  <c r="AN38" i="139"/>
  <c r="AM38" i="139"/>
  <c r="AL38" i="139"/>
  <c r="AK38" i="139"/>
  <c r="AI38" i="139"/>
  <c r="AH38" i="139"/>
  <c r="AG38" i="139"/>
  <c r="AF38" i="139"/>
  <c r="AD38" i="139"/>
  <c r="AC38" i="139"/>
  <c r="AB38" i="139"/>
  <c r="AA38" i="139"/>
  <c r="Y38" i="139"/>
  <c r="X38" i="139"/>
  <c r="W38" i="139"/>
  <c r="V38" i="139"/>
  <c r="T38" i="139"/>
  <c r="S38" i="139"/>
  <c r="R38" i="139"/>
  <c r="Q38" i="139"/>
  <c r="O38" i="139"/>
  <c r="N38" i="139"/>
  <c r="M38" i="139"/>
  <c r="L38" i="139"/>
  <c r="J38" i="139"/>
  <c r="I38" i="139"/>
  <c r="H38" i="139"/>
  <c r="G38" i="139"/>
  <c r="AN37" i="139"/>
  <c r="AM37" i="139"/>
  <c r="AL37" i="139"/>
  <c r="AK37" i="139"/>
  <c r="AI37" i="139"/>
  <c r="AH37" i="139"/>
  <c r="AG37" i="139"/>
  <c r="AF37" i="139"/>
  <c r="AD37" i="139"/>
  <c r="AC37" i="139"/>
  <c r="AB37" i="139"/>
  <c r="AA37" i="139"/>
  <c r="Y37" i="139"/>
  <c r="X37" i="139"/>
  <c r="W37" i="139"/>
  <c r="V37" i="139"/>
  <c r="T37" i="139"/>
  <c r="S37" i="139"/>
  <c r="R37" i="139"/>
  <c r="Q37" i="139"/>
  <c r="O37" i="139"/>
  <c r="N37" i="139"/>
  <c r="M37" i="139"/>
  <c r="L37" i="139"/>
  <c r="J37" i="139"/>
  <c r="I37" i="139"/>
  <c r="H37" i="139"/>
  <c r="G37" i="139"/>
  <c r="AN18" i="139"/>
  <c r="AM18" i="139"/>
  <c r="AL18" i="139"/>
  <c r="AK18" i="139"/>
  <c r="AI18" i="139"/>
  <c r="AH18" i="139"/>
  <c r="AG18" i="139"/>
  <c r="AF18" i="139"/>
  <c r="AD18" i="139"/>
  <c r="AC18" i="139"/>
  <c r="AB18" i="139"/>
  <c r="AA18" i="139"/>
  <c r="Y18" i="139"/>
  <c r="X18" i="139"/>
  <c r="W18" i="139"/>
  <c r="V18" i="139"/>
  <c r="T18" i="139"/>
  <c r="S18" i="139"/>
  <c r="R18" i="139"/>
  <c r="Q18" i="139"/>
  <c r="O18" i="139"/>
  <c r="N18" i="139"/>
  <c r="M18" i="139"/>
  <c r="L18" i="139"/>
  <c r="J18" i="139"/>
  <c r="I18" i="139"/>
  <c r="H18" i="139"/>
  <c r="G18" i="139"/>
  <c r="AN17" i="139"/>
  <c r="AM17" i="139"/>
  <c r="AL17" i="139"/>
  <c r="AK17" i="139"/>
  <c r="AI17" i="139"/>
  <c r="AH17" i="139"/>
  <c r="AG17" i="139"/>
  <c r="AF17" i="139"/>
  <c r="AD17" i="139"/>
  <c r="AC17" i="139"/>
  <c r="AB17" i="139"/>
  <c r="AA17" i="139"/>
  <c r="Y17" i="139"/>
  <c r="X17" i="139"/>
  <c r="W17" i="139"/>
  <c r="V17" i="139"/>
  <c r="T17" i="139"/>
  <c r="S17" i="139"/>
  <c r="R17" i="139"/>
  <c r="Q17" i="139"/>
  <c r="O17" i="139"/>
  <c r="N17" i="139"/>
  <c r="M17" i="139"/>
  <c r="L17" i="139"/>
  <c r="J17" i="139"/>
  <c r="I17" i="139"/>
  <c r="H17" i="139"/>
  <c r="G17" i="139"/>
  <c r="AN16" i="139"/>
  <c r="AM16" i="139"/>
  <c r="AL16" i="139"/>
  <c r="AK16" i="139"/>
  <c r="AI16" i="139"/>
  <c r="AH16" i="139"/>
  <c r="AG16" i="139"/>
  <c r="AF16" i="139"/>
  <c r="AD16" i="139"/>
  <c r="AC16" i="139"/>
  <c r="AB16" i="139"/>
  <c r="AA16" i="139"/>
  <c r="Y16" i="139"/>
  <c r="X16" i="139"/>
  <c r="W16" i="139"/>
  <c r="V16" i="139"/>
  <c r="T16" i="139"/>
  <c r="S16" i="139"/>
  <c r="R16" i="139"/>
  <c r="Q16" i="139"/>
  <c r="O16" i="139"/>
  <c r="N16" i="139"/>
  <c r="M16" i="139"/>
  <c r="L16" i="139"/>
  <c r="J16" i="139"/>
  <c r="I16" i="139"/>
  <c r="H16" i="139"/>
  <c r="G16" i="139"/>
  <c r="Z25" i="79"/>
  <c r="Y25" i="79"/>
  <c r="X25" i="79"/>
  <c r="W25" i="79"/>
  <c r="Z24" i="79"/>
  <c r="Y24" i="79"/>
  <c r="X24" i="79"/>
  <c r="W24" i="79"/>
  <c r="Z23" i="79"/>
  <c r="Y23" i="79"/>
  <c r="X23" i="79"/>
  <c r="W23" i="79"/>
  <c r="Z22" i="79"/>
  <c r="Y22" i="79"/>
  <c r="X22" i="79"/>
  <c r="W22" i="79"/>
  <c r="Z21" i="79"/>
  <c r="Y21" i="79"/>
  <c r="X21" i="79"/>
  <c r="W21" i="79"/>
  <c r="Z17" i="79"/>
  <c r="Y17" i="79"/>
  <c r="X17" i="79"/>
  <c r="W17" i="79"/>
  <c r="Z16" i="79"/>
  <c r="Y16" i="79"/>
  <c r="X16" i="79"/>
  <c r="W16" i="79"/>
  <c r="Z15" i="79"/>
  <c r="Y15" i="79"/>
  <c r="X15" i="79"/>
  <c r="W15" i="79"/>
  <c r="Z14" i="79"/>
  <c r="Y14" i="79"/>
  <c r="X14" i="79"/>
  <c r="W14" i="79"/>
  <c r="Z13" i="79"/>
  <c r="Y13" i="79"/>
  <c r="X13" i="79"/>
  <c r="W13" i="79"/>
  <c r="Z9" i="79"/>
  <c r="Y9" i="79"/>
  <c r="X9" i="79"/>
  <c r="W9" i="79"/>
  <c r="Z8" i="79"/>
  <c r="Y8" i="79"/>
  <c r="X8" i="79"/>
  <c r="W8" i="79"/>
  <c r="Z7" i="79"/>
  <c r="Y7" i="79"/>
  <c r="X7" i="79"/>
  <c r="X28" i="79" s="1"/>
  <c r="W7" i="79"/>
  <c r="Z6" i="79"/>
  <c r="Z30" i="79" s="1"/>
  <c r="Y6" i="79"/>
  <c r="Y28" i="79" s="1"/>
  <c r="X6" i="79"/>
  <c r="W6" i="79"/>
  <c r="Z5" i="79"/>
  <c r="Y5" i="79"/>
  <c r="Y30" i="79" s="1"/>
  <c r="X5" i="79"/>
  <c r="W5" i="79"/>
  <c r="T17" i="79"/>
  <c r="T16" i="79"/>
  <c r="T15" i="79"/>
  <c r="T14" i="79"/>
  <c r="T13" i="79"/>
  <c r="T6" i="79"/>
  <c r="T30" i="79" s="1"/>
  <c r="T7" i="79"/>
  <c r="T8" i="79"/>
  <c r="T9" i="79"/>
  <c r="T5" i="79"/>
  <c r="Z25" i="78"/>
  <c r="Y25" i="78"/>
  <c r="X25" i="78"/>
  <c r="W25" i="78"/>
  <c r="Z24" i="78"/>
  <c r="Y24" i="78"/>
  <c r="X24" i="78"/>
  <c r="W24" i="78"/>
  <c r="Z23" i="78"/>
  <c r="Y23" i="78"/>
  <c r="X23" i="78"/>
  <c r="W23" i="78"/>
  <c r="Z22" i="78"/>
  <c r="Y22" i="78"/>
  <c r="X22" i="78"/>
  <c r="W22" i="78"/>
  <c r="Z21" i="78"/>
  <c r="Y21" i="78"/>
  <c r="X21" i="78"/>
  <c r="W21" i="78"/>
  <c r="Z17" i="78"/>
  <c r="Y17" i="78"/>
  <c r="X17" i="78"/>
  <c r="W17" i="78"/>
  <c r="Z16" i="78"/>
  <c r="Y16" i="78"/>
  <c r="X16" i="78"/>
  <c r="W16" i="78"/>
  <c r="Z15" i="78"/>
  <c r="Y15" i="78"/>
  <c r="X15" i="78"/>
  <c r="W15" i="78"/>
  <c r="Z14" i="78"/>
  <c r="Y14" i="78"/>
  <c r="X14" i="78"/>
  <c r="W14" i="78"/>
  <c r="Z13" i="78"/>
  <c r="Y13" i="78"/>
  <c r="X13" i="78"/>
  <c r="W13" i="78"/>
  <c r="Z9" i="78"/>
  <c r="Y9" i="78"/>
  <c r="X9" i="78"/>
  <c r="W9" i="78"/>
  <c r="Z8" i="78"/>
  <c r="Y8" i="78"/>
  <c r="Y29" i="78" s="1"/>
  <c r="X8" i="78"/>
  <c r="W8" i="78"/>
  <c r="Z7" i="78"/>
  <c r="Y7" i="78"/>
  <c r="X7" i="78"/>
  <c r="W7" i="78"/>
  <c r="Z6" i="78"/>
  <c r="Y6" i="78"/>
  <c r="X6" i="78"/>
  <c r="W6" i="78"/>
  <c r="Z5" i="78"/>
  <c r="Y5" i="78"/>
  <c r="X5" i="78"/>
  <c r="X29" i="78" s="1"/>
  <c r="W5" i="78"/>
  <c r="Y30" i="78"/>
  <c r="Y28" i="78"/>
  <c r="T17" i="78"/>
  <c r="T16" i="78"/>
  <c r="T15" i="78"/>
  <c r="T14" i="78"/>
  <c r="T30" i="78" s="1"/>
  <c r="T13" i="78"/>
  <c r="T6" i="78"/>
  <c r="T29" i="78" s="1"/>
  <c r="T7" i="78"/>
  <c r="T8" i="78"/>
  <c r="T9" i="78"/>
  <c r="T5" i="78"/>
  <c r="T28" i="78" s="1"/>
  <c r="Z25" i="77"/>
  <c r="Y25" i="77"/>
  <c r="X25" i="77"/>
  <c r="W25" i="77"/>
  <c r="Z24" i="77"/>
  <c r="Y24" i="77"/>
  <c r="X24" i="77"/>
  <c r="W24" i="77"/>
  <c r="Z23" i="77"/>
  <c r="Y23" i="77"/>
  <c r="X23" i="77"/>
  <c r="W23" i="77"/>
  <c r="Z22" i="77"/>
  <c r="Y22" i="77"/>
  <c r="X22" i="77"/>
  <c r="W22" i="77"/>
  <c r="Z21" i="77"/>
  <c r="Y21" i="77"/>
  <c r="X21" i="77"/>
  <c r="W21" i="77"/>
  <c r="Z17" i="77"/>
  <c r="Y17" i="77"/>
  <c r="X17" i="77"/>
  <c r="W17" i="77"/>
  <c r="Z16" i="77"/>
  <c r="Y16" i="77"/>
  <c r="X16" i="77"/>
  <c r="W16" i="77"/>
  <c r="Z15" i="77"/>
  <c r="Y15" i="77"/>
  <c r="X15" i="77"/>
  <c r="W15" i="77"/>
  <c r="Z14" i="77"/>
  <c r="Y14" i="77"/>
  <c r="X14" i="77"/>
  <c r="W14" i="77"/>
  <c r="Z13" i="77"/>
  <c r="Y13" i="77"/>
  <c r="X13" i="77"/>
  <c r="W13" i="77"/>
  <c r="Z9" i="77"/>
  <c r="Y9" i="77"/>
  <c r="X9" i="77"/>
  <c r="W9" i="77"/>
  <c r="Z8" i="77"/>
  <c r="Y8" i="77"/>
  <c r="X8" i="77"/>
  <c r="W8" i="77"/>
  <c r="Z7" i="77"/>
  <c r="Y7" i="77"/>
  <c r="X7" i="77"/>
  <c r="W7" i="77"/>
  <c r="Z6" i="77"/>
  <c r="Z28" i="77" s="1"/>
  <c r="Y6" i="77"/>
  <c r="Y28" i="77" s="1"/>
  <c r="X6" i="77"/>
  <c r="X28" i="77" s="1"/>
  <c r="W6" i="77"/>
  <c r="W28" i="77" s="1"/>
  <c r="Z5" i="77"/>
  <c r="Y5" i="77"/>
  <c r="Y30" i="77" s="1"/>
  <c r="X5" i="77"/>
  <c r="W5" i="77"/>
  <c r="T17" i="77"/>
  <c r="T16" i="77"/>
  <c r="T15" i="77"/>
  <c r="T14" i="77"/>
  <c r="T13" i="77"/>
  <c r="T30" i="77" s="1"/>
  <c r="T6" i="77"/>
  <c r="T7" i="77"/>
  <c r="T8" i="77"/>
  <c r="T9" i="77"/>
  <c r="T5" i="77"/>
  <c r="O38" i="136"/>
  <c r="N38" i="136"/>
  <c r="M38" i="136"/>
  <c r="L38" i="136"/>
  <c r="J38" i="136"/>
  <c r="I38" i="136"/>
  <c r="H38" i="136"/>
  <c r="G38" i="136"/>
  <c r="O37" i="136"/>
  <c r="N37" i="136"/>
  <c r="M37" i="136"/>
  <c r="L37" i="136"/>
  <c r="J37" i="136"/>
  <c r="I37" i="136"/>
  <c r="H37" i="136"/>
  <c r="G37" i="136"/>
  <c r="O36" i="136"/>
  <c r="N36" i="136"/>
  <c r="M36" i="136"/>
  <c r="L36" i="136"/>
  <c r="J36" i="136"/>
  <c r="I36" i="136"/>
  <c r="H36" i="136"/>
  <c r="G36" i="136"/>
  <c r="O17" i="136"/>
  <c r="N17" i="136"/>
  <c r="M17" i="136"/>
  <c r="L17" i="136"/>
  <c r="J17" i="136"/>
  <c r="I17" i="136"/>
  <c r="H17" i="136"/>
  <c r="G17" i="136"/>
  <c r="O16" i="136"/>
  <c r="N16" i="136"/>
  <c r="M16" i="136"/>
  <c r="L16" i="136"/>
  <c r="J16" i="136"/>
  <c r="I16" i="136"/>
  <c r="H16" i="136"/>
  <c r="G16" i="136"/>
  <c r="O15" i="136"/>
  <c r="N15" i="136"/>
  <c r="M15" i="136"/>
  <c r="L15" i="136"/>
  <c r="J15" i="136"/>
  <c r="I15" i="136"/>
  <c r="H15" i="136"/>
  <c r="G15" i="136"/>
  <c r="Z25" i="75"/>
  <c r="Y25" i="75"/>
  <c r="X25" i="75"/>
  <c r="W25" i="75"/>
  <c r="Z24" i="75"/>
  <c r="Y24" i="75"/>
  <c r="X24" i="75"/>
  <c r="W24" i="75"/>
  <c r="Z23" i="75"/>
  <c r="Y23" i="75"/>
  <c r="X23" i="75"/>
  <c r="W23" i="75"/>
  <c r="Z22" i="75"/>
  <c r="Y22" i="75"/>
  <c r="X22" i="75"/>
  <c r="W22" i="75"/>
  <c r="Z21" i="75"/>
  <c r="Y21" i="75"/>
  <c r="X21" i="75"/>
  <c r="W21" i="75"/>
  <c r="Z17" i="75"/>
  <c r="Y17" i="75"/>
  <c r="X17" i="75"/>
  <c r="W17" i="75"/>
  <c r="Z16" i="75"/>
  <c r="Y16" i="75"/>
  <c r="X16" i="75"/>
  <c r="W16" i="75"/>
  <c r="Z15" i="75"/>
  <c r="Y15" i="75"/>
  <c r="X15" i="75"/>
  <c r="W15" i="75"/>
  <c r="Z14" i="75"/>
  <c r="Y14" i="75"/>
  <c r="X14" i="75"/>
  <c r="W14" i="75"/>
  <c r="Z13" i="75"/>
  <c r="Y13" i="75"/>
  <c r="X13" i="75"/>
  <c r="W13" i="75"/>
  <c r="Z9" i="75"/>
  <c r="Y9" i="75"/>
  <c r="X9" i="75"/>
  <c r="W9" i="75"/>
  <c r="Z8" i="75"/>
  <c r="Y8" i="75"/>
  <c r="X8" i="75"/>
  <c r="W8" i="75"/>
  <c r="Z7" i="75"/>
  <c r="Z28" i="75" s="1"/>
  <c r="Y7" i="75"/>
  <c r="X7" i="75"/>
  <c r="W7" i="75"/>
  <c r="Z6" i="75"/>
  <c r="Y6" i="75"/>
  <c r="X6" i="75"/>
  <c r="W6" i="75"/>
  <c r="Z5" i="75"/>
  <c r="Y5" i="75"/>
  <c r="Y29" i="75" s="1"/>
  <c r="X5" i="75"/>
  <c r="W5" i="75"/>
  <c r="W29" i="75" s="1"/>
  <c r="Z30" i="75"/>
  <c r="Y28" i="75"/>
  <c r="T17" i="75"/>
  <c r="T16" i="75"/>
  <c r="T15" i="75"/>
  <c r="T14" i="75"/>
  <c r="T13" i="75"/>
  <c r="T6" i="75"/>
  <c r="T7" i="75"/>
  <c r="T8" i="75"/>
  <c r="T28" i="75" s="1"/>
  <c r="T9" i="75"/>
  <c r="T5" i="75"/>
  <c r="T29" i="75" s="1"/>
  <c r="O17" i="133"/>
  <c r="N17" i="133"/>
  <c r="AN39" i="133"/>
  <c r="AM39" i="133"/>
  <c r="AL39" i="133"/>
  <c r="AK39" i="133"/>
  <c r="AN38" i="133"/>
  <c r="AM38" i="133"/>
  <c r="AL38" i="133"/>
  <c r="AK38" i="133"/>
  <c r="AN37" i="133"/>
  <c r="AM37" i="133"/>
  <c r="AL37" i="133"/>
  <c r="AK37" i="133"/>
  <c r="AN18" i="133"/>
  <c r="AM18" i="133"/>
  <c r="AL18" i="133"/>
  <c r="AK18" i="133"/>
  <c r="AN17" i="133"/>
  <c r="AM17" i="133"/>
  <c r="AL17" i="133"/>
  <c r="AK17" i="133"/>
  <c r="AN16" i="133"/>
  <c r="AM16" i="133"/>
  <c r="AL16" i="133"/>
  <c r="AK16" i="133"/>
  <c r="AI39" i="133"/>
  <c r="AH39" i="133"/>
  <c r="AG39" i="133"/>
  <c r="AF39" i="133"/>
  <c r="AI38" i="133"/>
  <c r="AH38" i="133"/>
  <c r="AG38" i="133"/>
  <c r="AF38" i="133"/>
  <c r="AI37" i="133"/>
  <c r="AH37" i="133"/>
  <c r="AG37" i="133"/>
  <c r="AF37" i="133"/>
  <c r="AI18" i="133"/>
  <c r="AH18" i="133"/>
  <c r="AG18" i="133"/>
  <c r="AF18" i="133"/>
  <c r="AI17" i="133"/>
  <c r="AH17" i="133"/>
  <c r="AG17" i="133"/>
  <c r="AF17" i="133"/>
  <c r="AI16" i="133"/>
  <c r="AH16" i="133"/>
  <c r="AG16" i="133"/>
  <c r="AF16" i="133"/>
  <c r="AD39" i="133"/>
  <c r="AC39" i="133"/>
  <c r="AB39" i="133"/>
  <c r="AA39" i="133"/>
  <c r="Y39" i="133"/>
  <c r="X39" i="133"/>
  <c r="W39" i="133"/>
  <c r="V39" i="133"/>
  <c r="T39" i="133"/>
  <c r="S39" i="133"/>
  <c r="R39" i="133"/>
  <c r="Q39" i="133"/>
  <c r="O39" i="133"/>
  <c r="N39" i="133"/>
  <c r="M39" i="133"/>
  <c r="L39" i="133"/>
  <c r="J39" i="133"/>
  <c r="I39" i="133"/>
  <c r="H39" i="133"/>
  <c r="G39" i="133"/>
  <c r="AD38" i="133"/>
  <c r="AC38" i="133"/>
  <c r="AB38" i="133"/>
  <c r="AA38" i="133"/>
  <c r="Y38" i="133"/>
  <c r="X38" i="133"/>
  <c r="W38" i="133"/>
  <c r="V38" i="133"/>
  <c r="T38" i="133"/>
  <c r="S38" i="133"/>
  <c r="R38" i="133"/>
  <c r="Q38" i="133"/>
  <c r="O38" i="133"/>
  <c r="N38" i="133"/>
  <c r="M38" i="133"/>
  <c r="L38" i="133"/>
  <c r="J38" i="133"/>
  <c r="I38" i="133"/>
  <c r="H38" i="133"/>
  <c r="G38" i="133"/>
  <c r="AD37" i="133"/>
  <c r="AC37" i="133"/>
  <c r="AB37" i="133"/>
  <c r="AA37" i="133"/>
  <c r="X37" i="133"/>
  <c r="W37" i="133"/>
  <c r="V37" i="133"/>
  <c r="T37" i="133"/>
  <c r="S37" i="133"/>
  <c r="R37" i="133"/>
  <c r="Q37" i="133"/>
  <c r="O37" i="133"/>
  <c r="N37" i="133"/>
  <c r="M37" i="133"/>
  <c r="L37" i="133"/>
  <c r="J37" i="133"/>
  <c r="I37" i="133"/>
  <c r="H37" i="133"/>
  <c r="G37" i="133"/>
  <c r="AD18" i="133"/>
  <c r="AC18" i="133"/>
  <c r="AB18" i="133"/>
  <c r="AA18" i="133"/>
  <c r="Y18" i="133"/>
  <c r="X18" i="133"/>
  <c r="W18" i="133"/>
  <c r="V18" i="133"/>
  <c r="T18" i="133"/>
  <c r="S18" i="133"/>
  <c r="R18" i="133"/>
  <c r="Q18" i="133"/>
  <c r="O18" i="133"/>
  <c r="N18" i="133"/>
  <c r="M18" i="133"/>
  <c r="L18" i="133"/>
  <c r="J18" i="133"/>
  <c r="I18" i="133"/>
  <c r="H18" i="133"/>
  <c r="G18" i="133"/>
  <c r="AD17" i="133"/>
  <c r="AC17" i="133"/>
  <c r="AB17" i="133"/>
  <c r="AA17" i="133"/>
  <c r="Y17" i="133"/>
  <c r="X17" i="133"/>
  <c r="W17" i="133"/>
  <c r="V17" i="133"/>
  <c r="T17" i="133"/>
  <c r="S17" i="133"/>
  <c r="R17" i="133"/>
  <c r="Q17" i="133"/>
  <c r="M17" i="133"/>
  <c r="L17" i="133"/>
  <c r="J17" i="133"/>
  <c r="I17" i="133"/>
  <c r="H17" i="133"/>
  <c r="G17" i="133"/>
  <c r="AD16" i="133"/>
  <c r="AC16" i="133"/>
  <c r="AB16" i="133"/>
  <c r="AA16" i="133"/>
  <c r="Y16" i="133"/>
  <c r="X16" i="133"/>
  <c r="W16" i="133"/>
  <c r="V16" i="133"/>
  <c r="T16" i="133"/>
  <c r="S16" i="133"/>
  <c r="R16" i="133"/>
  <c r="Q16" i="133"/>
  <c r="M16" i="133"/>
  <c r="L16" i="133"/>
  <c r="J16" i="133"/>
  <c r="I16" i="133"/>
  <c r="H16" i="133"/>
  <c r="G16" i="133"/>
  <c r="Z25" i="72"/>
  <c r="Y25" i="72"/>
  <c r="X25" i="72"/>
  <c r="W25" i="72"/>
  <c r="Z24" i="72"/>
  <c r="Y24" i="72"/>
  <c r="X24" i="72"/>
  <c r="W24" i="72"/>
  <c r="Z23" i="72"/>
  <c r="Y23" i="72"/>
  <c r="X23" i="72"/>
  <c r="W23" i="72"/>
  <c r="Z22" i="72"/>
  <c r="Y22" i="72"/>
  <c r="X22" i="72"/>
  <c r="W22" i="72"/>
  <c r="Z21" i="72"/>
  <c r="Y21" i="72"/>
  <c r="X21" i="72"/>
  <c r="W21" i="72"/>
  <c r="Z17" i="72"/>
  <c r="Y17" i="72"/>
  <c r="X17" i="72"/>
  <c r="W17" i="72"/>
  <c r="Z16" i="72"/>
  <c r="Y16" i="72"/>
  <c r="X16" i="72"/>
  <c r="W16" i="72"/>
  <c r="Z15" i="72"/>
  <c r="Y15" i="72"/>
  <c r="X15" i="72"/>
  <c r="W15" i="72"/>
  <c r="Z14" i="72"/>
  <c r="Y14" i="72"/>
  <c r="X14" i="72"/>
  <c r="W14" i="72"/>
  <c r="Z13" i="72"/>
  <c r="Y13" i="72"/>
  <c r="X13" i="72"/>
  <c r="W13" i="72"/>
  <c r="Z9" i="72"/>
  <c r="Y9" i="72"/>
  <c r="X9" i="72"/>
  <c r="W9" i="72"/>
  <c r="Z8" i="72"/>
  <c r="Z28" i="72" s="1"/>
  <c r="Y8" i="72"/>
  <c r="X8" i="72"/>
  <c r="W8" i="72"/>
  <c r="Z7" i="72"/>
  <c r="Y7" i="72"/>
  <c r="Y28" i="72" s="1"/>
  <c r="X7" i="72"/>
  <c r="X28" i="72" s="1"/>
  <c r="W7" i="72"/>
  <c r="Z6" i="72"/>
  <c r="Y6" i="72"/>
  <c r="X6" i="72"/>
  <c r="W6" i="72"/>
  <c r="Z5" i="72"/>
  <c r="Y5" i="72"/>
  <c r="X5" i="72"/>
  <c r="W5" i="72"/>
  <c r="W29" i="72" s="1"/>
  <c r="Z30" i="72"/>
  <c r="Y30" i="72"/>
  <c r="X30" i="72"/>
  <c r="W28" i="72"/>
  <c r="T28" i="72"/>
  <c r="T17" i="72"/>
  <c r="T16" i="72"/>
  <c r="T15" i="72"/>
  <c r="T14" i="72"/>
  <c r="T13" i="72"/>
  <c r="T6" i="72"/>
  <c r="T7" i="72"/>
  <c r="T8" i="72"/>
  <c r="T9" i="72"/>
  <c r="T30" i="72" s="1"/>
  <c r="T5" i="72"/>
  <c r="T29" i="72" s="1"/>
  <c r="Z25" i="71"/>
  <c r="Y25" i="71"/>
  <c r="X25" i="71"/>
  <c r="W25" i="71"/>
  <c r="Z24" i="71"/>
  <c r="Y24" i="71"/>
  <c r="X24" i="71"/>
  <c r="W24" i="71"/>
  <c r="Z23" i="71"/>
  <c r="Y23" i="71"/>
  <c r="X23" i="71"/>
  <c r="W23" i="71"/>
  <c r="Z22" i="71"/>
  <c r="Y22" i="71"/>
  <c r="X22" i="71"/>
  <c r="W22" i="71"/>
  <c r="Z21" i="71"/>
  <c r="Y21" i="71"/>
  <c r="X21" i="71"/>
  <c r="W21" i="71"/>
  <c r="Z17" i="71"/>
  <c r="Y17" i="71"/>
  <c r="X17" i="71"/>
  <c r="W17" i="71"/>
  <c r="Z16" i="71"/>
  <c r="Y16" i="71"/>
  <c r="X16" i="71"/>
  <c r="W16" i="71"/>
  <c r="Z15" i="71"/>
  <c r="Y15" i="71"/>
  <c r="X15" i="71"/>
  <c r="W15" i="71"/>
  <c r="Z14" i="71"/>
  <c r="Y14" i="71"/>
  <c r="X14" i="71"/>
  <c r="W14" i="71"/>
  <c r="Z13" i="71"/>
  <c r="Y13" i="71"/>
  <c r="X13" i="71"/>
  <c r="W13" i="71"/>
  <c r="Z9" i="71"/>
  <c r="Y9" i="71"/>
  <c r="X9" i="71"/>
  <c r="W9" i="71"/>
  <c r="Z8" i="71"/>
  <c r="Y8" i="71"/>
  <c r="X8" i="71"/>
  <c r="W8" i="71"/>
  <c r="Z7" i="71"/>
  <c r="Y7" i="71"/>
  <c r="X7" i="71"/>
  <c r="X30" i="71" s="1"/>
  <c r="W7" i="71"/>
  <c r="Z6" i="71"/>
  <c r="Y6" i="71"/>
  <c r="Y28" i="71" s="1"/>
  <c r="X6" i="71"/>
  <c r="W6" i="71"/>
  <c r="W28" i="71" s="1"/>
  <c r="Z5" i="71"/>
  <c r="Y5" i="71"/>
  <c r="X5" i="71"/>
  <c r="W5" i="71"/>
  <c r="Z28" i="71"/>
  <c r="T17" i="71"/>
  <c r="T16" i="71"/>
  <c r="T15" i="71"/>
  <c r="T14" i="71"/>
  <c r="T13" i="71"/>
  <c r="T29" i="71" s="1"/>
  <c r="T6" i="71"/>
  <c r="T7" i="71"/>
  <c r="T8" i="71"/>
  <c r="T9" i="71"/>
  <c r="T5" i="71"/>
  <c r="Z25" i="70"/>
  <c r="Y25" i="70"/>
  <c r="X25" i="70"/>
  <c r="W25" i="70"/>
  <c r="Z24" i="70"/>
  <c r="Y24" i="70"/>
  <c r="X24" i="70"/>
  <c r="W24" i="70"/>
  <c r="Z23" i="70"/>
  <c r="Y23" i="70"/>
  <c r="X23" i="70"/>
  <c r="W23" i="70"/>
  <c r="Z22" i="70"/>
  <c r="Y22" i="70"/>
  <c r="X22" i="70"/>
  <c r="W22" i="70"/>
  <c r="Z21" i="70"/>
  <c r="Y21" i="70"/>
  <c r="X21" i="70"/>
  <c r="W21" i="70"/>
  <c r="Z17" i="70"/>
  <c r="Y17" i="70"/>
  <c r="X17" i="70"/>
  <c r="W17" i="70"/>
  <c r="Z16" i="70"/>
  <c r="Y16" i="70"/>
  <c r="X16" i="70"/>
  <c r="W16" i="70"/>
  <c r="Z15" i="70"/>
  <c r="Y15" i="70"/>
  <c r="X15" i="70"/>
  <c r="W15" i="70"/>
  <c r="Z14" i="70"/>
  <c r="Y14" i="70"/>
  <c r="X14" i="70"/>
  <c r="W14" i="70"/>
  <c r="Z13" i="70"/>
  <c r="Y13" i="70"/>
  <c r="X13" i="70"/>
  <c r="W13" i="70"/>
  <c r="Z9" i="70"/>
  <c r="Y9" i="70"/>
  <c r="X9" i="70"/>
  <c r="W9" i="70"/>
  <c r="Z8" i="70"/>
  <c r="Y8" i="70"/>
  <c r="X8" i="70"/>
  <c r="W8" i="70"/>
  <c r="Z7" i="70"/>
  <c r="Y7" i="70"/>
  <c r="X7" i="70"/>
  <c r="W7" i="70"/>
  <c r="Z6" i="70"/>
  <c r="Y6" i="70"/>
  <c r="X6" i="70"/>
  <c r="W6" i="70"/>
  <c r="Z5" i="70"/>
  <c r="Z29" i="70" s="1"/>
  <c r="Y5" i="70"/>
  <c r="X5" i="70"/>
  <c r="X29" i="70" s="1"/>
  <c r="W5" i="70"/>
  <c r="W29" i="70" s="1"/>
  <c r="Z28" i="70"/>
  <c r="X28" i="70"/>
  <c r="W28" i="70"/>
  <c r="T17" i="70"/>
  <c r="T16" i="70"/>
  <c r="T15" i="70"/>
  <c r="T14" i="70"/>
  <c r="T13" i="70"/>
  <c r="T6" i="70"/>
  <c r="T7" i="70"/>
  <c r="T8" i="70"/>
  <c r="T9" i="70"/>
  <c r="T5" i="70"/>
  <c r="Z25" i="69"/>
  <c r="Y25" i="69"/>
  <c r="X25" i="69"/>
  <c r="W25" i="69"/>
  <c r="Z24" i="69"/>
  <c r="Y24" i="69"/>
  <c r="X24" i="69"/>
  <c r="W24" i="69"/>
  <c r="Z23" i="69"/>
  <c r="Y23" i="69"/>
  <c r="X23" i="69"/>
  <c r="W23" i="69"/>
  <c r="Z22" i="69"/>
  <c r="Y22" i="69"/>
  <c r="X22" i="69"/>
  <c r="W22" i="69"/>
  <c r="Z21" i="69"/>
  <c r="Y21" i="69"/>
  <c r="X21" i="69"/>
  <c r="W21" i="69"/>
  <c r="Z17" i="69"/>
  <c r="Y17" i="69"/>
  <c r="X17" i="69"/>
  <c r="W17" i="69"/>
  <c r="Z16" i="69"/>
  <c r="Y16" i="69"/>
  <c r="X16" i="69"/>
  <c r="W16" i="69"/>
  <c r="Z15" i="69"/>
  <c r="Y15" i="69"/>
  <c r="X15" i="69"/>
  <c r="X28" i="69" s="1"/>
  <c r="W15" i="69"/>
  <c r="W28" i="69" s="1"/>
  <c r="Z14" i="69"/>
  <c r="Z30" i="69" s="1"/>
  <c r="Y14" i="69"/>
  <c r="X14" i="69"/>
  <c r="X30" i="69" s="1"/>
  <c r="W14" i="69"/>
  <c r="Z13" i="69"/>
  <c r="Y13" i="69"/>
  <c r="Y30" i="69" s="1"/>
  <c r="X13" i="69"/>
  <c r="W13" i="69"/>
  <c r="Z9" i="69"/>
  <c r="Y9" i="69"/>
  <c r="X9" i="69"/>
  <c r="W9" i="69"/>
  <c r="Z8" i="69"/>
  <c r="Y8" i="69"/>
  <c r="X8" i="69"/>
  <c r="W8" i="69"/>
  <c r="Z7" i="69"/>
  <c r="Y7" i="69"/>
  <c r="X7" i="69"/>
  <c r="W7" i="69"/>
  <c r="Z6" i="69"/>
  <c r="Y6" i="69"/>
  <c r="X6" i="69"/>
  <c r="W6" i="69"/>
  <c r="Z5" i="69"/>
  <c r="Y5" i="69"/>
  <c r="X5" i="69"/>
  <c r="W5" i="69"/>
  <c r="X29" i="69"/>
  <c r="T14" i="69"/>
  <c r="T15" i="69"/>
  <c r="T16" i="69"/>
  <c r="T17" i="69"/>
  <c r="T13" i="69"/>
  <c r="Z25" i="68"/>
  <c r="Y25" i="68"/>
  <c r="X25" i="68"/>
  <c r="W25" i="68"/>
  <c r="Z24" i="68"/>
  <c r="Y24" i="68"/>
  <c r="X24" i="68"/>
  <c r="W24" i="68"/>
  <c r="Z23" i="68"/>
  <c r="Y23" i="68"/>
  <c r="X23" i="68"/>
  <c r="W23" i="68"/>
  <c r="Z22" i="68"/>
  <c r="Y22" i="68"/>
  <c r="X22" i="68"/>
  <c r="W22" i="68"/>
  <c r="Z21" i="68"/>
  <c r="Y21" i="68"/>
  <c r="X21" i="68"/>
  <c r="W21" i="68"/>
  <c r="Z17" i="68"/>
  <c r="Y17" i="68"/>
  <c r="X17" i="68"/>
  <c r="W17" i="68"/>
  <c r="Z16" i="68"/>
  <c r="Y16" i="68"/>
  <c r="X16" i="68"/>
  <c r="W16" i="68"/>
  <c r="Z15" i="68"/>
  <c r="Y15" i="68"/>
  <c r="X15" i="68"/>
  <c r="W15" i="68"/>
  <c r="Z14" i="68"/>
  <c r="Y14" i="68"/>
  <c r="X14" i="68"/>
  <c r="W14" i="68"/>
  <c r="Z13" i="68"/>
  <c r="Y13" i="68"/>
  <c r="X13" i="68"/>
  <c r="W13" i="68"/>
  <c r="Z9" i="68"/>
  <c r="Y9" i="68"/>
  <c r="X9" i="68"/>
  <c r="W9" i="68"/>
  <c r="Z8" i="68"/>
  <c r="Y8" i="68"/>
  <c r="X8" i="68"/>
  <c r="W8" i="68"/>
  <c r="Z7" i="68"/>
  <c r="Y7" i="68"/>
  <c r="X7" i="68"/>
  <c r="W7" i="68"/>
  <c r="Z6" i="68"/>
  <c r="Z30" i="68" s="1"/>
  <c r="Y6" i="68"/>
  <c r="Y28" i="68" s="1"/>
  <c r="X6" i="68"/>
  <c r="W6" i="68"/>
  <c r="Z5" i="68"/>
  <c r="Z28" i="68" s="1"/>
  <c r="Y5" i="68"/>
  <c r="X5" i="68"/>
  <c r="W5" i="68"/>
  <c r="W30" i="68"/>
  <c r="W28" i="68"/>
  <c r="T17" i="68"/>
  <c r="T30" i="68" s="1"/>
  <c r="T16" i="68"/>
  <c r="T15" i="68"/>
  <c r="T14" i="68"/>
  <c r="T13" i="68"/>
  <c r="T28" i="68" s="1"/>
  <c r="T6" i="68"/>
  <c r="T7" i="68"/>
  <c r="T8" i="68"/>
  <c r="T9" i="68"/>
  <c r="T5" i="68"/>
  <c r="AJ40" i="130"/>
  <c r="AI40" i="130"/>
  <c r="AH40" i="130"/>
  <c r="AG40" i="130"/>
  <c r="AE40" i="130"/>
  <c r="AD40" i="130"/>
  <c r="AC40" i="130"/>
  <c r="AB40" i="130"/>
  <c r="Z40" i="130"/>
  <c r="Y40" i="130"/>
  <c r="X40" i="130"/>
  <c r="W40" i="130"/>
  <c r="U40" i="130"/>
  <c r="T40" i="130"/>
  <c r="S40" i="130"/>
  <c r="R40" i="130"/>
  <c r="P40" i="130"/>
  <c r="O40" i="130"/>
  <c r="N40" i="130"/>
  <c r="M40" i="130"/>
  <c r="K40" i="130"/>
  <c r="J40" i="130"/>
  <c r="I40" i="130"/>
  <c r="H40" i="130"/>
  <c r="AJ39" i="130"/>
  <c r="AI39" i="130"/>
  <c r="AH39" i="130"/>
  <c r="AG39" i="130"/>
  <c r="AE39" i="130"/>
  <c r="AD39" i="130"/>
  <c r="AC39" i="130"/>
  <c r="AB39" i="130"/>
  <c r="Z39" i="130"/>
  <c r="Y39" i="130"/>
  <c r="X39" i="130"/>
  <c r="W39" i="130"/>
  <c r="U39" i="130"/>
  <c r="T39" i="130"/>
  <c r="S39" i="130"/>
  <c r="R39" i="130"/>
  <c r="P39" i="130"/>
  <c r="O39" i="130"/>
  <c r="N39" i="130"/>
  <c r="M39" i="130"/>
  <c r="K39" i="130"/>
  <c r="J39" i="130"/>
  <c r="I39" i="130"/>
  <c r="H39" i="130"/>
  <c r="AJ38" i="130"/>
  <c r="AI38" i="130"/>
  <c r="AH38" i="130"/>
  <c r="AG38" i="130"/>
  <c r="AE38" i="130"/>
  <c r="AD38" i="130"/>
  <c r="AC38" i="130"/>
  <c r="AB38" i="130"/>
  <c r="Z38" i="130"/>
  <c r="Y38" i="130"/>
  <c r="X38" i="130"/>
  <c r="W38" i="130"/>
  <c r="U38" i="130"/>
  <c r="T38" i="130"/>
  <c r="S38" i="130"/>
  <c r="R38" i="130"/>
  <c r="P38" i="130"/>
  <c r="O38" i="130"/>
  <c r="N38" i="130"/>
  <c r="M38" i="130"/>
  <c r="K38" i="130"/>
  <c r="J38" i="130"/>
  <c r="I38" i="130"/>
  <c r="H38" i="130"/>
  <c r="AJ19" i="130"/>
  <c r="AI19" i="130"/>
  <c r="AH19" i="130"/>
  <c r="AG19" i="130"/>
  <c r="AE19" i="130"/>
  <c r="AD19" i="130"/>
  <c r="AC19" i="130"/>
  <c r="AB19" i="130"/>
  <c r="Z19" i="130"/>
  <c r="Y19" i="130"/>
  <c r="X19" i="130"/>
  <c r="W19" i="130"/>
  <c r="U19" i="130"/>
  <c r="T19" i="130"/>
  <c r="S19" i="130"/>
  <c r="R19" i="130"/>
  <c r="P19" i="130"/>
  <c r="O19" i="130"/>
  <c r="N19" i="130"/>
  <c r="M19" i="130"/>
  <c r="K19" i="130"/>
  <c r="J19" i="130"/>
  <c r="I19" i="130"/>
  <c r="H19" i="130"/>
  <c r="AJ18" i="130"/>
  <c r="AI18" i="130"/>
  <c r="AH18" i="130"/>
  <c r="AG18" i="130"/>
  <c r="AE18" i="130"/>
  <c r="AD18" i="130"/>
  <c r="AC18" i="130"/>
  <c r="AB18" i="130"/>
  <c r="Z18" i="130"/>
  <c r="Y18" i="130"/>
  <c r="X18" i="130"/>
  <c r="W18" i="130"/>
  <c r="U18" i="130"/>
  <c r="T18" i="130"/>
  <c r="S18" i="130"/>
  <c r="R18" i="130"/>
  <c r="P18" i="130"/>
  <c r="O18" i="130"/>
  <c r="N18" i="130"/>
  <c r="M18" i="130"/>
  <c r="K18" i="130"/>
  <c r="J18" i="130"/>
  <c r="I18" i="130"/>
  <c r="H18" i="130"/>
  <c r="AJ17" i="130"/>
  <c r="AI17" i="130"/>
  <c r="AH17" i="130"/>
  <c r="AG17" i="130"/>
  <c r="AE17" i="130"/>
  <c r="AD17" i="130"/>
  <c r="AC17" i="130"/>
  <c r="AB17" i="130"/>
  <c r="Z17" i="130"/>
  <c r="Y17" i="130"/>
  <c r="X17" i="130"/>
  <c r="W17" i="130"/>
  <c r="U17" i="130"/>
  <c r="T17" i="130"/>
  <c r="S17" i="130"/>
  <c r="R17" i="130"/>
  <c r="P17" i="130"/>
  <c r="O17" i="130"/>
  <c r="N17" i="130"/>
  <c r="M17" i="130"/>
  <c r="K17" i="130"/>
  <c r="J17" i="130"/>
  <c r="I17" i="130"/>
  <c r="H17" i="130"/>
  <c r="Z25" i="67"/>
  <c r="Y25" i="67"/>
  <c r="X25" i="67"/>
  <c r="W25" i="67"/>
  <c r="Z24" i="67"/>
  <c r="Y24" i="67"/>
  <c r="X24" i="67"/>
  <c r="W24" i="67"/>
  <c r="Z23" i="67"/>
  <c r="Y23" i="67"/>
  <c r="X23" i="67"/>
  <c r="W23" i="67"/>
  <c r="Z22" i="67"/>
  <c r="Y22" i="67"/>
  <c r="X22" i="67"/>
  <c r="W22" i="67"/>
  <c r="Z21" i="67"/>
  <c r="Y21" i="67"/>
  <c r="X21" i="67"/>
  <c r="W21" i="67"/>
  <c r="Z17" i="67"/>
  <c r="Y17" i="67"/>
  <c r="X17" i="67"/>
  <c r="W17" i="67"/>
  <c r="Z16" i="67"/>
  <c r="Y16" i="67"/>
  <c r="X16" i="67"/>
  <c r="W16" i="67"/>
  <c r="Z15" i="67"/>
  <c r="Y15" i="67"/>
  <c r="X15" i="67"/>
  <c r="W15" i="67"/>
  <c r="Z14" i="67"/>
  <c r="Y14" i="67"/>
  <c r="X14" i="67"/>
  <c r="W14" i="67"/>
  <c r="Z13" i="67"/>
  <c r="Y13" i="67"/>
  <c r="X13" i="67"/>
  <c r="W13" i="67"/>
  <c r="Z9" i="67"/>
  <c r="Y9" i="67"/>
  <c r="X9" i="67"/>
  <c r="W9" i="67"/>
  <c r="Z8" i="67"/>
  <c r="Y8" i="67"/>
  <c r="X8" i="67"/>
  <c r="W8" i="67"/>
  <c r="Z7" i="67"/>
  <c r="Y7" i="67"/>
  <c r="X7" i="67"/>
  <c r="W7" i="67"/>
  <c r="Z6" i="67"/>
  <c r="Y6" i="67"/>
  <c r="Y28" i="67" s="1"/>
  <c r="X6" i="67"/>
  <c r="W6" i="67"/>
  <c r="Z5" i="67"/>
  <c r="Z30" i="67" s="1"/>
  <c r="Y5" i="67"/>
  <c r="X5" i="67"/>
  <c r="X30" i="67" s="1"/>
  <c r="W5" i="67"/>
  <c r="T17" i="67"/>
  <c r="T16" i="67"/>
  <c r="T15" i="67"/>
  <c r="T14" i="67"/>
  <c r="T13" i="67"/>
  <c r="T6" i="67"/>
  <c r="T7" i="67"/>
  <c r="T8" i="67"/>
  <c r="T9" i="67"/>
  <c r="T5" i="67"/>
  <c r="Z25" i="65"/>
  <c r="Y25" i="65"/>
  <c r="X25" i="65"/>
  <c r="W25" i="65"/>
  <c r="Z24" i="65"/>
  <c r="Y24" i="65"/>
  <c r="X24" i="65"/>
  <c r="W24" i="65"/>
  <c r="Z23" i="65"/>
  <c r="Y23" i="65"/>
  <c r="X23" i="65"/>
  <c r="W23" i="65"/>
  <c r="Z22" i="65"/>
  <c r="Y22" i="65"/>
  <c r="X22" i="65"/>
  <c r="W22" i="65"/>
  <c r="Z21" i="65"/>
  <c r="Y21" i="65"/>
  <c r="X21" i="65"/>
  <c r="W21" i="65"/>
  <c r="Z17" i="65"/>
  <c r="Y17" i="65"/>
  <c r="X17" i="65"/>
  <c r="W17" i="65"/>
  <c r="Z16" i="65"/>
  <c r="Y16" i="65"/>
  <c r="X16" i="65"/>
  <c r="W16" i="65"/>
  <c r="Z15" i="65"/>
  <c r="Y15" i="65"/>
  <c r="X15" i="65"/>
  <c r="W15" i="65"/>
  <c r="Z14" i="65"/>
  <c r="Y14" i="65"/>
  <c r="X14" i="65"/>
  <c r="W14" i="65"/>
  <c r="Z13" i="65"/>
  <c r="Y13" i="65"/>
  <c r="X13" i="65"/>
  <c r="W13" i="65"/>
  <c r="Z9" i="65"/>
  <c r="Y9" i="65"/>
  <c r="X9" i="65"/>
  <c r="W9" i="65"/>
  <c r="Z8" i="65"/>
  <c r="Y8" i="65"/>
  <c r="X8" i="65"/>
  <c r="W8" i="65"/>
  <c r="W30" i="65" s="1"/>
  <c r="Z7" i="65"/>
  <c r="Y7" i="65"/>
  <c r="X7" i="65"/>
  <c r="W7" i="65"/>
  <c r="Z6" i="65"/>
  <c r="Z28" i="65" s="1"/>
  <c r="Y6" i="65"/>
  <c r="X6" i="65"/>
  <c r="W6" i="65"/>
  <c r="Z5" i="65"/>
  <c r="Y5" i="65"/>
  <c r="X5" i="65"/>
  <c r="W5" i="65"/>
  <c r="Z30" i="65"/>
  <c r="Y30" i="65"/>
  <c r="X30" i="65"/>
  <c r="X28" i="65"/>
  <c r="T17" i="65"/>
  <c r="T16" i="65"/>
  <c r="T15" i="65"/>
  <c r="T14" i="65"/>
  <c r="T30" i="65" s="1"/>
  <c r="T13" i="65"/>
  <c r="T6" i="65"/>
  <c r="T29" i="65" s="1"/>
  <c r="T7" i="65"/>
  <c r="T8" i="65"/>
  <c r="T9" i="65"/>
  <c r="T5" i="65"/>
  <c r="T28" i="65" s="1"/>
  <c r="Z25" i="64"/>
  <c r="Y25" i="64"/>
  <c r="X25" i="64"/>
  <c r="W25" i="64"/>
  <c r="Z24" i="64"/>
  <c r="Y24" i="64"/>
  <c r="X24" i="64"/>
  <c r="W24" i="64"/>
  <c r="Z23" i="64"/>
  <c r="Y23" i="64"/>
  <c r="X23" i="64"/>
  <c r="W23" i="64"/>
  <c r="Z22" i="64"/>
  <c r="Y22" i="64"/>
  <c r="X22" i="64"/>
  <c r="W22" i="64"/>
  <c r="Z21" i="64"/>
  <c r="Y21" i="64"/>
  <c r="X21" i="64"/>
  <c r="W21" i="64"/>
  <c r="Z17" i="64"/>
  <c r="Y17" i="64"/>
  <c r="X17" i="64"/>
  <c r="W17" i="64"/>
  <c r="Z16" i="64"/>
  <c r="Y16" i="64"/>
  <c r="X16" i="64"/>
  <c r="W16" i="64"/>
  <c r="Z15" i="64"/>
  <c r="Y15" i="64"/>
  <c r="X15" i="64"/>
  <c r="W15" i="64"/>
  <c r="Z14" i="64"/>
  <c r="Y14" i="64"/>
  <c r="X14" i="64"/>
  <c r="W14" i="64"/>
  <c r="Z13" i="64"/>
  <c r="Y13" i="64"/>
  <c r="X13" i="64"/>
  <c r="W13" i="64"/>
  <c r="Z9" i="64"/>
  <c r="Y9" i="64"/>
  <c r="X9" i="64"/>
  <c r="W9" i="64"/>
  <c r="Z8" i="64"/>
  <c r="Y8" i="64"/>
  <c r="X8" i="64"/>
  <c r="W8" i="64"/>
  <c r="Z7" i="64"/>
  <c r="Y7" i="64"/>
  <c r="X7" i="64"/>
  <c r="W7" i="64"/>
  <c r="Z6" i="64"/>
  <c r="Z28" i="64" s="1"/>
  <c r="Y6" i="64"/>
  <c r="Y28" i="64" s="1"/>
  <c r="X6" i="64"/>
  <c r="X28" i="64" s="1"/>
  <c r="W6" i="64"/>
  <c r="W28" i="64" s="1"/>
  <c r="Z5" i="64"/>
  <c r="Y5" i="64"/>
  <c r="Y30" i="64" s="1"/>
  <c r="X5" i="64"/>
  <c r="W5" i="64"/>
  <c r="T17" i="64"/>
  <c r="T16" i="64"/>
  <c r="T15" i="64"/>
  <c r="T14" i="64"/>
  <c r="T13" i="64"/>
  <c r="T30" i="64" s="1"/>
  <c r="T6" i="64"/>
  <c r="T7" i="64"/>
  <c r="T8" i="64"/>
  <c r="T9" i="64"/>
  <c r="T5" i="64"/>
  <c r="Z25" i="63"/>
  <c r="Y25" i="63"/>
  <c r="X25" i="63"/>
  <c r="W25" i="63"/>
  <c r="Z24" i="63"/>
  <c r="Y24" i="63"/>
  <c r="X24" i="63"/>
  <c r="W24" i="63"/>
  <c r="Z23" i="63"/>
  <c r="Y23" i="63"/>
  <c r="X23" i="63"/>
  <c r="W23" i="63"/>
  <c r="Z22" i="63"/>
  <c r="Y22" i="63"/>
  <c r="X22" i="63"/>
  <c r="W22" i="63"/>
  <c r="Z21" i="63"/>
  <c r="Y21" i="63"/>
  <c r="X21" i="63"/>
  <c r="W21" i="63"/>
  <c r="Z17" i="63"/>
  <c r="Y17" i="63"/>
  <c r="X17" i="63"/>
  <c r="W17" i="63"/>
  <c r="Z16" i="63"/>
  <c r="Y16" i="63"/>
  <c r="X16" i="63"/>
  <c r="W16" i="63"/>
  <c r="Z15" i="63"/>
  <c r="Y15" i="63"/>
  <c r="X15" i="63"/>
  <c r="W15" i="63"/>
  <c r="Z14" i="63"/>
  <c r="Y14" i="63"/>
  <c r="X14" i="63"/>
  <c r="W14" i="63"/>
  <c r="Z13" i="63"/>
  <c r="Y13" i="63"/>
  <c r="X13" i="63"/>
  <c r="W13" i="63"/>
  <c r="Z9" i="63"/>
  <c r="Y9" i="63"/>
  <c r="X9" i="63"/>
  <c r="W9" i="63"/>
  <c r="Z8" i="63"/>
  <c r="Y8" i="63"/>
  <c r="X8" i="63"/>
  <c r="W8" i="63"/>
  <c r="Z7" i="63"/>
  <c r="Z28" i="63" s="1"/>
  <c r="Y7" i="63"/>
  <c r="X7" i="63"/>
  <c r="W7" i="63"/>
  <c r="Z6" i="63"/>
  <c r="Y6" i="63"/>
  <c r="X6" i="63"/>
  <c r="W6" i="63"/>
  <c r="Z5" i="63"/>
  <c r="Y5" i="63"/>
  <c r="Y29" i="63" s="1"/>
  <c r="X5" i="63"/>
  <c r="W5" i="63"/>
  <c r="W29" i="63" s="1"/>
  <c r="Z30" i="63"/>
  <c r="W28" i="63"/>
  <c r="T17" i="63"/>
  <c r="T16" i="63"/>
  <c r="T15" i="63"/>
  <c r="T14" i="63"/>
  <c r="T13" i="63"/>
  <c r="T6" i="63"/>
  <c r="T7" i="63"/>
  <c r="T8" i="63"/>
  <c r="T28" i="63" s="1"/>
  <c r="T9" i="63"/>
  <c r="T5" i="63"/>
  <c r="T29" i="63" s="1"/>
  <c r="AS40" i="127"/>
  <c r="AR40" i="127"/>
  <c r="AQ40" i="127"/>
  <c r="AP40" i="127"/>
  <c r="AN40" i="127"/>
  <c r="AM40" i="127"/>
  <c r="AL40" i="127"/>
  <c r="AK40" i="127"/>
  <c r="AI40" i="127"/>
  <c r="AH40" i="127"/>
  <c r="AG40" i="127"/>
  <c r="AF40" i="127"/>
  <c r="AD40" i="127"/>
  <c r="AC40" i="127"/>
  <c r="AB40" i="127"/>
  <c r="AA40" i="127"/>
  <c r="Y40" i="127"/>
  <c r="X40" i="127"/>
  <c r="W40" i="127"/>
  <c r="V40" i="127"/>
  <c r="T40" i="127"/>
  <c r="S40" i="127"/>
  <c r="R40" i="127"/>
  <c r="Q40" i="127"/>
  <c r="O40" i="127"/>
  <c r="N40" i="127"/>
  <c r="M40" i="127"/>
  <c r="L40" i="127"/>
  <c r="J40" i="127"/>
  <c r="I40" i="127"/>
  <c r="H40" i="127"/>
  <c r="G40" i="127"/>
  <c r="AS39" i="127"/>
  <c r="AR39" i="127"/>
  <c r="AQ39" i="127"/>
  <c r="AP39" i="127"/>
  <c r="AN39" i="127"/>
  <c r="AM39" i="127"/>
  <c r="AL39" i="127"/>
  <c r="AK39" i="127"/>
  <c r="AI39" i="127"/>
  <c r="AH39" i="127"/>
  <c r="AG39" i="127"/>
  <c r="AF39" i="127"/>
  <c r="AD39" i="127"/>
  <c r="AC39" i="127"/>
  <c r="AB39" i="127"/>
  <c r="AA39" i="127"/>
  <c r="Y39" i="127"/>
  <c r="X39" i="127"/>
  <c r="W39" i="127"/>
  <c r="V39" i="127"/>
  <c r="T39" i="127"/>
  <c r="S39" i="127"/>
  <c r="R39" i="127"/>
  <c r="Q39" i="127"/>
  <c r="O39" i="127"/>
  <c r="N39" i="127"/>
  <c r="M39" i="127"/>
  <c r="L39" i="127"/>
  <c r="J39" i="127"/>
  <c r="I39" i="127"/>
  <c r="H39" i="127"/>
  <c r="G39" i="127"/>
  <c r="AS38" i="127"/>
  <c r="AR38" i="127"/>
  <c r="AQ38" i="127"/>
  <c r="AP38" i="127"/>
  <c r="AN38" i="127"/>
  <c r="AM38" i="127"/>
  <c r="AL38" i="127"/>
  <c r="AK38" i="127"/>
  <c r="AI38" i="127"/>
  <c r="AH38" i="127"/>
  <c r="AG38" i="127"/>
  <c r="AF38" i="127"/>
  <c r="AD38" i="127"/>
  <c r="AC38" i="127"/>
  <c r="AB38" i="127"/>
  <c r="AA38" i="127"/>
  <c r="Y38" i="127"/>
  <c r="X38" i="127"/>
  <c r="W38" i="127"/>
  <c r="V38" i="127"/>
  <c r="T38" i="127"/>
  <c r="S38" i="127"/>
  <c r="R38" i="127"/>
  <c r="Q38" i="127"/>
  <c r="O38" i="127"/>
  <c r="N38" i="127"/>
  <c r="M38" i="127"/>
  <c r="L38" i="127"/>
  <c r="J38" i="127"/>
  <c r="I38" i="127"/>
  <c r="H38" i="127"/>
  <c r="G38" i="127"/>
  <c r="AS19" i="127"/>
  <c r="AR19" i="127"/>
  <c r="AQ19" i="127"/>
  <c r="AP19" i="127"/>
  <c r="AN19" i="127"/>
  <c r="AM19" i="127"/>
  <c r="AL19" i="127"/>
  <c r="AK19" i="127"/>
  <c r="AI19" i="127"/>
  <c r="AH19" i="127"/>
  <c r="AG19" i="127"/>
  <c r="AF19" i="127"/>
  <c r="AD19" i="127"/>
  <c r="AC19" i="127"/>
  <c r="AB19" i="127"/>
  <c r="AA19" i="127"/>
  <c r="Y19" i="127"/>
  <c r="X19" i="127"/>
  <c r="W19" i="127"/>
  <c r="V19" i="127"/>
  <c r="T19" i="127"/>
  <c r="S19" i="127"/>
  <c r="R19" i="127"/>
  <c r="Q19" i="127"/>
  <c r="O19" i="127"/>
  <c r="N19" i="127"/>
  <c r="M19" i="127"/>
  <c r="L19" i="127"/>
  <c r="J19" i="127"/>
  <c r="I19" i="127"/>
  <c r="H19" i="127"/>
  <c r="G19" i="127"/>
  <c r="AS18" i="127"/>
  <c r="AR18" i="127"/>
  <c r="AQ18" i="127"/>
  <c r="AP18" i="127"/>
  <c r="AN18" i="127"/>
  <c r="AM18" i="127"/>
  <c r="AL18" i="127"/>
  <c r="AK18" i="127"/>
  <c r="AI18" i="127"/>
  <c r="AH18" i="127"/>
  <c r="AG18" i="127"/>
  <c r="AF18" i="127"/>
  <c r="AD18" i="127"/>
  <c r="AC18" i="127"/>
  <c r="AB18" i="127"/>
  <c r="AA18" i="127"/>
  <c r="Y18" i="127"/>
  <c r="X18" i="127"/>
  <c r="W18" i="127"/>
  <c r="V18" i="127"/>
  <c r="T18" i="127"/>
  <c r="S18" i="127"/>
  <c r="R18" i="127"/>
  <c r="Q18" i="127"/>
  <c r="O18" i="127"/>
  <c r="N18" i="127"/>
  <c r="M18" i="127"/>
  <c r="L18" i="127"/>
  <c r="J18" i="127"/>
  <c r="I18" i="127"/>
  <c r="H18" i="127"/>
  <c r="G18" i="127"/>
  <c r="AS17" i="127"/>
  <c r="AR17" i="127"/>
  <c r="AQ17" i="127"/>
  <c r="AP17" i="127"/>
  <c r="AN17" i="127"/>
  <c r="AM17" i="127"/>
  <c r="AL17" i="127"/>
  <c r="AK17" i="127"/>
  <c r="AI17" i="127"/>
  <c r="AH17" i="127"/>
  <c r="AG17" i="127"/>
  <c r="AF17" i="127"/>
  <c r="AD17" i="127"/>
  <c r="AC17" i="127"/>
  <c r="AB17" i="127"/>
  <c r="AA17" i="127"/>
  <c r="Y17" i="127"/>
  <c r="X17" i="127"/>
  <c r="W17" i="127"/>
  <c r="V17" i="127"/>
  <c r="T17" i="127"/>
  <c r="S17" i="127"/>
  <c r="R17" i="127"/>
  <c r="Q17" i="127"/>
  <c r="O17" i="127"/>
  <c r="N17" i="127"/>
  <c r="M17" i="127"/>
  <c r="L17" i="127"/>
  <c r="J17" i="127"/>
  <c r="I17" i="127"/>
  <c r="H17" i="127"/>
  <c r="G17" i="127"/>
  <c r="Z25" i="62"/>
  <c r="Y25" i="62"/>
  <c r="X25" i="62"/>
  <c r="W25" i="62"/>
  <c r="Z24" i="62"/>
  <c r="Y24" i="62"/>
  <c r="X24" i="62"/>
  <c r="W24" i="62"/>
  <c r="Z23" i="62"/>
  <c r="Y23" i="62"/>
  <c r="X23" i="62"/>
  <c r="W23" i="62"/>
  <c r="Z22" i="62"/>
  <c r="Y22" i="62"/>
  <c r="X22" i="62"/>
  <c r="W22" i="62"/>
  <c r="Z21" i="62"/>
  <c r="Y21" i="62"/>
  <c r="X21" i="62"/>
  <c r="W21" i="62"/>
  <c r="Z17" i="62"/>
  <c r="Y17" i="62"/>
  <c r="X17" i="62"/>
  <c r="W17" i="62"/>
  <c r="Z16" i="62"/>
  <c r="Y16" i="62"/>
  <c r="X16" i="62"/>
  <c r="W16" i="62"/>
  <c r="Z15" i="62"/>
  <c r="Y15" i="62"/>
  <c r="X15" i="62"/>
  <c r="W15" i="62"/>
  <c r="Z14" i="62"/>
  <c r="Y14" i="62"/>
  <c r="X14" i="62"/>
  <c r="W14" i="62"/>
  <c r="Z13" i="62"/>
  <c r="Y13" i="62"/>
  <c r="X13" i="62"/>
  <c r="W13" i="62"/>
  <c r="Z9" i="62"/>
  <c r="Y9" i="62"/>
  <c r="X9" i="62"/>
  <c r="W9" i="62"/>
  <c r="Z8" i="62"/>
  <c r="Y8" i="62"/>
  <c r="X8" i="62"/>
  <c r="W8" i="62"/>
  <c r="Z7" i="62"/>
  <c r="Y7" i="62"/>
  <c r="X7" i="62"/>
  <c r="W7" i="62"/>
  <c r="Z6" i="62"/>
  <c r="Y6" i="62"/>
  <c r="X6" i="62"/>
  <c r="X30" i="62" s="1"/>
  <c r="W6" i="62"/>
  <c r="W28" i="62" s="1"/>
  <c r="Z5" i="62"/>
  <c r="Y5" i="62"/>
  <c r="X5" i="62"/>
  <c r="W5" i="62"/>
  <c r="T17" i="62"/>
  <c r="T16" i="62"/>
  <c r="T15" i="62"/>
  <c r="T14" i="62"/>
  <c r="T13" i="62"/>
  <c r="T6" i="62"/>
  <c r="T29" i="62" s="1"/>
  <c r="T7" i="62"/>
  <c r="T8" i="62"/>
  <c r="T9" i="62"/>
  <c r="T5" i="62"/>
  <c r="Z25" i="61"/>
  <c r="Y25" i="61"/>
  <c r="X25" i="61"/>
  <c r="W25" i="61"/>
  <c r="Z24" i="61"/>
  <c r="Y24" i="61"/>
  <c r="X24" i="61"/>
  <c r="W24" i="61"/>
  <c r="Z23" i="61"/>
  <c r="Y23" i="61"/>
  <c r="X23" i="61"/>
  <c r="W23" i="61"/>
  <c r="Z22" i="61"/>
  <c r="Y22" i="61"/>
  <c r="X22" i="61"/>
  <c r="W22" i="61"/>
  <c r="Z21" i="61"/>
  <c r="Y21" i="61"/>
  <c r="X21" i="61"/>
  <c r="W21" i="61"/>
  <c r="Z17" i="61"/>
  <c r="Y17" i="61"/>
  <c r="X17" i="61"/>
  <c r="W17" i="61"/>
  <c r="Z16" i="61"/>
  <c r="Y16" i="61"/>
  <c r="X16" i="61"/>
  <c r="W16" i="61"/>
  <c r="Z15" i="61"/>
  <c r="Y15" i="61"/>
  <c r="X15" i="61"/>
  <c r="W15" i="61"/>
  <c r="Z14" i="61"/>
  <c r="Y14" i="61"/>
  <c r="X14" i="61"/>
  <c r="W14" i="61"/>
  <c r="Z13" i="61"/>
  <c r="Y13" i="61"/>
  <c r="X13" i="61"/>
  <c r="W13" i="61"/>
  <c r="Z9" i="61"/>
  <c r="Y9" i="61"/>
  <c r="X9" i="61"/>
  <c r="W9" i="61"/>
  <c r="Z8" i="61"/>
  <c r="Y8" i="61"/>
  <c r="X8" i="61"/>
  <c r="W8" i="61"/>
  <c r="Z7" i="61"/>
  <c r="Y7" i="61"/>
  <c r="X7" i="61"/>
  <c r="W7" i="61"/>
  <c r="Z6" i="61"/>
  <c r="Y6" i="61"/>
  <c r="X6" i="61"/>
  <c r="W6" i="61"/>
  <c r="W28" i="61" s="1"/>
  <c r="Z5" i="61"/>
  <c r="Y5" i="61"/>
  <c r="Y29" i="61" s="1"/>
  <c r="X5" i="61"/>
  <c r="X29" i="61" s="1"/>
  <c r="W5" i="61"/>
  <c r="W30" i="61" s="1"/>
  <c r="X30" i="61"/>
  <c r="X28" i="61"/>
  <c r="T17" i="61"/>
  <c r="T16" i="61"/>
  <c r="T15" i="61"/>
  <c r="T14" i="61"/>
  <c r="T13" i="61"/>
  <c r="T6" i="61"/>
  <c r="T7" i="61"/>
  <c r="T8" i="61"/>
  <c r="T9" i="61"/>
  <c r="T5" i="61"/>
  <c r="T29" i="61" s="1"/>
  <c r="Z25" i="60"/>
  <c r="Y25" i="60"/>
  <c r="X25" i="60"/>
  <c r="W25" i="60"/>
  <c r="Z24" i="60"/>
  <c r="Y24" i="60"/>
  <c r="X24" i="60"/>
  <c r="W24" i="60"/>
  <c r="Z23" i="60"/>
  <c r="Y23" i="60"/>
  <c r="X23" i="60"/>
  <c r="W23" i="60"/>
  <c r="Z22" i="60"/>
  <c r="Y22" i="60"/>
  <c r="X22" i="60"/>
  <c r="W22" i="60"/>
  <c r="Z21" i="60"/>
  <c r="Y21" i="60"/>
  <c r="X21" i="60"/>
  <c r="W21" i="60"/>
  <c r="Z17" i="60"/>
  <c r="Y17" i="60"/>
  <c r="X17" i="60"/>
  <c r="W17" i="60"/>
  <c r="Z16" i="60"/>
  <c r="Y16" i="60"/>
  <c r="X16" i="60"/>
  <c r="W16" i="60"/>
  <c r="Z15" i="60"/>
  <c r="Y15" i="60"/>
  <c r="X15" i="60"/>
  <c r="W15" i="60"/>
  <c r="Z14" i="60"/>
  <c r="Y14" i="60"/>
  <c r="X14" i="60"/>
  <c r="W14" i="60"/>
  <c r="Z13" i="60"/>
  <c r="Y13" i="60"/>
  <c r="X13" i="60"/>
  <c r="W13" i="60"/>
  <c r="Z9" i="60"/>
  <c r="Y9" i="60"/>
  <c r="X9" i="60"/>
  <c r="W9" i="60"/>
  <c r="Z8" i="60"/>
  <c r="Y8" i="60"/>
  <c r="X8" i="60"/>
  <c r="W8" i="60"/>
  <c r="Z7" i="60"/>
  <c r="Z30" i="60" s="1"/>
  <c r="Y7" i="60"/>
  <c r="X7" i="60"/>
  <c r="W7" i="60"/>
  <c r="Z6" i="60"/>
  <c r="Z28" i="60" s="1"/>
  <c r="Y6" i="60"/>
  <c r="Y30" i="60" s="1"/>
  <c r="X6" i="60"/>
  <c r="X28" i="60" s="1"/>
  <c r="W6" i="60"/>
  <c r="W28" i="60" s="1"/>
  <c r="Z5" i="60"/>
  <c r="Y5" i="60"/>
  <c r="X5" i="60"/>
  <c r="X30" i="60" s="1"/>
  <c r="W5" i="60"/>
  <c r="W30" i="60"/>
  <c r="T17" i="60"/>
  <c r="T28" i="60" s="1"/>
  <c r="T16" i="60"/>
  <c r="T15" i="60"/>
  <c r="T14" i="60"/>
  <c r="T13" i="60"/>
  <c r="T6" i="60"/>
  <c r="T29" i="60" s="1"/>
  <c r="T7" i="60"/>
  <c r="T8" i="60"/>
  <c r="T9" i="60"/>
  <c r="T5" i="60"/>
  <c r="Z25" i="59"/>
  <c r="Y25" i="59"/>
  <c r="X25" i="59"/>
  <c r="W25" i="59"/>
  <c r="Z24" i="59"/>
  <c r="Y24" i="59"/>
  <c r="X24" i="59"/>
  <c r="W24" i="59"/>
  <c r="Z23" i="59"/>
  <c r="Y23" i="59"/>
  <c r="X23" i="59"/>
  <c r="W23" i="59"/>
  <c r="Z22" i="59"/>
  <c r="Y22" i="59"/>
  <c r="X22" i="59"/>
  <c r="W22" i="59"/>
  <c r="Z21" i="59"/>
  <c r="Y21" i="59"/>
  <c r="X21" i="59"/>
  <c r="W21" i="59"/>
  <c r="Z17" i="59"/>
  <c r="Y17" i="59"/>
  <c r="X17" i="59"/>
  <c r="W17" i="59"/>
  <c r="Z16" i="59"/>
  <c r="Y16" i="59"/>
  <c r="X16" i="59"/>
  <c r="W16" i="59"/>
  <c r="Z15" i="59"/>
  <c r="Y15" i="59"/>
  <c r="X15" i="59"/>
  <c r="W15" i="59"/>
  <c r="Z14" i="59"/>
  <c r="Y14" i="59"/>
  <c r="X14" i="59"/>
  <c r="W14" i="59"/>
  <c r="Z13" i="59"/>
  <c r="Y13" i="59"/>
  <c r="X13" i="59"/>
  <c r="W13" i="59"/>
  <c r="Z9" i="59"/>
  <c r="Y9" i="59"/>
  <c r="X9" i="59"/>
  <c r="W9" i="59"/>
  <c r="Z8" i="59"/>
  <c r="Y8" i="59"/>
  <c r="X8" i="59"/>
  <c r="W8" i="59"/>
  <c r="Z7" i="59"/>
  <c r="Y7" i="59"/>
  <c r="X7" i="59"/>
  <c r="W7" i="59"/>
  <c r="Z6" i="59"/>
  <c r="Y6" i="59"/>
  <c r="X6" i="59"/>
  <c r="W6" i="59"/>
  <c r="Z5" i="59"/>
  <c r="Z29" i="59" s="1"/>
  <c r="Y5" i="59"/>
  <c r="Y30" i="59" s="1"/>
  <c r="X5" i="59"/>
  <c r="W5" i="59"/>
  <c r="T17" i="59"/>
  <c r="T16" i="59"/>
  <c r="T15" i="59"/>
  <c r="T14" i="59"/>
  <c r="T13" i="59"/>
  <c r="T6" i="59"/>
  <c r="T7" i="59"/>
  <c r="T8" i="59"/>
  <c r="T9" i="59"/>
  <c r="T28" i="59" s="1"/>
  <c r="T5" i="59"/>
  <c r="T30" i="59" s="1"/>
  <c r="Z25" i="58"/>
  <c r="Y25" i="58"/>
  <c r="X25" i="58"/>
  <c r="W25" i="58"/>
  <c r="Z24" i="58"/>
  <c r="Y24" i="58"/>
  <c r="X24" i="58"/>
  <c r="W24" i="58"/>
  <c r="Z23" i="58"/>
  <c r="Y23" i="58"/>
  <c r="X23" i="58"/>
  <c r="W23" i="58"/>
  <c r="Z22" i="58"/>
  <c r="Y22" i="58"/>
  <c r="X22" i="58"/>
  <c r="W22" i="58"/>
  <c r="Z21" i="58"/>
  <c r="Y21" i="58"/>
  <c r="X21" i="58"/>
  <c r="W21" i="58"/>
  <c r="Z17" i="58"/>
  <c r="Y17" i="58"/>
  <c r="X17" i="58"/>
  <c r="W17" i="58"/>
  <c r="Z16" i="58"/>
  <c r="Y16" i="58"/>
  <c r="X16" i="58"/>
  <c r="W16" i="58"/>
  <c r="Z15" i="58"/>
  <c r="Y15" i="58"/>
  <c r="X15" i="58"/>
  <c r="W15" i="58"/>
  <c r="Z14" i="58"/>
  <c r="Y14" i="58"/>
  <c r="X14" i="58"/>
  <c r="W14" i="58"/>
  <c r="Z13" i="58"/>
  <c r="Y13" i="58"/>
  <c r="X13" i="58"/>
  <c r="W13" i="58"/>
  <c r="Z9" i="58"/>
  <c r="Y9" i="58"/>
  <c r="X9" i="58"/>
  <c r="W9" i="58"/>
  <c r="Z8" i="58"/>
  <c r="Y8" i="58"/>
  <c r="X8" i="58"/>
  <c r="W8" i="58"/>
  <c r="Z7" i="58"/>
  <c r="Y7" i="58"/>
  <c r="Y28" i="58" s="1"/>
  <c r="X7" i="58"/>
  <c r="X30" i="58" s="1"/>
  <c r="W7" i="58"/>
  <c r="Z6" i="58"/>
  <c r="Y6" i="58"/>
  <c r="X6" i="58"/>
  <c r="X28" i="58" s="1"/>
  <c r="W6" i="58"/>
  <c r="W28" i="58" s="1"/>
  <c r="Z5" i="58"/>
  <c r="Y5" i="58"/>
  <c r="X5" i="58"/>
  <c r="W5" i="58"/>
  <c r="Z28" i="58"/>
  <c r="T17" i="58"/>
  <c r="T16" i="58"/>
  <c r="T15" i="58"/>
  <c r="T14" i="58"/>
  <c r="T13" i="58"/>
  <c r="T6" i="58"/>
  <c r="T7" i="58"/>
  <c r="T8" i="58"/>
  <c r="T9" i="58"/>
  <c r="T29" i="58" s="1"/>
  <c r="T5" i="58"/>
  <c r="O39" i="124"/>
  <c r="N39" i="124"/>
  <c r="M39" i="124"/>
  <c r="L39" i="124"/>
  <c r="J39" i="124"/>
  <c r="I39" i="124"/>
  <c r="H39" i="124"/>
  <c r="G39" i="124"/>
  <c r="O38" i="124"/>
  <c r="N38" i="124"/>
  <c r="M38" i="124"/>
  <c r="L38" i="124"/>
  <c r="J38" i="124"/>
  <c r="I38" i="124"/>
  <c r="H38" i="124"/>
  <c r="G38" i="124"/>
  <c r="O37" i="124"/>
  <c r="N37" i="124"/>
  <c r="M37" i="124"/>
  <c r="L37" i="124"/>
  <c r="J37" i="124"/>
  <c r="I37" i="124"/>
  <c r="H37" i="124"/>
  <c r="G37" i="124"/>
  <c r="O18" i="124"/>
  <c r="N18" i="124"/>
  <c r="M18" i="124"/>
  <c r="L18" i="124"/>
  <c r="J18" i="124"/>
  <c r="I18" i="124"/>
  <c r="H18" i="124"/>
  <c r="G18" i="124"/>
  <c r="O17" i="124"/>
  <c r="N17" i="124"/>
  <c r="M17" i="124"/>
  <c r="L17" i="124"/>
  <c r="J17" i="124"/>
  <c r="I17" i="124"/>
  <c r="H17" i="124"/>
  <c r="G17" i="124"/>
  <c r="O16" i="124"/>
  <c r="N16" i="124"/>
  <c r="M16" i="124"/>
  <c r="L16" i="124"/>
  <c r="J16" i="124"/>
  <c r="I16" i="124"/>
  <c r="H16" i="124"/>
  <c r="G16" i="124"/>
  <c r="Z25" i="56"/>
  <c r="Y25" i="56"/>
  <c r="X25" i="56"/>
  <c r="W25" i="56"/>
  <c r="Z24" i="56"/>
  <c r="Y24" i="56"/>
  <c r="X24" i="56"/>
  <c r="W24" i="56"/>
  <c r="Z23" i="56"/>
  <c r="Y23" i="56"/>
  <c r="X23" i="56"/>
  <c r="W23" i="56"/>
  <c r="Z22" i="56"/>
  <c r="Y22" i="56"/>
  <c r="X22" i="56"/>
  <c r="W22" i="56"/>
  <c r="Z21" i="56"/>
  <c r="Y21" i="56"/>
  <c r="X21" i="56"/>
  <c r="W21" i="56"/>
  <c r="Z17" i="56"/>
  <c r="Y17" i="56"/>
  <c r="X17" i="56"/>
  <c r="W17" i="56"/>
  <c r="Z16" i="56"/>
  <c r="Y16" i="56"/>
  <c r="X16" i="56"/>
  <c r="W16" i="56"/>
  <c r="Z15" i="56"/>
  <c r="Y15" i="56"/>
  <c r="X15" i="56"/>
  <c r="W15" i="56"/>
  <c r="Z14" i="56"/>
  <c r="Y14" i="56"/>
  <c r="X14" i="56"/>
  <c r="W14" i="56"/>
  <c r="Z13" i="56"/>
  <c r="Y13" i="56"/>
  <c r="X13" i="56"/>
  <c r="W13" i="56"/>
  <c r="Z9" i="56"/>
  <c r="Y9" i="56"/>
  <c r="X9" i="56"/>
  <c r="W9" i="56"/>
  <c r="Z8" i="56"/>
  <c r="Y8" i="56"/>
  <c r="X8" i="56"/>
  <c r="W8" i="56"/>
  <c r="Z7" i="56"/>
  <c r="Y7" i="56"/>
  <c r="X7" i="56"/>
  <c r="W7" i="56"/>
  <c r="Z6" i="56"/>
  <c r="Y6" i="56"/>
  <c r="X6" i="56"/>
  <c r="W6" i="56"/>
  <c r="Z5" i="56"/>
  <c r="Z29" i="56" s="1"/>
  <c r="Y5" i="56"/>
  <c r="X5" i="56"/>
  <c r="W5" i="56"/>
  <c r="W29" i="56" s="1"/>
  <c r="X30" i="56"/>
  <c r="Z28" i="56"/>
  <c r="Y28" i="56"/>
  <c r="X28" i="56"/>
  <c r="W28" i="56"/>
  <c r="T17" i="56"/>
  <c r="T16" i="56"/>
  <c r="T15" i="56"/>
  <c r="T14" i="56"/>
  <c r="T13" i="56"/>
  <c r="T6" i="56"/>
  <c r="T7" i="56"/>
  <c r="T8" i="56"/>
  <c r="T9" i="56"/>
  <c r="T5" i="56"/>
  <c r="Z25" i="54"/>
  <c r="Y25" i="54"/>
  <c r="X25" i="54"/>
  <c r="W25" i="54"/>
  <c r="Z24" i="54"/>
  <c r="Y24" i="54"/>
  <c r="X24" i="54"/>
  <c r="W24" i="54"/>
  <c r="Z23" i="54"/>
  <c r="Y23" i="54"/>
  <c r="X23" i="54"/>
  <c r="W23" i="54"/>
  <c r="Z22" i="54"/>
  <c r="Y22" i="54"/>
  <c r="X22" i="54"/>
  <c r="W22" i="54"/>
  <c r="Z21" i="54"/>
  <c r="Y21" i="54"/>
  <c r="X21" i="54"/>
  <c r="W21" i="54"/>
  <c r="Z17" i="54"/>
  <c r="Y17" i="54"/>
  <c r="X17" i="54"/>
  <c r="W17" i="54"/>
  <c r="Z16" i="54"/>
  <c r="Y16" i="54"/>
  <c r="X16" i="54"/>
  <c r="W16" i="54"/>
  <c r="Z15" i="54"/>
  <c r="Y15" i="54"/>
  <c r="X15" i="54"/>
  <c r="W15" i="54"/>
  <c r="Z14" i="54"/>
  <c r="Y14" i="54"/>
  <c r="X14" i="54"/>
  <c r="W14" i="54"/>
  <c r="Z13" i="54"/>
  <c r="Y13" i="54"/>
  <c r="X13" i="54"/>
  <c r="W13" i="54"/>
  <c r="Z9" i="54"/>
  <c r="Y9" i="54"/>
  <c r="X9" i="54"/>
  <c r="W9" i="54"/>
  <c r="Z8" i="54"/>
  <c r="Y8" i="54"/>
  <c r="X8" i="54"/>
  <c r="W8" i="54"/>
  <c r="W30" i="54" s="1"/>
  <c r="Z7" i="54"/>
  <c r="Y7" i="54"/>
  <c r="X7" i="54"/>
  <c r="W7" i="54"/>
  <c r="Z6" i="54"/>
  <c r="Z30" i="54" s="1"/>
  <c r="Y6" i="54"/>
  <c r="Y30" i="54" s="1"/>
  <c r="X6" i="54"/>
  <c r="X28" i="54" s="1"/>
  <c r="W6" i="54"/>
  <c r="Z5" i="54"/>
  <c r="Y5" i="54"/>
  <c r="X5" i="54"/>
  <c r="W5" i="54"/>
  <c r="X30" i="54"/>
  <c r="T17" i="54"/>
  <c r="T16" i="54"/>
  <c r="T30" i="54" s="1"/>
  <c r="T15" i="54"/>
  <c r="T14" i="54"/>
  <c r="T13" i="54"/>
  <c r="T6" i="54"/>
  <c r="T29" i="54" s="1"/>
  <c r="T7" i="54"/>
  <c r="T8" i="54"/>
  <c r="T9" i="54"/>
  <c r="T5" i="54"/>
  <c r="O39" i="121"/>
  <c r="N39" i="121"/>
  <c r="M39" i="121"/>
  <c r="L39" i="121"/>
  <c r="J39" i="121"/>
  <c r="I39" i="121"/>
  <c r="H39" i="121"/>
  <c r="G39" i="121"/>
  <c r="O38" i="121"/>
  <c r="N38" i="121"/>
  <c r="M38" i="121"/>
  <c r="L38" i="121"/>
  <c r="J38" i="121"/>
  <c r="I38" i="121"/>
  <c r="H38" i="121"/>
  <c r="G38" i="121"/>
  <c r="O37" i="121"/>
  <c r="N37" i="121"/>
  <c r="M37" i="121"/>
  <c r="L37" i="121"/>
  <c r="J37" i="121"/>
  <c r="I37" i="121"/>
  <c r="H37" i="121"/>
  <c r="G37" i="121"/>
  <c r="O18" i="121"/>
  <c r="N18" i="121"/>
  <c r="M18" i="121"/>
  <c r="L18" i="121"/>
  <c r="J18" i="121"/>
  <c r="I18" i="121"/>
  <c r="H18" i="121"/>
  <c r="G18" i="121"/>
  <c r="O17" i="121"/>
  <c r="N17" i="121"/>
  <c r="M17" i="121"/>
  <c r="L17" i="121"/>
  <c r="J17" i="121"/>
  <c r="I17" i="121"/>
  <c r="H17" i="121"/>
  <c r="G17" i="121"/>
  <c r="O16" i="121"/>
  <c r="N16" i="121"/>
  <c r="M16" i="121"/>
  <c r="L16" i="121"/>
  <c r="J16" i="121"/>
  <c r="I16" i="121"/>
  <c r="H16" i="121"/>
  <c r="G16" i="121"/>
  <c r="Z25" i="55"/>
  <c r="Y25" i="55"/>
  <c r="X25" i="55"/>
  <c r="W25" i="55"/>
  <c r="Z24" i="55"/>
  <c r="Y24" i="55"/>
  <c r="X24" i="55"/>
  <c r="W24" i="55"/>
  <c r="Z23" i="55"/>
  <c r="Y23" i="55"/>
  <c r="X23" i="55"/>
  <c r="W23" i="55"/>
  <c r="Z22" i="55"/>
  <c r="Y22" i="55"/>
  <c r="X22" i="55"/>
  <c r="W22" i="55"/>
  <c r="Z21" i="55"/>
  <c r="Y21" i="55"/>
  <c r="X21" i="55"/>
  <c r="W21" i="55"/>
  <c r="Z17" i="55"/>
  <c r="Y17" i="55"/>
  <c r="X17" i="55"/>
  <c r="W17" i="55"/>
  <c r="Z16" i="55"/>
  <c r="Y16" i="55"/>
  <c r="X16" i="55"/>
  <c r="W16" i="55"/>
  <c r="Z15" i="55"/>
  <c r="Y15" i="55"/>
  <c r="X15" i="55"/>
  <c r="W15" i="55"/>
  <c r="Z14" i="55"/>
  <c r="Y14" i="55"/>
  <c r="X14" i="55"/>
  <c r="W14" i="55"/>
  <c r="Z13" i="55"/>
  <c r="Y13" i="55"/>
  <c r="X13" i="55"/>
  <c r="W13" i="55"/>
  <c r="Z9" i="55"/>
  <c r="Y9" i="55"/>
  <c r="X9" i="55"/>
  <c r="W9" i="55"/>
  <c r="Z8" i="55"/>
  <c r="Z28" i="55" s="1"/>
  <c r="Y8" i="55"/>
  <c r="X8" i="55"/>
  <c r="W8" i="55"/>
  <c r="Z7" i="55"/>
  <c r="Y7" i="55"/>
  <c r="X7" i="55"/>
  <c r="W7" i="55"/>
  <c r="Z6" i="55"/>
  <c r="Y6" i="55"/>
  <c r="X6" i="55"/>
  <c r="X28" i="55" s="1"/>
  <c r="W6" i="55"/>
  <c r="W28" i="55" s="1"/>
  <c r="Z5" i="55"/>
  <c r="Y5" i="55"/>
  <c r="Y29" i="55" s="1"/>
  <c r="X5" i="55"/>
  <c r="W5" i="55"/>
  <c r="W30" i="55" s="1"/>
  <c r="Z30" i="55"/>
  <c r="Y30" i="55"/>
  <c r="Y28" i="55"/>
  <c r="T17" i="55"/>
  <c r="T16" i="55"/>
  <c r="T15" i="55"/>
  <c r="T14" i="55"/>
  <c r="T13" i="55"/>
  <c r="T6" i="55"/>
  <c r="T7" i="55"/>
  <c r="T28" i="55" s="1"/>
  <c r="T8" i="55"/>
  <c r="T9" i="55"/>
  <c r="T5" i="55"/>
  <c r="Z25" i="53"/>
  <c r="Y25" i="53"/>
  <c r="X25" i="53"/>
  <c r="W25" i="53"/>
  <c r="Z24" i="53"/>
  <c r="Y24" i="53"/>
  <c r="X24" i="53"/>
  <c r="W24" i="53"/>
  <c r="Z23" i="53"/>
  <c r="Y23" i="53"/>
  <c r="X23" i="53"/>
  <c r="W23" i="53"/>
  <c r="Z22" i="53"/>
  <c r="Y22" i="53"/>
  <c r="X22" i="53"/>
  <c r="W22" i="53"/>
  <c r="Z21" i="53"/>
  <c r="Y21" i="53"/>
  <c r="X21" i="53"/>
  <c r="W21" i="53"/>
  <c r="Z17" i="53"/>
  <c r="Y17" i="53"/>
  <c r="X17" i="53"/>
  <c r="W17" i="53"/>
  <c r="Z16" i="53"/>
  <c r="Y16" i="53"/>
  <c r="X16" i="53"/>
  <c r="W16" i="53"/>
  <c r="Z15" i="53"/>
  <c r="Y15" i="53"/>
  <c r="X15" i="53"/>
  <c r="W15" i="53"/>
  <c r="Z14" i="53"/>
  <c r="Y14" i="53"/>
  <c r="X14" i="53"/>
  <c r="W14" i="53"/>
  <c r="Z13" i="53"/>
  <c r="Y13" i="53"/>
  <c r="X13" i="53"/>
  <c r="W13" i="53"/>
  <c r="Z9" i="53"/>
  <c r="Y9" i="53"/>
  <c r="X9" i="53"/>
  <c r="W9" i="53"/>
  <c r="Z8" i="53"/>
  <c r="Y8" i="53"/>
  <c r="Y28" i="53" s="1"/>
  <c r="X8" i="53"/>
  <c r="W8" i="53"/>
  <c r="Z7" i="53"/>
  <c r="Y7" i="53"/>
  <c r="X7" i="53"/>
  <c r="X28" i="53" s="1"/>
  <c r="W7" i="53"/>
  <c r="W28" i="53" s="1"/>
  <c r="Z6" i="53"/>
  <c r="Z28" i="53" s="1"/>
  <c r="Y6" i="53"/>
  <c r="X6" i="53"/>
  <c r="W6" i="53"/>
  <c r="Z5" i="53"/>
  <c r="Y5" i="53"/>
  <c r="X5" i="53"/>
  <c r="W5" i="53"/>
  <c r="Z30" i="53"/>
  <c r="Y30" i="53"/>
  <c r="W30" i="53"/>
  <c r="T17" i="53"/>
  <c r="T16" i="53"/>
  <c r="T15" i="53"/>
  <c r="T14" i="53"/>
  <c r="T13" i="53"/>
  <c r="T6" i="53"/>
  <c r="T7" i="53"/>
  <c r="T8" i="53"/>
  <c r="T9" i="53"/>
  <c r="T5" i="53"/>
  <c r="T28" i="53" s="1"/>
  <c r="Q15" i="118"/>
  <c r="R15" i="118"/>
  <c r="S15" i="118"/>
  <c r="T15" i="118"/>
  <c r="Q16" i="118"/>
  <c r="R16" i="118"/>
  <c r="S16" i="118"/>
  <c r="T16" i="118"/>
  <c r="Q17" i="118"/>
  <c r="R17" i="118"/>
  <c r="S17" i="118"/>
  <c r="T17" i="118"/>
  <c r="Y38" i="118"/>
  <c r="X38" i="118"/>
  <c r="W38" i="118"/>
  <c r="V38" i="118"/>
  <c r="T38" i="118"/>
  <c r="S38" i="118"/>
  <c r="R38" i="118"/>
  <c r="Q38" i="118"/>
  <c r="O38" i="118"/>
  <c r="N38" i="118"/>
  <c r="M38" i="118"/>
  <c r="L38" i="118"/>
  <c r="J38" i="118"/>
  <c r="I38" i="118"/>
  <c r="H38" i="118"/>
  <c r="G38" i="118"/>
  <c r="Y37" i="118"/>
  <c r="X37" i="118"/>
  <c r="W37" i="118"/>
  <c r="V37" i="118"/>
  <c r="T37" i="118"/>
  <c r="S37" i="118"/>
  <c r="R37" i="118"/>
  <c r="Q37" i="118"/>
  <c r="O37" i="118"/>
  <c r="N37" i="118"/>
  <c r="M37" i="118"/>
  <c r="L37" i="118"/>
  <c r="J37" i="118"/>
  <c r="I37" i="118"/>
  <c r="H37" i="118"/>
  <c r="G37" i="118"/>
  <c r="Y36" i="118"/>
  <c r="X36" i="118"/>
  <c r="W36" i="118"/>
  <c r="V36" i="118"/>
  <c r="T36" i="118"/>
  <c r="S36" i="118"/>
  <c r="R36" i="118"/>
  <c r="Q36" i="118"/>
  <c r="N36" i="118"/>
  <c r="M36" i="118"/>
  <c r="L36" i="118"/>
  <c r="J36" i="118"/>
  <c r="I36" i="118"/>
  <c r="H36" i="118"/>
  <c r="G36" i="118"/>
  <c r="Y17" i="118"/>
  <c r="X17" i="118"/>
  <c r="W17" i="118"/>
  <c r="V17" i="118"/>
  <c r="O17" i="118"/>
  <c r="N17" i="118"/>
  <c r="M17" i="118"/>
  <c r="L17" i="118"/>
  <c r="J17" i="118"/>
  <c r="I17" i="118"/>
  <c r="H17" i="118"/>
  <c r="G17" i="118"/>
  <c r="Y16" i="118"/>
  <c r="X16" i="118"/>
  <c r="W16" i="118"/>
  <c r="V16" i="118"/>
  <c r="O16" i="118"/>
  <c r="N16" i="118"/>
  <c r="M16" i="118"/>
  <c r="L16" i="118"/>
  <c r="J16" i="118"/>
  <c r="I16" i="118"/>
  <c r="H16" i="118"/>
  <c r="G16" i="118"/>
  <c r="Y15" i="118"/>
  <c r="X15" i="118"/>
  <c r="W15" i="118"/>
  <c r="V15" i="118"/>
  <c r="O15" i="118"/>
  <c r="N15" i="118"/>
  <c r="M15" i="118"/>
  <c r="L15" i="118"/>
  <c r="J15" i="118"/>
  <c r="I15" i="118"/>
  <c r="H15" i="118"/>
  <c r="G15" i="118"/>
  <c r="Z25" i="52"/>
  <c r="Y25" i="52"/>
  <c r="X25" i="52"/>
  <c r="W25" i="52"/>
  <c r="Z24" i="52"/>
  <c r="Y24" i="52"/>
  <c r="X24" i="52"/>
  <c r="W24" i="52"/>
  <c r="Z23" i="52"/>
  <c r="Y23" i="52"/>
  <c r="X23" i="52"/>
  <c r="W23" i="52"/>
  <c r="Z22" i="52"/>
  <c r="Y22" i="52"/>
  <c r="X22" i="52"/>
  <c r="W22" i="52"/>
  <c r="Z21" i="52"/>
  <c r="Y21" i="52"/>
  <c r="X21" i="52"/>
  <c r="W21" i="52"/>
  <c r="Z17" i="52"/>
  <c r="Y17" i="52"/>
  <c r="X17" i="52"/>
  <c r="W17" i="52"/>
  <c r="Z16" i="52"/>
  <c r="Y16" i="52"/>
  <c r="X16" i="52"/>
  <c r="W16" i="52"/>
  <c r="Z15" i="52"/>
  <c r="Y15" i="52"/>
  <c r="X15" i="52"/>
  <c r="W15" i="52"/>
  <c r="Z14" i="52"/>
  <c r="Y14" i="52"/>
  <c r="X14" i="52"/>
  <c r="W14" i="52"/>
  <c r="Z13" i="52"/>
  <c r="Y13" i="52"/>
  <c r="X13" i="52"/>
  <c r="W13" i="52"/>
  <c r="Z9" i="52"/>
  <c r="Y9" i="52"/>
  <c r="X9" i="52"/>
  <c r="W9" i="52"/>
  <c r="Z8" i="52"/>
  <c r="Y8" i="52"/>
  <c r="X8" i="52"/>
  <c r="W8" i="52"/>
  <c r="Z7" i="52"/>
  <c r="Y7" i="52"/>
  <c r="X7" i="52"/>
  <c r="W7" i="52"/>
  <c r="W28" i="52" s="1"/>
  <c r="Z6" i="52"/>
  <c r="Z28" i="52" s="1"/>
  <c r="Y6" i="52"/>
  <c r="X6" i="52"/>
  <c r="X28" i="52" s="1"/>
  <c r="W6" i="52"/>
  <c r="Z5" i="52"/>
  <c r="Z30" i="52" s="1"/>
  <c r="Y5" i="52"/>
  <c r="Y29" i="52" s="1"/>
  <c r="X5" i="52"/>
  <c r="W5" i="52"/>
  <c r="Y28" i="52"/>
  <c r="T17" i="52"/>
  <c r="T16" i="52"/>
  <c r="T15" i="52"/>
  <c r="T14" i="52"/>
  <c r="T13" i="52"/>
  <c r="T30" i="52" s="1"/>
  <c r="T6" i="52"/>
  <c r="T7" i="52"/>
  <c r="T8" i="52"/>
  <c r="T9" i="52"/>
  <c r="T5" i="52"/>
  <c r="T28" i="52" s="1"/>
  <c r="Z25" i="51"/>
  <c r="Y25" i="51"/>
  <c r="X25" i="51"/>
  <c r="W25" i="51"/>
  <c r="Z24" i="51"/>
  <c r="Y24" i="51"/>
  <c r="X24" i="51"/>
  <c r="W24" i="51"/>
  <c r="Z23" i="51"/>
  <c r="Y23" i="51"/>
  <c r="X23" i="51"/>
  <c r="W23" i="51"/>
  <c r="Z22" i="51"/>
  <c r="Y22" i="51"/>
  <c r="X22" i="51"/>
  <c r="W22" i="51"/>
  <c r="Z21" i="51"/>
  <c r="Y21" i="51"/>
  <c r="X21" i="51"/>
  <c r="W21" i="51"/>
  <c r="Z17" i="51"/>
  <c r="Y17" i="51"/>
  <c r="X17" i="51"/>
  <c r="W17" i="51"/>
  <c r="Z16" i="51"/>
  <c r="Y16" i="51"/>
  <c r="X16" i="51"/>
  <c r="W16" i="51"/>
  <c r="Z15" i="51"/>
  <c r="Y15" i="51"/>
  <c r="X15" i="51"/>
  <c r="W15" i="51"/>
  <c r="Z14" i="51"/>
  <c r="Y14" i="51"/>
  <c r="X14" i="51"/>
  <c r="W14" i="51"/>
  <c r="Z13" i="51"/>
  <c r="Y13" i="51"/>
  <c r="X13" i="51"/>
  <c r="W13" i="51"/>
  <c r="Z9" i="51"/>
  <c r="Y9" i="51"/>
  <c r="X9" i="51"/>
  <c r="W9" i="51"/>
  <c r="Z8" i="51"/>
  <c r="Y8" i="51"/>
  <c r="X8" i="51"/>
  <c r="W8" i="51"/>
  <c r="W28" i="51" s="1"/>
  <c r="Z7" i="51"/>
  <c r="Y7" i="51"/>
  <c r="X7" i="51"/>
  <c r="W7" i="51"/>
  <c r="Z6" i="51"/>
  <c r="Y6" i="51"/>
  <c r="X6" i="51"/>
  <c r="W6" i="51"/>
  <c r="Z5" i="51"/>
  <c r="Z29" i="51" s="1"/>
  <c r="Y5" i="51"/>
  <c r="Y29" i="51" s="1"/>
  <c r="X5" i="51"/>
  <c r="W5" i="51"/>
  <c r="W30" i="51"/>
  <c r="Z28" i="51"/>
  <c r="Y28" i="51"/>
  <c r="X28" i="51"/>
  <c r="T17" i="51"/>
  <c r="T16" i="51"/>
  <c r="T15" i="51"/>
  <c r="T14" i="51"/>
  <c r="T13" i="51"/>
  <c r="T6" i="51"/>
  <c r="T7" i="51"/>
  <c r="T8" i="51"/>
  <c r="T9" i="51"/>
  <c r="T5" i="51"/>
  <c r="T29" i="51" s="1"/>
  <c r="Z25" i="50"/>
  <c r="Y25" i="50"/>
  <c r="X25" i="50"/>
  <c r="W25" i="50"/>
  <c r="Z24" i="50"/>
  <c r="Y24" i="50"/>
  <c r="X24" i="50"/>
  <c r="W24" i="50"/>
  <c r="Z23" i="50"/>
  <c r="Y23" i="50"/>
  <c r="X23" i="50"/>
  <c r="W23" i="50"/>
  <c r="Z22" i="50"/>
  <c r="Y22" i="50"/>
  <c r="X22" i="50"/>
  <c r="W22" i="50"/>
  <c r="Z21" i="50"/>
  <c r="Y21" i="50"/>
  <c r="X21" i="50"/>
  <c r="W21" i="50"/>
  <c r="Z17" i="50"/>
  <c r="Y17" i="50"/>
  <c r="X17" i="50"/>
  <c r="W17" i="50"/>
  <c r="Z16" i="50"/>
  <c r="Y16" i="50"/>
  <c r="X16" i="50"/>
  <c r="W16" i="50"/>
  <c r="Z15" i="50"/>
  <c r="Y15" i="50"/>
  <c r="X15" i="50"/>
  <c r="W15" i="50"/>
  <c r="Z14" i="50"/>
  <c r="Y14" i="50"/>
  <c r="X14" i="50"/>
  <c r="W14" i="50"/>
  <c r="Z13" i="50"/>
  <c r="Y13" i="50"/>
  <c r="X13" i="50"/>
  <c r="W13" i="50"/>
  <c r="Z9" i="50"/>
  <c r="Y9" i="50"/>
  <c r="X9" i="50"/>
  <c r="W9" i="50"/>
  <c r="Z8" i="50"/>
  <c r="Y8" i="50"/>
  <c r="X8" i="50"/>
  <c r="W8" i="50"/>
  <c r="Z7" i="50"/>
  <c r="Z30" i="50" s="1"/>
  <c r="Y7" i="50"/>
  <c r="X7" i="50"/>
  <c r="W7" i="50"/>
  <c r="Z6" i="50"/>
  <c r="Y6" i="50"/>
  <c r="Y30" i="50" s="1"/>
  <c r="X6" i="50"/>
  <c r="X28" i="50" s="1"/>
  <c r="W6" i="50"/>
  <c r="W28" i="50" s="1"/>
  <c r="Z5" i="50"/>
  <c r="Y5" i="50"/>
  <c r="X5" i="50"/>
  <c r="W5" i="50"/>
  <c r="X30" i="50"/>
  <c r="W30" i="50"/>
  <c r="T17" i="50"/>
  <c r="T16" i="50"/>
  <c r="T30" i="50" s="1"/>
  <c r="T15" i="50"/>
  <c r="T14" i="50"/>
  <c r="T13" i="50"/>
  <c r="T6" i="50"/>
  <c r="T7" i="50"/>
  <c r="T8" i="50"/>
  <c r="T9" i="50"/>
  <c r="T5" i="50"/>
  <c r="Z25" i="49"/>
  <c r="Y25" i="49"/>
  <c r="X25" i="49"/>
  <c r="W25" i="49"/>
  <c r="Z24" i="49"/>
  <c r="Y24" i="49"/>
  <c r="X24" i="49"/>
  <c r="W24" i="49"/>
  <c r="Z23" i="49"/>
  <c r="Y23" i="49"/>
  <c r="X23" i="49"/>
  <c r="W23" i="49"/>
  <c r="Z22" i="49"/>
  <c r="Y22" i="49"/>
  <c r="X22" i="49"/>
  <c r="W22" i="49"/>
  <c r="Z21" i="49"/>
  <c r="Y21" i="49"/>
  <c r="X21" i="49"/>
  <c r="W21" i="49"/>
  <c r="Z17" i="49"/>
  <c r="Y17" i="49"/>
  <c r="X17" i="49"/>
  <c r="W17" i="49"/>
  <c r="Z16" i="49"/>
  <c r="Y16" i="49"/>
  <c r="X16" i="49"/>
  <c r="W16" i="49"/>
  <c r="Z15" i="49"/>
  <c r="Y15" i="49"/>
  <c r="X15" i="49"/>
  <c r="W15" i="49"/>
  <c r="Z14" i="49"/>
  <c r="Y14" i="49"/>
  <c r="X14" i="49"/>
  <c r="W14" i="49"/>
  <c r="Z13" i="49"/>
  <c r="Y13" i="49"/>
  <c r="X13" i="49"/>
  <c r="W13" i="49"/>
  <c r="Z9" i="49"/>
  <c r="Y9" i="49"/>
  <c r="X9" i="49"/>
  <c r="W9" i="49"/>
  <c r="Z8" i="49"/>
  <c r="Y8" i="49"/>
  <c r="X8" i="49"/>
  <c r="W8" i="49"/>
  <c r="Z7" i="49"/>
  <c r="Y7" i="49"/>
  <c r="X7" i="49"/>
  <c r="W7" i="49"/>
  <c r="Z6" i="49"/>
  <c r="Y6" i="49"/>
  <c r="Y28" i="49" s="1"/>
  <c r="X6" i="49"/>
  <c r="X28" i="49" s="1"/>
  <c r="W6" i="49"/>
  <c r="W28" i="49" s="1"/>
  <c r="Z5" i="49"/>
  <c r="Z29" i="49" s="1"/>
  <c r="Y5" i="49"/>
  <c r="Y30" i="49" s="1"/>
  <c r="X5" i="49"/>
  <c r="X30" i="49" s="1"/>
  <c r="W5" i="49"/>
  <c r="Z30" i="49"/>
  <c r="Z28" i="49"/>
  <c r="T17" i="49"/>
  <c r="T16" i="49"/>
  <c r="T15" i="49"/>
  <c r="T14" i="49"/>
  <c r="T13" i="49"/>
  <c r="T6" i="49"/>
  <c r="T7" i="49"/>
  <c r="T8" i="49"/>
  <c r="T9" i="49"/>
  <c r="T5" i="49"/>
  <c r="T29" i="49" s="1"/>
  <c r="AS38" i="115"/>
  <c r="AR38" i="115"/>
  <c r="AQ38" i="115"/>
  <c r="AP38" i="115"/>
  <c r="AN38" i="115"/>
  <c r="AM38" i="115"/>
  <c r="AL38" i="115"/>
  <c r="AK38" i="115"/>
  <c r="AI38" i="115"/>
  <c r="AH38" i="115"/>
  <c r="AG38" i="115"/>
  <c r="AF38" i="115"/>
  <c r="AD38" i="115"/>
  <c r="AC38" i="115"/>
  <c r="AB38" i="115"/>
  <c r="AA38" i="115"/>
  <c r="Y38" i="115"/>
  <c r="X38" i="115"/>
  <c r="W38" i="115"/>
  <c r="V38" i="115"/>
  <c r="T38" i="115"/>
  <c r="S38" i="115"/>
  <c r="R38" i="115"/>
  <c r="Q38" i="115"/>
  <c r="O38" i="115"/>
  <c r="N38" i="115"/>
  <c r="M38" i="115"/>
  <c r="L38" i="115"/>
  <c r="J38" i="115"/>
  <c r="I38" i="115"/>
  <c r="H38" i="115"/>
  <c r="G38" i="115"/>
  <c r="AS37" i="115"/>
  <c r="AR37" i="115"/>
  <c r="AQ37" i="115"/>
  <c r="AP37" i="115"/>
  <c r="AN37" i="115"/>
  <c r="AM37" i="115"/>
  <c r="AL37" i="115"/>
  <c r="AK37" i="115"/>
  <c r="AI37" i="115"/>
  <c r="AH37" i="115"/>
  <c r="AG37" i="115"/>
  <c r="AF37" i="115"/>
  <c r="AD37" i="115"/>
  <c r="AC37" i="115"/>
  <c r="AB37" i="115"/>
  <c r="AA37" i="115"/>
  <c r="Y37" i="115"/>
  <c r="X37" i="115"/>
  <c r="W37" i="115"/>
  <c r="V37" i="115"/>
  <c r="T37" i="115"/>
  <c r="S37" i="115"/>
  <c r="R37" i="115"/>
  <c r="Q37" i="115"/>
  <c r="O37" i="115"/>
  <c r="N37" i="115"/>
  <c r="M37" i="115"/>
  <c r="L37" i="115"/>
  <c r="J37" i="115"/>
  <c r="I37" i="115"/>
  <c r="H37" i="115"/>
  <c r="G37" i="115"/>
  <c r="AS36" i="115"/>
  <c r="AR36" i="115"/>
  <c r="AQ36" i="115"/>
  <c r="AP36" i="115"/>
  <c r="AN36" i="115"/>
  <c r="AM36" i="115"/>
  <c r="AL36" i="115"/>
  <c r="AK36" i="115"/>
  <c r="AI36" i="115"/>
  <c r="AH36" i="115"/>
  <c r="AG36" i="115"/>
  <c r="AF36" i="115"/>
  <c r="AD36" i="115"/>
  <c r="AC36" i="115"/>
  <c r="AB36" i="115"/>
  <c r="AA36" i="115"/>
  <c r="Y36" i="115"/>
  <c r="X36" i="115"/>
  <c r="W36" i="115"/>
  <c r="V36" i="115"/>
  <c r="T36" i="115"/>
  <c r="S36" i="115"/>
  <c r="R36" i="115"/>
  <c r="Q36" i="115"/>
  <c r="O36" i="115"/>
  <c r="N36" i="115"/>
  <c r="M36" i="115"/>
  <c r="L36" i="115"/>
  <c r="J36" i="115"/>
  <c r="I36" i="115"/>
  <c r="H36" i="115"/>
  <c r="G36" i="115"/>
  <c r="AS17" i="115"/>
  <c r="AR17" i="115"/>
  <c r="AQ17" i="115"/>
  <c r="AP17" i="115"/>
  <c r="AN17" i="115"/>
  <c r="AM17" i="115"/>
  <c r="AL17" i="115"/>
  <c r="AK17" i="115"/>
  <c r="AI17" i="115"/>
  <c r="AH17" i="115"/>
  <c r="AG17" i="115"/>
  <c r="AF17" i="115"/>
  <c r="AD17" i="115"/>
  <c r="AC17" i="115"/>
  <c r="AB17" i="115"/>
  <c r="AA17" i="115"/>
  <c r="Y17" i="115"/>
  <c r="X17" i="115"/>
  <c r="W17" i="115"/>
  <c r="V17" i="115"/>
  <c r="T17" i="115"/>
  <c r="S17" i="115"/>
  <c r="R17" i="115"/>
  <c r="Q17" i="115"/>
  <c r="O17" i="115"/>
  <c r="N17" i="115"/>
  <c r="M17" i="115"/>
  <c r="L17" i="115"/>
  <c r="J17" i="115"/>
  <c r="I17" i="115"/>
  <c r="H17" i="115"/>
  <c r="G17" i="115"/>
  <c r="AS16" i="115"/>
  <c r="AR16" i="115"/>
  <c r="AQ16" i="115"/>
  <c r="AP16" i="115"/>
  <c r="AN16" i="115"/>
  <c r="AM16" i="115"/>
  <c r="AL16" i="115"/>
  <c r="AK16" i="115"/>
  <c r="AI16" i="115"/>
  <c r="AH16" i="115"/>
  <c r="AG16" i="115"/>
  <c r="AF16" i="115"/>
  <c r="AD16" i="115"/>
  <c r="AC16" i="115"/>
  <c r="AB16" i="115"/>
  <c r="AA16" i="115"/>
  <c r="Y16" i="115"/>
  <c r="X16" i="115"/>
  <c r="W16" i="115"/>
  <c r="V16" i="115"/>
  <c r="T16" i="115"/>
  <c r="S16" i="115"/>
  <c r="R16" i="115"/>
  <c r="Q16" i="115"/>
  <c r="O16" i="115"/>
  <c r="N16" i="115"/>
  <c r="M16" i="115"/>
  <c r="L16" i="115"/>
  <c r="J16" i="115"/>
  <c r="I16" i="115"/>
  <c r="H16" i="115"/>
  <c r="G16" i="115"/>
  <c r="AS15" i="115"/>
  <c r="AR15" i="115"/>
  <c r="AQ15" i="115"/>
  <c r="AP15" i="115"/>
  <c r="AN15" i="115"/>
  <c r="AM15" i="115"/>
  <c r="AL15" i="115"/>
  <c r="AK15" i="115"/>
  <c r="AI15" i="115"/>
  <c r="AH15" i="115"/>
  <c r="AG15" i="115"/>
  <c r="AF15" i="115"/>
  <c r="AD15" i="115"/>
  <c r="AC15" i="115"/>
  <c r="AB15" i="115"/>
  <c r="AA15" i="115"/>
  <c r="Y15" i="115"/>
  <c r="X15" i="115"/>
  <c r="W15" i="115"/>
  <c r="V15" i="115"/>
  <c r="T15" i="115"/>
  <c r="S15" i="115"/>
  <c r="R15" i="115"/>
  <c r="Q15" i="115"/>
  <c r="O15" i="115"/>
  <c r="N15" i="115"/>
  <c r="M15" i="115"/>
  <c r="L15" i="115"/>
  <c r="J15" i="115"/>
  <c r="I15" i="115"/>
  <c r="H15" i="115"/>
  <c r="G15" i="115"/>
  <c r="Z25" i="48"/>
  <c r="Y25" i="48"/>
  <c r="X25" i="48"/>
  <c r="W25" i="48"/>
  <c r="Z24" i="48"/>
  <c r="Y24" i="48"/>
  <c r="X24" i="48"/>
  <c r="W24" i="48"/>
  <c r="Z23" i="48"/>
  <c r="Y23" i="48"/>
  <c r="X23" i="48"/>
  <c r="W23" i="48"/>
  <c r="Z22" i="48"/>
  <c r="Y22" i="48"/>
  <c r="X22" i="48"/>
  <c r="W22" i="48"/>
  <c r="Z21" i="48"/>
  <c r="Y21" i="48"/>
  <c r="X21" i="48"/>
  <c r="W21" i="48"/>
  <c r="Z17" i="48"/>
  <c r="Y17" i="48"/>
  <c r="X17" i="48"/>
  <c r="W17" i="48"/>
  <c r="Z16" i="48"/>
  <c r="Y16" i="48"/>
  <c r="X16" i="48"/>
  <c r="W16" i="48"/>
  <c r="Z15" i="48"/>
  <c r="Y15" i="48"/>
  <c r="X15" i="48"/>
  <c r="W15" i="48"/>
  <c r="Z14" i="48"/>
  <c r="Y14" i="48"/>
  <c r="X14" i="48"/>
  <c r="W14" i="48"/>
  <c r="Z13" i="48"/>
  <c r="Y13" i="48"/>
  <c r="X13" i="48"/>
  <c r="W13" i="48"/>
  <c r="Z9" i="48"/>
  <c r="Y9" i="48"/>
  <c r="X9" i="48"/>
  <c r="W9" i="48"/>
  <c r="Z8" i="48"/>
  <c r="Z29" i="48" s="1"/>
  <c r="Y8" i="48"/>
  <c r="X8" i="48"/>
  <c r="W8" i="48"/>
  <c r="Z7" i="48"/>
  <c r="Y7" i="48"/>
  <c r="X7" i="48"/>
  <c r="W7" i="48"/>
  <c r="Z6" i="48"/>
  <c r="Y6" i="48"/>
  <c r="X6" i="48"/>
  <c r="W6" i="48"/>
  <c r="Z5" i="48"/>
  <c r="Y5" i="48"/>
  <c r="X5" i="48"/>
  <c r="X29" i="48" s="1"/>
  <c r="W5" i="48"/>
  <c r="W29" i="48" s="1"/>
  <c r="Z30" i="48"/>
  <c r="Y30" i="48"/>
  <c r="X30" i="48"/>
  <c r="W30" i="48"/>
  <c r="W28" i="48"/>
  <c r="T17" i="48"/>
  <c r="T16" i="48"/>
  <c r="T15" i="48"/>
  <c r="T14" i="48"/>
  <c r="T13" i="48"/>
  <c r="T6" i="48"/>
  <c r="T29" i="48" s="1"/>
  <c r="T7" i="48"/>
  <c r="T28" i="48" s="1"/>
  <c r="T8" i="48"/>
  <c r="T9" i="48"/>
  <c r="T5" i="48"/>
  <c r="Z25" i="47"/>
  <c r="Y25" i="47"/>
  <c r="X25" i="47"/>
  <c r="W25" i="47"/>
  <c r="Z24" i="47"/>
  <c r="Y24" i="47"/>
  <c r="X24" i="47"/>
  <c r="W24" i="47"/>
  <c r="Z23" i="47"/>
  <c r="Y23" i="47"/>
  <c r="X23" i="47"/>
  <c r="W23" i="47"/>
  <c r="Z22" i="47"/>
  <c r="Y22" i="47"/>
  <c r="X22" i="47"/>
  <c r="W22" i="47"/>
  <c r="Z21" i="47"/>
  <c r="Y21" i="47"/>
  <c r="X21" i="47"/>
  <c r="W21" i="47"/>
  <c r="Z17" i="47"/>
  <c r="Y17" i="47"/>
  <c r="X17" i="47"/>
  <c r="W17" i="47"/>
  <c r="Z16" i="47"/>
  <c r="Y16" i="47"/>
  <c r="X16" i="47"/>
  <c r="W16" i="47"/>
  <c r="Z15" i="47"/>
  <c r="Y15" i="47"/>
  <c r="X15" i="47"/>
  <c r="W15" i="47"/>
  <c r="Z14" i="47"/>
  <c r="Y14" i="47"/>
  <c r="X14" i="47"/>
  <c r="W14" i="47"/>
  <c r="Z13" i="47"/>
  <c r="Y13" i="47"/>
  <c r="X13" i="47"/>
  <c r="W13" i="47"/>
  <c r="Z9" i="47"/>
  <c r="Y9" i="47"/>
  <c r="X9" i="47"/>
  <c r="W9" i="47"/>
  <c r="Z8" i="47"/>
  <c r="Y8" i="47"/>
  <c r="X8" i="47"/>
  <c r="W8" i="47"/>
  <c r="Z7" i="47"/>
  <c r="Y7" i="47"/>
  <c r="X7" i="47"/>
  <c r="W7" i="47"/>
  <c r="Z6" i="47"/>
  <c r="Y6" i="47"/>
  <c r="X6" i="47"/>
  <c r="W6" i="47"/>
  <c r="Z5" i="47"/>
  <c r="Z29" i="47" s="1"/>
  <c r="Y5" i="47"/>
  <c r="X5" i="47"/>
  <c r="X29" i="47" s="1"/>
  <c r="W5" i="47"/>
  <c r="T17" i="47"/>
  <c r="T16" i="47"/>
  <c r="T15" i="47"/>
  <c r="T14" i="47"/>
  <c r="T13" i="47"/>
  <c r="T6" i="47"/>
  <c r="T7" i="47"/>
  <c r="T8" i="47"/>
  <c r="T9" i="47"/>
  <c r="T5" i="47"/>
  <c r="T29" i="47" s="1"/>
  <c r="Z25" i="46"/>
  <c r="Y25" i="46"/>
  <c r="X25" i="46"/>
  <c r="W25" i="46"/>
  <c r="Z24" i="46"/>
  <c r="Y24" i="46"/>
  <c r="X24" i="46"/>
  <c r="W24" i="46"/>
  <c r="Z23" i="46"/>
  <c r="Y23" i="46"/>
  <c r="X23" i="46"/>
  <c r="W23" i="46"/>
  <c r="Z22" i="46"/>
  <c r="Y22" i="46"/>
  <c r="X22" i="46"/>
  <c r="W22" i="46"/>
  <c r="Z21" i="46"/>
  <c r="Y21" i="46"/>
  <c r="X21" i="46"/>
  <c r="W21" i="46"/>
  <c r="Z17" i="46"/>
  <c r="Y17" i="46"/>
  <c r="X17" i="46"/>
  <c r="W17" i="46"/>
  <c r="Z16" i="46"/>
  <c r="Y16" i="46"/>
  <c r="X16" i="46"/>
  <c r="W16" i="46"/>
  <c r="Z15" i="46"/>
  <c r="Y15" i="46"/>
  <c r="X15" i="46"/>
  <c r="W15" i="46"/>
  <c r="Z14" i="46"/>
  <c r="Y14" i="46"/>
  <c r="X14" i="46"/>
  <c r="W14" i="46"/>
  <c r="Z13" i="46"/>
  <c r="Y13" i="46"/>
  <c r="X13" i="46"/>
  <c r="W13" i="46"/>
  <c r="Z9" i="46"/>
  <c r="Y9" i="46"/>
  <c r="X9" i="46"/>
  <c r="W9" i="46"/>
  <c r="Z8" i="46"/>
  <c r="Y8" i="46"/>
  <c r="X8" i="46"/>
  <c r="W8" i="46"/>
  <c r="Z7" i="46"/>
  <c r="Y7" i="46"/>
  <c r="Y30" i="46" s="1"/>
  <c r="X7" i="46"/>
  <c r="W7" i="46"/>
  <c r="Z6" i="46"/>
  <c r="Z28" i="46" s="1"/>
  <c r="Y6" i="46"/>
  <c r="X6" i="46"/>
  <c r="X30" i="46" s="1"/>
  <c r="W6" i="46"/>
  <c r="W28" i="46" s="1"/>
  <c r="Z5" i="46"/>
  <c r="Y5" i="46"/>
  <c r="X5" i="46"/>
  <c r="W5" i="46"/>
  <c r="T17" i="46"/>
  <c r="T16" i="46"/>
  <c r="T30" i="46" s="1"/>
  <c r="T15" i="46"/>
  <c r="T14" i="46"/>
  <c r="T13" i="46"/>
  <c r="T6" i="46"/>
  <c r="T7" i="46"/>
  <c r="T8" i="46"/>
  <c r="T9" i="46"/>
  <c r="T5" i="46"/>
  <c r="P39" i="112"/>
  <c r="O39" i="112"/>
  <c r="N39" i="112"/>
  <c r="M39" i="112"/>
  <c r="K39" i="112"/>
  <c r="J39" i="112"/>
  <c r="I39" i="112"/>
  <c r="H39" i="112"/>
  <c r="P38" i="112"/>
  <c r="O38" i="112"/>
  <c r="N38" i="112"/>
  <c r="M38" i="112"/>
  <c r="K38" i="112"/>
  <c r="J38" i="112"/>
  <c r="I38" i="112"/>
  <c r="H38" i="112"/>
  <c r="P37" i="112"/>
  <c r="O37" i="112"/>
  <c r="N37" i="112"/>
  <c r="M37" i="112"/>
  <c r="K37" i="112"/>
  <c r="J37" i="112"/>
  <c r="I37" i="112"/>
  <c r="H37" i="112"/>
  <c r="P18" i="112"/>
  <c r="O18" i="112"/>
  <c r="N18" i="112"/>
  <c r="M18" i="112"/>
  <c r="K18" i="112"/>
  <c r="J18" i="112"/>
  <c r="I18" i="112"/>
  <c r="H18" i="112"/>
  <c r="P17" i="112"/>
  <c r="O17" i="112"/>
  <c r="N17" i="112"/>
  <c r="M17" i="112"/>
  <c r="K17" i="112"/>
  <c r="J17" i="112"/>
  <c r="I17" i="112"/>
  <c r="H17" i="112"/>
  <c r="P16" i="112"/>
  <c r="O16" i="112"/>
  <c r="N16" i="112"/>
  <c r="M16" i="112"/>
  <c r="K16" i="112"/>
  <c r="J16" i="112"/>
  <c r="I16" i="112"/>
  <c r="H16" i="112"/>
  <c r="Z25" i="44"/>
  <c r="Y25" i="44"/>
  <c r="X25" i="44"/>
  <c r="W25" i="44"/>
  <c r="Z24" i="44"/>
  <c r="Y24" i="44"/>
  <c r="X24" i="44"/>
  <c r="W24" i="44"/>
  <c r="Z23" i="44"/>
  <c r="Y23" i="44"/>
  <c r="X23" i="44"/>
  <c r="W23" i="44"/>
  <c r="Z22" i="44"/>
  <c r="Y22" i="44"/>
  <c r="X22" i="44"/>
  <c r="W22" i="44"/>
  <c r="Z21" i="44"/>
  <c r="Y21" i="44"/>
  <c r="X21" i="44"/>
  <c r="W21" i="44"/>
  <c r="Z17" i="44"/>
  <c r="Y17" i="44"/>
  <c r="X17" i="44"/>
  <c r="W17" i="44"/>
  <c r="Z16" i="44"/>
  <c r="Y16" i="44"/>
  <c r="X16" i="44"/>
  <c r="W16" i="44"/>
  <c r="Z15" i="44"/>
  <c r="Y15" i="44"/>
  <c r="X15" i="44"/>
  <c r="W15" i="44"/>
  <c r="Z14" i="44"/>
  <c r="Y14" i="44"/>
  <c r="X14" i="44"/>
  <c r="W14" i="44"/>
  <c r="Z13" i="44"/>
  <c r="Y13" i="44"/>
  <c r="X13" i="44"/>
  <c r="W13" i="44"/>
  <c r="Z9" i="44"/>
  <c r="Y9" i="44"/>
  <c r="X9" i="44"/>
  <c r="W9" i="44"/>
  <c r="Z8" i="44"/>
  <c r="Y8" i="44"/>
  <c r="Y28" i="44" s="1"/>
  <c r="X8" i="44"/>
  <c r="W8" i="44"/>
  <c r="Z7" i="44"/>
  <c r="Y7" i="44"/>
  <c r="X7" i="44"/>
  <c r="W7" i="44"/>
  <c r="Z6" i="44"/>
  <c r="Z30" i="44" s="1"/>
  <c r="Y6" i="44"/>
  <c r="X6" i="44"/>
  <c r="W6" i="44"/>
  <c r="W28" i="44" s="1"/>
  <c r="Z5" i="44"/>
  <c r="Y5" i="44"/>
  <c r="X5" i="44"/>
  <c r="X30" i="44" s="1"/>
  <c r="W5" i="44"/>
  <c r="Y30" i="44"/>
  <c r="Z28" i="44"/>
  <c r="T17" i="44"/>
  <c r="T16" i="44"/>
  <c r="T15" i="44"/>
  <c r="T14" i="44"/>
  <c r="T13" i="44"/>
  <c r="T6" i="44"/>
  <c r="T7" i="44"/>
  <c r="T8" i="44"/>
  <c r="T9" i="44"/>
  <c r="T29" i="44" s="1"/>
  <c r="T5" i="44"/>
  <c r="Z25" i="43"/>
  <c r="Y25" i="43"/>
  <c r="X25" i="43"/>
  <c r="W25" i="43"/>
  <c r="Z24" i="43"/>
  <c r="Y24" i="43"/>
  <c r="X24" i="43"/>
  <c r="W24" i="43"/>
  <c r="Z23" i="43"/>
  <c r="Y23" i="43"/>
  <c r="X23" i="43"/>
  <c r="W23" i="43"/>
  <c r="Z22" i="43"/>
  <c r="Y22" i="43"/>
  <c r="X22" i="43"/>
  <c r="W22" i="43"/>
  <c r="Z21" i="43"/>
  <c r="Y21" i="43"/>
  <c r="X21" i="43"/>
  <c r="W21" i="43"/>
  <c r="Z17" i="43"/>
  <c r="Y17" i="43"/>
  <c r="X17" i="43"/>
  <c r="W17" i="43"/>
  <c r="Z16" i="43"/>
  <c r="Y16" i="43"/>
  <c r="X16" i="43"/>
  <c r="W16" i="43"/>
  <c r="Z15" i="43"/>
  <c r="Y15" i="43"/>
  <c r="X15" i="43"/>
  <c r="W15" i="43"/>
  <c r="Z14" i="43"/>
  <c r="Y14" i="43"/>
  <c r="X14" i="43"/>
  <c r="W14" i="43"/>
  <c r="Z13" i="43"/>
  <c r="Y13" i="43"/>
  <c r="X13" i="43"/>
  <c r="W13" i="43"/>
  <c r="Z9" i="43"/>
  <c r="Y9" i="43"/>
  <c r="X9" i="43"/>
  <c r="W9" i="43"/>
  <c r="Z8" i="43"/>
  <c r="Y8" i="43"/>
  <c r="X8" i="43"/>
  <c r="X30" i="43" s="1"/>
  <c r="W8" i="43"/>
  <c r="Z7" i="43"/>
  <c r="Y7" i="43"/>
  <c r="X7" i="43"/>
  <c r="W7" i="43"/>
  <c r="Z6" i="43"/>
  <c r="Z30" i="43" s="1"/>
  <c r="Y6" i="43"/>
  <c r="Y28" i="43" s="1"/>
  <c r="X6" i="43"/>
  <c r="W6" i="43"/>
  <c r="Z5" i="43"/>
  <c r="Z28" i="43" s="1"/>
  <c r="Y5" i="43"/>
  <c r="X5" i="43"/>
  <c r="W5" i="43"/>
  <c r="W29" i="43" s="1"/>
  <c r="Y30" i="43"/>
  <c r="T17" i="43"/>
  <c r="T28" i="43" s="1"/>
  <c r="T16" i="43"/>
  <c r="T15" i="43"/>
  <c r="T14" i="43"/>
  <c r="T13" i="43"/>
  <c r="T6" i="43"/>
  <c r="T7" i="43"/>
  <c r="T8" i="43"/>
  <c r="T9" i="43"/>
  <c r="T5" i="43"/>
  <c r="O39" i="109"/>
  <c r="N39" i="109"/>
  <c r="M39" i="109"/>
  <c r="L39" i="109"/>
  <c r="J39" i="109"/>
  <c r="I39" i="109"/>
  <c r="H39" i="109"/>
  <c r="G39" i="109"/>
  <c r="O38" i="109"/>
  <c r="N38" i="109"/>
  <c r="M38" i="109"/>
  <c r="L38" i="109"/>
  <c r="J38" i="109"/>
  <c r="I38" i="109"/>
  <c r="H38" i="109"/>
  <c r="G38" i="109"/>
  <c r="O37" i="109"/>
  <c r="N37" i="109"/>
  <c r="M37" i="109"/>
  <c r="L37" i="109"/>
  <c r="J37" i="109"/>
  <c r="I37" i="109"/>
  <c r="H37" i="109"/>
  <c r="G37" i="109"/>
  <c r="O18" i="109"/>
  <c r="N18" i="109"/>
  <c r="M18" i="109"/>
  <c r="L18" i="109"/>
  <c r="J18" i="109"/>
  <c r="I18" i="109"/>
  <c r="H18" i="109"/>
  <c r="G18" i="109"/>
  <c r="O17" i="109"/>
  <c r="N17" i="109"/>
  <c r="M17" i="109"/>
  <c r="L17" i="109"/>
  <c r="J17" i="109"/>
  <c r="I17" i="109"/>
  <c r="H17" i="109"/>
  <c r="G17" i="109"/>
  <c r="O16" i="109"/>
  <c r="N16" i="109"/>
  <c r="M16" i="109"/>
  <c r="L16" i="109"/>
  <c r="J16" i="109"/>
  <c r="I16" i="109"/>
  <c r="H16" i="109"/>
  <c r="G16" i="109"/>
  <c r="Z25" i="42"/>
  <c r="Y25" i="42"/>
  <c r="X25" i="42"/>
  <c r="W25" i="42"/>
  <c r="Z24" i="42"/>
  <c r="Y24" i="42"/>
  <c r="X24" i="42"/>
  <c r="W24" i="42"/>
  <c r="Z23" i="42"/>
  <c r="Y23" i="42"/>
  <c r="X23" i="42"/>
  <c r="W23" i="42"/>
  <c r="Z22" i="42"/>
  <c r="Y22" i="42"/>
  <c r="X22" i="42"/>
  <c r="W22" i="42"/>
  <c r="Z21" i="42"/>
  <c r="Y21" i="42"/>
  <c r="X21" i="42"/>
  <c r="W21" i="42"/>
  <c r="Z17" i="42"/>
  <c r="Y17" i="42"/>
  <c r="X17" i="42"/>
  <c r="W17" i="42"/>
  <c r="Z16" i="42"/>
  <c r="Y16" i="42"/>
  <c r="X16" i="42"/>
  <c r="W16" i="42"/>
  <c r="Z15" i="42"/>
  <c r="Y15" i="42"/>
  <c r="X15" i="42"/>
  <c r="W15" i="42"/>
  <c r="Z14" i="42"/>
  <c r="Y14" i="42"/>
  <c r="X14" i="42"/>
  <c r="W14" i="42"/>
  <c r="Z13" i="42"/>
  <c r="Y13" i="42"/>
  <c r="X13" i="42"/>
  <c r="W13" i="42"/>
  <c r="Z9" i="42"/>
  <c r="Y9" i="42"/>
  <c r="X9" i="42"/>
  <c r="W9" i="42"/>
  <c r="Z8" i="42"/>
  <c r="Z28" i="42" s="1"/>
  <c r="Y8" i="42"/>
  <c r="X8" i="42"/>
  <c r="W8" i="42"/>
  <c r="Z7" i="42"/>
  <c r="Y7" i="42"/>
  <c r="X7" i="42"/>
  <c r="W7" i="42"/>
  <c r="Z6" i="42"/>
  <c r="Y6" i="42"/>
  <c r="Y28" i="42" s="1"/>
  <c r="X6" i="42"/>
  <c r="X28" i="42" s="1"/>
  <c r="W6" i="42"/>
  <c r="Z5" i="42"/>
  <c r="Y5" i="42"/>
  <c r="X5" i="42"/>
  <c r="X30" i="42" s="1"/>
  <c r="W5" i="42"/>
  <c r="W29" i="42" s="1"/>
  <c r="Z30" i="42"/>
  <c r="W28" i="42"/>
  <c r="T17" i="42"/>
  <c r="T16" i="42"/>
  <c r="T15" i="42"/>
  <c r="T14" i="42"/>
  <c r="T13" i="42"/>
  <c r="T6" i="42"/>
  <c r="T7" i="42"/>
  <c r="T8" i="42"/>
  <c r="T9" i="42"/>
  <c r="T5" i="42"/>
  <c r="Z25" i="41"/>
  <c r="Y25" i="41"/>
  <c r="X25" i="41"/>
  <c r="W25" i="41"/>
  <c r="Z24" i="41"/>
  <c r="Y24" i="41"/>
  <c r="X24" i="41"/>
  <c r="W24" i="41"/>
  <c r="Z23" i="41"/>
  <c r="Y23" i="41"/>
  <c r="X23" i="41"/>
  <c r="W23" i="41"/>
  <c r="Z22" i="41"/>
  <c r="Y22" i="41"/>
  <c r="X22" i="41"/>
  <c r="W22" i="41"/>
  <c r="Z21" i="41"/>
  <c r="Y21" i="41"/>
  <c r="X21" i="41"/>
  <c r="W21" i="41"/>
  <c r="Z17" i="41"/>
  <c r="Y17" i="41"/>
  <c r="X17" i="41"/>
  <c r="W17" i="41"/>
  <c r="Z16" i="41"/>
  <c r="Y16" i="41"/>
  <c r="X16" i="41"/>
  <c r="W16" i="41"/>
  <c r="Z15" i="41"/>
  <c r="Y15" i="41"/>
  <c r="X15" i="41"/>
  <c r="W15" i="41"/>
  <c r="Z14" i="41"/>
  <c r="Y14" i="41"/>
  <c r="X14" i="41"/>
  <c r="W14" i="41"/>
  <c r="Z13" i="41"/>
  <c r="Y13" i="41"/>
  <c r="X13" i="41"/>
  <c r="W13" i="41"/>
  <c r="Z9" i="41"/>
  <c r="Y9" i="41"/>
  <c r="X9" i="41"/>
  <c r="W9" i="41"/>
  <c r="Z8" i="41"/>
  <c r="Z28" i="41" s="1"/>
  <c r="Y8" i="41"/>
  <c r="X8" i="41"/>
  <c r="W8" i="41"/>
  <c r="Z7" i="41"/>
  <c r="Y7" i="41"/>
  <c r="X7" i="41"/>
  <c r="X28" i="41" s="1"/>
  <c r="W7" i="41"/>
  <c r="Z6" i="41"/>
  <c r="Y6" i="41"/>
  <c r="X6" i="41"/>
  <c r="W6" i="41"/>
  <c r="Z5" i="41"/>
  <c r="Y5" i="41"/>
  <c r="Y29" i="41" s="1"/>
  <c r="X5" i="41"/>
  <c r="W5" i="41"/>
  <c r="W29" i="41" s="1"/>
  <c r="Z30" i="41"/>
  <c r="Y28" i="41"/>
  <c r="W28" i="41"/>
  <c r="T28" i="41"/>
  <c r="T17" i="41"/>
  <c r="T16" i="41"/>
  <c r="T15" i="41"/>
  <c r="T14" i="41"/>
  <c r="T13" i="41"/>
  <c r="T6" i="41"/>
  <c r="T7" i="41"/>
  <c r="T8" i="41"/>
  <c r="T9" i="41"/>
  <c r="T5" i="41"/>
  <c r="T30" i="41" s="1"/>
  <c r="AK16" i="106"/>
  <c r="AN18" i="106"/>
  <c r="AM18" i="106"/>
  <c r="AS39" i="106"/>
  <c r="AR39" i="106"/>
  <c r="AQ39" i="106"/>
  <c r="AP39" i="106"/>
  <c r="AN39" i="106"/>
  <c r="AM39" i="106"/>
  <c r="AL39" i="106"/>
  <c r="AK39" i="106"/>
  <c r="AI39" i="106"/>
  <c r="AH39" i="106"/>
  <c r="AG39" i="106"/>
  <c r="AF39" i="106"/>
  <c r="AD39" i="106"/>
  <c r="AC39" i="106"/>
  <c r="AB39" i="106"/>
  <c r="AA39" i="106"/>
  <c r="Y39" i="106"/>
  <c r="X39" i="106"/>
  <c r="W39" i="106"/>
  <c r="V39" i="106"/>
  <c r="T39" i="106"/>
  <c r="S39" i="106"/>
  <c r="R39" i="106"/>
  <c r="Q39" i="106"/>
  <c r="O39" i="106"/>
  <c r="N39" i="106"/>
  <c r="M39" i="106"/>
  <c r="L39" i="106"/>
  <c r="J39" i="106"/>
  <c r="I39" i="106"/>
  <c r="H39" i="106"/>
  <c r="G39" i="106"/>
  <c r="AS38" i="106"/>
  <c r="AR38" i="106"/>
  <c r="AQ38" i="106"/>
  <c r="AP38" i="106"/>
  <c r="AN38" i="106"/>
  <c r="AM38" i="106"/>
  <c r="AL38" i="106"/>
  <c r="AK38" i="106"/>
  <c r="AI38" i="106"/>
  <c r="AH38" i="106"/>
  <c r="AG38" i="106"/>
  <c r="AF38" i="106"/>
  <c r="AD38" i="106"/>
  <c r="AC38" i="106"/>
  <c r="AB38" i="106"/>
  <c r="AA38" i="106"/>
  <c r="Y38" i="106"/>
  <c r="X38" i="106"/>
  <c r="W38" i="106"/>
  <c r="V38" i="106"/>
  <c r="T38" i="106"/>
  <c r="S38" i="106"/>
  <c r="R38" i="106"/>
  <c r="Q38" i="106"/>
  <c r="O38" i="106"/>
  <c r="N38" i="106"/>
  <c r="M38" i="106"/>
  <c r="L38" i="106"/>
  <c r="J38" i="106"/>
  <c r="I38" i="106"/>
  <c r="H38" i="106"/>
  <c r="G38" i="106"/>
  <c r="AS37" i="106"/>
  <c r="AR37" i="106"/>
  <c r="AQ37" i="106"/>
  <c r="AP37" i="106"/>
  <c r="AN37" i="106"/>
  <c r="AM37" i="106"/>
  <c r="AL37" i="106"/>
  <c r="AK37" i="106"/>
  <c r="AI37" i="106"/>
  <c r="AH37" i="106"/>
  <c r="AG37" i="106"/>
  <c r="AF37" i="106"/>
  <c r="AD37" i="106"/>
  <c r="AC37" i="106"/>
  <c r="AB37" i="106"/>
  <c r="AA37" i="106"/>
  <c r="Y37" i="106"/>
  <c r="X37" i="106"/>
  <c r="W37" i="106"/>
  <c r="V37" i="106"/>
  <c r="T37" i="106"/>
  <c r="S37" i="106"/>
  <c r="R37" i="106"/>
  <c r="Q37" i="106"/>
  <c r="O37" i="106"/>
  <c r="N37" i="106"/>
  <c r="M37" i="106"/>
  <c r="L37" i="106"/>
  <c r="J37" i="106"/>
  <c r="I37" i="106"/>
  <c r="H37" i="106"/>
  <c r="G37" i="106"/>
  <c r="AS18" i="106"/>
  <c r="AR18" i="106"/>
  <c r="AQ18" i="106"/>
  <c r="AP18" i="106"/>
  <c r="AL18" i="106"/>
  <c r="AK18" i="106"/>
  <c r="AI18" i="106"/>
  <c r="AH18" i="106"/>
  <c r="AG18" i="106"/>
  <c r="AF18" i="106"/>
  <c r="AD18" i="106"/>
  <c r="AC18" i="106"/>
  <c r="AB18" i="106"/>
  <c r="AA18" i="106"/>
  <c r="Y18" i="106"/>
  <c r="X18" i="106"/>
  <c r="W18" i="106"/>
  <c r="V18" i="106"/>
  <c r="T18" i="106"/>
  <c r="S18" i="106"/>
  <c r="R18" i="106"/>
  <c r="Q18" i="106"/>
  <c r="O18" i="106"/>
  <c r="N18" i="106"/>
  <c r="M18" i="106"/>
  <c r="L18" i="106"/>
  <c r="J18" i="106"/>
  <c r="I18" i="106"/>
  <c r="H18" i="106"/>
  <c r="G18" i="106"/>
  <c r="AS17" i="106"/>
  <c r="AR17" i="106"/>
  <c r="AQ17" i="106"/>
  <c r="AP17" i="106"/>
  <c r="AL17" i="106"/>
  <c r="AK17" i="106"/>
  <c r="AI17" i="106"/>
  <c r="AH17" i="106"/>
  <c r="AG17" i="106"/>
  <c r="AF17" i="106"/>
  <c r="AD17" i="106"/>
  <c r="AC17" i="106"/>
  <c r="AB17" i="106"/>
  <c r="AA17" i="106"/>
  <c r="Y17" i="106"/>
  <c r="X17" i="106"/>
  <c r="W17" i="106"/>
  <c r="V17" i="106"/>
  <c r="T17" i="106"/>
  <c r="S17" i="106"/>
  <c r="R17" i="106"/>
  <c r="Q17" i="106"/>
  <c r="O17" i="106"/>
  <c r="N17" i="106"/>
  <c r="M17" i="106"/>
  <c r="L17" i="106"/>
  <c r="J17" i="106"/>
  <c r="I17" i="106"/>
  <c r="H17" i="106"/>
  <c r="G17" i="106"/>
  <c r="AS16" i="106"/>
  <c r="AR16" i="106"/>
  <c r="AQ16" i="106"/>
  <c r="AP16" i="106"/>
  <c r="AL16" i="106"/>
  <c r="AI16" i="106"/>
  <c r="AH16" i="106"/>
  <c r="AG16" i="106"/>
  <c r="AF16" i="106"/>
  <c r="AD16" i="106"/>
  <c r="AC16" i="106"/>
  <c r="AB16" i="106"/>
  <c r="AA16" i="106"/>
  <c r="Y16" i="106"/>
  <c r="X16" i="106"/>
  <c r="W16" i="106"/>
  <c r="V16" i="106"/>
  <c r="T16" i="106"/>
  <c r="S16" i="106"/>
  <c r="R16" i="106"/>
  <c r="Q16" i="106"/>
  <c r="O16" i="106"/>
  <c r="N16" i="106"/>
  <c r="M16" i="106"/>
  <c r="L16" i="106"/>
  <c r="J16" i="106"/>
  <c r="I16" i="106"/>
  <c r="H16" i="106"/>
  <c r="G16" i="106"/>
  <c r="Z30" i="40"/>
  <c r="Z29" i="40"/>
  <c r="Z25" i="40"/>
  <c r="Y25" i="40"/>
  <c r="X25" i="40"/>
  <c r="W25" i="40"/>
  <c r="Z24" i="40"/>
  <c r="Y24" i="40"/>
  <c r="X24" i="40"/>
  <c r="W24" i="40"/>
  <c r="Z23" i="40"/>
  <c r="Y23" i="40"/>
  <c r="X23" i="40"/>
  <c r="W23" i="40"/>
  <c r="Z22" i="40"/>
  <c r="Y22" i="40"/>
  <c r="X22" i="40"/>
  <c r="W22" i="40"/>
  <c r="Z21" i="40"/>
  <c r="Y21" i="40"/>
  <c r="X21" i="40"/>
  <c r="W21" i="40"/>
  <c r="Z17" i="40"/>
  <c r="Y17" i="40"/>
  <c r="X17" i="40"/>
  <c r="W17" i="40"/>
  <c r="Z16" i="40"/>
  <c r="Y16" i="40"/>
  <c r="Y29" i="40" s="1"/>
  <c r="X16" i="40"/>
  <c r="W16" i="40"/>
  <c r="Z15" i="40"/>
  <c r="Y15" i="40"/>
  <c r="X15" i="40"/>
  <c r="W15" i="40"/>
  <c r="Z14" i="40"/>
  <c r="Z28" i="40" s="1"/>
  <c r="Y14" i="40"/>
  <c r="Y28" i="40" s="1"/>
  <c r="X14" i="40"/>
  <c r="W14" i="40"/>
  <c r="Z13" i="40"/>
  <c r="Y13" i="40"/>
  <c r="Y30" i="40" s="1"/>
  <c r="X13" i="40"/>
  <c r="W13" i="40"/>
  <c r="W30" i="40" s="1"/>
  <c r="Z9" i="40"/>
  <c r="Y9" i="40"/>
  <c r="X9" i="40"/>
  <c r="W9" i="40"/>
  <c r="Z8" i="40"/>
  <c r="Y8" i="40"/>
  <c r="X8" i="40"/>
  <c r="W8" i="40"/>
  <c r="Z7" i="40"/>
  <c r="Y7" i="40"/>
  <c r="X7" i="40"/>
  <c r="W7" i="40"/>
  <c r="Z6" i="40"/>
  <c r="Y6" i="40"/>
  <c r="X6" i="40"/>
  <c r="W6" i="40"/>
  <c r="Z5" i="40"/>
  <c r="Y5" i="40"/>
  <c r="X5" i="40"/>
  <c r="W5" i="40"/>
  <c r="T14" i="40"/>
  <c r="T15" i="40"/>
  <c r="T16" i="40"/>
  <c r="T17" i="40"/>
  <c r="T13" i="40"/>
  <c r="T30" i="40" s="1"/>
  <c r="Z25" i="39"/>
  <c r="Y25" i="39"/>
  <c r="X25" i="39"/>
  <c r="W25" i="39"/>
  <c r="Z24" i="39"/>
  <c r="Y24" i="39"/>
  <c r="X24" i="39"/>
  <c r="W24" i="39"/>
  <c r="Z23" i="39"/>
  <c r="Y23" i="39"/>
  <c r="X23" i="39"/>
  <c r="W23" i="39"/>
  <c r="Z22" i="39"/>
  <c r="Y22" i="39"/>
  <c r="X22" i="39"/>
  <c r="W22" i="39"/>
  <c r="Z21" i="39"/>
  <c r="Y21" i="39"/>
  <c r="X21" i="39"/>
  <c r="W21" i="39"/>
  <c r="Z17" i="39"/>
  <c r="Y17" i="39"/>
  <c r="X17" i="39"/>
  <c r="W17" i="39"/>
  <c r="Z16" i="39"/>
  <c r="Y16" i="39"/>
  <c r="X16" i="39"/>
  <c r="W16" i="39"/>
  <c r="Z15" i="39"/>
  <c r="Y15" i="39"/>
  <c r="X15" i="39"/>
  <c r="W15" i="39"/>
  <c r="Z14" i="39"/>
  <c r="Y14" i="39"/>
  <c r="X14" i="39"/>
  <c r="W14" i="39"/>
  <c r="Z13" i="39"/>
  <c r="Y13" i="39"/>
  <c r="X13" i="39"/>
  <c r="W13" i="39"/>
  <c r="Z9" i="39"/>
  <c r="Y9" i="39"/>
  <c r="X9" i="39"/>
  <c r="W9" i="39"/>
  <c r="Z8" i="39"/>
  <c r="Y8" i="39"/>
  <c r="X8" i="39"/>
  <c r="W8" i="39"/>
  <c r="Z7" i="39"/>
  <c r="Y7" i="39"/>
  <c r="X7" i="39"/>
  <c r="W7" i="39"/>
  <c r="Z6" i="39"/>
  <c r="Y6" i="39"/>
  <c r="X6" i="39"/>
  <c r="W6" i="39"/>
  <c r="Z5" i="39"/>
  <c r="Y5" i="39"/>
  <c r="X5" i="39"/>
  <c r="X29" i="39" s="1"/>
  <c r="W5" i="39"/>
  <c r="W30" i="39" s="1"/>
  <c r="Z30" i="39"/>
  <c r="X30" i="39"/>
  <c r="X28" i="39"/>
  <c r="W28" i="39"/>
  <c r="T17" i="39"/>
  <c r="T16" i="39"/>
  <c r="T15" i="39"/>
  <c r="T14" i="39"/>
  <c r="T13" i="39"/>
  <c r="T6" i="39"/>
  <c r="T28" i="39" s="1"/>
  <c r="T7" i="39"/>
  <c r="T8" i="39"/>
  <c r="T9" i="39"/>
  <c r="T5" i="39"/>
  <c r="Z25" i="36"/>
  <c r="Y25" i="36"/>
  <c r="X25" i="36"/>
  <c r="W25" i="36"/>
  <c r="Z24" i="36"/>
  <c r="Y24" i="36"/>
  <c r="X24" i="36"/>
  <c r="W24" i="36"/>
  <c r="Z23" i="36"/>
  <c r="Y23" i="36"/>
  <c r="X23" i="36"/>
  <c r="W23" i="36"/>
  <c r="Z22" i="36"/>
  <c r="Y22" i="36"/>
  <c r="X22" i="36"/>
  <c r="W22" i="36"/>
  <c r="Z21" i="36"/>
  <c r="Y21" i="36"/>
  <c r="X21" i="36"/>
  <c r="W21" i="36"/>
  <c r="Z17" i="36"/>
  <c r="Y17" i="36"/>
  <c r="X17" i="36"/>
  <c r="W17" i="36"/>
  <c r="Z16" i="36"/>
  <c r="Y16" i="36"/>
  <c r="X16" i="36"/>
  <c r="W16" i="36"/>
  <c r="Z15" i="36"/>
  <c r="Y15" i="36"/>
  <c r="X15" i="36"/>
  <c r="W15" i="36"/>
  <c r="Z14" i="36"/>
  <c r="Y14" i="36"/>
  <c r="X14" i="36"/>
  <c r="W14" i="36"/>
  <c r="Z13" i="36"/>
  <c r="Y13" i="36"/>
  <c r="X13" i="36"/>
  <c r="W13" i="36"/>
  <c r="Z9" i="36"/>
  <c r="Y9" i="36"/>
  <c r="X9" i="36"/>
  <c r="W9" i="36"/>
  <c r="Z8" i="36"/>
  <c r="Y8" i="36"/>
  <c r="X8" i="36"/>
  <c r="W8" i="36"/>
  <c r="Z7" i="36"/>
  <c r="Y7" i="36"/>
  <c r="X7" i="36"/>
  <c r="W7" i="36"/>
  <c r="W28" i="36" s="1"/>
  <c r="Z6" i="36"/>
  <c r="Z28" i="36" s="1"/>
  <c r="Y6" i="36"/>
  <c r="X6" i="36"/>
  <c r="W6" i="36"/>
  <c r="Z5" i="36"/>
  <c r="Z30" i="36" s="1"/>
  <c r="Y5" i="36"/>
  <c r="Y29" i="36" s="1"/>
  <c r="X5" i="36"/>
  <c r="X29" i="36" s="1"/>
  <c r="W5" i="36"/>
  <c r="T30" i="36"/>
  <c r="Y28" i="36"/>
  <c r="X28" i="36"/>
  <c r="T17" i="36"/>
  <c r="T16" i="36"/>
  <c r="T15" i="36"/>
  <c r="T14" i="36"/>
  <c r="T13" i="36"/>
  <c r="T29" i="36" s="1"/>
  <c r="T6" i="36"/>
  <c r="T7" i="36"/>
  <c r="T8" i="36"/>
  <c r="T9" i="36"/>
  <c r="T5" i="36"/>
  <c r="Z25" i="35"/>
  <c r="Y25" i="35"/>
  <c r="X25" i="35"/>
  <c r="W25" i="35"/>
  <c r="Z24" i="35"/>
  <c r="Y24" i="35"/>
  <c r="X24" i="35"/>
  <c r="W24" i="35"/>
  <c r="Z23" i="35"/>
  <c r="Y23" i="35"/>
  <c r="X23" i="35"/>
  <c r="W23" i="35"/>
  <c r="Z22" i="35"/>
  <c r="Y22" i="35"/>
  <c r="X22" i="35"/>
  <c r="W22" i="35"/>
  <c r="Z21" i="35"/>
  <c r="Y21" i="35"/>
  <c r="X21" i="35"/>
  <c r="W21" i="35"/>
  <c r="Z17" i="35"/>
  <c r="Y17" i="35"/>
  <c r="X17" i="35"/>
  <c r="W17" i="35"/>
  <c r="Z16" i="35"/>
  <c r="Y16" i="35"/>
  <c r="X16" i="35"/>
  <c r="W16" i="35"/>
  <c r="Z15" i="35"/>
  <c r="Y15" i="35"/>
  <c r="X15" i="35"/>
  <c r="W15" i="35"/>
  <c r="Z14" i="35"/>
  <c r="Y14" i="35"/>
  <c r="X14" i="35"/>
  <c r="W14" i="35"/>
  <c r="Z13" i="35"/>
  <c r="Y13" i="35"/>
  <c r="X13" i="35"/>
  <c r="W13" i="35"/>
  <c r="Z9" i="35"/>
  <c r="Y9" i="35"/>
  <c r="X9" i="35"/>
  <c r="W9" i="35"/>
  <c r="Z8" i="35"/>
  <c r="Y8" i="35"/>
  <c r="X8" i="35"/>
  <c r="W8" i="35"/>
  <c r="W28" i="35" s="1"/>
  <c r="Z7" i="35"/>
  <c r="Z28" i="35" s="1"/>
  <c r="Y7" i="35"/>
  <c r="X7" i="35"/>
  <c r="W7" i="35"/>
  <c r="Z6" i="35"/>
  <c r="Y6" i="35"/>
  <c r="X6" i="35"/>
  <c r="W6" i="35"/>
  <c r="Z5" i="35"/>
  <c r="Y5" i="35"/>
  <c r="Y29" i="35" s="1"/>
  <c r="X5" i="35"/>
  <c r="X28" i="35" s="1"/>
  <c r="W5" i="35"/>
  <c r="W30" i="35"/>
  <c r="Y28" i="35"/>
  <c r="T17" i="35"/>
  <c r="T16" i="35"/>
  <c r="T15" i="35"/>
  <c r="T14" i="35"/>
  <c r="T13" i="35"/>
  <c r="T6" i="35"/>
  <c r="T7" i="35"/>
  <c r="T8" i="35"/>
  <c r="T30" i="35" s="1"/>
  <c r="T9" i="35"/>
  <c r="T5" i="35"/>
  <c r="T29" i="35" s="1"/>
  <c r="Z25" i="34"/>
  <c r="Y25" i="34"/>
  <c r="X25" i="34"/>
  <c r="W25" i="34"/>
  <c r="Z24" i="34"/>
  <c r="Y24" i="34"/>
  <c r="X24" i="34"/>
  <c r="W24" i="34"/>
  <c r="Z23" i="34"/>
  <c r="Y23" i="34"/>
  <c r="X23" i="34"/>
  <c r="W23" i="34"/>
  <c r="Z22" i="34"/>
  <c r="Y22" i="34"/>
  <c r="X22" i="34"/>
  <c r="W22" i="34"/>
  <c r="Z21" i="34"/>
  <c r="Y21" i="34"/>
  <c r="X21" i="34"/>
  <c r="W21" i="34"/>
  <c r="Z17" i="34"/>
  <c r="Y17" i="34"/>
  <c r="X17" i="34"/>
  <c r="W17" i="34"/>
  <c r="Z16" i="34"/>
  <c r="Y16" i="34"/>
  <c r="X16" i="34"/>
  <c r="W16" i="34"/>
  <c r="Z15" i="34"/>
  <c r="Y15" i="34"/>
  <c r="X15" i="34"/>
  <c r="W15" i="34"/>
  <c r="Z14" i="34"/>
  <c r="Y14" i="34"/>
  <c r="X14" i="34"/>
  <c r="W14" i="34"/>
  <c r="Z13" i="34"/>
  <c r="Y13" i="34"/>
  <c r="X13" i="34"/>
  <c r="W13" i="34"/>
  <c r="Z9" i="34"/>
  <c r="Y9" i="34"/>
  <c r="X9" i="34"/>
  <c r="W9" i="34"/>
  <c r="Z8" i="34"/>
  <c r="Y8" i="34"/>
  <c r="X8" i="34"/>
  <c r="W8" i="34"/>
  <c r="Z7" i="34"/>
  <c r="Z28" i="34" s="1"/>
  <c r="Y7" i="34"/>
  <c r="Y30" i="34" s="1"/>
  <c r="X7" i="34"/>
  <c r="W7" i="34"/>
  <c r="Z6" i="34"/>
  <c r="Y6" i="34"/>
  <c r="X6" i="34"/>
  <c r="X28" i="34" s="1"/>
  <c r="W6" i="34"/>
  <c r="W28" i="34" s="1"/>
  <c r="Z5" i="34"/>
  <c r="Y5" i="34"/>
  <c r="X5" i="34"/>
  <c r="W5" i="34"/>
  <c r="X30" i="34"/>
  <c r="T17" i="34"/>
  <c r="T16" i="34"/>
  <c r="T30" i="34" s="1"/>
  <c r="T15" i="34"/>
  <c r="T14" i="34"/>
  <c r="T13" i="34"/>
  <c r="T6" i="34"/>
  <c r="T7" i="34"/>
  <c r="T8" i="34"/>
  <c r="T9" i="34"/>
  <c r="T5" i="34"/>
  <c r="AS38" i="103"/>
  <c r="AR38" i="103"/>
  <c r="AQ38" i="103"/>
  <c r="AP38" i="103"/>
  <c r="AS37" i="103"/>
  <c r="AR37" i="103"/>
  <c r="AQ37" i="103"/>
  <c r="AP37" i="103"/>
  <c r="AS36" i="103"/>
  <c r="AR36" i="103"/>
  <c r="AQ36" i="103"/>
  <c r="AP36" i="103"/>
  <c r="AS17" i="103"/>
  <c r="AR17" i="103"/>
  <c r="AQ17" i="103"/>
  <c r="AP17" i="103"/>
  <c r="AS16" i="103"/>
  <c r="AR16" i="103"/>
  <c r="AQ16" i="103"/>
  <c r="AP16" i="103"/>
  <c r="AS15" i="103"/>
  <c r="AR15" i="103"/>
  <c r="AQ15" i="103"/>
  <c r="AP15" i="103"/>
  <c r="AN38" i="103"/>
  <c r="AM38" i="103"/>
  <c r="AL38" i="103"/>
  <c r="AK38" i="103"/>
  <c r="AN37" i="103"/>
  <c r="AM37" i="103"/>
  <c r="AL37" i="103"/>
  <c r="AK37" i="103"/>
  <c r="AN36" i="103"/>
  <c r="AM36" i="103"/>
  <c r="AL36" i="103"/>
  <c r="AK36" i="103"/>
  <c r="AN17" i="103"/>
  <c r="AM17" i="103"/>
  <c r="AL17" i="103"/>
  <c r="AK17" i="103"/>
  <c r="AN16" i="103"/>
  <c r="AM16" i="103"/>
  <c r="AL16" i="103"/>
  <c r="AK16" i="103"/>
  <c r="AN15" i="103"/>
  <c r="AM15" i="103"/>
  <c r="AL15" i="103"/>
  <c r="AK15" i="103"/>
  <c r="AI38" i="103"/>
  <c r="AH38" i="103"/>
  <c r="AG38" i="103"/>
  <c r="AF38" i="103"/>
  <c r="AD38" i="103"/>
  <c r="AC38" i="103"/>
  <c r="AB38" i="103"/>
  <c r="AA38" i="103"/>
  <c r="Y38" i="103"/>
  <c r="X38" i="103"/>
  <c r="W38" i="103"/>
  <c r="V38" i="103"/>
  <c r="T38" i="103"/>
  <c r="S38" i="103"/>
  <c r="R38" i="103"/>
  <c r="Q38" i="103"/>
  <c r="O38" i="103"/>
  <c r="N38" i="103"/>
  <c r="M38" i="103"/>
  <c r="L38" i="103"/>
  <c r="J38" i="103"/>
  <c r="I38" i="103"/>
  <c r="H38" i="103"/>
  <c r="G38" i="103"/>
  <c r="AI37" i="103"/>
  <c r="AH37" i="103"/>
  <c r="AG37" i="103"/>
  <c r="AF37" i="103"/>
  <c r="AD37" i="103"/>
  <c r="AC37" i="103"/>
  <c r="AB37" i="103"/>
  <c r="AA37" i="103"/>
  <c r="Y37" i="103"/>
  <c r="X37" i="103"/>
  <c r="W37" i="103"/>
  <c r="V37" i="103"/>
  <c r="T37" i="103"/>
  <c r="S37" i="103"/>
  <c r="R37" i="103"/>
  <c r="Q37" i="103"/>
  <c r="O37" i="103"/>
  <c r="N37" i="103"/>
  <c r="M37" i="103"/>
  <c r="L37" i="103"/>
  <c r="J37" i="103"/>
  <c r="I37" i="103"/>
  <c r="H37" i="103"/>
  <c r="G37" i="103"/>
  <c r="AI36" i="103"/>
  <c r="AH36" i="103"/>
  <c r="AG36" i="103"/>
  <c r="AF36" i="103"/>
  <c r="AD36" i="103"/>
  <c r="AC36" i="103"/>
  <c r="AB36" i="103"/>
  <c r="AA36" i="103"/>
  <c r="Y36" i="103"/>
  <c r="X36" i="103"/>
  <c r="W36" i="103"/>
  <c r="V36" i="103"/>
  <c r="T36" i="103"/>
  <c r="S36" i="103"/>
  <c r="R36" i="103"/>
  <c r="Q36" i="103"/>
  <c r="O36" i="103"/>
  <c r="N36" i="103"/>
  <c r="M36" i="103"/>
  <c r="L36" i="103"/>
  <c r="J36" i="103"/>
  <c r="I36" i="103"/>
  <c r="H36" i="103"/>
  <c r="G36" i="103"/>
  <c r="AI17" i="103"/>
  <c r="AH17" i="103"/>
  <c r="AG17" i="103"/>
  <c r="AF17" i="103"/>
  <c r="AD17" i="103"/>
  <c r="AC17" i="103"/>
  <c r="AB17" i="103"/>
  <c r="AA17" i="103"/>
  <c r="Y17" i="103"/>
  <c r="X17" i="103"/>
  <c r="W17" i="103"/>
  <c r="V17" i="103"/>
  <c r="T17" i="103"/>
  <c r="S17" i="103"/>
  <c r="R17" i="103"/>
  <c r="Q17" i="103"/>
  <c r="O17" i="103"/>
  <c r="N17" i="103"/>
  <c r="M17" i="103"/>
  <c r="L17" i="103"/>
  <c r="J17" i="103"/>
  <c r="I17" i="103"/>
  <c r="H17" i="103"/>
  <c r="G17" i="103"/>
  <c r="AI16" i="103"/>
  <c r="AH16" i="103"/>
  <c r="AG16" i="103"/>
  <c r="AF16" i="103"/>
  <c r="AD16" i="103"/>
  <c r="AC16" i="103"/>
  <c r="AB16" i="103"/>
  <c r="AA16" i="103"/>
  <c r="Y16" i="103"/>
  <c r="X16" i="103"/>
  <c r="W16" i="103"/>
  <c r="V16" i="103"/>
  <c r="T16" i="103"/>
  <c r="S16" i="103"/>
  <c r="R16" i="103"/>
  <c r="Q16" i="103"/>
  <c r="O16" i="103"/>
  <c r="N16" i="103"/>
  <c r="M16" i="103"/>
  <c r="L16" i="103"/>
  <c r="J16" i="103"/>
  <c r="I16" i="103"/>
  <c r="H16" i="103"/>
  <c r="G16" i="103"/>
  <c r="AI15" i="103"/>
  <c r="AH15" i="103"/>
  <c r="AG15" i="103"/>
  <c r="AF15" i="103"/>
  <c r="AD15" i="103"/>
  <c r="AC15" i="103"/>
  <c r="AB15" i="103"/>
  <c r="AA15" i="103"/>
  <c r="Y15" i="103"/>
  <c r="X15" i="103"/>
  <c r="W15" i="103"/>
  <c r="V15" i="103"/>
  <c r="T15" i="103"/>
  <c r="S15" i="103"/>
  <c r="R15" i="103"/>
  <c r="Q15" i="103"/>
  <c r="O15" i="103"/>
  <c r="N15" i="103"/>
  <c r="M15" i="103"/>
  <c r="L15" i="103"/>
  <c r="J15" i="103"/>
  <c r="I15" i="103"/>
  <c r="H15" i="103"/>
  <c r="G15" i="103"/>
  <c r="Z25" i="33"/>
  <c r="Y25" i="33"/>
  <c r="X25" i="33"/>
  <c r="W25" i="33"/>
  <c r="Z24" i="33"/>
  <c r="Y24" i="33"/>
  <c r="X24" i="33"/>
  <c r="W24" i="33"/>
  <c r="Z23" i="33"/>
  <c r="Y23" i="33"/>
  <c r="X23" i="33"/>
  <c r="W23" i="33"/>
  <c r="Z22" i="33"/>
  <c r="Y22" i="33"/>
  <c r="X22" i="33"/>
  <c r="W22" i="33"/>
  <c r="Z21" i="33"/>
  <c r="Y21" i="33"/>
  <c r="X21" i="33"/>
  <c r="W21" i="33"/>
  <c r="Z17" i="33"/>
  <c r="Y17" i="33"/>
  <c r="X17" i="33"/>
  <c r="W17" i="33"/>
  <c r="Z16" i="33"/>
  <c r="Y16" i="33"/>
  <c r="X16" i="33"/>
  <c r="W16" i="33"/>
  <c r="Z15" i="33"/>
  <c r="Y15" i="33"/>
  <c r="X15" i="33"/>
  <c r="W15" i="33"/>
  <c r="Z14" i="33"/>
  <c r="Y14" i="33"/>
  <c r="X14" i="33"/>
  <c r="W14" i="33"/>
  <c r="Z13" i="33"/>
  <c r="Y13" i="33"/>
  <c r="X13" i="33"/>
  <c r="W13" i="33"/>
  <c r="Z9" i="33"/>
  <c r="Y9" i="33"/>
  <c r="X9" i="33"/>
  <c r="W9" i="33"/>
  <c r="Z8" i="33"/>
  <c r="Y8" i="33"/>
  <c r="X8" i="33"/>
  <c r="W8" i="33"/>
  <c r="Z7" i="33"/>
  <c r="Y7" i="33"/>
  <c r="X7" i="33"/>
  <c r="W7" i="33"/>
  <c r="Z6" i="33"/>
  <c r="Z30" i="33" s="1"/>
  <c r="Y6" i="33"/>
  <c r="X6" i="33"/>
  <c r="X30" i="33" s="1"/>
  <c r="W6" i="33"/>
  <c r="W30" i="33" s="1"/>
  <c r="Z5" i="33"/>
  <c r="Y5" i="33"/>
  <c r="X5" i="33"/>
  <c r="W5" i="33"/>
  <c r="Y30" i="33"/>
  <c r="Z29" i="33"/>
  <c r="T17" i="33"/>
  <c r="T16" i="33"/>
  <c r="T15" i="33"/>
  <c r="T14" i="33"/>
  <c r="T13" i="33"/>
  <c r="T6" i="33"/>
  <c r="T7" i="33"/>
  <c r="T8" i="33"/>
  <c r="T9" i="33"/>
  <c r="T5" i="33"/>
  <c r="Z25" i="32"/>
  <c r="Y25" i="32"/>
  <c r="X25" i="32"/>
  <c r="W25" i="32"/>
  <c r="Z24" i="32"/>
  <c r="Y24" i="32"/>
  <c r="X24" i="32"/>
  <c r="W24" i="32"/>
  <c r="Z23" i="32"/>
  <c r="Y23" i="32"/>
  <c r="X23" i="32"/>
  <c r="W23" i="32"/>
  <c r="Z22" i="32"/>
  <c r="Y22" i="32"/>
  <c r="X22" i="32"/>
  <c r="W22" i="32"/>
  <c r="Z21" i="32"/>
  <c r="Y21" i="32"/>
  <c r="X21" i="32"/>
  <c r="W21" i="32"/>
  <c r="Z17" i="32"/>
  <c r="Y17" i="32"/>
  <c r="X17" i="32"/>
  <c r="W17" i="32"/>
  <c r="Z16" i="32"/>
  <c r="Y16" i="32"/>
  <c r="X16" i="32"/>
  <c r="W16" i="32"/>
  <c r="Z15" i="32"/>
  <c r="Y15" i="32"/>
  <c r="X15" i="32"/>
  <c r="W15" i="32"/>
  <c r="Z14" i="32"/>
  <c r="Y14" i="32"/>
  <c r="X14" i="32"/>
  <c r="W14" i="32"/>
  <c r="Z13" i="32"/>
  <c r="Y13" i="32"/>
  <c r="X13" i="32"/>
  <c r="W13" i="32"/>
  <c r="Z9" i="32"/>
  <c r="Y9" i="32"/>
  <c r="X9" i="32"/>
  <c r="W9" i="32"/>
  <c r="Z8" i="32"/>
  <c r="Y8" i="32"/>
  <c r="X8" i="32"/>
  <c r="X30" i="32" s="1"/>
  <c r="W8" i="32"/>
  <c r="Z7" i="32"/>
  <c r="Y7" i="32"/>
  <c r="X7" i="32"/>
  <c r="W7" i="32"/>
  <c r="Z6" i="32"/>
  <c r="Z30" i="32" s="1"/>
  <c r="Y6" i="32"/>
  <c r="Y28" i="32" s="1"/>
  <c r="X6" i="32"/>
  <c r="W6" i="32"/>
  <c r="Z5" i="32"/>
  <c r="Z28" i="32" s="1"/>
  <c r="Y5" i="32"/>
  <c r="X5" i="32"/>
  <c r="W5" i="32"/>
  <c r="W29" i="32" s="1"/>
  <c r="Y30" i="32"/>
  <c r="T28" i="32"/>
  <c r="T17" i="32"/>
  <c r="T16" i="32"/>
  <c r="T15" i="32"/>
  <c r="T14" i="32"/>
  <c r="T13" i="32"/>
  <c r="T6" i="32"/>
  <c r="T30" i="32" s="1"/>
  <c r="T7" i="32"/>
  <c r="T8" i="32"/>
  <c r="T9" i="32"/>
  <c r="T5" i="32"/>
  <c r="T14" i="31"/>
  <c r="T15" i="31"/>
  <c r="T16" i="31"/>
  <c r="T17" i="31"/>
  <c r="T13" i="31"/>
  <c r="Z25" i="31"/>
  <c r="Y25" i="31"/>
  <c r="X25" i="31"/>
  <c r="W25" i="31"/>
  <c r="Z24" i="31"/>
  <c r="Y24" i="31"/>
  <c r="X24" i="31"/>
  <c r="W24" i="31"/>
  <c r="Z23" i="31"/>
  <c r="Y23" i="31"/>
  <c r="X23" i="31"/>
  <c r="W23" i="31"/>
  <c r="Z22" i="31"/>
  <c r="Y22" i="31"/>
  <c r="X22" i="31"/>
  <c r="W22" i="31"/>
  <c r="Z21" i="31"/>
  <c r="Y21" i="31"/>
  <c r="X21" i="31"/>
  <c r="W21" i="31"/>
  <c r="Z17" i="31"/>
  <c r="Y17" i="31"/>
  <c r="X17" i="31"/>
  <c r="W17" i="31"/>
  <c r="Z16" i="31"/>
  <c r="Y16" i="31"/>
  <c r="X16" i="31"/>
  <c r="W16" i="31"/>
  <c r="Z15" i="31"/>
  <c r="Y15" i="31"/>
  <c r="X15" i="31"/>
  <c r="W15" i="31"/>
  <c r="Z14" i="31"/>
  <c r="Y14" i="31"/>
  <c r="X14" i="31"/>
  <c r="W14" i="31"/>
  <c r="Z13" i="31"/>
  <c r="Y13" i="31"/>
  <c r="X13" i="31"/>
  <c r="W13" i="31"/>
  <c r="Z9" i="31"/>
  <c r="Y9" i="31"/>
  <c r="X9" i="31"/>
  <c r="W9" i="31"/>
  <c r="Z8" i="31"/>
  <c r="Y8" i="31"/>
  <c r="X8" i="31"/>
  <c r="W8" i="31"/>
  <c r="Z7" i="31"/>
  <c r="Y7" i="31"/>
  <c r="Y28" i="31" s="1"/>
  <c r="X7" i="31"/>
  <c r="W7" i="31"/>
  <c r="Z6" i="31"/>
  <c r="Y6" i="31"/>
  <c r="X6" i="31"/>
  <c r="X28" i="31" s="1"/>
  <c r="W6" i="31"/>
  <c r="Z5" i="31"/>
  <c r="Y5" i="31"/>
  <c r="X5" i="31"/>
  <c r="W5" i="31"/>
  <c r="W28" i="31" s="1"/>
  <c r="X30" i="31"/>
  <c r="T6" i="31"/>
  <c r="T7" i="31"/>
  <c r="T8" i="31"/>
  <c r="T9" i="31"/>
  <c r="T5" i="31"/>
  <c r="Z25" i="30"/>
  <c r="Y25" i="30"/>
  <c r="X25" i="30"/>
  <c r="W25" i="30"/>
  <c r="Z24" i="30"/>
  <c r="Y24" i="30"/>
  <c r="X24" i="30"/>
  <c r="W24" i="30"/>
  <c r="Z23" i="30"/>
  <c r="Y23" i="30"/>
  <c r="X23" i="30"/>
  <c r="W23" i="30"/>
  <c r="Z22" i="30"/>
  <c r="Y22" i="30"/>
  <c r="X22" i="30"/>
  <c r="W22" i="30"/>
  <c r="Z21" i="30"/>
  <c r="Y21" i="30"/>
  <c r="X21" i="30"/>
  <c r="W21" i="30"/>
  <c r="Z17" i="30"/>
  <c r="Y17" i="30"/>
  <c r="X17" i="30"/>
  <c r="W17" i="30"/>
  <c r="Z16" i="30"/>
  <c r="Y16" i="30"/>
  <c r="X16" i="30"/>
  <c r="W16" i="30"/>
  <c r="Z15" i="30"/>
  <c r="Y15" i="30"/>
  <c r="X15" i="30"/>
  <c r="W15" i="30"/>
  <c r="Z14" i="30"/>
  <c r="Y14" i="30"/>
  <c r="X14" i="30"/>
  <c r="W14" i="30"/>
  <c r="Z13" i="30"/>
  <c r="Y13" i="30"/>
  <c r="X13" i="30"/>
  <c r="W13" i="30"/>
  <c r="Z9" i="30"/>
  <c r="Y9" i="30"/>
  <c r="X9" i="30"/>
  <c r="W9" i="30"/>
  <c r="Z8" i="30"/>
  <c r="Y8" i="30"/>
  <c r="Y28" i="30" s="1"/>
  <c r="X8" i="30"/>
  <c r="W8" i="30"/>
  <c r="Z7" i="30"/>
  <c r="Y7" i="30"/>
  <c r="X7" i="30"/>
  <c r="W7" i="30"/>
  <c r="W28" i="30" s="1"/>
  <c r="Z6" i="30"/>
  <c r="Z28" i="30" s="1"/>
  <c r="Y6" i="30"/>
  <c r="X6" i="30"/>
  <c r="W6" i="30"/>
  <c r="Z5" i="30"/>
  <c r="Y5" i="30"/>
  <c r="X5" i="30"/>
  <c r="X29" i="30" s="1"/>
  <c r="W5" i="30"/>
  <c r="Z30" i="30"/>
  <c r="Y30" i="30"/>
  <c r="X28" i="30"/>
  <c r="T14" i="30"/>
  <c r="T15" i="30"/>
  <c r="T16" i="30"/>
  <c r="T17" i="30"/>
  <c r="T13" i="30"/>
  <c r="T6" i="30"/>
  <c r="T7" i="30"/>
  <c r="T8" i="30"/>
  <c r="T9" i="30"/>
  <c r="T5" i="30"/>
  <c r="Z25" i="29"/>
  <c r="Y25" i="29"/>
  <c r="X25" i="29"/>
  <c r="W25" i="29"/>
  <c r="Z24" i="29"/>
  <c r="Y24" i="29"/>
  <c r="X24" i="29"/>
  <c r="W24" i="29"/>
  <c r="Z23" i="29"/>
  <c r="Y23" i="29"/>
  <c r="X23" i="29"/>
  <c r="W23" i="29"/>
  <c r="Z22" i="29"/>
  <c r="Y22" i="29"/>
  <c r="X22" i="29"/>
  <c r="W22" i="29"/>
  <c r="Z21" i="29"/>
  <c r="Y21" i="29"/>
  <c r="X21" i="29"/>
  <c r="W21" i="29"/>
  <c r="Z17" i="29"/>
  <c r="Y17" i="29"/>
  <c r="X17" i="29"/>
  <c r="W17" i="29"/>
  <c r="Z16" i="29"/>
  <c r="Y16" i="29"/>
  <c r="X16" i="29"/>
  <c r="W16" i="29"/>
  <c r="Z15" i="29"/>
  <c r="Y15" i="29"/>
  <c r="X15" i="29"/>
  <c r="W15" i="29"/>
  <c r="Z14" i="29"/>
  <c r="Y14" i="29"/>
  <c r="X14" i="29"/>
  <c r="W14" i="29"/>
  <c r="Z13" i="29"/>
  <c r="Y13" i="29"/>
  <c r="X13" i="29"/>
  <c r="W13" i="29"/>
  <c r="Z9" i="29"/>
  <c r="Y9" i="29"/>
  <c r="X9" i="29"/>
  <c r="W9" i="29"/>
  <c r="Z8" i="29"/>
  <c r="Y8" i="29"/>
  <c r="X8" i="29"/>
  <c r="W8" i="29"/>
  <c r="Z7" i="29"/>
  <c r="Y7" i="29"/>
  <c r="X7" i="29"/>
  <c r="W7" i="29"/>
  <c r="W28" i="29" s="1"/>
  <c r="Z6" i="29"/>
  <c r="Y6" i="29"/>
  <c r="X6" i="29"/>
  <c r="W6" i="29"/>
  <c r="Z5" i="29"/>
  <c r="Z29" i="29" s="1"/>
  <c r="Y5" i="29"/>
  <c r="Y30" i="29" s="1"/>
  <c r="X5" i="29"/>
  <c r="W5" i="29"/>
  <c r="Y28" i="29"/>
  <c r="T14" i="29"/>
  <c r="T15" i="29"/>
  <c r="T16" i="29"/>
  <c r="T17" i="29"/>
  <c r="T13" i="29"/>
  <c r="T30" i="29" s="1"/>
  <c r="T6" i="29"/>
  <c r="T7" i="29"/>
  <c r="T8" i="29"/>
  <c r="T9" i="29"/>
  <c r="T5" i="29"/>
  <c r="Z25" i="28"/>
  <c r="Y25" i="28"/>
  <c r="X25" i="28"/>
  <c r="W25" i="28"/>
  <c r="Z24" i="28"/>
  <c r="Y24" i="28"/>
  <c r="X24" i="28"/>
  <c r="W24" i="28"/>
  <c r="Z23" i="28"/>
  <c r="Y23" i="28"/>
  <c r="X23" i="28"/>
  <c r="W23" i="28"/>
  <c r="Z22" i="28"/>
  <c r="Y22" i="28"/>
  <c r="X22" i="28"/>
  <c r="W22" i="28"/>
  <c r="Z21" i="28"/>
  <c r="Y21" i="28"/>
  <c r="X21" i="28"/>
  <c r="W21" i="28"/>
  <c r="Z17" i="28"/>
  <c r="Y17" i="28"/>
  <c r="X17" i="28"/>
  <c r="W17" i="28"/>
  <c r="Z16" i="28"/>
  <c r="Y16" i="28"/>
  <c r="X16" i="28"/>
  <c r="W16" i="28"/>
  <c r="Z15" i="28"/>
  <c r="Y15" i="28"/>
  <c r="X15" i="28"/>
  <c r="W15" i="28"/>
  <c r="Z14" i="28"/>
  <c r="Y14" i="28"/>
  <c r="X14" i="28"/>
  <c r="W14" i="28"/>
  <c r="Z13" i="28"/>
  <c r="Y13" i="28"/>
  <c r="X13" i="28"/>
  <c r="W13" i="28"/>
  <c r="Z9" i="28"/>
  <c r="Y9" i="28"/>
  <c r="X9" i="28"/>
  <c r="W9" i="28"/>
  <c r="Z8" i="28"/>
  <c r="Y8" i="28"/>
  <c r="X8" i="28"/>
  <c r="W8" i="28"/>
  <c r="Z7" i="28"/>
  <c r="Z28" i="28" s="1"/>
  <c r="Y7" i="28"/>
  <c r="X7" i="28"/>
  <c r="W7" i="28"/>
  <c r="Z6" i="28"/>
  <c r="Y6" i="28"/>
  <c r="X6" i="28"/>
  <c r="X28" i="28" s="1"/>
  <c r="W6" i="28"/>
  <c r="W28" i="28" s="1"/>
  <c r="Z5" i="28"/>
  <c r="Z30" i="28" s="1"/>
  <c r="Y5" i="28"/>
  <c r="Y30" i="28" s="1"/>
  <c r="X5" i="28"/>
  <c r="W5" i="28"/>
  <c r="W30" i="28"/>
  <c r="T14" i="28"/>
  <c r="T15" i="28"/>
  <c r="T16" i="28"/>
  <c r="T17" i="28"/>
  <c r="T13" i="28"/>
  <c r="T6" i="28"/>
  <c r="T7" i="28"/>
  <c r="T8" i="28"/>
  <c r="T9" i="28"/>
  <c r="T5" i="28"/>
  <c r="Z25" i="26"/>
  <c r="Y25" i="26"/>
  <c r="X25" i="26"/>
  <c r="W25" i="26"/>
  <c r="Z24" i="26"/>
  <c r="Y24" i="26"/>
  <c r="X24" i="26"/>
  <c r="W24" i="26"/>
  <c r="Z23" i="26"/>
  <c r="Y23" i="26"/>
  <c r="X23" i="26"/>
  <c r="W23" i="26"/>
  <c r="Z22" i="26"/>
  <c r="Y22" i="26"/>
  <c r="X22" i="26"/>
  <c r="W22" i="26"/>
  <c r="Z21" i="26"/>
  <c r="Y21" i="26"/>
  <c r="X21" i="26"/>
  <c r="W21" i="26"/>
  <c r="Z17" i="26"/>
  <c r="Y17" i="26"/>
  <c r="X17" i="26"/>
  <c r="W17" i="26"/>
  <c r="Z16" i="26"/>
  <c r="Y16" i="26"/>
  <c r="X16" i="26"/>
  <c r="W16" i="26"/>
  <c r="Z15" i="26"/>
  <c r="Y15" i="26"/>
  <c r="X15" i="26"/>
  <c r="W15" i="26"/>
  <c r="Z14" i="26"/>
  <c r="Y14" i="26"/>
  <c r="X14" i="26"/>
  <c r="W14" i="26"/>
  <c r="Z13" i="26"/>
  <c r="Y13" i="26"/>
  <c r="X13" i="26"/>
  <c r="W13" i="26"/>
  <c r="Z9" i="26"/>
  <c r="Y9" i="26"/>
  <c r="X9" i="26"/>
  <c r="W9" i="26"/>
  <c r="Z8" i="26"/>
  <c r="Y8" i="26"/>
  <c r="X8" i="26"/>
  <c r="W8" i="26"/>
  <c r="W30" i="26" s="1"/>
  <c r="Z7" i="26"/>
  <c r="Y7" i="26"/>
  <c r="X7" i="26"/>
  <c r="W7" i="26"/>
  <c r="Z6" i="26"/>
  <c r="Y6" i="26"/>
  <c r="Y28" i="26" s="1"/>
  <c r="X6" i="26"/>
  <c r="W6" i="26"/>
  <c r="Z5" i="26"/>
  <c r="Y5" i="26"/>
  <c r="X5" i="26"/>
  <c r="W5" i="26"/>
  <c r="Z30" i="26"/>
  <c r="Y30" i="26"/>
  <c r="T30" i="26"/>
  <c r="T14" i="26"/>
  <c r="T15" i="26"/>
  <c r="T16" i="26"/>
  <c r="T17" i="26"/>
  <c r="T13" i="26"/>
  <c r="T6" i="26"/>
  <c r="T28" i="26" s="1"/>
  <c r="T7" i="26"/>
  <c r="T8" i="26"/>
  <c r="T9" i="26"/>
  <c r="T5" i="26"/>
  <c r="AI39" i="100"/>
  <c r="AH39" i="100"/>
  <c r="AG39" i="100"/>
  <c r="AF39" i="100"/>
  <c r="AD39" i="100"/>
  <c r="AC39" i="100"/>
  <c r="AB39" i="100"/>
  <c r="AA39" i="100"/>
  <c r="Y39" i="100"/>
  <c r="X39" i="100"/>
  <c r="W39" i="100"/>
  <c r="V39" i="100"/>
  <c r="T39" i="100"/>
  <c r="S39" i="100"/>
  <c r="R39" i="100"/>
  <c r="Q39" i="100"/>
  <c r="O39" i="100"/>
  <c r="N39" i="100"/>
  <c r="M39" i="100"/>
  <c r="L39" i="100"/>
  <c r="J39" i="100"/>
  <c r="I39" i="100"/>
  <c r="H39" i="100"/>
  <c r="G39" i="100"/>
  <c r="AI38" i="100"/>
  <c r="AH38" i="100"/>
  <c r="AG38" i="100"/>
  <c r="AF38" i="100"/>
  <c r="AD38" i="100"/>
  <c r="AC38" i="100"/>
  <c r="AB38" i="100"/>
  <c r="AA38" i="100"/>
  <c r="Y38" i="100"/>
  <c r="X38" i="100"/>
  <c r="W38" i="100"/>
  <c r="V38" i="100"/>
  <c r="T38" i="100"/>
  <c r="S38" i="100"/>
  <c r="R38" i="100"/>
  <c r="Q38" i="100"/>
  <c r="O38" i="100"/>
  <c r="N38" i="100"/>
  <c r="M38" i="100"/>
  <c r="L38" i="100"/>
  <c r="J38" i="100"/>
  <c r="I38" i="100"/>
  <c r="H38" i="100"/>
  <c r="G38" i="100"/>
  <c r="AI37" i="100"/>
  <c r="AH37" i="100"/>
  <c r="AG37" i="100"/>
  <c r="AF37" i="100"/>
  <c r="AD37" i="100"/>
  <c r="AC37" i="100"/>
  <c r="AB37" i="100"/>
  <c r="AA37" i="100"/>
  <c r="Y37" i="100"/>
  <c r="X37" i="100"/>
  <c r="W37" i="100"/>
  <c r="V37" i="100"/>
  <c r="T37" i="100"/>
  <c r="S37" i="100"/>
  <c r="R37" i="100"/>
  <c r="Q37" i="100"/>
  <c r="O37" i="100"/>
  <c r="N37" i="100"/>
  <c r="M37" i="100"/>
  <c r="L37" i="100"/>
  <c r="J37" i="100"/>
  <c r="I37" i="100"/>
  <c r="H37" i="100"/>
  <c r="G37" i="100"/>
  <c r="AI18" i="100"/>
  <c r="AH18" i="100"/>
  <c r="AG18" i="100"/>
  <c r="AF18" i="100"/>
  <c r="AD18" i="100"/>
  <c r="AC18" i="100"/>
  <c r="AB18" i="100"/>
  <c r="AA18" i="100"/>
  <c r="Y18" i="100"/>
  <c r="X18" i="100"/>
  <c r="W18" i="100"/>
  <c r="V18" i="100"/>
  <c r="T18" i="100"/>
  <c r="S18" i="100"/>
  <c r="R18" i="100"/>
  <c r="Q18" i="100"/>
  <c r="O18" i="100"/>
  <c r="N18" i="100"/>
  <c r="M18" i="100"/>
  <c r="L18" i="100"/>
  <c r="J18" i="100"/>
  <c r="I18" i="100"/>
  <c r="H18" i="100"/>
  <c r="G18" i="100"/>
  <c r="AI17" i="100"/>
  <c r="AH17" i="100"/>
  <c r="AG17" i="100"/>
  <c r="AF17" i="100"/>
  <c r="AD17" i="100"/>
  <c r="AC17" i="100"/>
  <c r="AB17" i="100"/>
  <c r="AA17" i="100"/>
  <c r="Y17" i="100"/>
  <c r="X17" i="100"/>
  <c r="W17" i="100"/>
  <c r="V17" i="100"/>
  <c r="T17" i="100"/>
  <c r="S17" i="100"/>
  <c r="R17" i="100"/>
  <c r="Q17" i="100"/>
  <c r="O17" i="100"/>
  <c r="N17" i="100"/>
  <c r="M17" i="100"/>
  <c r="L17" i="100"/>
  <c r="J17" i="100"/>
  <c r="I17" i="100"/>
  <c r="H17" i="100"/>
  <c r="G17" i="100"/>
  <c r="AI16" i="100"/>
  <c r="AH16" i="100"/>
  <c r="AG16" i="100"/>
  <c r="AF16" i="100"/>
  <c r="AD16" i="100"/>
  <c r="AC16" i="100"/>
  <c r="AB16" i="100"/>
  <c r="AA16" i="100"/>
  <c r="Y16" i="100"/>
  <c r="X16" i="100"/>
  <c r="W16" i="100"/>
  <c r="V16" i="100"/>
  <c r="T16" i="100"/>
  <c r="S16" i="100"/>
  <c r="R16" i="100"/>
  <c r="Q16" i="100"/>
  <c r="O16" i="100"/>
  <c r="N16" i="100"/>
  <c r="M16" i="100"/>
  <c r="L16" i="100"/>
  <c r="J16" i="100"/>
  <c r="I16" i="100"/>
  <c r="H16" i="100"/>
  <c r="G16" i="100"/>
  <c r="Z25" i="25"/>
  <c r="Y25" i="25"/>
  <c r="X25" i="25"/>
  <c r="W25" i="25"/>
  <c r="Z24" i="25"/>
  <c r="Y24" i="25"/>
  <c r="X24" i="25"/>
  <c r="W24" i="25"/>
  <c r="Z23" i="25"/>
  <c r="Y23" i="25"/>
  <c r="X23" i="25"/>
  <c r="W23" i="25"/>
  <c r="Z22" i="25"/>
  <c r="Y22" i="25"/>
  <c r="X22" i="25"/>
  <c r="W22" i="25"/>
  <c r="Z21" i="25"/>
  <c r="Y21" i="25"/>
  <c r="X21" i="25"/>
  <c r="W21" i="25"/>
  <c r="Z17" i="25"/>
  <c r="Y17" i="25"/>
  <c r="X17" i="25"/>
  <c r="W17" i="25"/>
  <c r="Z16" i="25"/>
  <c r="Y16" i="25"/>
  <c r="X16" i="25"/>
  <c r="W16" i="25"/>
  <c r="Z15" i="25"/>
  <c r="Y15" i="25"/>
  <c r="X15" i="25"/>
  <c r="W15" i="25"/>
  <c r="Z14" i="25"/>
  <c r="Y14" i="25"/>
  <c r="X14" i="25"/>
  <c r="W14" i="25"/>
  <c r="Z13" i="25"/>
  <c r="Y13" i="25"/>
  <c r="X13" i="25"/>
  <c r="W13" i="25"/>
  <c r="Z9" i="25"/>
  <c r="Y9" i="25"/>
  <c r="X9" i="25"/>
  <c r="W9" i="25"/>
  <c r="Z8" i="25"/>
  <c r="Y8" i="25"/>
  <c r="Y30" i="25" s="1"/>
  <c r="X8" i="25"/>
  <c r="W8" i="25"/>
  <c r="Z7" i="25"/>
  <c r="Y7" i="25"/>
  <c r="X7" i="25"/>
  <c r="X30" i="25" s="1"/>
  <c r="W7" i="25"/>
  <c r="Z6" i="25"/>
  <c r="Y6" i="25"/>
  <c r="X6" i="25"/>
  <c r="W6" i="25"/>
  <c r="Z5" i="25"/>
  <c r="Y5" i="25"/>
  <c r="X5" i="25"/>
  <c r="W5" i="25"/>
  <c r="Z30" i="25"/>
  <c r="W28" i="25"/>
  <c r="T14" i="25"/>
  <c r="T15" i="25"/>
  <c r="T16" i="25"/>
  <c r="T17" i="25"/>
  <c r="T13" i="25"/>
  <c r="T6" i="25"/>
  <c r="T7" i="25"/>
  <c r="T28" i="25" s="1"/>
  <c r="T8" i="25"/>
  <c r="T9" i="25"/>
  <c r="T5" i="25"/>
  <c r="Z25" i="23"/>
  <c r="Y25" i="23"/>
  <c r="X25" i="23"/>
  <c r="W25" i="23"/>
  <c r="Z24" i="23"/>
  <c r="Y24" i="23"/>
  <c r="X24" i="23"/>
  <c r="W24" i="23"/>
  <c r="Z23" i="23"/>
  <c r="Y23" i="23"/>
  <c r="X23" i="23"/>
  <c r="W23" i="23"/>
  <c r="Z22" i="23"/>
  <c r="Y22" i="23"/>
  <c r="X22" i="23"/>
  <c r="W22" i="23"/>
  <c r="Z21" i="23"/>
  <c r="Y21" i="23"/>
  <c r="X21" i="23"/>
  <c r="W21" i="23"/>
  <c r="Z17" i="23"/>
  <c r="Y17" i="23"/>
  <c r="X17" i="23"/>
  <c r="W17" i="23"/>
  <c r="Z16" i="23"/>
  <c r="Y16" i="23"/>
  <c r="X16" i="23"/>
  <c r="W16" i="23"/>
  <c r="Z15" i="23"/>
  <c r="Y15" i="23"/>
  <c r="X15" i="23"/>
  <c r="W15" i="23"/>
  <c r="Z14" i="23"/>
  <c r="Y14" i="23"/>
  <c r="X14" i="23"/>
  <c r="W14" i="23"/>
  <c r="Z13" i="23"/>
  <c r="Y13" i="23"/>
  <c r="X13" i="23"/>
  <c r="W13" i="23"/>
  <c r="Z9" i="23"/>
  <c r="Y9" i="23"/>
  <c r="X9" i="23"/>
  <c r="W9" i="23"/>
  <c r="Z8" i="23"/>
  <c r="Y8" i="23"/>
  <c r="X8" i="23"/>
  <c r="W8" i="23"/>
  <c r="Z7" i="23"/>
  <c r="Y7" i="23"/>
  <c r="Y30" i="23" s="1"/>
  <c r="X7" i="23"/>
  <c r="W7" i="23"/>
  <c r="Z6" i="23"/>
  <c r="Y6" i="23"/>
  <c r="X6" i="23"/>
  <c r="W6" i="23"/>
  <c r="Z5" i="23"/>
  <c r="Y5" i="23"/>
  <c r="X5" i="23"/>
  <c r="W5" i="23"/>
  <c r="Z30" i="23"/>
  <c r="X28" i="23"/>
  <c r="W28" i="23"/>
  <c r="T14" i="23"/>
  <c r="T15" i="23"/>
  <c r="T16" i="23"/>
  <c r="T17" i="23"/>
  <c r="T13" i="23"/>
  <c r="T6" i="23"/>
  <c r="T29" i="23" s="1"/>
  <c r="T7" i="23"/>
  <c r="T8" i="23"/>
  <c r="T9" i="23"/>
  <c r="T5" i="23"/>
  <c r="Z25" i="22"/>
  <c r="Y25" i="22"/>
  <c r="X25" i="22"/>
  <c r="W25" i="22"/>
  <c r="Z24" i="22"/>
  <c r="Y24" i="22"/>
  <c r="X24" i="22"/>
  <c r="W24" i="22"/>
  <c r="Z23" i="22"/>
  <c r="Y23" i="22"/>
  <c r="X23" i="22"/>
  <c r="W23" i="22"/>
  <c r="Z22" i="22"/>
  <c r="Y22" i="22"/>
  <c r="X22" i="22"/>
  <c r="W22" i="22"/>
  <c r="Z21" i="22"/>
  <c r="Y21" i="22"/>
  <c r="X21" i="22"/>
  <c r="W21" i="22"/>
  <c r="Z17" i="22"/>
  <c r="Y17" i="22"/>
  <c r="X17" i="22"/>
  <c r="W17" i="22"/>
  <c r="Z16" i="22"/>
  <c r="Y16" i="22"/>
  <c r="X16" i="22"/>
  <c r="W16" i="22"/>
  <c r="Z15" i="22"/>
  <c r="Y15" i="22"/>
  <c r="X15" i="22"/>
  <c r="W15" i="22"/>
  <c r="Z14" i="22"/>
  <c r="Y14" i="22"/>
  <c r="X14" i="22"/>
  <c r="W14" i="22"/>
  <c r="Z13" i="22"/>
  <c r="Y13" i="22"/>
  <c r="X13" i="22"/>
  <c r="W13" i="22"/>
  <c r="Z9" i="22"/>
  <c r="Y9" i="22"/>
  <c r="X9" i="22"/>
  <c r="W9" i="22"/>
  <c r="Z8" i="22"/>
  <c r="Y8" i="22"/>
  <c r="X8" i="22"/>
  <c r="W8" i="22"/>
  <c r="Z7" i="22"/>
  <c r="Y7" i="22"/>
  <c r="X7" i="22"/>
  <c r="W7" i="22"/>
  <c r="Z6" i="22"/>
  <c r="Z28" i="22" s="1"/>
  <c r="Y6" i="22"/>
  <c r="X6" i="22"/>
  <c r="W6" i="22"/>
  <c r="Z5" i="22"/>
  <c r="Y5" i="22"/>
  <c r="X5" i="22"/>
  <c r="W5" i="22"/>
  <c r="Y28" i="22"/>
  <c r="X28" i="22"/>
  <c r="T14" i="22"/>
  <c r="T15" i="22"/>
  <c r="T16" i="22"/>
  <c r="T17" i="22"/>
  <c r="T13" i="22"/>
  <c r="T6" i="22"/>
  <c r="T7" i="22"/>
  <c r="T8" i="22"/>
  <c r="T9" i="22"/>
  <c r="T5" i="22"/>
  <c r="T28" i="22" s="1"/>
  <c r="Z25" i="21"/>
  <c r="Y25" i="21"/>
  <c r="X25" i="21"/>
  <c r="W25" i="21"/>
  <c r="Z24" i="21"/>
  <c r="Y24" i="21"/>
  <c r="X24" i="21"/>
  <c r="W24" i="21"/>
  <c r="Z23" i="21"/>
  <c r="Y23" i="21"/>
  <c r="X23" i="21"/>
  <c r="W23" i="21"/>
  <c r="Z22" i="21"/>
  <c r="Y22" i="21"/>
  <c r="X22" i="21"/>
  <c r="W22" i="21"/>
  <c r="Z21" i="21"/>
  <c r="Y21" i="21"/>
  <c r="X21" i="21"/>
  <c r="W21" i="21"/>
  <c r="Z17" i="21"/>
  <c r="Y17" i="21"/>
  <c r="X17" i="21"/>
  <c r="W17" i="21"/>
  <c r="Z16" i="21"/>
  <c r="Y16" i="21"/>
  <c r="X16" i="21"/>
  <c r="W16" i="21"/>
  <c r="Z15" i="21"/>
  <c r="Y15" i="21"/>
  <c r="X15" i="21"/>
  <c r="W15" i="21"/>
  <c r="Z14" i="21"/>
  <c r="Y14" i="21"/>
  <c r="X14" i="21"/>
  <c r="W14" i="21"/>
  <c r="Z13" i="21"/>
  <c r="Y13" i="21"/>
  <c r="X13" i="21"/>
  <c r="W13" i="21"/>
  <c r="Z9" i="21"/>
  <c r="Y9" i="21"/>
  <c r="X9" i="21"/>
  <c r="W9" i="21"/>
  <c r="Z8" i="21"/>
  <c r="Y8" i="21"/>
  <c r="X8" i="21"/>
  <c r="W8" i="21"/>
  <c r="W28" i="21" s="1"/>
  <c r="Z7" i="21"/>
  <c r="Z28" i="21" s="1"/>
  <c r="Y7" i="21"/>
  <c r="Y28" i="21" s="1"/>
  <c r="X7" i="21"/>
  <c r="W7" i="21"/>
  <c r="Z6" i="21"/>
  <c r="Y6" i="21"/>
  <c r="X6" i="21"/>
  <c r="W6" i="21"/>
  <c r="Z5" i="21"/>
  <c r="Y5" i="21"/>
  <c r="X5" i="21"/>
  <c r="X28" i="21" s="1"/>
  <c r="W5" i="21"/>
  <c r="T28" i="21"/>
  <c r="T14" i="21"/>
  <c r="T15" i="21"/>
  <c r="T16" i="21"/>
  <c r="T17" i="21"/>
  <c r="T13" i="21"/>
  <c r="T6" i="21"/>
  <c r="T7" i="21"/>
  <c r="T8" i="21"/>
  <c r="T9" i="21"/>
  <c r="T5" i="21"/>
  <c r="Z25" i="20"/>
  <c r="Y25" i="20"/>
  <c r="X25" i="20"/>
  <c r="W25" i="20"/>
  <c r="Z24" i="20"/>
  <c r="Y24" i="20"/>
  <c r="X24" i="20"/>
  <c r="W24" i="20"/>
  <c r="Z23" i="20"/>
  <c r="Y23" i="20"/>
  <c r="X23" i="20"/>
  <c r="W23" i="20"/>
  <c r="Z22" i="20"/>
  <c r="Y22" i="20"/>
  <c r="X22" i="20"/>
  <c r="W22" i="20"/>
  <c r="Z21" i="20"/>
  <c r="Y21" i="20"/>
  <c r="X21" i="20"/>
  <c r="W21" i="20"/>
  <c r="Z17" i="20"/>
  <c r="Y17" i="20"/>
  <c r="X17" i="20"/>
  <c r="W17" i="20"/>
  <c r="Z16" i="20"/>
  <c r="Y16" i="20"/>
  <c r="X16" i="20"/>
  <c r="W16" i="20"/>
  <c r="Z15" i="20"/>
  <c r="Y15" i="20"/>
  <c r="X15" i="20"/>
  <c r="W15" i="20"/>
  <c r="Z14" i="20"/>
  <c r="Y14" i="20"/>
  <c r="X14" i="20"/>
  <c r="W14" i="20"/>
  <c r="Z13" i="20"/>
  <c r="Y13" i="20"/>
  <c r="X13" i="20"/>
  <c r="W13" i="20"/>
  <c r="Z9" i="20"/>
  <c r="Y9" i="20"/>
  <c r="X9" i="20"/>
  <c r="W9" i="20"/>
  <c r="Z8" i="20"/>
  <c r="Y8" i="20"/>
  <c r="X8" i="20"/>
  <c r="W8" i="20"/>
  <c r="W28" i="20" s="1"/>
  <c r="Z7" i="20"/>
  <c r="Y7" i="20"/>
  <c r="Y28" i="20" s="1"/>
  <c r="X7" i="20"/>
  <c r="W7" i="20"/>
  <c r="Z6" i="20"/>
  <c r="Y6" i="20"/>
  <c r="X6" i="20"/>
  <c r="X30" i="20" s="1"/>
  <c r="W6" i="20"/>
  <c r="W30" i="20" s="1"/>
  <c r="Z5" i="20"/>
  <c r="Z29" i="20" s="1"/>
  <c r="Y5" i="20"/>
  <c r="X5" i="20"/>
  <c r="W5" i="20"/>
  <c r="Z28" i="20"/>
  <c r="T14" i="20"/>
  <c r="T15" i="20"/>
  <c r="T16" i="20"/>
  <c r="T17" i="20"/>
  <c r="T13" i="20"/>
  <c r="T6" i="20"/>
  <c r="T7" i="20"/>
  <c r="T8" i="20"/>
  <c r="T9" i="20"/>
  <c r="T5" i="20"/>
  <c r="AA37" i="92"/>
  <c r="AB37" i="92"/>
  <c r="AC37" i="92"/>
  <c r="AD37" i="92"/>
  <c r="AF37" i="92"/>
  <c r="AG37" i="92"/>
  <c r="AH37" i="92"/>
  <c r="AI37" i="92"/>
  <c r="AA38" i="92"/>
  <c r="AB38" i="92"/>
  <c r="AC38" i="92"/>
  <c r="AD38" i="92"/>
  <c r="AF38" i="92"/>
  <c r="AG38" i="92"/>
  <c r="AH38" i="92"/>
  <c r="AI38" i="92"/>
  <c r="AA39" i="92"/>
  <c r="AB39" i="92"/>
  <c r="AC39" i="92"/>
  <c r="AD39" i="92"/>
  <c r="AF39" i="92"/>
  <c r="AG39" i="92"/>
  <c r="AH39" i="92"/>
  <c r="AI39" i="92"/>
  <c r="AA16" i="92"/>
  <c r="AB16" i="92"/>
  <c r="AC16" i="92"/>
  <c r="AD16" i="92"/>
  <c r="AF16" i="92"/>
  <c r="AG16" i="92"/>
  <c r="AH16" i="92"/>
  <c r="AI16" i="92"/>
  <c r="AA17" i="92"/>
  <c r="AB17" i="92"/>
  <c r="AC17" i="92"/>
  <c r="AD17" i="92"/>
  <c r="AF17" i="92"/>
  <c r="AG17" i="92"/>
  <c r="AH17" i="92"/>
  <c r="AI17" i="92"/>
  <c r="AA18" i="92"/>
  <c r="AB18" i="92"/>
  <c r="AC18" i="92"/>
  <c r="AD18" i="92"/>
  <c r="AF18" i="92"/>
  <c r="AG18" i="92"/>
  <c r="AH18" i="92"/>
  <c r="AI18" i="92"/>
  <c r="Y39" i="92"/>
  <c r="X39" i="92"/>
  <c r="W39" i="92"/>
  <c r="V39" i="92"/>
  <c r="T39" i="92"/>
  <c r="S39" i="92"/>
  <c r="R39" i="92"/>
  <c r="Q39" i="92"/>
  <c r="O39" i="92"/>
  <c r="N39" i="92"/>
  <c r="M39" i="92"/>
  <c r="L39" i="92"/>
  <c r="J39" i="92"/>
  <c r="I39" i="92"/>
  <c r="H39" i="92"/>
  <c r="G39" i="92"/>
  <c r="Y38" i="92"/>
  <c r="X38" i="92"/>
  <c r="W38" i="92"/>
  <c r="V38" i="92"/>
  <c r="T38" i="92"/>
  <c r="S38" i="92"/>
  <c r="R38" i="92"/>
  <c r="Q38" i="92"/>
  <c r="O38" i="92"/>
  <c r="N38" i="92"/>
  <c r="M38" i="92"/>
  <c r="L38" i="92"/>
  <c r="J38" i="92"/>
  <c r="I38" i="92"/>
  <c r="H38" i="92"/>
  <c r="G38" i="92"/>
  <c r="Y37" i="92"/>
  <c r="X37" i="92"/>
  <c r="W37" i="92"/>
  <c r="V37" i="92"/>
  <c r="T37" i="92"/>
  <c r="S37" i="92"/>
  <c r="R37" i="92"/>
  <c r="Q37" i="92"/>
  <c r="O37" i="92"/>
  <c r="N37" i="92"/>
  <c r="M37" i="92"/>
  <c r="L37" i="92"/>
  <c r="J37" i="92"/>
  <c r="I37" i="92"/>
  <c r="H37" i="92"/>
  <c r="G37" i="92"/>
  <c r="Y18" i="92"/>
  <c r="X18" i="92"/>
  <c r="W18" i="92"/>
  <c r="V18" i="92"/>
  <c r="T18" i="92"/>
  <c r="S18" i="92"/>
  <c r="R18" i="92"/>
  <c r="Q18" i="92"/>
  <c r="O18" i="92"/>
  <c r="N18" i="92"/>
  <c r="M18" i="92"/>
  <c r="L18" i="92"/>
  <c r="J18" i="92"/>
  <c r="I18" i="92"/>
  <c r="H18" i="92"/>
  <c r="G18" i="92"/>
  <c r="Y17" i="92"/>
  <c r="X17" i="92"/>
  <c r="W17" i="92"/>
  <c r="V17" i="92"/>
  <c r="T17" i="92"/>
  <c r="S17" i="92"/>
  <c r="R17" i="92"/>
  <c r="Q17" i="92"/>
  <c r="O17" i="92"/>
  <c r="N17" i="92"/>
  <c r="M17" i="92"/>
  <c r="L17" i="92"/>
  <c r="J17" i="92"/>
  <c r="I17" i="92"/>
  <c r="H17" i="92"/>
  <c r="G17" i="92"/>
  <c r="Y16" i="92"/>
  <c r="X16" i="92"/>
  <c r="W16" i="92"/>
  <c r="V16" i="92"/>
  <c r="T16" i="92"/>
  <c r="S16" i="92"/>
  <c r="R16" i="92"/>
  <c r="Q16" i="92"/>
  <c r="O16" i="92"/>
  <c r="N16" i="92"/>
  <c r="M16" i="92"/>
  <c r="L16" i="92"/>
  <c r="J16" i="92"/>
  <c r="I16" i="92"/>
  <c r="H16" i="92"/>
  <c r="G16" i="92"/>
  <c r="Z25" i="19"/>
  <c r="Y25" i="19"/>
  <c r="X25" i="19"/>
  <c r="W25" i="19"/>
  <c r="Z24" i="19"/>
  <c r="Y24" i="19"/>
  <c r="X24" i="19"/>
  <c r="W24" i="19"/>
  <c r="Z23" i="19"/>
  <c r="Y23" i="19"/>
  <c r="X23" i="19"/>
  <c r="W23" i="19"/>
  <c r="Z22" i="19"/>
  <c r="Y22" i="19"/>
  <c r="X22" i="19"/>
  <c r="W22" i="19"/>
  <c r="Z21" i="19"/>
  <c r="Y21" i="19"/>
  <c r="X21" i="19"/>
  <c r="W21" i="19"/>
  <c r="Z17" i="19"/>
  <c r="Y17" i="19"/>
  <c r="X17" i="19"/>
  <c r="W17" i="19"/>
  <c r="Z16" i="19"/>
  <c r="Y16" i="19"/>
  <c r="X16" i="19"/>
  <c r="W16" i="19"/>
  <c r="Z15" i="19"/>
  <c r="Y15" i="19"/>
  <c r="X15" i="19"/>
  <c r="W15" i="19"/>
  <c r="Z14" i="19"/>
  <c r="Y14" i="19"/>
  <c r="X14" i="19"/>
  <c r="W14" i="19"/>
  <c r="Z13" i="19"/>
  <c r="Y13" i="19"/>
  <c r="X13" i="19"/>
  <c r="W13" i="19"/>
  <c r="Z9" i="19"/>
  <c r="Y9" i="19"/>
  <c r="X9" i="19"/>
  <c r="W9" i="19"/>
  <c r="Z8" i="19"/>
  <c r="Y8" i="19"/>
  <c r="X8" i="19"/>
  <c r="W8" i="19"/>
  <c r="Z7" i="19"/>
  <c r="Z28" i="19" s="1"/>
  <c r="Y7" i="19"/>
  <c r="Y28" i="19" s="1"/>
  <c r="X7" i="19"/>
  <c r="W7" i="19"/>
  <c r="Z6" i="19"/>
  <c r="Y6" i="19"/>
  <c r="X6" i="19"/>
  <c r="W6" i="19"/>
  <c r="W28" i="19" s="1"/>
  <c r="Z5" i="19"/>
  <c r="Z30" i="19" s="1"/>
  <c r="Y5" i="19"/>
  <c r="X5" i="19"/>
  <c r="X29" i="19" s="1"/>
  <c r="W5" i="19"/>
  <c r="X28" i="19"/>
  <c r="T14" i="19"/>
  <c r="T15" i="19"/>
  <c r="T16" i="19"/>
  <c r="T17" i="19"/>
  <c r="T13" i="19"/>
  <c r="T6" i="19"/>
  <c r="T7" i="19"/>
  <c r="T8" i="19"/>
  <c r="T9" i="19"/>
  <c r="T5" i="19"/>
  <c r="Z25" i="18"/>
  <c r="Y25" i="18"/>
  <c r="X25" i="18"/>
  <c r="W25" i="18"/>
  <c r="Z24" i="18"/>
  <c r="Y24" i="18"/>
  <c r="X24" i="18"/>
  <c r="W24" i="18"/>
  <c r="Z23" i="18"/>
  <c r="Y23" i="18"/>
  <c r="X23" i="18"/>
  <c r="W23" i="18"/>
  <c r="Z22" i="18"/>
  <c r="Y22" i="18"/>
  <c r="X22" i="18"/>
  <c r="W22" i="18"/>
  <c r="Z21" i="18"/>
  <c r="Y21" i="18"/>
  <c r="X21" i="18"/>
  <c r="W21" i="18"/>
  <c r="Z17" i="18"/>
  <c r="Y17" i="18"/>
  <c r="X17" i="18"/>
  <c r="W17" i="18"/>
  <c r="Z16" i="18"/>
  <c r="Y16" i="18"/>
  <c r="X16" i="18"/>
  <c r="W16" i="18"/>
  <c r="Z15" i="18"/>
  <c r="Y15" i="18"/>
  <c r="X15" i="18"/>
  <c r="W15" i="18"/>
  <c r="Z14" i="18"/>
  <c r="Y14" i="18"/>
  <c r="X14" i="18"/>
  <c r="W14" i="18"/>
  <c r="Z13" i="18"/>
  <c r="Y13" i="18"/>
  <c r="X13" i="18"/>
  <c r="W13" i="18"/>
  <c r="Z9" i="18"/>
  <c r="Y9" i="18"/>
  <c r="X9" i="18"/>
  <c r="W9" i="18"/>
  <c r="Z8" i="18"/>
  <c r="Y8" i="18"/>
  <c r="X8" i="18"/>
  <c r="W8" i="18"/>
  <c r="Z7" i="18"/>
  <c r="Z28" i="18" s="1"/>
  <c r="Y7" i="18"/>
  <c r="X7" i="18"/>
  <c r="W7" i="18"/>
  <c r="Z6" i="18"/>
  <c r="Z30" i="18" s="1"/>
  <c r="Y6" i="18"/>
  <c r="Y28" i="18" s="1"/>
  <c r="X6" i="18"/>
  <c r="X28" i="18" s="1"/>
  <c r="W6" i="18"/>
  <c r="W28" i="18" s="1"/>
  <c r="Z5" i="18"/>
  <c r="Y5" i="18"/>
  <c r="X5" i="18"/>
  <c r="W5" i="18"/>
  <c r="T14" i="18"/>
  <c r="T15" i="18"/>
  <c r="T16" i="18"/>
  <c r="T17" i="18"/>
  <c r="T13" i="18"/>
  <c r="T6" i="18"/>
  <c r="T7" i="18"/>
  <c r="T8" i="18"/>
  <c r="T30" i="18" s="1"/>
  <c r="T9" i="18"/>
  <c r="T5" i="18"/>
  <c r="Z29" i="17"/>
  <c r="Z25" i="17"/>
  <c r="Y25" i="17"/>
  <c r="X25" i="17"/>
  <c r="W25" i="17"/>
  <c r="Z24" i="17"/>
  <c r="Y24" i="17"/>
  <c r="X24" i="17"/>
  <c r="W24" i="17"/>
  <c r="Z23" i="17"/>
  <c r="Y23" i="17"/>
  <c r="X23" i="17"/>
  <c r="W23" i="17"/>
  <c r="Z22" i="17"/>
  <c r="Y22" i="17"/>
  <c r="X22" i="17"/>
  <c r="W22" i="17"/>
  <c r="Z21" i="17"/>
  <c r="Y21" i="17"/>
  <c r="X21" i="17"/>
  <c r="W21" i="17"/>
  <c r="Z17" i="17"/>
  <c r="Y17" i="17"/>
  <c r="X17" i="17"/>
  <c r="W17" i="17"/>
  <c r="Z16" i="17"/>
  <c r="Y16" i="17"/>
  <c r="X16" i="17"/>
  <c r="W16" i="17"/>
  <c r="Z15" i="17"/>
  <c r="Y15" i="17"/>
  <c r="X15" i="17"/>
  <c r="W15" i="17"/>
  <c r="Z14" i="17"/>
  <c r="Y14" i="17"/>
  <c r="X14" i="17"/>
  <c r="W14" i="17"/>
  <c r="Z13" i="17"/>
  <c r="Y13" i="17"/>
  <c r="X13" i="17"/>
  <c r="W13" i="17"/>
  <c r="Z9" i="17"/>
  <c r="Y9" i="17"/>
  <c r="X9" i="17"/>
  <c r="W9" i="17"/>
  <c r="Z8" i="17"/>
  <c r="Y8" i="17"/>
  <c r="X8" i="17"/>
  <c r="W8" i="17"/>
  <c r="Z7" i="17"/>
  <c r="Y7" i="17"/>
  <c r="X7" i="17"/>
  <c r="W7" i="17"/>
  <c r="Z6" i="17"/>
  <c r="Y6" i="17"/>
  <c r="X6" i="17"/>
  <c r="W6" i="17"/>
  <c r="Z5" i="17"/>
  <c r="Z28" i="17" s="1"/>
  <c r="Y5" i="17"/>
  <c r="X5" i="17"/>
  <c r="X29" i="17" s="1"/>
  <c r="W5" i="17"/>
  <c r="W29" i="17" s="1"/>
  <c r="Y30" i="17"/>
  <c r="T14" i="17"/>
  <c r="T29" i="17" s="1"/>
  <c r="T15" i="17"/>
  <c r="T16" i="17"/>
  <c r="T17" i="17"/>
  <c r="T13" i="17"/>
  <c r="T6" i="17"/>
  <c r="T30" i="17" s="1"/>
  <c r="T7" i="17"/>
  <c r="T8" i="17"/>
  <c r="T9" i="17"/>
  <c r="T5" i="17"/>
  <c r="Z25" i="16"/>
  <c r="Y25" i="16"/>
  <c r="X25" i="16"/>
  <c r="W25" i="16"/>
  <c r="Z24" i="16"/>
  <c r="Y24" i="16"/>
  <c r="X24" i="16"/>
  <c r="W24" i="16"/>
  <c r="Z23" i="16"/>
  <c r="Y23" i="16"/>
  <c r="X23" i="16"/>
  <c r="W23" i="16"/>
  <c r="Z22" i="16"/>
  <c r="Y22" i="16"/>
  <c r="X22" i="16"/>
  <c r="W22" i="16"/>
  <c r="Z21" i="16"/>
  <c r="Y21" i="16"/>
  <c r="X21" i="16"/>
  <c r="W21" i="16"/>
  <c r="Z17" i="16"/>
  <c r="Y17" i="16"/>
  <c r="X17" i="16"/>
  <c r="W17" i="16"/>
  <c r="Z16" i="16"/>
  <c r="Y16" i="16"/>
  <c r="X16" i="16"/>
  <c r="W16" i="16"/>
  <c r="Z15" i="16"/>
  <c r="Y15" i="16"/>
  <c r="X15" i="16"/>
  <c r="W15" i="16"/>
  <c r="Z14" i="16"/>
  <c r="Y14" i="16"/>
  <c r="X14" i="16"/>
  <c r="W14" i="16"/>
  <c r="Z13" i="16"/>
  <c r="Y13" i="16"/>
  <c r="X13" i="16"/>
  <c r="W13" i="16"/>
  <c r="Z9" i="16"/>
  <c r="Y9" i="16"/>
  <c r="X9" i="16"/>
  <c r="W9" i="16"/>
  <c r="Z8" i="16"/>
  <c r="Y8" i="16"/>
  <c r="X8" i="16"/>
  <c r="W8" i="16"/>
  <c r="Z7" i="16"/>
  <c r="Y7" i="16"/>
  <c r="X7" i="16"/>
  <c r="W7" i="16"/>
  <c r="Z6" i="16"/>
  <c r="Y6" i="16"/>
  <c r="X6" i="16"/>
  <c r="W6" i="16"/>
  <c r="W28" i="16" s="1"/>
  <c r="Z5" i="16"/>
  <c r="Y5" i="16"/>
  <c r="Y29" i="16" s="1"/>
  <c r="X5" i="16"/>
  <c r="X28" i="16" s="1"/>
  <c r="W5" i="16"/>
  <c r="T28" i="16"/>
  <c r="T14" i="16"/>
  <c r="T15" i="16"/>
  <c r="T16" i="16"/>
  <c r="T17" i="16"/>
  <c r="T13" i="16"/>
  <c r="T6" i="16"/>
  <c r="T29" i="16" s="1"/>
  <c r="T7" i="16"/>
  <c r="T8" i="16"/>
  <c r="T9" i="16"/>
  <c r="T5" i="16"/>
  <c r="Z25" i="15"/>
  <c r="Y25" i="15"/>
  <c r="X25" i="15"/>
  <c r="W25" i="15"/>
  <c r="Z24" i="15"/>
  <c r="Y24" i="15"/>
  <c r="X24" i="15"/>
  <c r="W24" i="15"/>
  <c r="Z23" i="15"/>
  <c r="Y23" i="15"/>
  <c r="X23" i="15"/>
  <c r="W23" i="15"/>
  <c r="Z22" i="15"/>
  <c r="Y22" i="15"/>
  <c r="X22" i="15"/>
  <c r="W22" i="15"/>
  <c r="Z21" i="15"/>
  <c r="Y21" i="15"/>
  <c r="X21" i="15"/>
  <c r="W21" i="15"/>
  <c r="Z17" i="15"/>
  <c r="Y17" i="15"/>
  <c r="X17" i="15"/>
  <c r="W17" i="15"/>
  <c r="Z16" i="15"/>
  <c r="Y16" i="15"/>
  <c r="X16" i="15"/>
  <c r="W16" i="15"/>
  <c r="Z15" i="15"/>
  <c r="Y15" i="15"/>
  <c r="X15" i="15"/>
  <c r="W15" i="15"/>
  <c r="Z14" i="15"/>
  <c r="Y14" i="15"/>
  <c r="X14" i="15"/>
  <c r="W14" i="15"/>
  <c r="Z13" i="15"/>
  <c r="Y13" i="15"/>
  <c r="X13" i="15"/>
  <c r="W13" i="15"/>
  <c r="Z9" i="15"/>
  <c r="Y9" i="15"/>
  <c r="X9" i="15"/>
  <c r="W9" i="15"/>
  <c r="Z8" i="15"/>
  <c r="Z28" i="15" s="1"/>
  <c r="Y8" i="15"/>
  <c r="X8" i="15"/>
  <c r="W8" i="15"/>
  <c r="Z7" i="15"/>
  <c r="Y7" i="15"/>
  <c r="X7" i="15"/>
  <c r="W7" i="15"/>
  <c r="Z6" i="15"/>
  <c r="Y6" i="15"/>
  <c r="X6" i="15"/>
  <c r="X30" i="15" s="1"/>
  <c r="W6" i="15"/>
  <c r="Z5" i="15"/>
  <c r="Z30" i="15" s="1"/>
  <c r="Y5" i="15"/>
  <c r="X5" i="15"/>
  <c r="W5" i="15"/>
  <c r="Y30" i="15"/>
  <c r="Y28" i="15"/>
  <c r="T14" i="15"/>
  <c r="T15" i="15"/>
  <c r="T16" i="15"/>
  <c r="T17" i="15"/>
  <c r="T13" i="15"/>
  <c r="T6" i="15"/>
  <c r="T7" i="15"/>
  <c r="T30" i="15" s="1"/>
  <c r="T8" i="15"/>
  <c r="T9" i="15"/>
  <c r="T5" i="15"/>
  <c r="T28" i="15" s="1"/>
  <c r="Z25" i="14"/>
  <c r="Y25" i="14"/>
  <c r="X25" i="14"/>
  <c r="W25" i="14"/>
  <c r="Z24" i="14"/>
  <c r="Y24" i="14"/>
  <c r="X24" i="14"/>
  <c r="W24" i="14"/>
  <c r="Z23" i="14"/>
  <c r="Y23" i="14"/>
  <c r="X23" i="14"/>
  <c r="W23" i="14"/>
  <c r="Z22" i="14"/>
  <c r="Y22" i="14"/>
  <c r="X22" i="14"/>
  <c r="W22" i="14"/>
  <c r="Z21" i="14"/>
  <c r="Y21" i="14"/>
  <c r="X21" i="14"/>
  <c r="W21" i="14"/>
  <c r="Z17" i="14"/>
  <c r="Y17" i="14"/>
  <c r="X17" i="14"/>
  <c r="W17" i="14"/>
  <c r="Z16" i="14"/>
  <c r="Y16" i="14"/>
  <c r="X16" i="14"/>
  <c r="W16" i="14"/>
  <c r="Z15" i="14"/>
  <c r="Y15" i="14"/>
  <c r="X15" i="14"/>
  <c r="W15" i="14"/>
  <c r="Z14" i="14"/>
  <c r="Y14" i="14"/>
  <c r="X14" i="14"/>
  <c r="W14" i="14"/>
  <c r="Z13" i="14"/>
  <c r="Y13" i="14"/>
  <c r="X13" i="14"/>
  <c r="W13" i="14"/>
  <c r="Z9" i="14"/>
  <c r="Y9" i="14"/>
  <c r="X9" i="14"/>
  <c r="W9" i="14"/>
  <c r="Z8" i="14"/>
  <c r="Y8" i="14"/>
  <c r="X8" i="14"/>
  <c r="W8" i="14"/>
  <c r="Z7" i="14"/>
  <c r="Y7" i="14"/>
  <c r="X7" i="14"/>
  <c r="W7" i="14"/>
  <c r="Z6" i="14"/>
  <c r="Y6" i="14"/>
  <c r="Y28" i="14" s="1"/>
  <c r="X6" i="14"/>
  <c r="W6" i="14"/>
  <c r="W30" i="14" s="1"/>
  <c r="Z5" i="14"/>
  <c r="Z28" i="14" s="1"/>
  <c r="Y5" i="14"/>
  <c r="X5" i="14"/>
  <c r="W5" i="14"/>
  <c r="Y30" i="14"/>
  <c r="X30" i="14"/>
  <c r="X28" i="14"/>
  <c r="T14" i="14"/>
  <c r="T15" i="14"/>
  <c r="T16" i="14"/>
  <c r="T17" i="14"/>
  <c r="T13" i="14"/>
  <c r="T6" i="14"/>
  <c r="T7" i="14"/>
  <c r="T8" i="14"/>
  <c r="T9" i="14"/>
  <c r="T5" i="14"/>
  <c r="T30" i="14" s="1"/>
  <c r="H38" i="89"/>
  <c r="I38" i="89"/>
  <c r="J38" i="89"/>
  <c r="L38" i="89"/>
  <c r="M38" i="89"/>
  <c r="N38" i="89"/>
  <c r="O38" i="89"/>
  <c r="Q38" i="89"/>
  <c r="R38" i="89"/>
  <c r="S38" i="89"/>
  <c r="T38" i="89"/>
  <c r="V38" i="89"/>
  <c r="W38" i="89"/>
  <c r="X38" i="89"/>
  <c r="Y38" i="89"/>
  <c r="H39" i="89"/>
  <c r="I39" i="89"/>
  <c r="J39" i="89"/>
  <c r="L39" i="89"/>
  <c r="M39" i="89"/>
  <c r="N39" i="89"/>
  <c r="O39" i="89"/>
  <c r="Q39" i="89"/>
  <c r="R39" i="89"/>
  <c r="S39" i="89"/>
  <c r="T39" i="89"/>
  <c r="V39" i="89"/>
  <c r="W39" i="89"/>
  <c r="X39" i="89"/>
  <c r="Y39" i="89"/>
  <c r="H40" i="89"/>
  <c r="I40" i="89"/>
  <c r="J40" i="89"/>
  <c r="L40" i="89"/>
  <c r="M40" i="89"/>
  <c r="N40" i="89"/>
  <c r="O40" i="89"/>
  <c r="Q40" i="89"/>
  <c r="R40" i="89"/>
  <c r="S40" i="89"/>
  <c r="T40" i="89"/>
  <c r="V40" i="89"/>
  <c r="W40" i="89"/>
  <c r="X40" i="89"/>
  <c r="Y40" i="89"/>
  <c r="G40" i="89"/>
  <c r="G39" i="89"/>
  <c r="G38" i="89"/>
  <c r="H17" i="89"/>
  <c r="I17" i="89"/>
  <c r="J17" i="89"/>
  <c r="L17" i="89"/>
  <c r="M17" i="89"/>
  <c r="N17" i="89"/>
  <c r="O17" i="89"/>
  <c r="Q17" i="89"/>
  <c r="R17" i="89"/>
  <c r="S17" i="89"/>
  <c r="T17" i="89"/>
  <c r="V17" i="89"/>
  <c r="W17" i="89"/>
  <c r="X17" i="89"/>
  <c r="Y17" i="89"/>
  <c r="H18" i="89"/>
  <c r="I18" i="89"/>
  <c r="J18" i="89"/>
  <c r="L18" i="89"/>
  <c r="M18" i="89"/>
  <c r="N18" i="89"/>
  <c r="O18" i="89"/>
  <c r="Q18" i="89"/>
  <c r="R18" i="89"/>
  <c r="S18" i="89"/>
  <c r="T18" i="89"/>
  <c r="V18" i="89"/>
  <c r="W18" i="89"/>
  <c r="X18" i="89"/>
  <c r="Y18" i="89"/>
  <c r="H19" i="89"/>
  <c r="I19" i="89"/>
  <c r="J19" i="89"/>
  <c r="L19" i="89"/>
  <c r="M19" i="89"/>
  <c r="N19" i="89"/>
  <c r="O19" i="89"/>
  <c r="Q19" i="89"/>
  <c r="R19" i="89"/>
  <c r="S19" i="89"/>
  <c r="T19" i="89"/>
  <c r="V19" i="89"/>
  <c r="W19" i="89"/>
  <c r="X19" i="89"/>
  <c r="Y19" i="89"/>
  <c r="G19" i="89"/>
  <c r="G18" i="89"/>
  <c r="G17" i="89"/>
  <c r="G37" i="86"/>
  <c r="H37" i="86"/>
  <c r="I37" i="86"/>
  <c r="K37" i="86"/>
  <c r="L37" i="86"/>
  <c r="M37" i="86"/>
  <c r="N37" i="86"/>
  <c r="P37" i="86"/>
  <c r="Q37" i="86"/>
  <c r="R37" i="86"/>
  <c r="S37" i="86"/>
  <c r="U37" i="86"/>
  <c r="V37" i="86"/>
  <c r="W37" i="86"/>
  <c r="X37" i="86"/>
  <c r="G38" i="86"/>
  <c r="H38" i="86"/>
  <c r="I38" i="86"/>
  <c r="K38" i="86"/>
  <c r="L38" i="86"/>
  <c r="M38" i="86"/>
  <c r="N38" i="86"/>
  <c r="P38" i="86"/>
  <c r="Q38" i="86"/>
  <c r="R38" i="86"/>
  <c r="S38" i="86"/>
  <c r="U38" i="86"/>
  <c r="V38" i="86"/>
  <c r="W38" i="86"/>
  <c r="X38" i="86"/>
  <c r="G39" i="86"/>
  <c r="H39" i="86"/>
  <c r="I39" i="86"/>
  <c r="K39" i="86"/>
  <c r="L39" i="86"/>
  <c r="M39" i="86"/>
  <c r="N39" i="86"/>
  <c r="P39" i="86"/>
  <c r="Q39" i="86"/>
  <c r="R39" i="86"/>
  <c r="S39" i="86"/>
  <c r="U39" i="86"/>
  <c r="V39" i="86"/>
  <c r="W39" i="86"/>
  <c r="X39" i="86"/>
  <c r="F39" i="86"/>
  <c r="F38" i="86"/>
  <c r="F37" i="86"/>
  <c r="Z25" i="12"/>
  <c r="Y25" i="12"/>
  <c r="X25" i="12"/>
  <c r="W25" i="12"/>
  <c r="Z24" i="12"/>
  <c r="Y24" i="12"/>
  <c r="X24" i="12"/>
  <c r="W24" i="12"/>
  <c r="Z23" i="12"/>
  <c r="Y23" i="12"/>
  <c r="X23" i="12"/>
  <c r="W23" i="12"/>
  <c r="Z22" i="12"/>
  <c r="Y22" i="12"/>
  <c r="X22" i="12"/>
  <c r="W22" i="12"/>
  <c r="Z21" i="12"/>
  <c r="Y21" i="12"/>
  <c r="X21" i="12"/>
  <c r="W21" i="12"/>
  <c r="Z17" i="12"/>
  <c r="Y17" i="12"/>
  <c r="X17" i="12"/>
  <c r="W17" i="12"/>
  <c r="Z16" i="12"/>
  <c r="Y16" i="12"/>
  <c r="X16" i="12"/>
  <c r="W16" i="12"/>
  <c r="Z15" i="12"/>
  <c r="Y15" i="12"/>
  <c r="X15" i="12"/>
  <c r="W15" i="12"/>
  <c r="Z14" i="12"/>
  <c r="Y14" i="12"/>
  <c r="X14" i="12"/>
  <c r="W14" i="12"/>
  <c r="Z13" i="12"/>
  <c r="Y13" i="12"/>
  <c r="X13" i="12"/>
  <c r="W13" i="12"/>
  <c r="Z9" i="12"/>
  <c r="Y9" i="12"/>
  <c r="X9" i="12"/>
  <c r="W9" i="12"/>
  <c r="Z8" i="12"/>
  <c r="Y8" i="12"/>
  <c r="X8" i="12"/>
  <c r="W8" i="12"/>
  <c r="Z7" i="12"/>
  <c r="Y7" i="12"/>
  <c r="X7" i="12"/>
  <c r="W7" i="12"/>
  <c r="Z6" i="12"/>
  <c r="Z28" i="12" s="1"/>
  <c r="Y6" i="12"/>
  <c r="Y28" i="12" s="1"/>
  <c r="X6" i="12"/>
  <c r="W6" i="12"/>
  <c r="W28" i="12" s="1"/>
  <c r="Z5" i="12"/>
  <c r="Z30" i="12" s="1"/>
  <c r="Y5" i="12"/>
  <c r="X5" i="12"/>
  <c r="W5" i="12"/>
  <c r="X30" i="12"/>
  <c r="W30" i="12"/>
  <c r="X28" i="12"/>
  <c r="T14" i="12"/>
  <c r="T15" i="12"/>
  <c r="T16" i="12"/>
  <c r="T17" i="12"/>
  <c r="T13" i="12"/>
  <c r="T7" i="12"/>
  <c r="T8" i="12"/>
  <c r="T9" i="12"/>
  <c r="T5" i="12"/>
  <c r="T28" i="12" s="1"/>
  <c r="T6" i="12"/>
  <c r="T30" i="12" s="1"/>
  <c r="Z27" i="11"/>
  <c r="Y27" i="11"/>
  <c r="X27" i="11"/>
  <c r="W27" i="11"/>
  <c r="Z26" i="11"/>
  <c r="Y26" i="11"/>
  <c r="X26" i="11"/>
  <c r="W26" i="11"/>
  <c r="Z25" i="11"/>
  <c r="Y25" i="11"/>
  <c r="X25" i="11"/>
  <c r="W25" i="11"/>
  <c r="Z24" i="11"/>
  <c r="Y24" i="11"/>
  <c r="X24" i="11"/>
  <c r="W24" i="11"/>
  <c r="Z23" i="11"/>
  <c r="Y23" i="11"/>
  <c r="X23" i="11"/>
  <c r="W23" i="11"/>
  <c r="Z19" i="11"/>
  <c r="Y19" i="11"/>
  <c r="X19" i="11"/>
  <c r="W19" i="11"/>
  <c r="Z18" i="11"/>
  <c r="Y18" i="11"/>
  <c r="X18" i="11"/>
  <c r="W18" i="11"/>
  <c r="Z17" i="11"/>
  <c r="Y17" i="11"/>
  <c r="X17" i="11"/>
  <c r="W17" i="11"/>
  <c r="Z16" i="11"/>
  <c r="Y16" i="11"/>
  <c r="X16" i="11"/>
  <c r="W16" i="11"/>
  <c r="Z15" i="11"/>
  <c r="Y15" i="11"/>
  <c r="X15" i="11"/>
  <c r="W15" i="11"/>
  <c r="Z11" i="11"/>
  <c r="Y11" i="11"/>
  <c r="X11" i="11"/>
  <c r="W11" i="11"/>
  <c r="Z10" i="11"/>
  <c r="Y10" i="11"/>
  <c r="Y30" i="11" s="1"/>
  <c r="X10" i="11"/>
  <c r="W10" i="11"/>
  <c r="Z9" i="11"/>
  <c r="Y9" i="11"/>
  <c r="X9" i="11"/>
  <c r="W9" i="11"/>
  <c r="Z8" i="11"/>
  <c r="Y8" i="11"/>
  <c r="X8" i="11"/>
  <c r="W8" i="11"/>
  <c r="W32" i="11" s="1"/>
  <c r="Z7" i="11"/>
  <c r="Y7" i="11"/>
  <c r="X7" i="11"/>
  <c r="W7" i="11"/>
  <c r="Y32" i="11"/>
  <c r="X32" i="11"/>
  <c r="X30" i="11"/>
  <c r="T16" i="11"/>
  <c r="T17" i="11"/>
  <c r="T18" i="11"/>
  <c r="T19" i="11"/>
  <c r="T15" i="11"/>
  <c r="T8" i="11"/>
  <c r="T9" i="11"/>
  <c r="T10" i="11"/>
  <c r="T11" i="11"/>
  <c r="T7" i="11"/>
  <c r="T32" i="11" s="1"/>
  <c r="Y30" i="10"/>
  <c r="Z27" i="10"/>
  <c r="Y27" i="10"/>
  <c r="X27" i="10"/>
  <c r="W27" i="10"/>
  <c r="Z26" i="10"/>
  <c r="Y26" i="10"/>
  <c r="X26" i="10"/>
  <c r="W26" i="10"/>
  <c r="Z25" i="10"/>
  <c r="Y25" i="10"/>
  <c r="X25" i="10"/>
  <c r="W25" i="10"/>
  <c r="Z24" i="10"/>
  <c r="Y24" i="10"/>
  <c r="X24" i="10"/>
  <c r="W24" i="10"/>
  <c r="Z23" i="10"/>
  <c r="Y23" i="10"/>
  <c r="X23" i="10"/>
  <c r="W23" i="10"/>
  <c r="Z19" i="10"/>
  <c r="Y19" i="10"/>
  <c r="X19" i="10"/>
  <c r="W19" i="10"/>
  <c r="Z18" i="10"/>
  <c r="Y18" i="10"/>
  <c r="X18" i="10"/>
  <c r="W18" i="10"/>
  <c r="Z17" i="10"/>
  <c r="Y17" i="10"/>
  <c r="X17" i="10"/>
  <c r="W17" i="10"/>
  <c r="Z16" i="10"/>
  <c r="Y16" i="10"/>
  <c r="X16" i="10"/>
  <c r="W16" i="10"/>
  <c r="Z15" i="10"/>
  <c r="Y15" i="10"/>
  <c r="X15" i="10"/>
  <c r="W15" i="10"/>
  <c r="Z11" i="10"/>
  <c r="Y11" i="10"/>
  <c r="X11" i="10"/>
  <c r="W11" i="10"/>
  <c r="Z10" i="10"/>
  <c r="Y10" i="10"/>
  <c r="X10" i="10"/>
  <c r="W10" i="10"/>
  <c r="Z9" i="10"/>
  <c r="Y9" i="10"/>
  <c r="X9" i="10"/>
  <c r="W9" i="10"/>
  <c r="Z8" i="10"/>
  <c r="Y8" i="10"/>
  <c r="Y32" i="10" s="1"/>
  <c r="X8" i="10"/>
  <c r="W8" i="10"/>
  <c r="Z7" i="10"/>
  <c r="Y7" i="10"/>
  <c r="X7" i="10"/>
  <c r="X31" i="10" s="1"/>
  <c r="W7" i="10"/>
  <c r="W32" i="10" s="1"/>
  <c r="T16" i="10"/>
  <c r="T17" i="10"/>
  <c r="T18" i="10"/>
  <c r="T19" i="10"/>
  <c r="T15" i="10"/>
  <c r="T8" i="10"/>
  <c r="T9" i="10"/>
  <c r="T10" i="10"/>
  <c r="T11" i="10"/>
  <c r="T7" i="10"/>
  <c r="T30" i="10" s="1"/>
  <c r="Z27" i="9"/>
  <c r="Y27" i="9"/>
  <c r="X27" i="9"/>
  <c r="W27" i="9"/>
  <c r="Z26" i="9"/>
  <c r="Y26" i="9"/>
  <c r="X26" i="9"/>
  <c r="W26" i="9"/>
  <c r="Z25" i="9"/>
  <c r="Y25" i="9"/>
  <c r="X25" i="9"/>
  <c r="W25" i="9"/>
  <c r="Z24" i="9"/>
  <c r="Y24" i="9"/>
  <c r="X24" i="9"/>
  <c r="W24" i="9"/>
  <c r="Z23" i="9"/>
  <c r="Y23" i="9"/>
  <c r="X23" i="9"/>
  <c r="W23" i="9"/>
  <c r="Z19" i="9"/>
  <c r="Y19" i="9"/>
  <c r="X19" i="9"/>
  <c r="W19" i="9"/>
  <c r="Z18" i="9"/>
  <c r="Y18" i="9"/>
  <c r="X18" i="9"/>
  <c r="W18" i="9"/>
  <c r="Z17" i="9"/>
  <c r="Y17" i="9"/>
  <c r="X17" i="9"/>
  <c r="W17" i="9"/>
  <c r="Z16" i="9"/>
  <c r="Y16" i="9"/>
  <c r="X16" i="9"/>
  <c r="W16" i="9"/>
  <c r="Z15" i="9"/>
  <c r="Y15" i="9"/>
  <c r="X15" i="9"/>
  <c r="W15" i="9"/>
  <c r="Z11" i="9"/>
  <c r="Y11" i="9"/>
  <c r="X11" i="9"/>
  <c r="W11" i="9"/>
  <c r="Z10" i="9"/>
  <c r="Y10" i="9"/>
  <c r="X10" i="9"/>
  <c r="X30" i="9" s="1"/>
  <c r="W10" i="9"/>
  <c r="Z9" i="9"/>
  <c r="Y9" i="9"/>
  <c r="X9" i="9"/>
  <c r="W9" i="9"/>
  <c r="Z8" i="9"/>
  <c r="Y8" i="9"/>
  <c r="Y30" i="9" s="1"/>
  <c r="X8" i="9"/>
  <c r="W8" i="9"/>
  <c r="Z7" i="9"/>
  <c r="Z30" i="9" s="1"/>
  <c r="Y7" i="9"/>
  <c r="X7" i="9"/>
  <c r="X32" i="9" s="1"/>
  <c r="W7" i="9"/>
  <c r="W32" i="9"/>
  <c r="W30" i="9"/>
  <c r="T16" i="9"/>
  <c r="T17" i="9"/>
  <c r="T18" i="9"/>
  <c r="T19" i="9"/>
  <c r="T15" i="9"/>
  <c r="T8" i="9"/>
  <c r="T9" i="9"/>
  <c r="T10" i="9"/>
  <c r="T11" i="9"/>
  <c r="T7" i="9"/>
  <c r="T30" i="9" s="1"/>
  <c r="AI27" i="7"/>
  <c r="AH27" i="7"/>
  <c r="AG27" i="7"/>
  <c r="AF27" i="7"/>
  <c r="AI26" i="7"/>
  <c r="AH26" i="7"/>
  <c r="AG26" i="7"/>
  <c r="AF26" i="7"/>
  <c r="AI25" i="7"/>
  <c r="AH25" i="7"/>
  <c r="AG25" i="7"/>
  <c r="AF25" i="7"/>
  <c r="AI24" i="7"/>
  <c r="AH24" i="7"/>
  <c r="AG24" i="7"/>
  <c r="AF24" i="7"/>
  <c r="AI23" i="7"/>
  <c r="AH23" i="7"/>
  <c r="AG23" i="7"/>
  <c r="AF23" i="7"/>
  <c r="AI19" i="7"/>
  <c r="AH19" i="7"/>
  <c r="AG19" i="7"/>
  <c r="AF19" i="7"/>
  <c r="AI18" i="7"/>
  <c r="AH18" i="7"/>
  <c r="AG18" i="7"/>
  <c r="AF18" i="7"/>
  <c r="AI17" i="7"/>
  <c r="AH17" i="7"/>
  <c r="AG17" i="7"/>
  <c r="AF17" i="7"/>
  <c r="AI16" i="7"/>
  <c r="AH16" i="7"/>
  <c r="AG16" i="7"/>
  <c r="AF16" i="7"/>
  <c r="AI15" i="7"/>
  <c r="AH15" i="7"/>
  <c r="AG15" i="7"/>
  <c r="AF15" i="7"/>
  <c r="AI11" i="7"/>
  <c r="AH11" i="7"/>
  <c r="AG11" i="7"/>
  <c r="AF11" i="7"/>
  <c r="AI10" i="7"/>
  <c r="AH10" i="7"/>
  <c r="AG10" i="7"/>
  <c r="AG31" i="7" s="1"/>
  <c r="AF10" i="7"/>
  <c r="AF30" i="7" s="1"/>
  <c r="AI9" i="7"/>
  <c r="AH9" i="7"/>
  <c r="AG9" i="7"/>
  <c r="AF9" i="7"/>
  <c r="AI8" i="7"/>
  <c r="AH8" i="7"/>
  <c r="AG8" i="7"/>
  <c r="AF8" i="7"/>
  <c r="AI7" i="7"/>
  <c r="AI32" i="7" s="1"/>
  <c r="AH7" i="7"/>
  <c r="AH31" i="7" s="1"/>
  <c r="AG7" i="7"/>
  <c r="AG30" i="7" s="1"/>
  <c r="AF7" i="7"/>
  <c r="AF32" i="7" s="1"/>
  <c r="AC16" i="7"/>
  <c r="AC17" i="7"/>
  <c r="AC18" i="7"/>
  <c r="AC30" i="7" s="1"/>
  <c r="AC19" i="7"/>
  <c r="AC15" i="7"/>
  <c r="AC8" i="7"/>
  <c r="AC31" i="7" s="1"/>
  <c r="AC9" i="7"/>
  <c r="AC10" i="7"/>
  <c r="AC11" i="7"/>
  <c r="AC7" i="7"/>
  <c r="AA30" i="4"/>
  <c r="Z30" i="4"/>
  <c r="Y30" i="4"/>
  <c r="X30" i="4"/>
  <c r="AA29" i="4"/>
  <c r="Z29" i="4"/>
  <c r="Y29" i="4"/>
  <c r="X29" i="4"/>
  <c r="AA28" i="4"/>
  <c r="Z28" i="4"/>
  <c r="Y28" i="4"/>
  <c r="X28" i="4"/>
  <c r="AA27" i="4"/>
  <c r="Z27" i="4"/>
  <c r="Y27" i="4"/>
  <c r="X27" i="4"/>
  <c r="AA26" i="4"/>
  <c r="Z26" i="4"/>
  <c r="Y26" i="4"/>
  <c r="X26" i="4"/>
  <c r="AA22" i="4"/>
  <c r="Z22" i="4"/>
  <c r="Y22" i="4"/>
  <c r="X22" i="4"/>
  <c r="AA21" i="4"/>
  <c r="Z21" i="4"/>
  <c r="Y21" i="4"/>
  <c r="X21" i="4"/>
  <c r="AA20" i="4"/>
  <c r="Z20" i="4"/>
  <c r="Y20" i="4"/>
  <c r="X20" i="4"/>
  <c r="AA19" i="4"/>
  <c r="Z19" i="4"/>
  <c r="Y19" i="4"/>
  <c r="X19" i="4"/>
  <c r="AA18" i="4"/>
  <c r="Z18" i="4"/>
  <c r="Y18" i="4"/>
  <c r="X18" i="4"/>
  <c r="AA14" i="4"/>
  <c r="Z14" i="4"/>
  <c r="Y14" i="4"/>
  <c r="X14" i="4"/>
  <c r="AA13" i="4"/>
  <c r="Z13" i="4"/>
  <c r="Y13" i="4"/>
  <c r="X13" i="4"/>
  <c r="AA12" i="4"/>
  <c r="Z12" i="4"/>
  <c r="Y12" i="4"/>
  <c r="Y34" i="4" s="1"/>
  <c r="X12" i="4"/>
  <c r="AA11" i="4"/>
  <c r="Z11" i="4"/>
  <c r="Y11" i="4"/>
  <c r="X11" i="4"/>
  <c r="AA10" i="4"/>
  <c r="AA33" i="4" s="1"/>
  <c r="Z10" i="4"/>
  <c r="Z34" i="4" s="1"/>
  <c r="Y10" i="4"/>
  <c r="Y33" i="4" s="1"/>
  <c r="X10" i="4"/>
  <c r="X34" i="4" s="1"/>
  <c r="U33" i="4"/>
  <c r="U19" i="4"/>
  <c r="U20" i="4"/>
  <c r="U21" i="4"/>
  <c r="U22" i="4"/>
  <c r="U18" i="4"/>
  <c r="U11" i="4"/>
  <c r="U12" i="4"/>
  <c r="U34" i="4" s="1"/>
  <c r="U13" i="4"/>
  <c r="U14" i="4"/>
  <c r="U10" i="4"/>
  <c r="U35" i="4" s="1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0" i="6"/>
  <c r="Y10" i="6"/>
  <c r="X10" i="6"/>
  <c r="W10" i="6"/>
  <c r="Z9" i="6"/>
  <c r="Y9" i="6"/>
  <c r="Y30" i="6" s="1"/>
  <c r="X9" i="6"/>
  <c r="W9" i="6"/>
  <c r="Z8" i="6"/>
  <c r="Y8" i="6"/>
  <c r="X8" i="6"/>
  <c r="W8" i="6"/>
  <c r="W29" i="6" s="1"/>
  <c r="Z7" i="6"/>
  <c r="Y7" i="6"/>
  <c r="X7" i="6"/>
  <c r="W7" i="6"/>
  <c r="Z6" i="6"/>
  <c r="Z29" i="6" s="1"/>
  <c r="Y6" i="6"/>
  <c r="X6" i="6"/>
  <c r="X29" i="6" s="1"/>
  <c r="W6" i="6"/>
  <c r="Y29" i="6"/>
  <c r="T15" i="6"/>
  <c r="T16" i="6"/>
  <c r="T17" i="6"/>
  <c r="T18" i="6"/>
  <c r="T14" i="6"/>
  <c r="T7" i="6"/>
  <c r="T8" i="6"/>
  <c r="T9" i="6"/>
  <c r="T31" i="6" s="1"/>
  <c r="T10" i="6"/>
  <c r="T6" i="6"/>
  <c r="T29" i="6" s="1"/>
  <c r="Z27" i="5"/>
  <c r="Y27" i="5"/>
  <c r="X27" i="5"/>
  <c r="W27" i="5"/>
  <c r="Z26" i="5"/>
  <c r="Y26" i="5"/>
  <c r="X26" i="5"/>
  <c r="W26" i="5"/>
  <c r="Z25" i="5"/>
  <c r="Y25" i="5"/>
  <c r="X25" i="5"/>
  <c r="W25" i="5"/>
  <c r="Z24" i="5"/>
  <c r="Y24" i="5"/>
  <c r="X24" i="5"/>
  <c r="W24" i="5"/>
  <c r="Z23" i="5"/>
  <c r="Y23" i="5"/>
  <c r="X23" i="5"/>
  <c r="W23" i="5"/>
  <c r="Z19" i="5"/>
  <c r="Y19" i="5"/>
  <c r="X19" i="5"/>
  <c r="W19" i="5"/>
  <c r="Z18" i="5"/>
  <c r="Y18" i="5"/>
  <c r="X18" i="5"/>
  <c r="W18" i="5"/>
  <c r="Z17" i="5"/>
  <c r="Y17" i="5"/>
  <c r="X17" i="5"/>
  <c r="W17" i="5"/>
  <c r="Z16" i="5"/>
  <c r="Y16" i="5"/>
  <c r="X16" i="5"/>
  <c r="W16" i="5"/>
  <c r="Z15" i="5"/>
  <c r="Y15" i="5"/>
  <c r="X15" i="5"/>
  <c r="W15" i="5"/>
  <c r="Z11" i="5"/>
  <c r="Y11" i="5"/>
  <c r="X11" i="5"/>
  <c r="W11" i="5"/>
  <c r="Z10" i="5"/>
  <c r="Y10" i="5"/>
  <c r="X10" i="5"/>
  <c r="W10" i="5"/>
  <c r="Z9" i="5"/>
  <c r="Y9" i="5"/>
  <c r="X9" i="5"/>
  <c r="W9" i="5"/>
  <c r="Z8" i="5"/>
  <c r="Y8" i="5"/>
  <c r="Y32" i="5" s="1"/>
  <c r="X8" i="5"/>
  <c r="X31" i="5" s="1"/>
  <c r="W8" i="5"/>
  <c r="Z7" i="5"/>
  <c r="Y7" i="5"/>
  <c r="Y30" i="5" s="1"/>
  <c r="X7" i="5"/>
  <c r="X30" i="5" s="1"/>
  <c r="W7" i="5"/>
  <c r="W32" i="5" s="1"/>
  <c r="T16" i="5"/>
  <c r="T17" i="5"/>
  <c r="T18" i="5"/>
  <c r="T19" i="5"/>
  <c r="T15" i="5"/>
  <c r="T9" i="5"/>
  <c r="T10" i="5"/>
  <c r="T11" i="5"/>
  <c r="T8" i="5"/>
  <c r="T7" i="5"/>
  <c r="T32" i="5" s="1"/>
  <c r="K33" i="93"/>
  <c r="J33" i="93"/>
  <c r="I33" i="93"/>
  <c r="H33" i="93"/>
  <c r="K32" i="93"/>
  <c r="J32" i="93"/>
  <c r="I32" i="93"/>
  <c r="H32" i="93"/>
  <c r="K31" i="93"/>
  <c r="J31" i="93"/>
  <c r="I31" i="93"/>
  <c r="H31" i="93"/>
  <c r="W25" i="93"/>
  <c r="V25" i="93"/>
  <c r="U25" i="93"/>
  <c r="T25" i="93"/>
  <c r="W24" i="93"/>
  <c r="V24" i="93"/>
  <c r="U24" i="93"/>
  <c r="T24" i="93"/>
  <c r="W23" i="93"/>
  <c r="V23" i="93"/>
  <c r="U23" i="93"/>
  <c r="T23" i="93"/>
  <c r="U6" i="93"/>
  <c r="V6" i="93"/>
  <c r="W6" i="93"/>
  <c r="U7" i="93"/>
  <c r="V7" i="93"/>
  <c r="W7" i="93"/>
  <c r="U8" i="93"/>
  <c r="V8" i="93"/>
  <c r="W8" i="93"/>
  <c r="T8" i="93"/>
  <c r="T7" i="93"/>
  <c r="T6" i="93"/>
  <c r="I16" i="93"/>
  <c r="J16" i="93"/>
  <c r="K16" i="93"/>
  <c r="I15" i="93"/>
  <c r="J15" i="93"/>
  <c r="K15" i="93"/>
  <c r="I14" i="93"/>
  <c r="J14" i="93"/>
  <c r="K14" i="93"/>
  <c r="H16" i="93"/>
  <c r="H15" i="93"/>
  <c r="H14" i="93"/>
  <c r="AA31" i="3"/>
  <c r="Z31" i="3"/>
  <c r="Y31" i="3"/>
  <c r="X31" i="3"/>
  <c r="AA30" i="3"/>
  <c r="Z30" i="3"/>
  <c r="Y30" i="3"/>
  <c r="X30" i="3"/>
  <c r="AA29" i="3"/>
  <c r="Z29" i="3"/>
  <c r="Y29" i="3"/>
  <c r="X29" i="3"/>
  <c r="AA28" i="3"/>
  <c r="Z28" i="3"/>
  <c r="Y28" i="3"/>
  <c r="X28" i="3"/>
  <c r="AA27" i="3"/>
  <c r="Z27" i="3"/>
  <c r="Y27" i="3"/>
  <c r="X27" i="3"/>
  <c r="AA23" i="3"/>
  <c r="Z23" i="3"/>
  <c r="Y23" i="3"/>
  <c r="X23" i="3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5" i="3"/>
  <c r="Z15" i="3"/>
  <c r="Y15" i="3"/>
  <c r="X15" i="3"/>
  <c r="AA14" i="3"/>
  <c r="Z14" i="3"/>
  <c r="Z36" i="3" s="1"/>
  <c r="Y14" i="3"/>
  <c r="X14" i="3"/>
  <c r="AA13" i="3"/>
  <c r="Z13" i="3"/>
  <c r="Y13" i="3"/>
  <c r="X13" i="3"/>
  <c r="AA12" i="3"/>
  <c r="AA36" i="3" s="1"/>
  <c r="Z12" i="3"/>
  <c r="Y12" i="3"/>
  <c r="Y34" i="3" s="1"/>
  <c r="X12" i="3"/>
  <c r="X35" i="3" s="1"/>
  <c r="AA11" i="3"/>
  <c r="AA35" i="3" s="1"/>
  <c r="Z11" i="3"/>
  <c r="Z34" i="3" s="1"/>
  <c r="Y11" i="3"/>
  <c r="X11" i="3"/>
  <c r="X34" i="3" s="1"/>
  <c r="U20" i="3"/>
  <c r="U21" i="3"/>
  <c r="U22" i="3"/>
  <c r="U23" i="3"/>
  <c r="U19" i="3"/>
  <c r="U12" i="3"/>
  <c r="U13" i="3"/>
  <c r="U14" i="3"/>
  <c r="U35" i="3" s="1"/>
  <c r="U15" i="3"/>
  <c r="U11" i="3"/>
  <c r="AA26" i="2"/>
  <c r="AA27" i="2"/>
  <c r="AA28" i="2"/>
  <c r="AA29" i="2"/>
  <c r="AA30" i="2"/>
  <c r="AA11" i="2"/>
  <c r="AA12" i="2"/>
  <c r="AA13" i="2"/>
  <c r="AA14" i="2"/>
  <c r="AA18" i="2"/>
  <c r="AA19" i="2"/>
  <c r="AA20" i="2"/>
  <c r="AA21" i="2"/>
  <c r="AA22" i="2"/>
  <c r="AA10" i="2"/>
  <c r="AA34" i="2" s="1"/>
  <c r="Z11" i="2"/>
  <c r="Z12" i="2"/>
  <c r="Z35" i="2" s="1"/>
  <c r="Z13" i="2"/>
  <c r="Z14" i="2"/>
  <c r="Z18" i="2"/>
  <c r="Z19" i="2"/>
  <c r="Z20" i="2"/>
  <c r="Z21" i="2"/>
  <c r="Z22" i="2"/>
  <c r="Z26" i="2"/>
  <c r="Z27" i="2"/>
  <c r="Z28" i="2"/>
  <c r="Z29" i="2"/>
  <c r="Z30" i="2"/>
  <c r="Z10" i="2"/>
  <c r="Z34" i="2" s="1"/>
  <c r="Y11" i="2"/>
  <c r="Y12" i="2"/>
  <c r="Y13" i="2"/>
  <c r="Y14" i="2"/>
  <c r="Y18" i="2"/>
  <c r="Y19" i="2"/>
  <c r="Y20" i="2"/>
  <c r="Y21" i="2"/>
  <c r="Y22" i="2"/>
  <c r="Y26" i="2"/>
  <c r="Y35" i="2" s="1"/>
  <c r="Y27" i="2"/>
  <c r="Y28" i="2"/>
  <c r="Y29" i="2"/>
  <c r="Y30" i="2"/>
  <c r="Y10" i="2"/>
  <c r="Y33" i="2" s="1"/>
  <c r="X30" i="2"/>
  <c r="X18" i="2"/>
  <c r="X19" i="2"/>
  <c r="X20" i="2"/>
  <c r="X21" i="2"/>
  <c r="X22" i="2"/>
  <c r="X26" i="2"/>
  <c r="X27" i="2"/>
  <c r="X28" i="2"/>
  <c r="X29" i="2"/>
  <c r="X11" i="2"/>
  <c r="X12" i="2"/>
  <c r="X13" i="2"/>
  <c r="X14" i="2"/>
  <c r="X10" i="2"/>
  <c r="X35" i="2" s="1"/>
  <c r="U18" i="2"/>
  <c r="U19" i="2"/>
  <c r="U20" i="2"/>
  <c r="U21" i="2"/>
  <c r="U22" i="2"/>
  <c r="U11" i="2"/>
  <c r="U34" i="2" s="1"/>
  <c r="U12" i="2"/>
  <c r="U13" i="2"/>
  <c r="U14" i="2"/>
  <c r="U10" i="2"/>
  <c r="S25" i="82"/>
  <c r="R25" i="82"/>
  <c r="Q25" i="82"/>
  <c r="S24" i="82"/>
  <c r="R24" i="82"/>
  <c r="Q24" i="82"/>
  <c r="S23" i="82"/>
  <c r="R23" i="82"/>
  <c r="Q23" i="82"/>
  <c r="S22" i="82"/>
  <c r="R22" i="82"/>
  <c r="Q22" i="82"/>
  <c r="S21" i="82"/>
  <c r="R21" i="82"/>
  <c r="Q21" i="82"/>
  <c r="C18" i="82"/>
  <c r="S17" i="82"/>
  <c r="R17" i="82"/>
  <c r="Q17" i="82"/>
  <c r="T17" i="82" s="1"/>
  <c r="S16" i="82"/>
  <c r="R16" i="82"/>
  <c r="Q16" i="82"/>
  <c r="T16" i="82" s="1"/>
  <c r="S15" i="82"/>
  <c r="R15" i="82"/>
  <c r="Q15" i="82"/>
  <c r="S14" i="82"/>
  <c r="R14" i="82"/>
  <c r="Q14" i="82"/>
  <c r="S13" i="82"/>
  <c r="R13" i="82"/>
  <c r="Q13" i="82"/>
  <c r="S9" i="82"/>
  <c r="R9" i="82"/>
  <c r="Q9" i="82"/>
  <c r="S8" i="82"/>
  <c r="R8" i="82"/>
  <c r="Q8" i="82"/>
  <c r="S7" i="82"/>
  <c r="R7" i="82"/>
  <c r="Q7" i="82"/>
  <c r="T7" i="82" s="1"/>
  <c r="S6" i="82"/>
  <c r="R6" i="82"/>
  <c r="T6" i="82" s="1"/>
  <c r="Q6" i="82"/>
  <c r="S5" i="82"/>
  <c r="S28" i="82" s="1"/>
  <c r="R5" i="82"/>
  <c r="R28" i="82" s="1"/>
  <c r="Q5" i="82"/>
  <c r="T5" i="82" s="1"/>
  <c r="S25" i="81"/>
  <c r="R25" i="81"/>
  <c r="Q25" i="81"/>
  <c r="S24" i="81"/>
  <c r="R24" i="81"/>
  <c r="Q24" i="81"/>
  <c r="S23" i="81"/>
  <c r="R23" i="81"/>
  <c r="Q23" i="81"/>
  <c r="S22" i="81"/>
  <c r="R22" i="81"/>
  <c r="Q22" i="81"/>
  <c r="S21" i="81"/>
  <c r="R21" i="81"/>
  <c r="Q21" i="81"/>
  <c r="C18" i="81"/>
  <c r="S17" i="81"/>
  <c r="R17" i="81"/>
  <c r="Q17" i="81"/>
  <c r="S16" i="81"/>
  <c r="R16" i="81"/>
  <c r="Q16" i="81"/>
  <c r="S15" i="81"/>
  <c r="R15" i="81"/>
  <c r="Q15" i="81"/>
  <c r="S14" i="81"/>
  <c r="R14" i="81"/>
  <c r="Q14" i="81"/>
  <c r="S13" i="81"/>
  <c r="R13" i="81"/>
  <c r="Q13" i="81"/>
  <c r="T9" i="81"/>
  <c r="S9" i="81"/>
  <c r="R9" i="81"/>
  <c r="Q9" i="81"/>
  <c r="S8" i="81"/>
  <c r="R8" i="81"/>
  <c r="Q8" i="81"/>
  <c r="S7" i="81"/>
  <c r="R7" i="81"/>
  <c r="Q7" i="81"/>
  <c r="T7" i="81" s="1"/>
  <c r="S6" i="81"/>
  <c r="R6" i="81"/>
  <c r="T6" i="81" s="1"/>
  <c r="Q6" i="81"/>
  <c r="S5" i="81"/>
  <c r="R5" i="81"/>
  <c r="Q5" i="81"/>
  <c r="T5" i="81" s="1"/>
  <c r="S25" i="80"/>
  <c r="R25" i="80"/>
  <c r="Q25" i="80"/>
  <c r="S24" i="80"/>
  <c r="R24" i="80"/>
  <c r="Q24" i="80"/>
  <c r="S23" i="80"/>
  <c r="R23" i="80"/>
  <c r="Q23" i="80"/>
  <c r="S22" i="80"/>
  <c r="R22" i="80"/>
  <c r="Q22" i="80"/>
  <c r="S21" i="80"/>
  <c r="R21" i="80"/>
  <c r="Q21" i="80"/>
  <c r="C18" i="80"/>
  <c r="S17" i="80"/>
  <c r="R17" i="80"/>
  <c r="Q17" i="80"/>
  <c r="T17" i="80" s="1"/>
  <c r="S16" i="80"/>
  <c r="R16" i="80"/>
  <c r="Q16" i="80"/>
  <c r="S15" i="80"/>
  <c r="R15" i="80"/>
  <c r="Q15" i="80"/>
  <c r="S14" i="80"/>
  <c r="R14" i="80"/>
  <c r="Q14" i="80"/>
  <c r="S13" i="80"/>
  <c r="R13" i="80"/>
  <c r="Q13" i="80"/>
  <c r="S9" i="80"/>
  <c r="R9" i="80"/>
  <c r="Q9" i="80"/>
  <c r="T9" i="80" s="1"/>
  <c r="S8" i="80"/>
  <c r="R8" i="80"/>
  <c r="Q8" i="80"/>
  <c r="S7" i="80"/>
  <c r="R7" i="80"/>
  <c r="Q7" i="80"/>
  <c r="T7" i="80" s="1"/>
  <c r="S6" i="80"/>
  <c r="S28" i="80" s="1"/>
  <c r="R6" i="80"/>
  <c r="R28" i="80" s="1"/>
  <c r="Q6" i="80"/>
  <c r="Q28" i="80" s="1"/>
  <c r="S5" i="80"/>
  <c r="R5" i="80"/>
  <c r="Q5" i="80"/>
  <c r="S25" i="79"/>
  <c r="R25" i="79"/>
  <c r="Q25" i="79"/>
  <c r="S24" i="79"/>
  <c r="R24" i="79"/>
  <c r="Q24" i="79"/>
  <c r="S23" i="79"/>
  <c r="R23" i="79"/>
  <c r="Q23" i="79"/>
  <c r="S22" i="79"/>
  <c r="R22" i="79"/>
  <c r="Q22" i="79"/>
  <c r="S21" i="79"/>
  <c r="R21" i="79"/>
  <c r="Q21" i="79"/>
  <c r="C18" i="79"/>
  <c r="S17" i="79"/>
  <c r="R17" i="79"/>
  <c r="Q17" i="79"/>
  <c r="S16" i="79"/>
  <c r="R16" i="79"/>
  <c r="Q16" i="79"/>
  <c r="S15" i="79"/>
  <c r="R15" i="79"/>
  <c r="Q15" i="79"/>
  <c r="S14" i="79"/>
  <c r="R14" i="79"/>
  <c r="Q14" i="79"/>
  <c r="S13" i="79"/>
  <c r="R13" i="79"/>
  <c r="Q13" i="79"/>
  <c r="S9" i="79"/>
  <c r="R9" i="79"/>
  <c r="Q9" i="79"/>
  <c r="S8" i="79"/>
  <c r="R8" i="79"/>
  <c r="Q8" i="79"/>
  <c r="S7" i="79"/>
  <c r="R7" i="79"/>
  <c r="Q7" i="79"/>
  <c r="S6" i="79"/>
  <c r="R6" i="79"/>
  <c r="Q6" i="79"/>
  <c r="S5" i="79"/>
  <c r="R5" i="79"/>
  <c r="Q5" i="79"/>
  <c r="S25" i="78"/>
  <c r="R25" i="78"/>
  <c r="Q25" i="78"/>
  <c r="S24" i="78"/>
  <c r="R24" i="78"/>
  <c r="Q24" i="78"/>
  <c r="S23" i="78"/>
  <c r="R23" i="78"/>
  <c r="Q23" i="78"/>
  <c r="S22" i="78"/>
  <c r="R22" i="78"/>
  <c r="Q22" i="78"/>
  <c r="S21" i="78"/>
  <c r="R21" i="78"/>
  <c r="Q21" i="78"/>
  <c r="C18" i="78"/>
  <c r="S17" i="78"/>
  <c r="R17" i="78"/>
  <c r="Q17" i="78"/>
  <c r="S16" i="78"/>
  <c r="R16" i="78"/>
  <c r="Q16" i="78"/>
  <c r="S15" i="78"/>
  <c r="R15" i="78"/>
  <c r="Q15" i="78"/>
  <c r="S14" i="78"/>
  <c r="R14" i="78"/>
  <c r="Q14" i="78"/>
  <c r="S13" i="78"/>
  <c r="R13" i="78"/>
  <c r="Q13" i="78"/>
  <c r="S9" i="78"/>
  <c r="R9" i="78"/>
  <c r="Q9" i="78"/>
  <c r="S8" i="78"/>
  <c r="R8" i="78"/>
  <c r="Q8" i="78"/>
  <c r="S7" i="78"/>
  <c r="R7" i="78"/>
  <c r="Q7" i="78"/>
  <c r="S6" i="78"/>
  <c r="R6" i="78"/>
  <c r="Q6" i="78"/>
  <c r="S5" i="78"/>
  <c r="R5" i="78"/>
  <c r="Q5" i="78"/>
  <c r="S25" i="77"/>
  <c r="R25" i="77"/>
  <c r="Q25" i="77"/>
  <c r="S24" i="77"/>
  <c r="R24" i="77"/>
  <c r="Q24" i="77"/>
  <c r="S23" i="77"/>
  <c r="R23" i="77"/>
  <c r="Q23" i="77"/>
  <c r="S22" i="77"/>
  <c r="R22" i="77"/>
  <c r="Q22" i="77"/>
  <c r="S21" i="77"/>
  <c r="R21" i="77"/>
  <c r="Q21" i="77"/>
  <c r="C18" i="77"/>
  <c r="S17" i="77"/>
  <c r="R17" i="77"/>
  <c r="Q17" i="77"/>
  <c r="S16" i="77"/>
  <c r="R16" i="77"/>
  <c r="Q16" i="77"/>
  <c r="S15" i="77"/>
  <c r="R15" i="77"/>
  <c r="Q15" i="77"/>
  <c r="S14" i="77"/>
  <c r="R14" i="77"/>
  <c r="Q14" i="77"/>
  <c r="S13" i="77"/>
  <c r="R13" i="77"/>
  <c r="Q13" i="77"/>
  <c r="S9" i="77"/>
  <c r="R9" i="77"/>
  <c r="Q9" i="77"/>
  <c r="S8" i="77"/>
  <c r="R8" i="77"/>
  <c r="Q8" i="77"/>
  <c r="S7" i="77"/>
  <c r="R7" i="77"/>
  <c r="Q7" i="77"/>
  <c r="S6" i="77"/>
  <c r="R6" i="77"/>
  <c r="Q6" i="77"/>
  <c r="S5" i="77"/>
  <c r="R5" i="77"/>
  <c r="Q5" i="77"/>
  <c r="S25" i="76"/>
  <c r="R25" i="76"/>
  <c r="Q25" i="76"/>
  <c r="S24" i="76"/>
  <c r="R24" i="76"/>
  <c r="Q24" i="76"/>
  <c r="S23" i="76"/>
  <c r="R23" i="76"/>
  <c r="Q23" i="76"/>
  <c r="S22" i="76"/>
  <c r="R22" i="76"/>
  <c r="Q22" i="76"/>
  <c r="S21" i="76"/>
  <c r="R21" i="76"/>
  <c r="Q21" i="76"/>
  <c r="C18" i="76"/>
  <c r="S17" i="76"/>
  <c r="R17" i="76"/>
  <c r="Q17" i="76"/>
  <c r="S16" i="76"/>
  <c r="R16" i="76"/>
  <c r="Q16" i="76"/>
  <c r="S15" i="76"/>
  <c r="R15" i="76"/>
  <c r="Q15" i="76"/>
  <c r="S14" i="76"/>
  <c r="R14" i="76"/>
  <c r="Q14" i="76"/>
  <c r="S13" i="76"/>
  <c r="R13" i="76"/>
  <c r="Q13" i="76"/>
  <c r="S9" i="76"/>
  <c r="R9" i="76"/>
  <c r="Q9" i="76"/>
  <c r="T9" i="76" s="1"/>
  <c r="S8" i="76"/>
  <c r="R8" i="76"/>
  <c r="Q8" i="76"/>
  <c r="S7" i="76"/>
  <c r="R7" i="76"/>
  <c r="R28" i="76" s="1"/>
  <c r="Q7" i="76"/>
  <c r="S6" i="76"/>
  <c r="R6" i="76"/>
  <c r="Q6" i="76"/>
  <c r="T6" i="76" s="1"/>
  <c r="S5" i="76"/>
  <c r="S28" i="76" s="1"/>
  <c r="R5" i="76"/>
  <c r="Q5" i="76"/>
  <c r="S25" i="75"/>
  <c r="R25" i="75"/>
  <c r="Q25" i="75"/>
  <c r="S24" i="75"/>
  <c r="R24" i="75"/>
  <c r="Q24" i="75"/>
  <c r="S23" i="75"/>
  <c r="R23" i="75"/>
  <c r="Q23" i="75"/>
  <c r="S22" i="75"/>
  <c r="R22" i="75"/>
  <c r="Q22" i="75"/>
  <c r="S21" i="75"/>
  <c r="R21" i="75"/>
  <c r="Q21" i="75"/>
  <c r="C18" i="75"/>
  <c r="S17" i="75"/>
  <c r="R17" i="75"/>
  <c r="Q17" i="75"/>
  <c r="S16" i="75"/>
  <c r="R16" i="75"/>
  <c r="Q16" i="75"/>
  <c r="S15" i="75"/>
  <c r="R15" i="75"/>
  <c r="Q15" i="75"/>
  <c r="S14" i="75"/>
  <c r="R14" i="75"/>
  <c r="Q14" i="75"/>
  <c r="S13" i="75"/>
  <c r="R13" i="75"/>
  <c r="Q13" i="75"/>
  <c r="S9" i="75"/>
  <c r="R9" i="75"/>
  <c r="Q9" i="75"/>
  <c r="S8" i="75"/>
  <c r="R8" i="75"/>
  <c r="Q8" i="75"/>
  <c r="S7" i="75"/>
  <c r="R7" i="75"/>
  <c r="Q7" i="75"/>
  <c r="S6" i="75"/>
  <c r="R6" i="75"/>
  <c r="Q6" i="75"/>
  <c r="S5" i="75"/>
  <c r="R5" i="75"/>
  <c r="Q5" i="75"/>
  <c r="S25" i="74"/>
  <c r="R25" i="74"/>
  <c r="Q25" i="74"/>
  <c r="S24" i="74"/>
  <c r="R24" i="74"/>
  <c r="Q24" i="74"/>
  <c r="S23" i="74"/>
  <c r="R23" i="74"/>
  <c r="Q23" i="74"/>
  <c r="S22" i="74"/>
  <c r="R22" i="74"/>
  <c r="Q22" i="74"/>
  <c r="S21" i="74"/>
  <c r="R21" i="74"/>
  <c r="Q21" i="74"/>
  <c r="C18" i="74"/>
  <c r="S17" i="74"/>
  <c r="R17" i="74"/>
  <c r="Q17" i="74"/>
  <c r="S16" i="74"/>
  <c r="R16" i="74"/>
  <c r="Q16" i="74"/>
  <c r="T16" i="74" s="1"/>
  <c r="S15" i="74"/>
  <c r="R15" i="74"/>
  <c r="Q15" i="74"/>
  <c r="S14" i="74"/>
  <c r="R14" i="74"/>
  <c r="Q14" i="74"/>
  <c r="S13" i="74"/>
  <c r="R13" i="74"/>
  <c r="Q13" i="74"/>
  <c r="T13" i="74" s="1"/>
  <c r="S9" i="74"/>
  <c r="R9" i="74"/>
  <c r="Q9" i="74"/>
  <c r="T9" i="74" s="1"/>
  <c r="S8" i="74"/>
  <c r="R8" i="74"/>
  <c r="Q8" i="74"/>
  <c r="T8" i="74" s="1"/>
  <c r="S7" i="74"/>
  <c r="R7" i="74"/>
  <c r="Q7" i="74"/>
  <c r="S6" i="74"/>
  <c r="R6" i="74"/>
  <c r="T6" i="74" s="1"/>
  <c r="Q6" i="74"/>
  <c r="S5" i="74"/>
  <c r="S28" i="74" s="1"/>
  <c r="R5" i="74"/>
  <c r="R28" i="74" s="1"/>
  <c r="Q5" i="74"/>
  <c r="S25" i="73"/>
  <c r="R25" i="73"/>
  <c r="Q25" i="73"/>
  <c r="S24" i="73"/>
  <c r="R24" i="73"/>
  <c r="Q24" i="73"/>
  <c r="S23" i="73"/>
  <c r="R23" i="73"/>
  <c r="Q23" i="73"/>
  <c r="S22" i="73"/>
  <c r="R22" i="73"/>
  <c r="Q22" i="73"/>
  <c r="S21" i="73"/>
  <c r="R21" i="73"/>
  <c r="Q21" i="73"/>
  <c r="C18" i="73"/>
  <c r="S17" i="73"/>
  <c r="R17" i="73"/>
  <c r="Q17" i="73"/>
  <c r="T17" i="73" s="1"/>
  <c r="S16" i="73"/>
  <c r="R16" i="73"/>
  <c r="Q16" i="73"/>
  <c r="T16" i="73" s="1"/>
  <c r="S15" i="73"/>
  <c r="R15" i="73"/>
  <c r="Q15" i="73"/>
  <c r="S14" i="73"/>
  <c r="R14" i="73"/>
  <c r="Q14" i="73"/>
  <c r="S13" i="73"/>
  <c r="R13" i="73"/>
  <c r="T13" i="73" s="1"/>
  <c r="Q13" i="73"/>
  <c r="S9" i="73"/>
  <c r="R9" i="73"/>
  <c r="Q9" i="73"/>
  <c r="S8" i="73"/>
  <c r="R8" i="73"/>
  <c r="Q8" i="73"/>
  <c r="T8" i="73" s="1"/>
  <c r="S7" i="73"/>
  <c r="R7" i="73"/>
  <c r="Q7" i="73"/>
  <c r="S6" i="73"/>
  <c r="R6" i="73"/>
  <c r="Q6" i="73"/>
  <c r="S5" i="73"/>
  <c r="S28" i="73" s="1"/>
  <c r="R5" i="73"/>
  <c r="R28" i="73" s="1"/>
  <c r="Q5" i="73"/>
  <c r="T5" i="73" s="1"/>
  <c r="S25" i="72"/>
  <c r="R25" i="72"/>
  <c r="Q25" i="72"/>
  <c r="S24" i="72"/>
  <c r="R24" i="72"/>
  <c r="Q24" i="72"/>
  <c r="S23" i="72"/>
  <c r="R23" i="72"/>
  <c r="Q23" i="72"/>
  <c r="S22" i="72"/>
  <c r="R22" i="72"/>
  <c r="Q22" i="72"/>
  <c r="S21" i="72"/>
  <c r="R21" i="72"/>
  <c r="Q21" i="72"/>
  <c r="C18" i="72"/>
  <c r="S17" i="72"/>
  <c r="R17" i="72"/>
  <c r="Q17" i="72"/>
  <c r="S16" i="72"/>
  <c r="R16" i="72"/>
  <c r="Q16" i="72"/>
  <c r="S15" i="72"/>
  <c r="R15" i="72"/>
  <c r="Q15" i="72"/>
  <c r="S14" i="72"/>
  <c r="R14" i="72"/>
  <c r="Q14" i="72"/>
  <c r="S13" i="72"/>
  <c r="R13" i="72"/>
  <c r="Q13" i="72"/>
  <c r="S9" i="72"/>
  <c r="R9" i="72"/>
  <c r="Q9" i="72"/>
  <c r="S8" i="72"/>
  <c r="R8" i="72"/>
  <c r="Q8" i="72"/>
  <c r="S7" i="72"/>
  <c r="R7" i="72"/>
  <c r="Q7" i="72"/>
  <c r="S6" i="72"/>
  <c r="R6" i="72"/>
  <c r="Q6" i="72"/>
  <c r="S5" i="72"/>
  <c r="R5" i="72"/>
  <c r="Q5" i="72"/>
  <c r="Q15" i="71"/>
  <c r="R14" i="71"/>
  <c r="S25" i="71"/>
  <c r="R25" i="71"/>
  <c r="Q25" i="71"/>
  <c r="S24" i="71"/>
  <c r="R24" i="71"/>
  <c r="Q24" i="71"/>
  <c r="S23" i="71"/>
  <c r="R23" i="71"/>
  <c r="Q23" i="71"/>
  <c r="S22" i="71"/>
  <c r="R22" i="71"/>
  <c r="Q22" i="71"/>
  <c r="S21" i="71"/>
  <c r="R21" i="71"/>
  <c r="Q21" i="71"/>
  <c r="C18" i="71"/>
  <c r="S17" i="71"/>
  <c r="R17" i="71"/>
  <c r="Q17" i="71"/>
  <c r="S16" i="71"/>
  <c r="R16" i="71"/>
  <c r="Q16" i="71"/>
  <c r="S15" i="71"/>
  <c r="R15" i="71"/>
  <c r="S14" i="71"/>
  <c r="Q14" i="71"/>
  <c r="S13" i="71"/>
  <c r="R13" i="71"/>
  <c r="Q13" i="71"/>
  <c r="S9" i="71"/>
  <c r="R9" i="71"/>
  <c r="Q9" i="71"/>
  <c r="S8" i="71"/>
  <c r="R8" i="71"/>
  <c r="Q8" i="71"/>
  <c r="S7" i="71"/>
  <c r="R7" i="71"/>
  <c r="Q7" i="71"/>
  <c r="S6" i="71"/>
  <c r="R6" i="71"/>
  <c r="Q6" i="71"/>
  <c r="S5" i="71"/>
  <c r="R5" i="71"/>
  <c r="Q5" i="71"/>
  <c r="S25" i="70"/>
  <c r="R25" i="70"/>
  <c r="Q25" i="70"/>
  <c r="S24" i="70"/>
  <c r="R24" i="70"/>
  <c r="Q24" i="70"/>
  <c r="S23" i="70"/>
  <c r="R23" i="70"/>
  <c r="Q23" i="70"/>
  <c r="S22" i="70"/>
  <c r="R22" i="70"/>
  <c r="Q22" i="70"/>
  <c r="S21" i="70"/>
  <c r="R21" i="70"/>
  <c r="Q21" i="70"/>
  <c r="C18" i="70"/>
  <c r="S17" i="70"/>
  <c r="R17" i="70"/>
  <c r="Q17" i="70"/>
  <c r="S16" i="70"/>
  <c r="R16" i="70"/>
  <c r="Q16" i="70"/>
  <c r="S15" i="70"/>
  <c r="R15" i="70"/>
  <c r="Q15" i="70"/>
  <c r="S14" i="70"/>
  <c r="R14" i="70"/>
  <c r="Q14" i="70"/>
  <c r="S13" i="70"/>
  <c r="R13" i="70"/>
  <c r="Q13" i="70"/>
  <c r="S9" i="70"/>
  <c r="R9" i="70"/>
  <c r="Q9" i="70"/>
  <c r="S8" i="70"/>
  <c r="R8" i="70"/>
  <c r="Q8" i="70"/>
  <c r="S7" i="70"/>
  <c r="R7" i="70"/>
  <c r="Q7" i="70"/>
  <c r="S6" i="70"/>
  <c r="R6" i="70"/>
  <c r="Q6" i="70"/>
  <c r="S5" i="70"/>
  <c r="R5" i="70"/>
  <c r="Q5" i="70"/>
  <c r="S25" i="69"/>
  <c r="R25" i="69"/>
  <c r="Q25" i="69"/>
  <c r="S24" i="69"/>
  <c r="R24" i="69"/>
  <c r="Q24" i="69"/>
  <c r="S23" i="69"/>
  <c r="R23" i="69"/>
  <c r="Q23" i="69"/>
  <c r="S22" i="69"/>
  <c r="R22" i="69"/>
  <c r="Q22" i="69"/>
  <c r="S21" i="69"/>
  <c r="R21" i="69"/>
  <c r="Q21" i="69"/>
  <c r="C18" i="69"/>
  <c r="S17" i="69"/>
  <c r="R17" i="69"/>
  <c r="Q17" i="69"/>
  <c r="S16" i="69"/>
  <c r="R16" i="69"/>
  <c r="Q16" i="69"/>
  <c r="S15" i="69"/>
  <c r="R15" i="69"/>
  <c r="Q15" i="69"/>
  <c r="S14" i="69"/>
  <c r="R14" i="69"/>
  <c r="Q14" i="69"/>
  <c r="S13" i="69"/>
  <c r="R13" i="69"/>
  <c r="Q13" i="69"/>
  <c r="S9" i="69"/>
  <c r="R9" i="69"/>
  <c r="Q9" i="69"/>
  <c r="S8" i="69"/>
  <c r="R8" i="69"/>
  <c r="Q8" i="69"/>
  <c r="S7" i="69"/>
  <c r="R7" i="69"/>
  <c r="Q7" i="69"/>
  <c r="S6" i="69"/>
  <c r="R6" i="69"/>
  <c r="Q6" i="69"/>
  <c r="T6" i="69" s="1"/>
  <c r="S5" i="69"/>
  <c r="R5" i="69"/>
  <c r="Q5" i="69"/>
  <c r="S25" i="68"/>
  <c r="R25" i="68"/>
  <c r="Q25" i="68"/>
  <c r="S24" i="68"/>
  <c r="R24" i="68"/>
  <c r="Q24" i="68"/>
  <c r="S23" i="68"/>
  <c r="R23" i="68"/>
  <c r="Q23" i="68"/>
  <c r="S22" i="68"/>
  <c r="R22" i="68"/>
  <c r="Q22" i="68"/>
  <c r="S21" i="68"/>
  <c r="R21" i="68"/>
  <c r="Q21" i="68"/>
  <c r="C18" i="68"/>
  <c r="S17" i="68"/>
  <c r="R17" i="68"/>
  <c r="Q17" i="68"/>
  <c r="S16" i="68"/>
  <c r="R16" i="68"/>
  <c r="Q16" i="68"/>
  <c r="S15" i="68"/>
  <c r="R15" i="68"/>
  <c r="Q15" i="68"/>
  <c r="S14" i="68"/>
  <c r="R14" i="68"/>
  <c r="Q14" i="68"/>
  <c r="S13" i="68"/>
  <c r="R13" i="68"/>
  <c r="Q13" i="68"/>
  <c r="S9" i="68"/>
  <c r="R9" i="68"/>
  <c r="Q9" i="68"/>
  <c r="S8" i="68"/>
  <c r="R8" i="68"/>
  <c r="Q8" i="68"/>
  <c r="S7" i="68"/>
  <c r="R7" i="68"/>
  <c r="Q7" i="68"/>
  <c r="S6" i="68"/>
  <c r="R6" i="68"/>
  <c r="Q6" i="68"/>
  <c r="S5" i="68"/>
  <c r="R5" i="68"/>
  <c r="Q5" i="68"/>
  <c r="Q28" i="68" s="1"/>
  <c r="S25" i="67"/>
  <c r="R25" i="67"/>
  <c r="Q25" i="67"/>
  <c r="S24" i="67"/>
  <c r="R24" i="67"/>
  <c r="Q24" i="67"/>
  <c r="S23" i="67"/>
  <c r="R23" i="67"/>
  <c r="Q23" i="67"/>
  <c r="S22" i="67"/>
  <c r="R22" i="67"/>
  <c r="Q22" i="67"/>
  <c r="S21" i="67"/>
  <c r="R21" i="67"/>
  <c r="Q21" i="67"/>
  <c r="C18" i="67"/>
  <c r="S17" i="67"/>
  <c r="R17" i="67"/>
  <c r="Q17" i="67"/>
  <c r="S16" i="67"/>
  <c r="R16" i="67"/>
  <c r="Q16" i="67"/>
  <c r="S15" i="67"/>
  <c r="R15" i="67"/>
  <c r="Q15" i="67"/>
  <c r="S14" i="67"/>
  <c r="R14" i="67"/>
  <c r="Q14" i="67"/>
  <c r="S13" i="67"/>
  <c r="R13" i="67"/>
  <c r="Q13" i="67"/>
  <c r="S9" i="67"/>
  <c r="R9" i="67"/>
  <c r="Q9" i="67"/>
  <c r="S8" i="67"/>
  <c r="R8" i="67"/>
  <c r="Q8" i="67"/>
  <c r="S7" i="67"/>
  <c r="R7" i="67"/>
  <c r="Q7" i="67"/>
  <c r="S6" i="67"/>
  <c r="R6" i="67"/>
  <c r="Q6" i="67"/>
  <c r="S5" i="67"/>
  <c r="R5" i="67"/>
  <c r="R29" i="67" s="1"/>
  <c r="Q5" i="67"/>
  <c r="S25" i="66"/>
  <c r="R25" i="66"/>
  <c r="Q25" i="66"/>
  <c r="S24" i="66"/>
  <c r="R24" i="66"/>
  <c r="Q24" i="66"/>
  <c r="S23" i="66"/>
  <c r="R23" i="66"/>
  <c r="Q23" i="66"/>
  <c r="S22" i="66"/>
  <c r="R22" i="66"/>
  <c r="Q22" i="66"/>
  <c r="S21" i="66"/>
  <c r="R21" i="66"/>
  <c r="Q21" i="66"/>
  <c r="C18" i="66"/>
  <c r="S17" i="66"/>
  <c r="R17" i="66"/>
  <c r="Q17" i="66"/>
  <c r="T17" i="66" s="1"/>
  <c r="S16" i="66"/>
  <c r="R16" i="66"/>
  <c r="Q16" i="66"/>
  <c r="S15" i="66"/>
  <c r="R15" i="66"/>
  <c r="Q15" i="66"/>
  <c r="T15" i="66" s="1"/>
  <c r="S14" i="66"/>
  <c r="R14" i="66"/>
  <c r="Q14" i="66"/>
  <c r="T14" i="66" s="1"/>
  <c r="S13" i="66"/>
  <c r="R13" i="66"/>
  <c r="Q13" i="66"/>
  <c r="S9" i="66"/>
  <c r="R9" i="66"/>
  <c r="Q9" i="66"/>
  <c r="T9" i="66" s="1"/>
  <c r="S8" i="66"/>
  <c r="R8" i="66"/>
  <c r="Q8" i="66"/>
  <c r="S7" i="66"/>
  <c r="R7" i="66"/>
  <c r="Q7" i="66"/>
  <c r="S6" i="66"/>
  <c r="R6" i="66"/>
  <c r="Q6" i="66"/>
  <c r="S5" i="66"/>
  <c r="S28" i="66" s="1"/>
  <c r="R5" i="66"/>
  <c r="R28" i="66" s="1"/>
  <c r="Q5" i="66"/>
  <c r="Q28" i="66" s="1"/>
  <c r="S25" i="65"/>
  <c r="R25" i="65"/>
  <c r="Q25" i="65"/>
  <c r="S24" i="65"/>
  <c r="R24" i="65"/>
  <c r="Q24" i="65"/>
  <c r="S23" i="65"/>
  <c r="R23" i="65"/>
  <c r="Q23" i="65"/>
  <c r="S22" i="65"/>
  <c r="R22" i="65"/>
  <c r="Q22" i="65"/>
  <c r="S21" i="65"/>
  <c r="R21" i="65"/>
  <c r="Q21" i="65"/>
  <c r="C18" i="65"/>
  <c r="S17" i="65"/>
  <c r="R17" i="65"/>
  <c r="Q17" i="65"/>
  <c r="S16" i="65"/>
  <c r="R16" i="65"/>
  <c r="Q16" i="65"/>
  <c r="S15" i="65"/>
  <c r="R15" i="65"/>
  <c r="Q15" i="65"/>
  <c r="S14" i="65"/>
  <c r="R14" i="65"/>
  <c r="Q14" i="65"/>
  <c r="S13" i="65"/>
  <c r="R13" i="65"/>
  <c r="Q13" i="65"/>
  <c r="S9" i="65"/>
  <c r="R9" i="65"/>
  <c r="Q9" i="65"/>
  <c r="S8" i="65"/>
  <c r="R8" i="65"/>
  <c r="Q8" i="65"/>
  <c r="S7" i="65"/>
  <c r="R7" i="65"/>
  <c r="Q7" i="65"/>
  <c r="S6" i="65"/>
  <c r="R6" i="65"/>
  <c r="Q6" i="65"/>
  <c r="S5" i="65"/>
  <c r="R5" i="65"/>
  <c r="R28" i="65" s="1"/>
  <c r="Q5" i="65"/>
  <c r="S25" i="64"/>
  <c r="R25" i="64"/>
  <c r="Q25" i="64"/>
  <c r="S24" i="64"/>
  <c r="R24" i="64"/>
  <c r="Q24" i="64"/>
  <c r="S23" i="64"/>
  <c r="R23" i="64"/>
  <c r="Q23" i="64"/>
  <c r="S22" i="64"/>
  <c r="R22" i="64"/>
  <c r="Q22" i="64"/>
  <c r="S21" i="64"/>
  <c r="R21" i="64"/>
  <c r="Q21" i="64"/>
  <c r="C18" i="64"/>
  <c r="S17" i="64"/>
  <c r="R17" i="64"/>
  <c r="Q17" i="64"/>
  <c r="S16" i="64"/>
  <c r="R16" i="64"/>
  <c r="Q16" i="64"/>
  <c r="S15" i="64"/>
  <c r="R15" i="64"/>
  <c r="Q15" i="64"/>
  <c r="S14" i="64"/>
  <c r="R14" i="64"/>
  <c r="Q14" i="64"/>
  <c r="S13" i="64"/>
  <c r="R13" i="64"/>
  <c r="Q13" i="64"/>
  <c r="S9" i="64"/>
  <c r="R9" i="64"/>
  <c r="Q9" i="64"/>
  <c r="S8" i="64"/>
  <c r="R8" i="64"/>
  <c r="Q8" i="64"/>
  <c r="S7" i="64"/>
  <c r="R7" i="64"/>
  <c r="Q7" i="64"/>
  <c r="S6" i="64"/>
  <c r="R6" i="64"/>
  <c r="Q6" i="64"/>
  <c r="S5" i="64"/>
  <c r="R5" i="64"/>
  <c r="Q5" i="64"/>
  <c r="S25" i="63"/>
  <c r="R25" i="63"/>
  <c r="Q25" i="63"/>
  <c r="S24" i="63"/>
  <c r="R24" i="63"/>
  <c r="Q24" i="63"/>
  <c r="S23" i="63"/>
  <c r="R23" i="63"/>
  <c r="Q23" i="63"/>
  <c r="S22" i="63"/>
  <c r="R22" i="63"/>
  <c r="Q22" i="63"/>
  <c r="S21" i="63"/>
  <c r="R21" i="63"/>
  <c r="Q21" i="63"/>
  <c r="C18" i="63"/>
  <c r="S17" i="63"/>
  <c r="R17" i="63"/>
  <c r="Q17" i="63"/>
  <c r="S16" i="63"/>
  <c r="R16" i="63"/>
  <c r="Q16" i="63"/>
  <c r="S15" i="63"/>
  <c r="R15" i="63"/>
  <c r="Q15" i="63"/>
  <c r="S14" i="63"/>
  <c r="R14" i="63"/>
  <c r="Q14" i="63"/>
  <c r="S13" i="63"/>
  <c r="R13" i="63"/>
  <c r="Q13" i="63"/>
  <c r="S9" i="63"/>
  <c r="R9" i="63"/>
  <c r="Q9" i="63"/>
  <c r="S8" i="63"/>
  <c r="R8" i="63"/>
  <c r="Q8" i="63"/>
  <c r="S7" i="63"/>
  <c r="R7" i="63"/>
  <c r="Q7" i="63"/>
  <c r="S6" i="63"/>
  <c r="R6" i="63"/>
  <c r="Q6" i="63"/>
  <c r="S5" i="63"/>
  <c r="R5" i="63"/>
  <c r="Q5" i="63"/>
  <c r="S25" i="62"/>
  <c r="R25" i="62"/>
  <c r="Q25" i="62"/>
  <c r="S24" i="62"/>
  <c r="R24" i="62"/>
  <c r="Q24" i="62"/>
  <c r="S23" i="62"/>
  <c r="R23" i="62"/>
  <c r="Q23" i="62"/>
  <c r="S22" i="62"/>
  <c r="R22" i="62"/>
  <c r="Q22" i="62"/>
  <c r="S21" i="62"/>
  <c r="R21" i="62"/>
  <c r="Q21" i="62"/>
  <c r="C18" i="62"/>
  <c r="S17" i="62"/>
  <c r="R17" i="62"/>
  <c r="Q17" i="62"/>
  <c r="S16" i="62"/>
  <c r="R16" i="62"/>
  <c r="Q16" i="62"/>
  <c r="S15" i="62"/>
  <c r="R15" i="62"/>
  <c r="Q15" i="62"/>
  <c r="S14" i="62"/>
  <c r="R14" i="62"/>
  <c r="Q14" i="62"/>
  <c r="S13" i="62"/>
  <c r="R13" i="62"/>
  <c r="Q13" i="62"/>
  <c r="S9" i="62"/>
  <c r="R9" i="62"/>
  <c r="Q9" i="62"/>
  <c r="S8" i="62"/>
  <c r="R8" i="62"/>
  <c r="Q8" i="62"/>
  <c r="S7" i="62"/>
  <c r="R7" i="62"/>
  <c r="Q7" i="62"/>
  <c r="S6" i="62"/>
  <c r="R6" i="62"/>
  <c r="Q6" i="62"/>
  <c r="S5" i="62"/>
  <c r="R5" i="62"/>
  <c r="Q5" i="62"/>
  <c r="S25" i="61"/>
  <c r="R25" i="61"/>
  <c r="Q25" i="61"/>
  <c r="S24" i="61"/>
  <c r="R24" i="61"/>
  <c r="Q24" i="61"/>
  <c r="S23" i="61"/>
  <c r="R23" i="61"/>
  <c r="Q23" i="61"/>
  <c r="S22" i="61"/>
  <c r="R22" i="61"/>
  <c r="Q22" i="61"/>
  <c r="S21" i="61"/>
  <c r="R21" i="61"/>
  <c r="Q21" i="61"/>
  <c r="C18" i="61"/>
  <c r="S17" i="61"/>
  <c r="R17" i="61"/>
  <c r="Q17" i="61"/>
  <c r="S16" i="61"/>
  <c r="R16" i="61"/>
  <c r="Q16" i="61"/>
  <c r="S15" i="61"/>
  <c r="R15" i="61"/>
  <c r="Q15" i="61"/>
  <c r="S14" i="61"/>
  <c r="R14" i="61"/>
  <c r="Q14" i="61"/>
  <c r="S13" i="61"/>
  <c r="R13" i="61"/>
  <c r="Q13" i="61"/>
  <c r="S9" i="61"/>
  <c r="R9" i="61"/>
  <c r="Q9" i="61"/>
  <c r="S8" i="61"/>
  <c r="R8" i="61"/>
  <c r="Q8" i="61"/>
  <c r="S7" i="61"/>
  <c r="R7" i="61"/>
  <c r="Q7" i="61"/>
  <c r="S6" i="61"/>
  <c r="R6" i="61"/>
  <c r="Q6" i="61"/>
  <c r="S5" i="61"/>
  <c r="R5" i="61"/>
  <c r="Q5" i="61"/>
  <c r="S25" i="60"/>
  <c r="R25" i="60"/>
  <c r="Q25" i="60"/>
  <c r="S24" i="60"/>
  <c r="R24" i="60"/>
  <c r="Q24" i="60"/>
  <c r="S23" i="60"/>
  <c r="R23" i="60"/>
  <c r="Q23" i="60"/>
  <c r="S22" i="60"/>
  <c r="R22" i="60"/>
  <c r="Q22" i="60"/>
  <c r="S21" i="60"/>
  <c r="R21" i="60"/>
  <c r="Q21" i="60"/>
  <c r="C18" i="60"/>
  <c r="S17" i="60"/>
  <c r="R17" i="60"/>
  <c r="Q17" i="60"/>
  <c r="S16" i="60"/>
  <c r="R16" i="60"/>
  <c r="Q16" i="60"/>
  <c r="S15" i="60"/>
  <c r="R15" i="60"/>
  <c r="Q15" i="60"/>
  <c r="S14" i="60"/>
  <c r="R14" i="60"/>
  <c r="Q14" i="60"/>
  <c r="S13" i="60"/>
  <c r="R13" i="60"/>
  <c r="Q13" i="60"/>
  <c r="S9" i="60"/>
  <c r="R9" i="60"/>
  <c r="Q9" i="60"/>
  <c r="S8" i="60"/>
  <c r="R8" i="60"/>
  <c r="Q8" i="60"/>
  <c r="S7" i="60"/>
  <c r="R7" i="60"/>
  <c r="Q7" i="60"/>
  <c r="S6" i="60"/>
  <c r="R6" i="60"/>
  <c r="Q6" i="60"/>
  <c r="S5" i="60"/>
  <c r="R5" i="60"/>
  <c r="Q5" i="60"/>
  <c r="S25" i="59"/>
  <c r="R25" i="59"/>
  <c r="Q25" i="59"/>
  <c r="S24" i="59"/>
  <c r="R24" i="59"/>
  <c r="Q24" i="59"/>
  <c r="S23" i="59"/>
  <c r="R23" i="59"/>
  <c r="Q23" i="59"/>
  <c r="S22" i="59"/>
  <c r="R22" i="59"/>
  <c r="Q22" i="59"/>
  <c r="S21" i="59"/>
  <c r="R21" i="59"/>
  <c r="Q21" i="59"/>
  <c r="C18" i="59"/>
  <c r="S17" i="59"/>
  <c r="R17" i="59"/>
  <c r="Q17" i="59"/>
  <c r="S16" i="59"/>
  <c r="R16" i="59"/>
  <c r="Q16" i="59"/>
  <c r="S15" i="59"/>
  <c r="R15" i="59"/>
  <c r="Q15" i="59"/>
  <c r="S14" i="59"/>
  <c r="R14" i="59"/>
  <c r="Q14" i="59"/>
  <c r="S13" i="59"/>
  <c r="R13" i="59"/>
  <c r="Q13" i="59"/>
  <c r="S9" i="59"/>
  <c r="R9" i="59"/>
  <c r="Q9" i="59"/>
  <c r="S8" i="59"/>
  <c r="R8" i="59"/>
  <c r="Q8" i="59"/>
  <c r="S7" i="59"/>
  <c r="R7" i="59"/>
  <c r="Q7" i="59"/>
  <c r="S6" i="59"/>
  <c r="R6" i="59"/>
  <c r="Q6" i="59"/>
  <c r="S5" i="59"/>
  <c r="R5" i="59"/>
  <c r="R28" i="59" s="1"/>
  <c r="Q5" i="59"/>
  <c r="S25" i="58"/>
  <c r="R25" i="58"/>
  <c r="Q25" i="58"/>
  <c r="S24" i="58"/>
  <c r="R24" i="58"/>
  <c r="Q24" i="58"/>
  <c r="S23" i="58"/>
  <c r="R23" i="58"/>
  <c r="Q23" i="58"/>
  <c r="S22" i="58"/>
  <c r="R22" i="58"/>
  <c r="Q22" i="58"/>
  <c r="S21" i="58"/>
  <c r="R21" i="58"/>
  <c r="Q21" i="58"/>
  <c r="C18" i="58"/>
  <c r="S17" i="58"/>
  <c r="R17" i="58"/>
  <c r="Q17" i="58"/>
  <c r="S16" i="58"/>
  <c r="R16" i="58"/>
  <c r="Q16" i="58"/>
  <c r="S15" i="58"/>
  <c r="R15" i="58"/>
  <c r="Q15" i="58"/>
  <c r="S14" i="58"/>
  <c r="R14" i="58"/>
  <c r="Q14" i="58"/>
  <c r="S13" i="58"/>
  <c r="R13" i="58"/>
  <c r="Q13" i="58"/>
  <c r="S9" i="58"/>
  <c r="R9" i="58"/>
  <c r="Q9" i="58"/>
  <c r="S8" i="58"/>
  <c r="R8" i="58"/>
  <c r="Q8" i="58"/>
  <c r="S7" i="58"/>
  <c r="R7" i="58"/>
  <c r="Q7" i="58"/>
  <c r="S6" i="58"/>
  <c r="R6" i="58"/>
  <c r="Q6" i="58"/>
  <c r="S5" i="58"/>
  <c r="R5" i="58"/>
  <c r="Q5" i="58"/>
  <c r="Q30" i="58" s="1"/>
  <c r="S25" i="57"/>
  <c r="R25" i="57"/>
  <c r="Q25" i="57"/>
  <c r="S24" i="57"/>
  <c r="R24" i="57"/>
  <c r="Q24" i="57"/>
  <c r="S23" i="57"/>
  <c r="R23" i="57"/>
  <c r="Q23" i="57"/>
  <c r="S22" i="57"/>
  <c r="R22" i="57"/>
  <c r="Q22" i="57"/>
  <c r="S21" i="57"/>
  <c r="R21" i="57"/>
  <c r="Q21" i="57"/>
  <c r="C18" i="57"/>
  <c r="S17" i="57"/>
  <c r="R17" i="57"/>
  <c r="Q17" i="57"/>
  <c r="S16" i="57"/>
  <c r="R16" i="57"/>
  <c r="Q16" i="57"/>
  <c r="T16" i="57" s="1"/>
  <c r="S15" i="57"/>
  <c r="R15" i="57"/>
  <c r="Q15" i="57"/>
  <c r="S14" i="57"/>
  <c r="R14" i="57"/>
  <c r="Q14" i="57"/>
  <c r="S13" i="57"/>
  <c r="R13" i="57"/>
  <c r="T13" i="57" s="1"/>
  <c r="Q13" i="57"/>
  <c r="S9" i="57"/>
  <c r="R9" i="57"/>
  <c r="Q9" i="57"/>
  <c r="S8" i="57"/>
  <c r="R8" i="57"/>
  <c r="Q8" i="57"/>
  <c r="T8" i="57" s="1"/>
  <c r="S7" i="57"/>
  <c r="R7" i="57"/>
  <c r="R28" i="57" s="1"/>
  <c r="Q7" i="57"/>
  <c r="S6" i="57"/>
  <c r="R6" i="57"/>
  <c r="Q6" i="57"/>
  <c r="T6" i="57" s="1"/>
  <c r="S5" i="57"/>
  <c r="S28" i="57" s="1"/>
  <c r="R5" i="57"/>
  <c r="Q5" i="57"/>
  <c r="Q28" i="57" s="1"/>
  <c r="S25" i="56"/>
  <c r="R25" i="56"/>
  <c r="Q25" i="56"/>
  <c r="S24" i="56"/>
  <c r="R24" i="56"/>
  <c r="Q24" i="56"/>
  <c r="S23" i="56"/>
  <c r="R23" i="56"/>
  <c r="Q23" i="56"/>
  <c r="S22" i="56"/>
  <c r="R22" i="56"/>
  <c r="Q22" i="56"/>
  <c r="S21" i="56"/>
  <c r="R21" i="56"/>
  <c r="Q21" i="56"/>
  <c r="C18" i="56"/>
  <c r="S17" i="56"/>
  <c r="R17" i="56"/>
  <c r="Q17" i="56"/>
  <c r="S16" i="56"/>
  <c r="R16" i="56"/>
  <c r="Q16" i="56"/>
  <c r="S15" i="56"/>
  <c r="R15" i="56"/>
  <c r="Q15" i="56"/>
  <c r="S14" i="56"/>
  <c r="R14" i="56"/>
  <c r="Q14" i="56"/>
  <c r="S13" i="56"/>
  <c r="R13" i="56"/>
  <c r="Q13" i="56"/>
  <c r="S9" i="56"/>
  <c r="R9" i="56"/>
  <c r="Q9" i="56"/>
  <c r="S8" i="56"/>
  <c r="R8" i="56"/>
  <c r="Q8" i="56"/>
  <c r="S7" i="56"/>
  <c r="R7" i="56"/>
  <c r="Q7" i="56"/>
  <c r="S6" i="56"/>
  <c r="R6" i="56"/>
  <c r="Q6" i="56"/>
  <c r="S5" i="56"/>
  <c r="R5" i="56"/>
  <c r="Q5" i="56"/>
  <c r="S25" i="54"/>
  <c r="R25" i="54"/>
  <c r="Q25" i="54"/>
  <c r="S24" i="54"/>
  <c r="R24" i="54"/>
  <c r="Q24" i="54"/>
  <c r="S23" i="54"/>
  <c r="R23" i="54"/>
  <c r="Q23" i="54"/>
  <c r="S22" i="54"/>
  <c r="R22" i="54"/>
  <c r="Q22" i="54"/>
  <c r="S21" i="54"/>
  <c r="R21" i="54"/>
  <c r="Q21" i="54"/>
  <c r="C18" i="54"/>
  <c r="S17" i="54"/>
  <c r="R17" i="54"/>
  <c r="Q17" i="54"/>
  <c r="S16" i="54"/>
  <c r="R16" i="54"/>
  <c r="Q16" i="54"/>
  <c r="S15" i="54"/>
  <c r="R15" i="54"/>
  <c r="Q15" i="54"/>
  <c r="S14" i="54"/>
  <c r="R14" i="54"/>
  <c r="Q14" i="54"/>
  <c r="S13" i="54"/>
  <c r="R13" i="54"/>
  <c r="Q13" i="54"/>
  <c r="S9" i="54"/>
  <c r="R9" i="54"/>
  <c r="Q9" i="54"/>
  <c r="S8" i="54"/>
  <c r="R8" i="54"/>
  <c r="Q8" i="54"/>
  <c r="S7" i="54"/>
  <c r="R7" i="54"/>
  <c r="Q7" i="54"/>
  <c r="S6" i="54"/>
  <c r="R6" i="54"/>
  <c r="Q6" i="54"/>
  <c r="S5" i="54"/>
  <c r="R5" i="54"/>
  <c r="Q5" i="54"/>
  <c r="S25" i="55"/>
  <c r="R25" i="55"/>
  <c r="Q25" i="55"/>
  <c r="S24" i="55"/>
  <c r="R24" i="55"/>
  <c r="Q24" i="55"/>
  <c r="S23" i="55"/>
  <c r="R23" i="55"/>
  <c r="Q23" i="55"/>
  <c r="S22" i="55"/>
  <c r="R22" i="55"/>
  <c r="Q22" i="55"/>
  <c r="S21" i="55"/>
  <c r="R21" i="55"/>
  <c r="Q21" i="55"/>
  <c r="C18" i="55"/>
  <c r="S17" i="55"/>
  <c r="R17" i="55"/>
  <c r="Q17" i="55"/>
  <c r="S16" i="55"/>
  <c r="R16" i="55"/>
  <c r="Q16" i="55"/>
  <c r="S15" i="55"/>
  <c r="R15" i="55"/>
  <c r="Q15" i="55"/>
  <c r="S14" i="55"/>
  <c r="R14" i="55"/>
  <c r="Q14" i="55"/>
  <c r="S13" i="55"/>
  <c r="R13" i="55"/>
  <c r="Q13" i="55"/>
  <c r="S9" i="55"/>
  <c r="R9" i="55"/>
  <c r="Q9" i="55"/>
  <c r="S8" i="55"/>
  <c r="R8" i="55"/>
  <c r="Q8" i="55"/>
  <c r="S7" i="55"/>
  <c r="R7" i="55"/>
  <c r="Q7" i="55"/>
  <c r="S6" i="55"/>
  <c r="R6" i="55"/>
  <c r="Q6" i="55"/>
  <c r="S5" i="55"/>
  <c r="R5" i="55"/>
  <c r="Q5" i="55"/>
  <c r="S25" i="53"/>
  <c r="R25" i="53"/>
  <c r="Q25" i="53"/>
  <c r="S24" i="53"/>
  <c r="R24" i="53"/>
  <c r="Q24" i="53"/>
  <c r="S23" i="53"/>
  <c r="R23" i="53"/>
  <c r="Q23" i="53"/>
  <c r="S22" i="53"/>
  <c r="R22" i="53"/>
  <c r="Q22" i="53"/>
  <c r="S21" i="53"/>
  <c r="R21" i="53"/>
  <c r="Q21" i="53"/>
  <c r="C18" i="53"/>
  <c r="S17" i="53"/>
  <c r="R17" i="53"/>
  <c r="Q17" i="53"/>
  <c r="S16" i="53"/>
  <c r="R16" i="53"/>
  <c r="Q16" i="53"/>
  <c r="S15" i="53"/>
  <c r="R15" i="53"/>
  <c r="Q15" i="53"/>
  <c r="S14" i="53"/>
  <c r="R14" i="53"/>
  <c r="Q14" i="53"/>
  <c r="S13" i="53"/>
  <c r="R13" i="53"/>
  <c r="Q13" i="53"/>
  <c r="S9" i="53"/>
  <c r="R9" i="53"/>
  <c r="Q9" i="53"/>
  <c r="S8" i="53"/>
  <c r="R8" i="53"/>
  <c r="Q8" i="53"/>
  <c r="S7" i="53"/>
  <c r="R7" i="53"/>
  <c r="Q7" i="53"/>
  <c r="S6" i="53"/>
  <c r="R6" i="53"/>
  <c r="Q6" i="53"/>
  <c r="S5" i="53"/>
  <c r="S28" i="53" s="1"/>
  <c r="R5" i="53"/>
  <c r="Q5" i="53"/>
  <c r="S25" i="52"/>
  <c r="R25" i="52"/>
  <c r="Q25" i="52"/>
  <c r="S24" i="52"/>
  <c r="R24" i="52"/>
  <c r="Q24" i="52"/>
  <c r="S23" i="52"/>
  <c r="R23" i="52"/>
  <c r="Q23" i="52"/>
  <c r="S22" i="52"/>
  <c r="R22" i="52"/>
  <c r="Q22" i="52"/>
  <c r="S21" i="52"/>
  <c r="R21" i="52"/>
  <c r="Q21" i="52"/>
  <c r="C18" i="52"/>
  <c r="S17" i="52"/>
  <c r="R17" i="52"/>
  <c r="Q17" i="52"/>
  <c r="S16" i="52"/>
  <c r="R16" i="52"/>
  <c r="Q16" i="52"/>
  <c r="S15" i="52"/>
  <c r="R15" i="52"/>
  <c r="Q15" i="52"/>
  <c r="S14" i="52"/>
  <c r="R14" i="52"/>
  <c r="Q14" i="52"/>
  <c r="S13" i="52"/>
  <c r="R13" i="52"/>
  <c r="Q13" i="52"/>
  <c r="S9" i="52"/>
  <c r="R9" i="52"/>
  <c r="Q9" i="52"/>
  <c r="S8" i="52"/>
  <c r="R8" i="52"/>
  <c r="Q8" i="52"/>
  <c r="S7" i="52"/>
  <c r="R7" i="52"/>
  <c r="Q7" i="52"/>
  <c r="S6" i="52"/>
  <c r="R6" i="52"/>
  <c r="Q6" i="52"/>
  <c r="S5" i="52"/>
  <c r="R5" i="52"/>
  <c r="Q5" i="52"/>
  <c r="S25" i="51"/>
  <c r="R25" i="51"/>
  <c r="Q25" i="51"/>
  <c r="S24" i="51"/>
  <c r="R24" i="51"/>
  <c r="Q24" i="51"/>
  <c r="S23" i="51"/>
  <c r="R23" i="51"/>
  <c r="Q23" i="51"/>
  <c r="S22" i="51"/>
  <c r="R22" i="51"/>
  <c r="Q22" i="51"/>
  <c r="S21" i="51"/>
  <c r="R21" i="51"/>
  <c r="Q21" i="51"/>
  <c r="C18" i="51"/>
  <c r="S17" i="51"/>
  <c r="R17" i="51"/>
  <c r="Q17" i="51"/>
  <c r="S16" i="51"/>
  <c r="R16" i="51"/>
  <c r="Q16" i="51"/>
  <c r="S15" i="51"/>
  <c r="R15" i="51"/>
  <c r="Q15" i="51"/>
  <c r="S14" i="51"/>
  <c r="R14" i="51"/>
  <c r="Q14" i="51"/>
  <c r="S13" i="51"/>
  <c r="R13" i="51"/>
  <c r="Q13" i="51"/>
  <c r="S9" i="51"/>
  <c r="R9" i="51"/>
  <c r="Q9" i="51"/>
  <c r="S8" i="51"/>
  <c r="R8" i="51"/>
  <c r="Q8" i="51"/>
  <c r="S7" i="51"/>
  <c r="R7" i="51"/>
  <c r="Q7" i="51"/>
  <c r="S6" i="51"/>
  <c r="R6" i="51"/>
  <c r="Q6" i="51"/>
  <c r="S5" i="51"/>
  <c r="R5" i="51"/>
  <c r="Q5" i="51"/>
  <c r="S25" i="50"/>
  <c r="R25" i="50"/>
  <c r="Q25" i="50"/>
  <c r="S24" i="50"/>
  <c r="R24" i="50"/>
  <c r="Q24" i="50"/>
  <c r="S23" i="50"/>
  <c r="R23" i="50"/>
  <c r="Q23" i="50"/>
  <c r="S22" i="50"/>
  <c r="R22" i="50"/>
  <c r="Q22" i="50"/>
  <c r="S21" i="50"/>
  <c r="R21" i="50"/>
  <c r="Q21" i="50"/>
  <c r="C18" i="50"/>
  <c r="S17" i="50"/>
  <c r="R17" i="50"/>
  <c r="Q17" i="50"/>
  <c r="S16" i="50"/>
  <c r="R16" i="50"/>
  <c r="Q16" i="50"/>
  <c r="S15" i="50"/>
  <c r="R15" i="50"/>
  <c r="Q15" i="50"/>
  <c r="S14" i="50"/>
  <c r="R14" i="50"/>
  <c r="Q14" i="50"/>
  <c r="S13" i="50"/>
  <c r="R13" i="50"/>
  <c r="Q13" i="50"/>
  <c r="S9" i="50"/>
  <c r="R9" i="50"/>
  <c r="Q9" i="50"/>
  <c r="S8" i="50"/>
  <c r="R8" i="50"/>
  <c r="Q8" i="50"/>
  <c r="S7" i="50"/>
  <c r="R7" i="50"/>
  <c r="Q7" i="50"/>
  <c r="S6" i="50"/>
  <c r="R6" i="50"/>
  <c r="Q6" i="50"/>
  <c r="S5" i="50"/>
  <c r="R5" i="50"/>
  <c r="Q5" i="50"/>
  <c r="S25" i="49"/>
  <c r="R25" i="49"/>
  <c r="Q25" i="49"/>
  <c r="S24" i="49"/>
  <c r="R24" i="49"/>
  <c r="Q24" i="49"/>
  <c r="S23" i="49"/>
  <c r="R23" i="49"/>
  <c r="Q23" i="49"/>
  <c r="S22" i="49"/>
  <c r="R22" i="49"/>
  <c r="Q22" i="49"/>
  <c r="S21" i="49"/>
  <c r="R21" i="49"/>
  <c r="Q21" i="49"/>
  <c r="C18" i="49"/>
  <c r="S17" i="49"/>
  <c r="R17" i="49"/>
  <c r="Q17" i="49"/>
  <c r="S16" i="49"/>
  <c r="R16" i="49"/>
  <c r="Q16" i="49"/>
  <c r="S15" i="49"/>
  <c r="R15" i="49"/>
  <c r="Q15" i="49"/>
  <c r="S14" i="49"/>
  <c r="R14" i="49"/>
  <c r="Q14" i="49"/>
  <c r="S13" i="49"/>
  <c r="R13" i="49"/>
  <c r="Q13" i="49"/>
  <c r="S9" i="49"/>
  <c r="R9" i="49"/>
  <c r="Q9" i="49"/>
  <c r="S8" i="49"/>
  <c r="R8" i="49"/>
  <c r="Q8" i="49"/>
  <c r="S7" i="49"/>
  <c r="R7" i="49"/>
  <c r="Q7" i="49"/>
  <c r="S6" i="49"/>
  <c r="R6" i="49"/>
  <c r="Q6" i="49"/>
  <c r="S5" i="49"/>
  <c r="R5" i="49"/>
  <c r="Q5" i="49"/>
  <c r="Q29" i="49" s="1"/>
  <c r="S25" i="48"/>
  <c r="R25" i="48"/>
  <c r="Q25" i="48"/>
  <c r="S24" i="48"/>
  <c r="R24" i="48"/>
  <c r="Q24" i="48"/>
  <c r="S23" i="48"/>
  <c r="R23" i="48"/>
  <c r="Q23" i="48"/>
  <c r="S22" i="48"/>
  <c r="R22" i="48"/>
  <c r="Q22" i="48"/>
  <c r="S21" i="48"/>
  <c r="R21" i="48"/>
  <c r="Q21" i="48"/>
  <c r="C18" i="48"/>
  <c r="S17" i="48"/>
  <c r="R17" i="48"/>
  <c r="Q17" i="48"/>
  <c r="S16" i="48"/>
  <c r="R16" i="48"/>
  <c r="Q16" i="48"/>
  <c r="S15" i="48"/>
  <c r="R15" i="48"/>
  <c r="Q15" i="48"/>
  <c r="S14" i="48"/>
  <c r="R14" i="48"/>
  <c r="Q14" i="48"/>
  <c r="S13" i="48"/>
  <c r="R13" i="48"/>
  <c r="Q13" i="48"/>
  <c r="S9" i="48"/>
  <c r="R9" i="48"/>
  <c r="Q9" i="48"/>
  <c r="S8" i="48"/>
  <c r="R8" i="48"/>
  <c r="Q8" i="48"/>
  <c r="S7" i="48"/>
  <c r="R7" i="48"/>
  <c r="Q7" i="48"/>
  <c r="S6" i="48"/>
  <c r="R6" i="48"/>
  <c r="Q6" i="48"/>
  <c r="S5" i="48"/>
  <c r="R5" i="48"/>
  <c r="Q5" i="48"/>
  <c r="S25" i="47"/>
  <c r="R25" i="47"/>
  <c r="Q25" i="47"/>
  <c r="S24" i="47"/>
  <c r="R24" i="47"/>
  <c r="Q24" i="47"/>
  <c r="S23" i="47"/>
  <c r="R23" i="47"/>
  <c r="Q23" i="47"/>
  <c r="S22" i="47"/>
  <c r="R22" i="47"/>
  <c r="Q22" i="47"/>
  <c r="S21" i="47"/>
  <c r="R21" i="47"/>
  <c r="Q21" i="47"/>
  <c r="C18" i="47"/>
  <c r="S17" i="47"/>
  <c r="R17" i="47"/>
  <c r="Q17" i="47"/>
  <c r="S16" i="47"/>
  <c r="R16" i="47"/>
  <c r="Q16" i="47"/>
  <c r="S15" i="47"/>
  <c r="R15" i="47"/>
  <c r="Q15" i="47"/>
  <c r="S14" i="47"/>
  <c r="R14" i="47"/>
  <c r="Q14" i="47"/>
  <c r="S13" i="47"/>
  <c r="R13" i="47"/>
  <c r="Q13" i="47"/>
  <c r="S9" i="47"/>
  <c r="R9" i="47"/>
  <c r="Q9" i="47"/>
  <c r="S8" i="47"/>
  <c r="R8" i="47"/>
  <c r="Q8" i="47"/>
  <c r="S7" i="47"/>
  <c r="R7" i="47"/>
  <c r="Q7" i="47"/>
  <c r="S6" i="47"/>
  <c r="R6" i="47"/>
  <c r="Q6" i="47"/>
  <c r="S5" i="47"/>
  <c r="R5" i="47"/>
  <c r="Q5" i="47"/>
  <c r="S25" i="46"/>
  <c r="R25" i="46"/>
  <c r="Q25" i="46"/>
  <c r="S24" i="46"/>
  <c r="R24" i="46"/>
  <c r="Q24" i="46"/>
  <c r="S23" i="46"/>
  <c r="R23" i="46"/>
  <c r="Q23" i="46"/>
  <c r="S22" i="46"/>
  <c r="R22" i="46"/>
  <c r="Q22" i="46"/>
  <c r="S21" i="46"/>
  <c r="R21" i="46"/>
  <c r="Q21" i="46"/>
  <c r="C18" i="46"/>
  <c r="S17" i="46"/>
  <c r="R17" i="46"/>
  <c r="Q17" i="46"/>
  <c r="S16" i="46"/>
  <c r="R16" i="46"/>
  <c r="Q16" i="46"/>
  <c r="S15" i="46"/>
  <c r="R15" i="46"/>
  <c r="Q15" i="46"/>
  <c r="S14" i="46"/>
  <c r="R14" i="46"/>
  <c r="Q14" i="46"/>
  <c r="S13" i="46"/>
  <c r="R13" i="46"/>
  <c r="Q13" i="46"/>
  <c r="S9" i="46"/>
  <c r="R9" i="46"/>
  <c r="Q9" i="46"/>
  <c r="S8" i="46"/>
  <c r="R8" i="46"/>
  <c r="Q8" i="46"/>
  <c r="S7" i="46"/>
  <c r="R7" i="46"/>
  <c r="Q7" i="46"/>
  <c r="S6" i="46"/>
  <c r="R6" i="46"/>
  <c r="Q6" i="46"/>
  <c r="S5" i="46"/>
  <c r="S30" i="46" s="1"/>
  <c r="R5" i="46"/>
  <c r="Q5" i="46"/>
  <c r="S25" i="45"/>
  <c r="R25" i="45"/>
  <c r="Q25" i="45"/>
  <c r="S24" i="45"/>
  <c r="R24" i="45"/>
  <c r="Q24" i="45"/>
  <c r="S23" i="45"/>
  <c r="R23" i="45"/>
  <c r="Q23" i="45"/>
  <c r="S22" i="45"/>
  <c r="R22" i="45"/>
  <c r="Q22" i="45"/>
  <c r="S21" i="45"/>
  <c r="R21" i="45"/>
  <c r="Q21" i="45"/>
  <c r="C18" i="45"/>
  <c r="S17" i="45"/>
  <c r="R17" i="45"/>
  <c r="Q17" i="45"/>
  <c r="S16" i="45"/>
  <c r="R16" i="45"/>
  <c r="Q16" i="45"/>
  <c r="T16" i="45" s="1"/>
  <c r="S15" i="45"/>
  <c r="R15" i="45"/>
  <c r="Q15" i="45"/>
  <c r="S14" i="45"/>
  <c r="R14" i="45"/>
  <c r="Q14" i="45"/>
  <c r="T14" i="45" s="1"/>
  <c r="S13" i="45"/>
  <c r="R13" i="45"/>
  <c r="Q13" i="45"/>
  <c r="S9" i="45"/>
  <c r="R9" i="45"/>
  <c r="Q9" i="45"/>
  <c r="S8" i="45"/>
  <c r="R8" i="45"/>
  <c r="Q8" i="45"/>
  <c r="S7" i="45"/>
  <c r="R7" i="45"/>
  <c r="Q7" i="45"/>
  <c r="S6" i="45"/>
  <c r="R6" i="45"/>
  <c r="Q6" i="45"/>
  <c r="S5" i="45"/>
  <c r="S28" i="45" s="1"/>
  <c r="R5" i="45"/>
  <c r="R28" i="45" s="1"/>
  <c r="Q5" i="45"/>
  <c r="Q28" i="45" s="1"/>
  <c r="S25" i="44"/>
  <c r="R25" i="44"/>
  <c r="Q25" i="44"/>
  <c r="S24" i="44"/>
  <c r="R24" i="44"/>
  <c r="Q24" i="44"/>
  <c r="S23" i="44"/>
  <c r="R23" i="44"/>
  <c r="Q23" i="44"/>
  <c r="S22" i="44"/>
  <c r="R22" i="44"/>
  <c r="Q22" i="44"/>
  <c r="S21" i="44"/>
  <c r="R21" i="44"/>
  <c r="Q21" i="44"/>
  <c r="C18" i="44"/>
  <c r="S17" i="44"/>
  <c r="R17" i="44"/>
  <c r="Q17" i="44"/>
  <c r="S16" i="44"/>
  <c r="R16" i="44"/>
  <c r="Q16" i="44"/>
  <c r="S15" i="44"/>
  <c r="R15" i="44"/>
  <c r="Q15" i="44"/>
  <c r="S14" i="44"/>
  <c r="R14" i="44"/>
  <c r="Q14" i="44"/>
  <c r="S13" i="44"/>
  <c r="R13" i="44"/>
  <c r="Q13" i="44"/>
  <c r="S9" i="44"/>
  <c r="R9" i="44"/>
  <c r="Q9" i="44"/>
  <c r="S8" i="44"/>
  <c r="R8" i="44"/>
  <c r="Q8" i="44"/>
  <c r="S7" i="44"/>
  <c r="R7" i="44"/>
  <c r="Q7" i="44"/>
  <c r="S6" i="44"/>
  <c r="R6" i="44"/>
  <c r="Q6" i="44"/>
  <c r="S5" i="44"/>
  <c r="R5" i="44"/>
  <c r="Q5" i="44"/>
  <c r="S25" i="43"/>
  <c r="R25" i="43"/>
  <c r="Q25" i="43"/>
  <c r="S24" i="43"/>
  <c r="R24" i="43"/>
  <c r="Q24" i="43"/>
  <c r="S23" i="43"/>
  <c r="R23" i="43"/>
  <c r="Q23" i="43"/>
  <c r="S22" i="43"/>
  <c r="R22" i="43"/>
  <c r="Q22" i="43"/>
  <c r="S21" i="43"/>
  <c r="R21" i="43"/>
  <c r="Q21" i="43"/>
  <c r="C18" i="43"/>
  <c r="S17" i="43"/>
  <c r="R17" i="43"/>
  <c r="Q17" i="43"/>
  <c r="S16" i="43"/>
  <c r="R16" i="43"/>
  <c r="Q16" i="43"/>
  <c r="S15" i="43"/>
  <c r="R15" i="43"/>
  <c r="Q15" i="43"/>
  <c r="S14" i="43"/>
  <c r="R14" i="43"/>
  <c r="Q14" i="43"/>
  <c r="S13" i="43"/>
  <c r="R13" i="43"/>
  <c r="Q13" i="43"/>
  <c r="S9" i="43"/>
  <c r="R9" i="43"/>
  <c r="Q9" i="43"/>
  <c r="S8" i="43"/>
  <c r="R8" i="43"/>
  <c r="Q8" i="43"/>
  <c r="S7" i="43"/>
  <c r="R7" i="43"/>
  <c r="Q7" i="43"/>
  <c r="S6" i="43"/>
  <c r="R6" i="43"/>
  <c r="Q6" i="43"/>
  <c r="S5" i="43"/>
  <c r="R5" i="43"/>
  <c r="Q5" i="43"/>
  <c r="S25" i="42"/>
  <c r="R25" i="42"/>
  <c r="Q25" i="42"/>
  <c r="S24" i="42"/>
  <c r="R24" i="42"/>
  <c r="Q24" i="42"/>
  <c r="S23" i="42"/>
  <c r="R23" i="42"/>
  <c r="Q23" i="42"/>
  <c r="S22" i="42"/>
  <c r="R22" i="42"/>
  <c r="Q22" i="42"/>
  <c r="S21" i="42"/>
  <c r="R21" i="42"/>
  <c r="Q21" i="42"/>
  <c r="C18" i="42"/>
  <c r="S17" i="42"/>
  <c r="R17" i="42"/>
  <c r="Q17" i="42"/>
  <c r="S16" i="42"/>
  <c r="R16" i="42"/>
  <c r="Q16" i="42"/>
  <c r="S15" i="42"/>
  <c r="R15" i="42"/>
  <c r="Q15" i="42"/>
  <c r="S14" i="42"/>
  <c r="R14" i="42"/>
  <c r="Q14" i="42"/>
  <c r="S13" i="42"/>
  <c r="R13" i="42"/>
  <c r="Q13" i="42"/>
  <c r="S9" i="42"/>
  <c r="R9" i="42"/>
  <c r="Q9" i="42"/>
  <c r="S8" i="42"/>
  <c r="R8" i="42"/>
  <c r="Q8" i="42"/>
  <c r="S7" i="42"/>
  <c r="R7" i="42"/>
  <c r="Q7" i="42"/>
  <c r="S6" i="42"/>
  <c r="R6" i="42"/>
  <c r="Q6" i="42"/>
  <c r="S5" i="42"/>
  <c r="R5" i="42"/>
  <c r="Q5" i="42"/>
  <c r="S25" i="41"/>
  <c r="R25" i="41"/>
  <c r="Q25" i="41"/>
  <c r="S24" i="41"/>
  <c r="R24" i="41"/>
  <c r="Q24" i="41"/>
  <c r="S23" i="41"/>
  <c r="R23" i="41"/>
  <c r="Q23" i="41"/>
  <c r="S22" i="41"/>
  <c r="R22" i="41"/>
  <c r="Q22" i="41"/>
  <c r="S21" i="41"/>
  <c r="R21" i="41"/>
  <c r="Q21" i="41"/>
  <c r="C18" i="41"/>
  <c r="S17" i="41"/>
  <c r="R17" i="41"/>
  <c r="Q17" i="41"/>
  <c r="S16" i="41"/>
  <c r="R16" i="41"/>
  <c r="Q16" i="41"/>
  <c r="S15" i="41"/>
  <c r="R15" i="41"/>
  <c r="Q15" i="41"/>
  <c r="S14" i="41"/>
  <c r="R14" i="41"/>
  <c r="Q14" i="41"/>
  <c r="S13" i="41"/>
  <c r="R13" i="41"/>
  <c r="Q13" i="41"/>
  <c r="S9" i="41"/>
  <c r="R9" i="41"/>
  <c r="Q9" i="41"/>
  <c r="S8" i="41"/>
  <c r="R8" i="41"/>
  <c r="Q8" i="41"/>
  <c r="S7" i="41"/>
  <c r="R7" i="41"/>
  <c r="Q7" i="41"/>
  <c r="S6" i="41"/>
  <c r="R6" i="41"/>
  <c r="Q6" i="41"/>
  <c r="S5" i="41"/>
  <c r="R5" i="41"/>
  <c r="Q5" i="41"/>
  <c r="S25" i="40"/>
  <c r="R25" i="40"/>
  <c r="Q25" i="40"/>
  <c r="S24" i="40"/>
  <c r="R24" i="40"/>
  <c r="Q24" i="40"/>
  <c r="S23" i="40"/>
  <c r="R23" i="40"/>
  <c r="Q23" i="40"/>
  <c r="S22" i="40"/>
  <c r="R22" i="40"/>
  <c r="Q22" i="40"/>
  <c r="S21" i="40"/>
  <c r="R21" i="40"/>
  <c r="Q21" i="40"/>
  <c r="C18" i="40"/>
  <c r="S17" i="40"/>
  <c r="R17" i="40"/>
  <c r="Q17" i="40"/>
  <c r="S16" i="40"/>
  <c r="R16" i="40"/>
  <c r="Q16" i="40"/>
  <c r="S15" i="40"/>
  <c r="R15" i="40"/>
  <c r="Q15" i="40"/>
  <c r="S14" i="40"/>
  <c r="R14" i="40"/>
  <c r="Q14" i="40"/>
  <c r="S13" i="40"/>
  <c r="R13" i="40"/>
  <c r="Q13" i="40"/>
  <c r="S9" i="40"/>
  <c r="R9" i="40"/>
  <c r="T9" i="40" s="1"/>
  <c r="Q9" i="40"/>
  <c r="S8" i="40"/>
  <c r="R8" i="40"/>
  <c r="Q8" i="40"/>
  <c r="S7" i="40"/>
  <c r="R7" i="40"/>
  <c r="Q7" i="40"/>
  <c r="T7" i="40" s="1"/>
  <c r="S6" i="40"/>
  <c r="R6" i="40"/>
  <c r="Q6" i="40"/>
  <c r="S5" i="40"/>
  <c r="R5" i="40"/>
  <c r="Q5" i="40"/>
  <c r="S25" i="39"/>
  <c r="R25" i="39"/>
  <c r="Q25" i="39"/>
  <c r="S24" i="39"/>
  <c r="R24" i="39"/>
  <c r="Q24" i="39"/>
  <c r="S23" i="39"/>
  <c r="R23" i="39"/>
  <c r="Q23" i="39"/>
  <c r="S22" i="39"/>
  <c r="R22" i="39"/>
  <c r="Q22" i="39"/>
  <c r="S21" i="39"/>
  <c r="R21" i="39"/>
  <c r="Q21" i="39"/>
  <c r="C18" i="39"/>
  <c r="S17" i="39"/>
  <c r="R17" i="39"/>
  <c r="Q17" i="39"/>
  <c r="S16" i="39"/>
  <c r="R16" i="39"/>
  <c r="Q16" i="39"/>
  <c r="S15" i="39"/>
  <c r="R15" i="39"/>
  <c r="Q15" i="39"/>
  <c r="S14" i="39"/>
  <c r="R14" i="39"/>
  <c r="Q14" i="39"/>
  <c r="S13" i="39"/>
  <c r="R13" i="39"/>
  <c r="Q13" i="39"/>
  <c r="S9" i="39"/>
  <c r="R9" i="39"/>
  <c r="Q9" i="39"/>
  <c r="S8" i="39"/>
  <c r="R8" i="39"/>
  <c r="Q8" i="39"/>
  <c r="S7" i="39"/>
  <c r="R7" i="39"/>
  <c r="Q7" i="39"/>
  <c r="S6" i="39"/>
  <c r="R6" i="39"/>
  <c r="Q6" i="39"/>
  <c r="S5" i="39"/>
  <c r="R5" i="39"/>
  <c r="Q5" i="39"/>
  <c r="S25" i="38"/>
  <c r="R25" i="38"/>
  <c r="Q25" i="38"/>
  <c r="S24" i="38"/>
  <c r="R24" i="38"/>
  <c r="Q24" i="38"/>
  <c r="S23" i="38"/>
  <c r="R23" i="38"/>
  <c r="Q23" i="38"/>
  <c r="S22" i="38"/>
  <c r="R22" i="38"/>
  <c r="Q22" i="38"/>
  <c r="S21" i="38"/>
  <c r="R21" i="38"/>
  <c r="Q21" i="38"/>
  <c r="C18" i="38"/>
  <c r="S17" i="38"/>
  <c r="R17" i="38"/>
  <c r="Q17" i="38"/>
  <c r="S16" i="38"/>
  <c r="R16" i="38"/>
  <c r="Q16" i="38"/>
  <c r="S15" i="38"/>
  <c r="R15" i="38"/>
  <c r="Q15" i="38"/>
  <c r="S14" i="38"/>
  <c r="R14" i="38"/>
  <c r="Q14" i="38"/>
  <c r="T14" i="38" s="1"/>
  <c r="S13" i="38"/>
  <c r="R13" i="38"/>
  <c r="Q13" i="38"/>
  <c r="S9" i="38"/>
  <c r="R9" i="38"/>
  <c r="Q9" i="38"/>
  <c r="S8" i="38"/>
  <c r="R8" i="38"/>
  <c r="Q8" i="38"/>
  <c r="T8" i="38" s="1"/>
  <c r="S7" i="38"/>
  <c r="R7" i="38"/>
  <c r="Q7" i="38"/>
  <c r="S6" i="38"/>
  <c r="R6" i="38"/>
  <c r="Q6" i="38"/>
  <c r="T6" i="38" s="1"/>
  <c r="S5" i="38"/>
  <c r="S28" i="38" s="1"/>
  <c r="R5" i="38"/>
  <c r="R28" i="38" s="1"/>
  <c r="Q5" i="38"/>
  <c r="Q28" i="38" s="1"/>
  <c r="S25" i="37"/>
  <c r="R25" i="37"/>
  <c r="Q25" i="37"/>
  <c r="S24" i="37"/>
  <c r="R24" i="37"/>
  <c r="Q24" i="37"/>
  <c r="S23" i="37"/>
  <c r="R23" i="37"/>
  <c r="Q23" i="37"/>
  <c r="S22" i="37"/>
  <c r="R22" i="37"/>
  <c r="Q22" i="37"/>
  <c r="S21" i="37"/>
  <c r="R21" i="37"/>
  <c r="Q21" i="37"/>
  <c r="C18" i="37"/>
  <c r="S17" i="37"/>
  <c r="R17" i="37"/>
  <c r="Q17" i="37"/>
  <c r="T17" i="37" s="1"/>
  <c r="S16" i="37"/>
  <c r="R16" i="37"/>
  <c r="Q16" i="37"/>
  <c r="T16" i="37" s="1"/>
  <c r="S15" i="37"/>
  <c r="R15" i="37"/>
  <c r="Q15" i="37"/>
  <c r="S14" i="37"/>
  <c r="R14" i="37"/>
  <c r="Q14" i="37"/>
  <c r="T14" i="37" s="1"/>
  <c r="S13" i="37"/>
  <c r="R13" i="37"/>
  <c r="Q13" i="37"/>
  <c r="T13" i="37" s="1"/>
  <c r="S9" i="37"/>
  <c r="R9" i="37"/>
  <c r="Q9" i="37"/>
  <c r="S8" i="37"/>
  <c r="R8" i="37"/>
  <c r="Q8" i="37"/>
  <c r="S7" i="37"/>
  <c r="R7" i="37"/>
  <c r="Q7" i="37"/>
  <c r="S6" i="37"/>
  <c r="R6" i="37"/>
  <c r="Q6" i="37"/>
  <c r="S5" i="37"/>
  <c r="S28" i="37" s="1"/>
  <c r="R5" i="37"/>
  <c r="R28" i="37" s="1"/>
  <c r="Q5" i="37"/>
  <c r="T5" i="37" s="1"/>
  <c r="S25" i="36"/>
  <c r="R25" i="36"/>
  <c r="Q25" i="36"/>
  <c r="S24" i="36"/>
  <c r="R24" i="36"/>
  <c r="Q24" i="36"/>
  <c r="S23" i="36"/>
  <c r="R23" i="36"/>
  <c r="Q23" i="36"/>
  <c r="S22" i="36"/>
  <c r="R22" i="36"/>
  <c r="Q22" i="36"/>
  <c r="S21" i="36"/>
  <c r="R21" i="36"/>
  <c r="Q21" i="36"/>
  <c r="C18" i="36"/>
  <c r="S17" i="36"/>
  <c r="R17" i="36"/>
  <c r="Q17" i="36"/>
  <c r="S16" i="36"/>
  <c r="R16" i="36"/>
  <c r="Q16" i="36"/>
  <c r="S15" i="36"/>
  <c r="R15" i="36"/>
  <c r="Q15" i="36"/>
  <c r="S14" i="36"/>
  <c r="R14" i="36"/>
  <c r="Q14" i="36"/>
  <c r="S13" i="36"/>
  <c r="R13" i="36"/>
  <c r="Q13" i="36"/>
  <c r="S9" i="36"/>
  <c r="R9" i="36"/>
  <c r="Q9" i="36"/>
  <c r="S8" i="36"/>
  <c r="R8" i="36"/>
  <c r="Q8" i="36"/>
  <c r="S7" i="36"/>
  <c r="R7" i="36"/>
  <c r="Q7" i="36"/>
  <c r="S6" i="36"/>
  <c r="R6" i="36"/>
  <c r="Q6" i="36"/>
  <c r="S5" i="36"/>
  <c r="R5" i="36"/>
  <c r="Q5" i="36"/>
  <c r="S25" i="35"/>
  <c r="R25" i="35"/>
  <c r="Q25" i="35"/>
  <c r="S24" i="35"/>
  <c r="R24" i="35"/>
  <c r="Q24" i="35"/>
  <c r="S23" i="35"/>
  <c r="R23" i="35"/>
  <c r="Q23" i="35"/>
  <c r="S22" i="35"/>
  <c r="R22" i="35"/>
  <c r="Q22" i="35"/>
  <c r="S21" i="35"/>
  <c r="R21" i="35"/>
  <c r="Q21" i="35"/>
  <c r="C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R29" i="35" s="1"/>
  <c r="Q5" i="35"/>
  <c r="S25" i="34"/>
  <c r="R25" i="34"/>
  <c r="Q25" i="34"/>
  <c r="S24" i="34"/>
  <c r="R24" i="34"/>
  <c r="Q24" i="34"/>
  <c r="S23" i="34"/>
  <c r="R23" i="34"/>
  <c r="Q23" i="34"/>
  <c r="S22" i="34"/>
  <c r="R22" i="34"/>
  <c r="Q22" i="34"/>
  <c r="S21" i="34"/>
  <c r="R21" i="34"/>
  <c r="Q21" i="34"/>
  <c r="C18" i="34"/>
  <c r="S17" i="34"/>
  <c r="R17" i="34"/>
  <c r="Q17" i="34"/>
  <c r="S16" i="34"/>
  <c r="R16" i="34"/>
  <c r="Q16" i="34"/>
  <c r="S15" i="34"/>
  <c r="R15" i="34"/>
  <c r="Q15" i="34"/>
  <c r="S14" i="34"/>
  <c r="R14" i="34"/>
  <c r="Q14" i="34"/>
  <c r="S13" i="34"/>
  <c r="R13" i="34"/>
  <c r="Q13" i="34"/>
  <c r="S9" i="34"/>
  <c r="R9" i="34"/>
  <c r="Q9" i="34"/>
  <c r="S8" i="34"/>
  <c r="R8" i="34"/>
  <c r="Q8" i="34"/>
  <c r="S7" i="34"/>
  <c r="R7" i="34"/>
  <c r="Q7" i="34"/>
  <c r="S6" i="34"/>
  <c r="R6" i="34"/>
  <c r="Q6" i="34"/>
  <c r="S5" i="34"/>
  <c r="S30" i="34" s="1"/>
  <c r="R5" i="34"/>
  <c r="Q5" i="34"/>
  <c r="S25" i="33"/>
  <c r="R25" i="33"/>
  <c r="Q25" i="33"/>
  <c r="S24" i="33"/>
  <c r="R24" i="33"/>
  <c r="Q24" i="33"/>
  <c r="S23" i="33"/>
  <c r="R23" i="33"/>
  <c r="Q23" i="33"/>
  <c r="S22" i="33"/>
  <c r="R22" i="33"/>
  <c r="Q22" i="33"/>
  <c r="S21" i="33"/>
  <c r="R21" i="33"/>
  <c r="Q21" i="33"/>
  <c r="C18" i="33"/>
  <c r="S17" i="33"/>
  <c r="R17" i="33"/>
  <c r="Q17" i="33"/>
  <c r="S16" i="33"/>
  <c r="R16" i="33"/>
  <c r="Q16" i="33"/>
  <c r="S15" i="33"/>
  <c r="R15" i="33"/>
  <c r="Q15" i="33"/>
  <c r="S14" i="33"/>
  <c r="R14" i="33"/>
  <c r="Q14" i="33"/>
  <c r="S13" i="33"/>
  <c r="R13" i="33"/>
  <c r="Q13" i="33"/>
  <c r="S9" i="33"/>
  <c r="R9" i="33"/>
  <c r="Q9" i="33"/>
  <c r="S8" i="33"/>
  <c r="R8" i="33"/>
  <c r="Q8" i="33"/>
  <c r="S7" i="33"/>
  <c r="R7" i="33"/>
  <c r="Q7" i="33"/>
  <c r="S6" i="33"/>
  <c r="R6" i="33"/>
  <c r="Q6" i="33"/>
  <c r="S5" i="33"/>
  <c r="R5" i="33"/>
  <c r="Q5" i="33"/>
  <c r="Q29" i="33" s="1"/>
  <c r="S25" i="32"/>
  <c r="R25" i="32"/>
  <c r="Q25" i="32"/>
  <c r="S24" i="32"/>
  <c r="R24" i="32"/>
  <c r="Q24" i="32"/>
  <c r="S23" i="32"/>
  <c r="R23" i="32"/>
  <c r="Q23" i="32"/>
  <c r="S22" i="32"/>
  <c r="R22" i="32"/>
  <c r="Q22" i="32"/>
  <c r="S21" i="32"/>
  <c r="R21" i="32"/>
  <c r="Q21" i="32"/>
  <c r="C18" i="32"/>
  <c r="S17" i="32"/>
  <c r="R17" i="32"/>
  <c r="Q17" i="32"/>
  <c r="S16" i="32"/>
  <c r="R16" i="32"/>
  <c r="Q16" i="32"/>
  <c r="S15" i="32"/>
  <c r="R15" i="32"/>
  <c r="Q15" i="32"/>
  <c r="S14" i="32"/>
  <c r="R14" i="32"/>
  <c r="Q14" i="32"/>
  <c r="S13" i="32"/>
  <c r="R13" i="32"/>
  <c r="Q13" i="32"/>
  <c r="S9" i="32"/>
  <c r="R9" i="32"/>
  <c r="Q9" i="32"/>
  <c r="S8" i="32"/>
  <c r="R8" i="32"/>
  <c r="Q8" i="32"/>
  <c r="S7" i="32"/>
  <c r="R7" i="32"/>
  <c r="Q7" i="32"/>
  <c r="S6" i="32"/>
  <c r="R6" i="32"/>
  <c r="Q6" i="32"/>
  <c r="S5" i="32"/>
  <c r="R5" i="32"/>
  <c r="Q5" i="32"/>
  <c r="S25" i="31"/>
  <c r="R25" i="31"/>
  <c r="Q25" i="31"/>
  <c r="S24" i="31"/>
  <c r="R24" i="31"/>
  <c r="Q24" i="31"/>
  <c r="S23" i="31"/>
  <c r="R23" i="31"/>
  <c r="Q23" i="31"/>
  <c r="S22" i="31"/>
  <c r="R22" i="31"/>
  <c r="Q22" i="31"/>
  <c r="S21" i="31"/>
  <c r="R21" i="31"/>
  <c r="Q21" i="31"/>
  <c r="C18" i="31"/>
  <c r="S17" i="31"/>
  <c r="R17" i="31"/>
  <c r="Q17" i="31"/>
  <c r="S16" i="31"/>
  <c r="R16" i="31"/>
  <c r="Q16" i="31"/>
  <c r="S15" i="31"/>
  <c r="R15" i="31"/>
  <c r="Q15" i="31"/>
  <c r="S14" i="31"/>
  <c r="R14" i="31"/>
  <c r="Q14" i="31"/>
  <c r="S13" i="31"/>
  <c r="R13" i="31"/>
  <c r="Q13" i="31"/>
  <c r="S9" i="31"/>
  <c r="R9" i="31"/>
  <c r="Q9" i="31"/>
  <c r="S8" i="31"/>
  <c r="R8" i="31"/>
  <c r="Q8" i="31"/>
  <c r="S7" i="31"/>
  <c r="R7" i="31"/>
  <c r="Q7" i="31"/>
  <c r="S6" i="31"/>
  <c r="R6" i="31"/>
  <c r="Q6" i="31"/>
  <c r="S5" i="31"/>
  <c r="R5" i="31"/>
  <c r="Q5" i="31"/>
  <c r="S25" i="30"/>
  <c r="R25" i="30"/>
  <c r="Q25" i="30"/>
  <c r="S24" i="30"/>
  <c r="R24" i="30"/>
  <c r="Q24" i="30"/>
  <c r="S23" i="30"/>
  <c r="R23" i="30"/>
  <c r="Q23" i="30"/>
  <c r="S22" i="30"/>
  <c r="R22" i="30"/>
  <c r="Q22" i="30"/>
  <c r="S21" i="30"/>
  <c r="R21" i="30"/>
  <c r="Q21" i="30"/>
  <c r="C18" i="30"/>
  <c r="S17" i="30"/>
  <c r="R17" i="30"/>
  <c r="Q17" i="30"/>
  <c r="S16" i="30"/>
  <c r="R16" i="30"/>
  <c r="Q16" i="30"/>
  <c r="S15" i="30"/>
  <c r="R15" i="30"/>
  <c r="Q15" i="30"/>
  <c r="S14" i="30"/>
  <c r="R14" i="30"/>
  <c r="Q14" i="30"/>
  <c r="S13" i="30"/>
  <c r="R13" i="30"/>
  <c r="Q13" i="30"/>
  <c r="S9" i="30"/>
  <c r="R9" i="30"/>
  <c r="Q9" i="30"/>
  <c r="S8" i="30"/>
  <c r="R8" i="30"/>
  <c r="Q8" i="30"/>
  <c r="S7" i="30"/>
  <c r="R7" i="30"/>
  <c r="Q7" i="30"/>
  <c r="S6" i="30"/>
  <c r="R6" i="30"/>
  <c r="Q6" i="30"/>
  <c r="S5" i="30"/>
  <c r="S28" i="30" s="1"/>
  <c r="R5" i="30"/>
  <c r="Q5" i="30"/>
  <c r="S25" i="29"/>
  <c r="R25" i="29"/>
  <c r="Q25" i="29"/>
  <c r="S24" i="29"/>
  <c r="R24" i="29"/>
  <c r="Q24" i="29"/>
  <c r="S23" i="29"/>
  <c r="R23" i="29"/>
  <c r="Q23" i="29"/>
  <c r="S22" i="29"/>
  <c r="R22" i="29"/>
  <c r="Q22" i="29"/>
  <c r="S21" i="29"/>
  <c r="R21" i="29"/>
  <c r="Q21" i="29"/>
  <c r="C18" i="29"/>
  <c r="S17" i="29"/>
  <c r="R17" i="29"/>
  <c r="Q17" i="29"/>
  <c r="S16" i="29"/>
  <c r="R16" i="29"/>
  <c r="Q16" i="29"/>
  <c r="S15" i="29"/>
  <c r="R15" i="29"/>
  <c r="Q15" i="29"/>
  <c r="S14" i="29"/>
  <c r="R14" i="29"/>
  <c r="Q14" i="29"/>
  <c r="S13" i="29"/>
  <c r="R13" i="29"/>
  <c r="Q13" i="29"/>
  <c r="S9" i="29"/>
  <c r="R9" i="29"/>
  <c r="Q9" i="29"/>
  <c r="S8" i="29"/>
  <c r="R8" i="29"/>
  <c r="Q8" i="29"/>
  <c r="S7" i="29"/>
  <c r="R7" i="29"/>
  <c r="Q7" i="29"/>
  <c r="S6" i="29"/>
  <c r="R6" i="29"/>
  <c r="Q6" i="29"/>
  <c r="S5" i="29"/>
  <c r="R5" i="29"/>
  <c r="Q5" i="29"/>
  <c r="S25" i="28"/>
  <c r="R25" i="28"/>
  <c r="Q25" i="28"/>
  <c r="S24" i="28"/>
  <c r="R24" i="28"/>
  <c r="Q24" i="28"/>
  <c r="S23" i="28"/>
  <c r="R23" i="28"/>
  <c r="Q23" i="28"/>
  <c r="S22" i="28"/>
  <c r="R22" i="28"/>
  <c r="Q22" i="28"/>
  <c r="S21" i="28"/>
  <c r="R21" i="28"/>
  <c r="Q21" i="28"/>
  <c r="C18" i="28"/>
  <c r="S17" i="28"/>
  <c r="R17" i="28"/>
  <c r="Q17" i="28"/>
  <c r="S16" i="28"/>
  <c r="R16" i="28"/>
  <c r="Q16" i="28"/>
  <c r="S15" i="28"/>
  <c r="R15" i="28"/>
  <c r="Q15" i="28"/>
  <c r="S14" i="28"/>
  <c r="R14" i="28"/>
  <c r="Q14" i="28"/>
  <c r="S13" i="28"/>
  <c r="R13" i="28"/>
  <c r="Q13" i="28"/>
  <c r="S9" i="28"/>
  <c r="R9" i="28"/>
  <c r="Q9" i="28"/>
  <c r="S8" i="28"/>
  <c r="R8" i="28"/>
  <c r="Q8" i="28"/>
  <c r="S7" i="28"/>
  <c r="R7" i="28"/>
  <c r="Q7" i="28"/>
  <c r="S6" i="28"/>
  <c r="R6" i="28"/>
  <c r="Q6" i="28"/>
  <c r="S5" i="28"/>
  <c r="R5" i="28"/>
  <c r="R29" i="28" s="1"/>
  <c r="Q5" i="28"/>
  <c r="S25" i="27"/>
  <c r="R25" i="27"/>
  <c r="Q25" i="27"/>
  <c r="S24" i="27"/>
  <c r="R24" i="27"/>
  <c r="Q24" i="27"/>
  <c r="S23" i="27"/>
  <c r="R23" i="27"/>
  <c r="Q23" i="27"/>
  <c r="S22" i="27"/>
  <c r="R22" i="27"/>
  <c r="Q22" i="27"/>
  <c r="S21" i="27"/>
  <c r="R21" i="27"/>
  <c r="Q21" i="27"/>
  <c r="C18" i="27"/>
  <c r="S17" i="27"/>
  <c r="R17" i="27"/>
  <c r="Q17" i="27"/>
  <c r="T17" i="27" s="1"/>
  <c r="S16" i="27"/>
  <c r="R16" i="27"/>
  <c r="Q16" i="27"/>
  <c r="S15" i="27"/>
  <c r="R15" i="27"/>
  <c r="Q15" i="27"/>
  <c r="S14" i="27"/>
  <c r="R14" i="27"/>
  <c r="Q14" i="27"/>
  <c r="S13" i="27"/>
  <c r="R13" i="27"/>
  <c r="Q13" i="27"/>
  <c r="S9" i="27"/>
  <c r="R9" i="27"/>
  <c r="Q9" i="27"/>
  <c r="S8" i="27"/>
  <c r="R8" i="27"/>
  <c r="Q8" i="27"/>
  <c r="S7" i="27"/>
  <c r="R7" i="27"/>
  <c r="Q7" i="27"/>
  <c r="S6" i="27"/>
  <c r="R6" i="27"/>
  <c r="Q6" i="27"/>
  <c r="T6" i="27" s="1"/>
  <c r="S5" i="27"/>
  <c r="S28" i="27" s="1"/>
  <c r="R5" i="27"/>
  <c r="R28" i="27" s="1"/>
  <c r="Q5" i="27"/>
  <c r="Q28" i="27" s="1"/>
  <c r="S25" i="26"/>
  <c r="R25" i="26"/>
  <c r="Q25" i="26"/>
  <c r="S24" i="26"/>
  <c r="R24" i="26"/>
  <c r="Q24" i="26"/>
  <c r="S23" i="26"/>
  <c r="R23" i="26"/>
  <c r="Q23" i="26"/>
  <c r="S22" i="26"/>
  <c r="R22" i="26"/>
  <c r="Q22" i="26"/>
  <c r="S21" i="26"/>
  <c r="R21" i="26"/>
  <c r="Q21" i="26"/>
  <c r="C18" i="26"/>
  <c r="S17" i="26"/>
  <c r="R17" i="26"/>
  <c r="Q17" i="26"/>
  <c r="S16" i="26"/>
  <c r="R16" i="26"/>
  <c r="Q16" i="26"/>
  <c r="S15" i="26"/>
  <c r="R15" i="26"/>
  <c r="Q15" i="26"/>
  <c r="S14" i="26"/>
  <c r="R14" i="26"/>
  <c r="Q14" i="26"/>
  <c r="S13" i="26"/>
  <c r="R13" i="26"/>
  <c r="Q13" i="26"/>
  <c r="S9" i="26"/>
  <c r="R9" i="26"/>
  <c r="Q9" i="26"/>
  <c r="S8" i="26"/>
  <c r="R8" i="26"/>
  <c r="Q8" i="26"/>
  <c r="S7" i="26"/>
  <c r="R7" i="26"/>
  <c r="Q7" i="26"/>
  <c r="S6" i="26"/>
  <c r="R6" i="26"/>
  <c r="Q6" i="26"/>
  <c r="S5" i="26"/>
  <c r="S29" i="26" s="1"/>
  <c r="R5" i="26"/>
  <c r="R29" i="26" s="1"/>
  <c r="Q5" i="26"/>
  <c r="Q29" i="26" s="1"/>
  <c r="S25" i="25"/>
  <c r="R25" i="25"/>
  <c r="Q25" i="25"/>
  <c r="S24" i="25"/>
  <c r="R24" i="25"/>
  <c r="Q24" i="25"/>
  <c r="S23" i="25"/>
  <c r="R23" i="25"/>
  <c r="Q23" i="25"/>
  <c r="S22" i="25"/>
  <c r="R22" i="25"/>
  <c r="Q22" i="25"/>
  <c r="S21" i="25"/>
  <c r="R21" i="25"/>
  <c r="Q21" i="25"/>
  <c r="C18" i="25"/>
  <c r="S17" i="25"/>
  <c r="R17" i="25"/>
  <c r="Q17" i="25"/>
  <c r="S16" i="25"/>
  <c r="R16" i="25"/>
  <c r="Q16" i="25"/>
  <c r="S15" i="25"/>
  <c r="R15" i="25"/>
  <c r="Q15" i="25"/>
  <c r="S14" i="25"/>
  <c r="R14" i="25"/>
  <c r="Q14" i="25"/>
  <c r="S13" i="25"/>
  <c r="R13" i="25"/>
  <c r="Q13" i="25"/>
  <c r="S9" i="25"/>
  <c r="R9" i="25"/>
  <c r="Q9" i="25"/>
  <c r="S8" i="25"/>
  <c r="R8" i="25"/>
  <c r="Q8" i="25"/>
  <c r="S7" i="25"/>
  <c r="R7" i="25"/>
  <c r="Q7" i="25"/>
  <c r="S6" i="25"/>
  <c r="R6" i="25"/>
  <c r="Q6" i="25"/>
  <c r="S5" i="25"/>
  <c r="R5" i="25"/>
  <c r="R28" i="25" s="1"/>
  <c r="Q5" i="25"/>
  <c r="Q30" i="25" s="1"/>
  <c r="S25" i="24"/>
  <c r="R25" i="24"/>
  <c r="Q25" i="24"/>
  <c r="S24" i="24"/>
  <c r="R24" i="24"/>
  <c r="Q24" i="24"/>
  <c r="S23" i="24"/>
  <c r="R23" i="24"/>
  <c r="Q23" i="24"/>
  <c r="S22" i="24"/>
  <c r="R22" i="24"/>
  <c r="Q22" i="24"/>
  <c r="S21" i="24"/>
  <c r="R21" i="24"/>
  <c r="Q21" i="24"/>
  <c r="C18" i="24"/>
  <c r="S17" i="24"/>
  <c r="R17" i="24"/>
  <c r="Q17" i="24"/>
  <c r="S16" i="24"/>
  <c r="R16" i="24"/>
  <c r="Q16" i="24"/>
  <c r="T16" i="24" s="1"/>
  <c r="S15" i="24"/>
  <c r="R15" i="24"/>
  <c r="Q15" i="24"/>
  <c r="T15" i="24" s="1"/>
  <c r="S14" i="24"/>
  <c r="R14" i="24"/>
  <c r="Q14" i="24"/>
  <c r="S13" i="24"/>
  <c r="R13" i="24"/>
  <c r="Q13" i="24"/>
  <c r="S9" i="24"/>
  <c r="R9" i="24"/>
  <c r="Q9" i="24"/>
  <c r="S8" i="24"/>
  <c r="R8" i="24"/>
  <c r="Q8" i="24"/>
  <c r="S7" i="24"/>
  <c r="R7" i="24"/>
  <c r="Q7" i="24"/>
  <c r="S6" i="24"/>
  <c r="R6" i="24"/>
  <c r="Q6" i="24"/>
  <c r="S5" i="24"/>
  <c r="S28" i="24" s="1"/>
  <c r="R5" i="24"/>
  <c r="R28" i="24" s="1"/>
  <c r="Q5" i="24"/>
  <c r="Q28" i="24" s="1"/>
  <c r="S25" i="23"/>
  <c r="R25" i="23"/>
  <c r="Q25" i="23"/>
  <c r="S24" i="23"/>
  <c r="R24" i="23"/>
  <c r="Q24" i="23"/>
  <c r="S23" i="23"/>
  <c r="R23" i="23"/>
  <c r="Q23" i="23"/>
  <c r="S22" i="23"/>
  <c r="R22" i="23"/>
  <c r="Q22" i="23"/>
  <c r="S21" i="23"/>
  <c r="R21" i="23"/>
  <c r="Q21" i="23"/>
  <c r="C18" i="23"/>
  <c r="S17" i="23"/>
  <c r="R17" i="23"/>
  <c r="Q17" i="23"/>
  <c r="S16" i="23"/>
  <c r="R16" i="23"/>
  <c r="Q16" i="23"/>
  <c r="S15" i="23"/>
  <c r="R15" i="23"/>
  <c r="Q15" i="23"/>
  <c r="S14" i="23"/>
  <c r="R14" i="23"/>
  <c r="Q14" i="23"/>
  <c r="S13" i="23"/>
  <c r="R13" i="23"/>
  <c r="Q13" i="23"/>
  <c r="S9" i="23"/>
  <c r="R9" i="23"/>
  <c r="Q9" i="23"/>
  <c r="S8" i="23"/>
  <c r="R8" i="23"/>
  <c r="Q8" i="23"/>
  <c r="S7" i="23"/>
  <c r="R7" i="23"/>
  <c r="Q7" i="23"/>
  <c r="S6" i="23"/>
  <c r="R6" i="23"/>
  <c r="Q6" i="23"/>
  <c r="S5" i="23"/>
  <c r="S29" i="23" s="1"/>
  <c r="R5" i="23"/>
  <c r="Q5" i="23"/>
  <c r="S25" i="22"/>
  <c r="R25" i="22"/>
  <c r="Q25" i="22"/>
  <c r="S24" i="22"/>
  <c r="R24" i="22"/>
  <c r="Q24" i="22"/>
  <c r="S23" i="22"/>
  <c r="R23" i="22"/>
  <c r="Q23" i="22"/>
  <c r="S22" i="22"/>
  <c r="R22" i="22"/>
  <c r="Q22" i="22"/>
  <c r="S21" i="22"/>
  <c r="R21" i="22"/>
  <c r="Q21" i="22"/>
  <c r="C18" i="22"/>
  <c r="S17" i="22"/>
  <c r="R17" i="22"/>
  <c r="Q17" i="22"/>
  <c r="S16" i="22"/>
  <c r="R16" i="22"/>
  <c r="Q16" i="22"/>
  <c r="S15" i="22"/>
  <c r="R15" i="22"/>
  <c r="Q15" i="22"/>
  <c r="S14" i="22"/>
  <c r="R14" i="22"/>
  <c r="Q14" i="22"/>
  <c r="S13" i="22"/>
  <c r="R13" i="22"/>
  <c r="Q13" i="22"/>
  <c r="S9" i="22"/>
  <c r="R9" i="22"/>
  <c r="Q9" i="22"/>
  <c r="S8" i="22"/>
  <c r="R8" i="22"/>
  <c r="Q8" i="22"/>
  <c r="S7" i="22"/>
  <c r="R7" i="22"/>
  <c r="Q7" i="22"/>
  <c r="S6" i="22"/>
  <c r="R6" i="22"/>
  <c r="Q6" i="22"/>
  <c r="S5" i="22"/>
  <c r="S30" i="22" s="1"/>
  <c r="R5" i="22"/>
  <c r="Q5" i="22"/>
  <c r="S25" i="21"/>
  <c r="R25" i="21"/>
  <c r="Q25" i="21"/>
  <c r="S24" i="21"/>
  <c r="R24" i="21"/>
  <c r="Q24" i="21"/>
  <c r="S23" i="21"/>
  <c r="R23" i="21"/>
  <c r="Q23" i="21"/>
  <c r="S22" i="21"/>
  <c r="R22" i="21"/>
  <c r="Q22" i="21"/>
  <c r="S21" i="21"/>
  <c r="R21" i="21"/>
  <c r="Q21" i="21"/>
  <c r="C18" i="21"/>
  <c r="S17" i="21"/>
  <c r="R17" i="21"/>
  <c r="Q17" i="21"/>
  <c r="S16" i="21"/>
  <c r="R16" i="21"/>
  <c r="Q16" i="21"/>
  <c r="S15" i="21"/>
  <c r="R15" i="21"/>
  <c r="Q15" i="21"/>
  <c r="S14" i="21"/>
  <c r="R14" i="21"/>
  <c r="Q14" i="21"/>
  <c r="S13" i="21"/>
  <c r="R13" i="21"/>
  <c r="Q13" i="21"/>
  <c r="S9" i="21"/>
  <c r="R9" i="21"/>
  <c r="Q9" i="21"/>
  <c r="S8" i="21"/>
  <c r="R8" i="21"/>
  <c r="Q8" i="21"/>
  <c r="S7" i="21"/>
  <c r="R7" i="21"/>
  <c r="Q7" i="21"/>
  <c r="S6" i="21"/>
  <c r="R6" i="21"/>
  <c r="Q6" i="21"/>
  <c r="S5" i="21"/>
  <c r="S30" i="21" s="1"/>
  <c r="R5" i="21"/>
  <c r="R30" i="21" s="1"/>
  <c r="Q5" i="21"/>
  <c r="Q29" i="21" s="1"/>
  <c r="S25" i="20"/>
  <c r="R25" i="20"/>
  <c r="Q25" i="20"/>
  <c r="S24" i="20"/>
  <c r="R24" i="20"/>
  <c r="Q24" i="20"/>
  <c r="S23" i="20"/>
  <c r="R23" i="20"/>
  <c r="Q23" i="20"/>
  <c r="S22" i="20"/>
  <c r="R22" i="20"/>
  <c r="Q22" i="20"/>
  <c r="S21" i="20"/>
  <c r="R21" i="20"/>
  <c r="Q21" i="20"/>
  <c r="C18" i="20"/>
  <c r="S17" i="20"/>
  <c r="R17" i="20"/>
  <c r="Q17" i="20"/>
  <c r="S16" i="20"/>
  <c r="R16" i="20"/>
  <c r="Q16" i="20"/>
  <c r="S15" i="20"/>
  <c r="R15" i="20"/>
  <c r="Q15" i="20"/>
  <c r="S14" i="20"/>
  <c r="R14" i="20"/>
  <c r="Q14" i="20"/>
  <c r="S13" i="20"/>
  <c r="R13" i="20"/>
  <c r="Q13" i="20"/>
  <c r="S9" i="20"/>
  <c r="R9" i="20"/>
  <c r="Q9" i="20"/>
  <c r="S8" i="20"/>
  <c r="R8" i="20"/>
  <c r="Q8" i="20"/>
  <c r="S7" i="20"/>
  <c r="R7" i="20"/>
  <c r="Q7" i="20"/>
  <c r="S6" i="20"/>
  <c r="R6" i="20"/>
  <c r="Q6" i="20"/>
  <c r="S5" i="20"/>
  <c r="R5" i="20"/>
  <c r="R30" i="20" s="1"/>
  <c r="Q5" i="20"/>
  <c r="Q30" i="20" s="1"/>
  <c r="S25" i="19"/>
  <c r="R25" i="19"/>
  <c r="Q25" i="19"/>
  <c r="S24" i="19"/>
  <c r="R24" i="19"/>
  <c r="Q24" i="19"/>
  <c r="S23" i="19"/>
  <c r="R23" i="19"/>
  <c r="Q23" i="19"/>
  <c r="S22" i="19"/>
  <c r="R22" i="19"/>
  <c r="Q22" i="19"/>
  <c r="S21" i="19"/>
  <c r="R21" i="19"/>
  <c r="Q21" i="19"/>
  <c r="C18" i="19"/>
  <c r="S17" i="19"/>
  <c r="R17" i="19"/>
  <c r="Q17" i="19"/>
  <c r="S16" i="19"/>
  <c r="R16" i="19"/>
  <c r="Q16" i="19"/>
  <c r="S15" i="19"/>
  <c r="R15" i="19"/>
  <c r="Q15" i="19"/>
  <c r="S14" i="19"/>
  <c r="R14" i="19"/>
  <c r="Q14" i="19"/>
  <c r="S13" i="19"/>
  <c r="R13" i="19"/>
  <c r="Q13" i="19"/>
  <c r="S9" i="19"/>
  <c r="R9" i="19"/>
  <c r="Q9" i="19"/>
  <c r="S8" i="19"/>
  <c r="R8" i="19"/>
  <c r="Q8" i="19"/>
  <c r="S7" i="19"/>
  <c r="R7" i="19"/>
  <c r="Q7" i="19"/>
  <c r="S6" i="19"/>
  <c r="R6" i="19"/>
  <c r="Q6" i="19"/>
  <c r="S5" i="19"/>
  <c r="S30" i="19" s="1"/>
  <c r="R5" i="19"/>
  <c r="R29" i="19" s="1"/>
  <c r="Q5" i="19"/>
  <c r="Q29" i="19" s="1"/>
  <c r="S25" i="18"/>
  <c r="R25" i="18"/>
  <c r="Q25" i="18"/>
  <c r="S24" i="18"/>
  <c r="R24" i="18"/>
  <c r="Q24" i="18"/>
  <c r="S23" i="18"/>
  <c r="R23" i="18"/>
  <c r="Q23" i="18"/>
  <c r="S22" i="18"/>
  <c r="R22" i="18"/>
  <c r="Q22" i="18"/>
  <c r="S21" i="18"/>
  <c r="R21" i="18"/>
  <c r="Q21" i="18"/>
  <c r="C18" i="18"/>
  <c r="S17" i="18"/>
  <c r="R17" i="18"/>
  <c r="Q17" i="18"/>
  <c r="S16" i="18"/>
  <c r="R16" i="18"/>
  <c r="Q16" i="18"/>
  <c r="S15" i="18"/>
  <c r="R15" i="18"/>
  <c r="Q15" i="18"/>
  <c r="S14" i="18"/>
  <c r="R14" i="18"/>
  <c r="Q14" i="18"/>
  <c r="S13" i="18"/>
  <c r="R13" i="18"/>
  <c r="Q13" i="18"/>
  <c r="S9" i="18"/>
  <c r="R9" i="18"/>
  <c r="Q9" i="18"/>
  <c r="S8" i="18"/>
  <c r="R8" i="18"/>
  <c r="Q8" i="18"/>
  <c r="S7" i="18"/>
  <c r="R7" i="18"/>
  <c r="Q7" i="18"/>
  <c r="S6" i="18"/>
  <c r="R6" i="18"/>
  <c r="Q6" i="18"/>
  <c r="S5" i="18"/>
  <c r="S30" i="18" s="1"/>
  <c r="R5" i="18"/>
  <c r="R30" i="18" s="1"/>
  <c r="Q5" i="18"/>
  <c r="Q29" i="18" s="1"/>
  <c r="S25" i="17"/>
  <c r="R25" i="17"/>
  <c r="Q25" i="17"/>
  <c r="S24" i="17"/>
  <c r="R24" i="17"/>
  <c r="Q24" i="17"/>
  <c r="S23" i="17"/>
  <c r="R23" i="17"/>
  <c r="Q23" i="17"/>
  <c r="S22" i="17"/>
  <c r="R22" i="17"/>
  <c r="Q22" i="17"/>
  <c r="S21" i="17"/>
  <c r="R21" i="17"/>
  <c r="Q21" i="17"/>
  <c r="C18" i="17"/>
  <c r="S17" i="17"/>
  <c r="R17" i="17"/>
  <c r="Q17" i="17"/>
  <c r="S16" i="17"/>
  <c r="R16" i="17"/>
  <c r="Q16" i="17"/>
  <c r="S15" i="17"/>
  <c r="R15" i="17"/>
  <c r="Q15" i="17"/>
  <c r="S14" i="17"/>
  <c r="R14" i="17"/>
  <c r="Q14" i="17"/>
  <c r="S13" i="17"/>
  <c r="R13" i="17"/>
  <c r="Q13" i="17"/>
  <c r="S9" i="17"/>
  <c r="R9" i="17"/>
  <c r="Q9" i="17"/>
  <c r="S8" i="17"/>
  <c r="R8" i="17"/>
  <c r="Q8" i="17"/>
  <c r="S7" i="17"/>
  <c r="R7" i="17"/>
  <c r="Q7" i="17"/>
  <c r="S6" i="17"/>
  <c r="R6" i="17"/>
  <c r="Q6" i="17"/>
  <c r="S5" i="17"/>
  <c r="S29" i="17" s="1"/>
  <c r="R5" i="17"/>
  <c r="R30" i="17" s="1"/>
  <c r="Q5" i="17"/>
  <c r="Q30" i="17" s="1"/>
  <c r="S25" i="16"/>
  <c r="R25" i="16"/>
  <c r="Q25" i="16"/>
  <c r="S24" i="16"/>
  <c r="R24" i="16"/>
  <c r="Q24" i="16"/>
  <c r="S23" i="16"/>
  <c r="R23" i="16"/>
  <c r="Q23" i="16"/>
  <c r="S22" i="16"/>
  <c r="R22" i="16"/>
  <c r="Q22" i="16"/>
  <c r="S21" i="16"/>
  <c r="R21" i="16"/>
  <c r="Q21" i="16"/>
  <c r="C18" i="16"/>
  <c r="S17" i="16"/>
  <c r="R17" i="16"/>
  <c r="Q17" i="16"/>
  <c r="S16" i="16"/>
  <c r="R16" i="16"/>
  <c r="Q16" i="16"/>
  <c r="S15" i="16"/>
  <c r="R15" i="16"/>
  <c r="Q15" i="16"/>
  <c r="S14" i="16"/>
  <c r="R14" i="16"/>
  <c r="Q14" i="16"/>
  <c r="S13" i="16"/>
  <c r="R13" i="16"/>
  <c r="Q13" i="16"/>
  <c r="S9" i="16"/>
  <c r="R9" i="16"/>
  <c r="Q9" i="16"/>
  <c r="S8" i="16"/>
  <c r="R8" i="16"/>
  <c r="Q8" i="16"/>
  <c r="S7" i="16"/>
  <c r="R7" i="16"/>
  <c r="Q7" i="16"/>
  <c r="S6" i="16"/>
  <c r="R6" i="16"/>
  <c r="Q6" i="16"/>
  <c r="S5" i="16"/>
  <c r="S30" i="16" s="1"/>
  <c r="R5" i="16"/>
  <c r="R28" i="16" s="1"/>
  <c r="Q5" i="16"/>
  <c r="Q28" i="16" s="1"/>
  <c r="S25" i="15"/>
  <c r="R25" i="15"/>
  <c r="Q25" i="15"/>
  <c r="S24" i="15"/>
  <c r="R24" i="15"/>
  <c r="Q24" i="15"/>
  <c r="S23" i="15"/>
  <c r="R23" i="15"/>
  <c r="Q23" i="15"/>
  <c r="S22" i="15"/>
  <c r="R22" i="15"/>
  <c r="Q22" i="15"/>
  <c r="S21" i="15"/>
  <c r="R21" i="15"/>
  <c r="Q21" i="15"/>
  <c r="C18" i="15"/>
  <c r="S17" i="15"/>
  <c r="R17" i="15"/>
  <c r="Q17" i="15"/>
  <c r="S16" i="15"/>
  <c r="R16" i="15"/>
  <c r="Q16" i="15"/>
  <c r="S15" i="15"/>
  <c r="R15" i="15"/>
  <c r="Q15" i="15"/>
  <c r="S14" i="15"/>
  <c r="R14" i="15"/>
  <c r="Q14" i="15"/>
  <c r="S13" i="15"/>
  <c r="R13" i="15"/>
  <c r="Q13" i="15"/>
  <c r="S9" i="15"/>
  <c r="R9" i="15"/>
  <c r="Q9" i="15"/>
  <c r="S8" i="15"/>
  <c r="R8" i="15"/>
  <c r="Q8" i="15"/>
  <c r="S7" i="15"/>
  <c r="R7" i="15"/>
  <c r="Q7" i="15"/>
  <c r="S6" i="15"/>
  <c r="R6" i="15"/>
  <c r="Q6" i="15"/>
  <c r="S5" i="15"/>
  <c r="S28" i="15" s="1"/>
  <c r="R5" i="15"/>
  <c r="R29" i="15" s="1"/>
  <c r="Q5" i="15"/>
  <c r="Q29" i="15" s="1"/>
  <c r="S25" i="14"/>
  <c r="R25" i="14"/>
  <c r="Q25" i="14"/>
  <c r="S24" i="14"/>
  <c r="R24" i="14"/>
  <c r="Q24" i="14"/>
  <c r="S23" i="14"/>
  <c r="R23" i="14"/>
  <c r="Q23" i="14"/>
  <c r="S22" i="14"/>
  <c r="R22" i="14"/>
  <c r="Q22" i="14"/>
  <c r="S21" i="14"/>
  <c r="R21" i="14"/>
  <c r="Q21" i="14"/>
  <c r="C18" i="14"/>
  <c r="S17" i="14"/>
  <c r="R17" i="14"/>
  <c r="Q17" i="14"/>
  <c r="S16" i="14"/>
  <c r="R16" i="14"/>
  <c r="Q16" i="14"/>
  <c r="S15" i="14"/>
  <c r="R15" i="14"/>
  <c r="Q15" i="14"/>
  <c r="S14" i="14"/>
  <c r="R14" i="14"/>
  <c r="Q14" i="14"/>
  <c r="S13" i="14"/>
  <c r="R13" i="14"/>
  <c r="Q13" i="14"/>
  <c r="S9" i="14"/>
  <c r="R9" i="14"/>
  <c r="Q9" i="14"/>
  <c r="S8" i="14"/>
  <c r="R8" i="14"/>
  <c r="Q8" i="14"/>
  <c r="S7" i="14"/>
  <c r="R7" i="14"/>
  <c r="Q7" i="14"/>
  <c r="S6" i="14"/>
  <c r="R6" i="14"/>
  <c r="Q6" i="14"/>
  <c r="S5" i="14"/>
  <c r="S30" i="14" s="1"/>
  <c r="R5" i="14"/>
  <c r="R30" i="14" s="1"/>
  <c r="Q5" i="14"/>
  <c r="Q30" i="14" s="1"/>
  <c r="S25" i="13"/>
  <c r="R25" i="13"/>
  <c r="Q25" i="13"/>
  <c r="S24" i="13"/>
  <c r="R24" i="13"/>
  <c r="Q24" i="13"/>
  <c r="S23" i="13"/>
  <c r="R23" i="13"/>
  <c r="Q23" i="13"/>
  <c r="S22" i="13"/>
  <c r="R22" i="13"/>
  <c r="Q22" i="13"/>
  <c r="S21" i="13"/>
  <c r="R21" i="13"/>
  <c r="Q21" i="13"/>
  <c r="C18" i="13"/>
  <c r="S17" i="13"/>
  <c r="R17" i="13"/>
  <c r="Q17" i="13"/>
  <c r="T17" i="13" s="1"/>
  <c r="S16" i="13"/>
  <c r="R16" i="13"/>
  <c r="Q16" i="13"/>
  <c r="S15" i="13"/>
  <c r="R15" i="13"/>
  <c r="Q15" i="13"/>
  <c r="S14" i="13"/>
  <c r="R14" i="13"/>
  <c r="Q14" i="13"/>
  <c r="T14" i="13" s="1"/>
  <c r="S13" i="13"/>
  <c r="R13" i="13"/>
  <c r="Q13" i="13"/>
  <c r="T13" i="13" s="1"/>
  <c r="S9" i="13"/>
  <c r="R9" i="13"/>
  <c r="Q9" i="13"/>
  <c r="S8" i="13"/>
  <c r="R8" i="13"/>
  <c r="Q8" i="13"/>
  <c r="S7" i="13"/>
  <c r="R7" i="13"/>
  <c r="Q7" i="13"/>
  <c r="S6" i="13"/>
  <c r="R6" i="13"/>
  <c r="Q6" i="13"/>
  <c r="S5" i="13"/>
  <c r="S28" i="13" s="1"/>
  <c r="R5" i="13"/>
  <c r="R28" i="13" s="1"/>
  <c r="Q5" i="13"/>
  <c r="T5" i="13" s="1"/>
  <c r="S25" i="12"/>
  <c r="R25" i="12"/>
  <c r="Q25" i="12"/>
  <c r="S24" i="12"/>
  <c r="R24" i="12"/>
  <c r="Q24" i="12"/>
  <c r="S23" i="12"/>
  <c r="R23" i="12"/>
  <c r="Q23" i="12"/>
  <c r="S22" i="12"/>
  <c r="R22" i="12"/>
  <c r="Q22" i="12"/>
  <c r="S21" i="12"/>
  <c r="R21" i="12"/>
  <c r="Q21" i="12"/>
  <c r="C18" i="12"/>
  <c r="S17" i="12"/>
  <c r="R17" i="12"/>
  <c r="Q17" i="12"/>
  <c r="S16" i="12"/>
  <c r="R16" i="12"/>
  <c r="Q16" i="12"/>
  <c r="S15" i="12"/>
  <c r="R15" i="12"/>
  <c r="Q15" i="12"/>
  <c r="S14" i="12"/>
  <c r="R14" i="12"/>
  <c r="Q14" i="12"/>
  <c r="S13" i="12"/>
  <c r="R13" i="12"/>
  <c r="Q13" i="12"/>
  <c r="S9" i="12"/>
  <c r="R9" i="12"/>
  <c r="Q9" i="12"/>
  <c r="S8" i="12"/>
  <c r="R8" i="12"/>
  <c r="Q8" i="12"/>
  <c r="S7" i="12"/>
  <c r="R7" i="12"/>
  <c r="Q7" i="12"/>
  <c r="S6" i="12"/>
  <c r="R6" i="12"/>
  <c r="Q6" i="12"/>
  <c r="S5" i="12"/>
  <c r="S28" i="12" s="1"/>
  <c r="R5" i="12"/>
  <c r="R28" i="12" s="1"/>
  <c r="Q5" i="12"/>
  <c r="Q29" i="12" s="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C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S32" i="11" s="1"/>
  <c r="R7" i="11"/>
  <c r="R32" i="11" s="1"/>
  <c r="Q7" i="11"/>
  <c r="Q32" i="11" s="1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C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S30" i="10" s="1"/>
  <c r="R7" i="10"/>
  <c r="R30" i="10" s="1"/>
  <c r="Q7" i="10"/>
  <c r="Q30" i="10" s="1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C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S30" i="9" s="1"/>
  <c r="R7" i="9"/>
  <c r="R30" i="9" s="1"/>
  <c r="Q7" i="9"/>
  <c r="Q30" i="9" s="1"/>
  <c r="S27" i="8"/>
  <c r="R27" i="8"/>
  <c r="Q27" i="8"/>
  <c r="S26" i="8"/>
  <c r="R26" i="8"/>
  <c r="Q26" i="8"/>
  <c r="S25" i="8"/>
  <c r="R25" i="8"/>
  <c r="Q25" i="8"/>
  <c r="S24" i="8"/>
  <c r="R24" i="8"/>
  <c r="Q24" i="8"/>
  <c r="S23" i="8"/>
  <c r="R23" i="8"/>
  <c r="Q23" i="8"/>
  <c r="C20" i="8"/>
  <c r="S19" i="8"/>
  <c r="R19" i="8"/>
  <c r="Q19" i="8"/>
  <c r="S18" i="8"/>
  <c r="R18" i="8"/>
  <c r="Q18" i="8"/>
  <c r="T18" i="8" s="1"/>
  <c r="S17" i="8"/>
  <c r="R17" i="8"/>
  <c r="Q17" i="8"/>
  <c r="T17" i="8" s="1"/>
  <c r="S16" i="8"/>
  <c r="R16" i="8"/>
  <c r="Q16" i="8"/>
  <c r="T16" i="8" s="1"/>
  <c r="S15" i="8"/>
  <c r="R15" i="8"/>
  <c r="Q15" i="8"/>
  <c r="S11" i="8"/>
  <c r="R11" i="8"/>
  <c r="Q11" i="8"/>
  <c r="S10" i="8"/>
  <c r="R10" i="8"/>
  <c r="Q10" i="8"/>
  <c r="S9" i="8"/>
  <c r="R9" i="8"/>
  <c r="Q9" i="8"/>
  <c r="T9" i="8" s="1"/>
  <c r="S8" i="8"/>
  <c r="R8" i="8"/>
  <c r="Q8" i="8"/>
  <c r="S7" i="8"/>
  <c r="S30" i="8" s="1"/>
  <c r="R7" i="8"/>
  <c r="R30" i="8" s="1"/>
  <c r="Q7" i="8"/>
  <c r="T7" i="8" s="1"/>
  <c r="AB27" i="7"/>
  <c r="AA27" i="7"/>
  <c r="Z27" i="7"/>
  <c r="AB26" i="7"/>
  <c r="AA26" i="7"/>
  <c r="Z26" i="7"/>
  <c r="AB25" i="7"/>
  <c r="AA25" i="7"/>
  <c r="Z25" i="7"/>
  <c r="AB24" i="7"/>
  <c r="AA24" i="7"/>
  <c r="Z24" i="7"/>
  <c r="AB23" i="7"/>
  <c r="AA23" i="7"/>
  <c r="Z23" i="7"/>
  <c r="L20" i="7"/>
  <c r="AB19" i="7"/>
  <c r="AA19" i="7"/>
  <c r="Z19" i="7"/>
  <c r="AB18" i="7"/>
  <c r="AA18" i="7"/>
  <c r="Z18" i="7"/>
  <c r="AB17" i="7"/>
  <c r="AA17" i="7"/>
  <c r="Z17" i="7"/>
  <c r="AB16" i="7"/>
  <c r="AA16" i="7"/>
  <c r="Z16" i="7"/>
  <c r="AB15" i="7"/>
  <c r="AA15" i="7"/>
  <c r="Z15" i="7"/>
  <c r="AB11" i="7"/>
  <c r="AA11" i="7"/>
  <c r="Z11" i="7"/>
  <c r="AB10" i="7"/>
  <c r="AA10" i="7"/>
  <c r="Z10" i="7"/>
  <c r="AB9" i="7"/>
  <c r="AA9" i="7"/>
  <c r="Z9" i="7"/>
  <c r="AB8" i="7"/>
  <c r="AA8" i="7"/>
  <c r="Z8" i="7"/>
  <c r="AB7" i="7"/>
  <c r="AB31" i="7" s="1"/>
  <c r="AA7" i="7"/>
  <c r="AA32" i="7" s="1"/>
  <c r="Z7" i="7"/>
  <c r="Z32" i="7" s="1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C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S29" i="6" s="1"/>
  <c r="R6" i="6"/>
  <c r="R29" i="6" s="1"/>
  <c r="Q6" i="6"/>
  <c r="Q30" i="6" s="1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C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S30" i="5" s="1"/>
  <c r="R7" i="5"/>
  <c r="R30" i="5" s="1"/>
  <c r="Q7" i="5"/>
  <c r="Q30" i="5" s="1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D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T35" i="4" s="1"/>
  <c r="S10" i="4"/>
  <c r="S33" i="4" s="1"/>
  <c r="R10" i="4"/>
  <c r="R33" i="4" s="1"/>
  <c r="R11" i="3"/>
  <c r="R35" i="3" s="1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D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T35" i="3" s="1"/>
  <c r="S11" i="3"/>
  <c r="S35" i="3" s="1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D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T34" i="2" s="1"/>
  <c r="S10" i="2"/>
  <c r="S34" i="2" s="1"/>
  <c r="R10" i="2"/>
  <c r="R34" i="2" s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D23" i="1"/>
  <c r="T22" i="1"/>
  <c r="S22" i="1"/>
  <c r="R22" i="1"/>
  <c r="U22" i="1" s="1"/>
  <c r="T21" i="1"/>
  <c r="S21" i="1"/>
  <c r="U21" i="1" s="1"/>
  <c r="R21" i="1"/>
  <c r="T20" i="1"/>
  <c r="S20" i="1"/>
  <c r="R20" i="1"/>
  <c r="U20" i="1" s="1"/>
  <c r="T19" i="1"/>
  <c r="S19" i="1"/>
  <c r="R19" i="1"/>
  <c r="U19" i="1" s="1"/>
  <c r="T18" i="1"/>
  <c r="S18" i="1"/>
  <c r="R18" i="1"/>
  <c r="U18" i="1" s="1"/>
  <c r="T14" i="1"/>
  <c r="S14" i="1"/>
  <c r="R14" i="1"/>
  <c r="U14" i="1" s="1"/>
  <c r="T13" i="1"/>
  <c r="S13" i="1"/>
  <c r="R13" i="1"/>
  <c r="U13" i="1" s="1"/>
  <c r="T12" i="1"/>
  <c r="S12" i="1"/>
  <c r="R12" i="1"/>
  <c r="U12" i="1" s="1"/>
  <c r="U11" i="1"/>
  <c r="T11" i="1"/>
  <c r="S11" i="1"/>
  <c r="R11" i="1"/>
  <c r="T10" i="1"/>
  <c r="S10" i="1"/>
  <c r="R10" i="1"/>
  <c r="S30" i="25" l="1"/>
  <c r="S29" i="25"/>
  <c r="T7" i="27"/>
  <c r="Q28" i="32"/>
  <c r="Q30" i="32"/>
  <c r="Q29" i="32"/>
  <c r="S29" i="33"/>
  <c r="S28" i="33"/>
  <c r="S30" i="33"/>
  <c r="T9" i="38"/>
  <c r="R30" i="40"/>
  <c r="R29" i="40"/>
  <c r="R28" i="40"/>
  <c r="S28" i="41"/>
  <c r="S30" i="41"/>
  <c r="S29" i="41"/>
  <c r="Q29" i="48"/>
  <c r="Q30" i="48"/>
  <c r="S30" i="49"/>
  <c r="S29" i="49"/>
  <c r="S28" i="49"/>
  <c r="Q30" i="56"/>
  <c r="Q29" i="56"/>
  <c r="Q28" i="56"/>
  <c r="T14" i="57"/>
  <c r="Q28" i="64"/>
  <c r="Q30" i="64"/>
  <c r="Q29" i="64"/>
  <c r="S28" i="65"/>
  <c r="S30" i="65"/>
  <c r="S29" i="65"/>
  <c r="Q29" i="72"/>
  <c r="Q28" i="72"/>
  <c r="Q30" i="72"/>
  <c r="T14" i="73"/>
  <c r="T14" i="74"/>
  <c r="T7" i="76"/>
  <c r="R33" i="2"/>
  <c r="Q28" i="76"/>
  <c r="R35" i="2"/>
  <c r="Z35" i="3"/>
  <c r="T30" i="5"/>
  <c r="R30" i="6"/>
  <c r="T33" i="4"/>
  <c r="AB32" i="7"/>
  <c r="Q31" i="9"/>
  <c r="W30" i="10"/>
  <c r="X30" i="10"/>
  <c r="AG32" i="7"/>
  <c r="Q30" i="11"/>
  <c r="R29" i="12"/>
  <c r="Q28" i="14"/>
  <c r="S29" i="15"/>
  <c r="S28" i="16"/>
  <c r="AA33" i="2"/>
  <c r="Z29" i="12"/>
  <c r="W29" i="78"/>
  <c r="W28" i="78"/>
  <c r="W30" i="78"/>
  <c r="S30" i="40"/>
  <c r="S29" i="40"/>
  <c r="R28" i="48"/>
  <c r="R30" i="48"/>
  <c r="R29" i="48"/>
  <c r="R29" i="56"/>
  <c r="R28" i="56"/>
  <c r="R30" i="56"/>
  <c r="R28" i="64"/>
  <c r="R30" i="64"/>
  <c r="R29" i="64"/>
  <c r="R29" i="72"/>
  <c r="R28" i="72"/>
  <c r="R30" i="72"/>
  <c r="T33" i="2"/>
  <c r="S35" i="2"/>
  <c r="R36" i="3"/>
  <c r="W30" i="5"/>
  <c r="S30" i="6"/>
  <c r="AC32" i="7"/>
  <c r="R31" i="9"/>
  <c r="R30" i="11"/>
  <c r="S29" i="12"/>
  <c r="R28" i="14"/>
  <c r="T29" i="15"/>
  <c r="Q28" i="18"/>
  <c r="Q29" i="25"/>
  <c r="T29" i="70"/>
  <c r="T28" i="70"/>
  <c r="T30" i="70"/>
  <c r="Y29" i="70"/>
  <c r="Y30" i="70"/>
  <c r="X29" i="75"/>
  <c r="X30" i="75"/>
  <c r="Q28" i="23"/>
  <c r="Q29" i="23"/>
  <c r="T16" i="27"/>
  <c r="Q28" i="31"/>
  <c r="Q30" i="31"/>
  <c r="Q29" i="31"/>
  <c r="S28" i="32"/>
  <c r="S30" i="32"/>
  <c r="S29" i="32"/>
  <c r="Q28" i="39"/>
  <c r="Q30" i="39"/>
  <c r="Q29" i="39"/>
  <c r="T9" i="45"/>
  <c r="T17" i="45"/>
  <c r="Q30" i="47"/>
  <c r="Q28" i="47"/>
  <c r="S28" i="48"/>
  <c r="S30" i="48"/>
  <c r="S29" i="48"/>
  <c r="Q28" i="54"/>
  <c r="Q30" i="54"/>
  <c r="Q29" i="54"/>
  <c r="S29" i="56"/>
  <c r="S28" i="56"/>
  <c r="S30" i="56"/>
  <c r="Q29" i="63"/>
  <c r="Q28" i="63"/>
  <c r="Q30" i="63"/>
  <c r="S30" i="64"/>
  <c r="S29" i="64"/>
  <c r="S28" i="64"/>
  <c r="T7" i="66"/>
  <c r="Q28" i="71"/>
  <c r="Q29" i="71"/>
  <c r="S28" i="72"/>
  <c r="S30" i="72"/>
  <c r="S29" i="72"/>
  <c r="T16" i="76"/>
  <c r="T13" i="80"/>
  <c r="Q30" i="81"/>
  <c r="Q29" i="81"/>
  <c r="Q28" i="81"/>
  <c r="T13" i="82"/>
  <c r="S33" i="2"/>
  <c r="T35" i="2"/>
  <c r="S36" i="3"/>
  <c r="T30" i="6"/>
  <c r="X33" i="4"/>
  <c r="S31" i="9"/>
  <c r="Q31" i="10"/>
  <c r="Y34" i="2"/>
  <c r="S30" i="11"/>
  <c r="W31" i="11"/>
  <c r="T29" i="12"/>
  <c r="S28" i="14"/>
  <c r="W29" i="14"/>
  <c r="Q30" i="15"/>
  <c r="Q28" i="17"/>
  <c r="Y29" i="17"/>
  <c r="Y28" i="17"/>
  <c r="R28" i="18"/>
  <c r="R29" i="25"/>
  <c r="T30" i="42"/>
  <c r="W30" i="49"/>
  <c r="T29" i="50"/>
  <c r="Z28" i="50"/>
  <c r="T29" i="55"/>
  <c r="X29" i="63"/>
  <c r="X28" i="63"/>
  <c r="X30" i="63"/>
  <c r="T28" i="67"/>
  <c r="T8" i="8"/>
  <c r="T30" i="8" s="1"/>
  <c r="R29" i="23"/>
  <c r="R29" i="31"/>
  <c r="R30" i="39"/>
  <c r="R29" i="39"/>
  <c r="T6" i="40"/>
  <c r="R30" i="47"/>
  <c r="R29" i="47"/>
  <c r="R28" i="47"/>
  <c r="R28" i="54"/>
  <c r="R30" i="54"/>
  <c r="R29" i="54"/>
  <c r="T15" i="57"/>
  <c r="R29" i="63"/>
  <c r="R28" i="63"/>
  <c r="R30" i="63"/>
  <c r="R28" i="71"/>
  <c r="R30" i="71"/>
  <c r="R29" i="71"/>
  <c r="T15" i="73"/>
  <c r="T7" i="74"/>
  <c r="T15" i="74"/>
  <c r="T8" i="76"/>
  <c r="R30" i="81"/>
  <c r="R29" i="81"/>
  <c r="U33" i="2"/>
  <c r="U35" i="2"/>
  <c r="T36" i="3"/>
  <c r="Q31" i="5"/>
  <c r="Q31" i="6"/>
  <c r="Z33" i="4"/>
  <c r="AH32" i="7"/>
  <c r="T31" i="9"/>
  <c r="Z31" i="10"/>
  <c r="Z32" i="10"/>
  <c r="Z30" i="10"/>
  <c r="R31" i="10"/>
  <c r="T30" i="11"/>
  <c r="X31" i="11"/>
  <c r="Q30" i="12"/>
  <c r="T28" i="14"/>
  <c r="X29" i="14"/>
  <c r="R30" i="15"/>
  <c r="R28" i="17"/>
  <c r="Z31" i="6"/>
  <c r="S28" i="18"/>
  <c r="Q28" i="19"/>
  <c r="X28" i="20"/>
  <c r="T29" i="22"/>
  <c r="Q30" i="23"/>
  <c r="T30" i="25"/>
  <c r="T29" i="25"/>
  <c r="T29" i="26"/>
  <c r="X29" i="28"/>
  <c r="X30" i="28"/>
  <c r="T28" i="31"/>
  <c r="T28" i="34"/>
  <c r="Y28" i="34"/>
  <c r="T28" i="36"/>
  <c r="X30" i="40"/>
  <c r="X29" i="40"/>
  <c r="X28" i="40"/>
  <c r="T30" i="44"/>
  <c r="Q28" i="48"/>
  <c r="Y30" i="62"/>
  <c r="Y28" i="62"/>
  <c r="R28" i="32"/>
  <c r="R30" i="32"/>
  <c r="R29" i="32"/>
  <c r="Q28" i="22"/>
  <c r="Q29" i="22"/>
  <c r="S30" i="23"/>
  <c r="Q29" i="30"/>
  <c r="Q28" i="30"/>
  <c r="Q30" i="30"/>
  <c r="S28" i="31"/>
  <c r="S30" i="31"/>
  <c r="S29" i="31"/>
  <c r="T13" i="38"/>
  <c r="S28" i="39"/>
  <c r="S30" i="39"/>
  <c r="S29" i="39"/>
  <c r="Q28" i="46"/>
  <c r="Q30" i="46"/>
  <c r="Q29" i="46"/>
  <c r="S30" i="47"/>
  <c r="S29" i="47"/>
  <c r="S28" i="47"/>
  <c r="Q30" i="55"/>
  <c r="Q28" i="55"/>
  <c r="S28" i="54"/>
  <c r="S30" i="54"/>
  <c r="S29" i="54"/>
  <c r="T7" i="57"/>
  <c r="Q28" i="62"/>
  <c r="Q30" i="62"/>
  <c r="Q29" i="62"/>
  <c r="S29" i="63"/>
  <c r="S28" i="63"/>
  <c r="S30" i="63"/>
  <c r="T16" i="66"/>
  <c r="Q30" i="70"/>
  <c r="Q29" i="70"/>
  <c r="Q28" i="70"/>
  <c r="S28" i="71"/>
  <c r="S30" i="71"/>
  <c r="S29" i="71"/>
  <c r="T7" i="73"/>
  <c r="Q28" i="79"/>
  <c r="Q30" i="79"/>
  <c r="Q29" i="79"/>
  <c r="T14" i="80"/>
  <c r="S30" i="81"/>
  <c r="S29" i="81"/>
  <c r="S28" i="81"/>
  <c r="T14" i="82"/>
  <c r="Q30" i="8"/>
  <c r="Q28" i="37"/>
  <c r="U36" i="3"/>
  <c r="Z32" i="5"/>
  <c r="Z30" i="5"/>
  <c r="Z31" i="5"/>
  <c r="R31" i="5"/>
  <c r="R31" i="6"/>
  <c r="R34" i="4"/>
  <c r="Z30" i="7"/>
  <c r="AF31" i="7"/>
  <c r="Q32" i="9"/>
  <c r="S31" i="10"/>
  <c r="Y36" i="3"/>
  <c r="X31" i="9"/>
  <c r="W30" i="11"/>
  <c r="Y31" i="11"/>
  <c r="R30" i="12"/>
  <c r="W28" i="14"/>
  <c r="Y29" i="14"/>
  <c r="S30" i="15"/>
  <c r="W28" i="15"/>
  <c r="T30" i="16"/>
  <c r="Q29" i="16"/>
  <c r="S28" i="17"/>
  <c r="Z30" i="6"/>
  <c r="Z29" i="15"/>
  <c r="R28" i="19"/>
  <c r="Q30" i="22"/>
  <c r="R30" i="23"/>
  <c r="T29" i="28"/>
  <c r="T28" i="28"/>
  <c r="T30" i="28"/>
  <c r="T29" i="56"/>
  <c r="T28" i="56"/>
  <c r="T30" i="56"/>
  <c r="X30" i="68"/>
  <c r="R30" i="22"/>
  <c r="R29" i="22"/>
  <c r="R28" i="22"/>
  <c r="R28" i="30"/>
  <c r="R30" i="30"/>
  <c r="R29" i="30"/>
  <c r="R28" i="46"/>
  <c r="R30" i="46"/>
  <c r="R29" i="46"/>
  <c r="R30" i="55"/>
  <c r="R29" i="55"/>
  <c r="R28" i="55"/>
  <c r="R28" i="62"/>
  <c r="R29" i="62"/>
  <c r="T8" i="66"/>
  <c r="Q28" i="69"/>
  <c r="Q30" i="69"/>
  <c r="Q29" i="69"/>
  <c r="R29" i="70"/>
  <c r="R28" i="70"/>
  <c r="R30" i="70"/>
  <c r="R30" i="79"/>
  <c r="R29" i="79"/>
  <c r="R28" i="79"/>
  <c r="T6" i="80"/>
  <c r="R34" i="3"/>
  <c r="X36" i="3"/>
  <c r="S31" i="5"/>
  <c r="S31" i="6"/>
  <c r="S34" i="4"/>
  <c r="AA30" i="7"/>
  <c r="R32" i="9"/>
  <c r="T31" i="10"/>
  <c r="Y35" i="3"/>
  <c r="Z32" i="11"/>
  <c r="S30" i="12"/>
  <c r="Z29" i="14"/>
  <c r="Z30" i="14"/>
  <c r="R29" i="16"/>
  <c r="T28" i="17"/>
  <c r="Y29" i="56"/>
  <c r="Y30" i="56"/>
  <c r="Z28" i="61"/>
  <c r="Z30" i="61"/>
  <c r="Q28" i="21"/>
  <c r="Q30" i="21"/>
  <c r="S29" i="22"/>
  <c r="S28" i="22"/>
  <c r="Q28" i="29"/>
  <c r="Q29" i="29"/>
  <c r="S30" i="30"/>
  <c r="S29" i="30"/>
  <c r="S28" i="46"/>
  <c r="S29" i="46"/>
  <c r="Q29" i="53"/>
  <c r="Q28" i="53"/>
  <c r="Q30" i="53"/>
  <c r="S30" i="55"/>
  <c r="S29" i="55"/>
  <c r="S28" i="55"/>
  <c r="Q30" i="61"/>
  <c r="Q29" i="61"/>
  <c r="Q28" i="61"/>
  <c r="S28" i="62"/>
  <c r="S30" i="62"/>
  <c r="S29" i="62"/>
  <c r="R28" i="69"/>
  <c r="R30" i="69"/>
  <c r="R29" i="69"/>
  <c r="S29" i="70"/>
  <c r="S28" i="70"/>
  <c r="S30" i="70"/>
  <c r="Q29" i="78"/>
  <c r="Q28" i="78"/>
  <c r="Q30" i="78"/>
  <c r="S30" i="79"/>
  <c r="S29" i="79"/>
  <c r="S28" i="79"/>
  <c r="S34" i="3"/>
  <c r="T31" i="5"/>
  <c r="Y31" i="6"/>
  <c r="T34" i="4"/>
  <c r="AB30" i="7"/>
  <c r="S32" i="9"/>
  <c r="W31" i="10"/>
  <c r="S29" i="16"/>
  <c r="W28" i="17"/>
  <c r="AA35" i="4"/>
  <c r="Y28" i="16"/>
  <c r="R29" i="18"/>
  <c r="Q29" i="20"/>
  <c r="T30" i="22"/>
  <c r="T30" i="33"/>
  <c r="T28" i="42"/>
  <c r="X29" i="51"/>
  <c r="X30" i="51"/>
  <c r="Q30" i="71"/>
  <c r="T29" i="77"/>
  <c r="T29" i="79"/>
  <c r="R28" i="29"/>
  <c r="R30" i="29"/>
  <c r="R29" i="29"/>
  <c r="R28" i="53"/>
  <c r="R30" i="53"/>
  <c r="R29" i="53"/>
  <c r="R29" i="61"/>
  <c r="R28" i="61"/>
  <c r="R30" i="61"/>
  <c r="S30" i="69"/>
  <c r="S29" i="69"/>
  <c r="R29" i="78"/>
  <c r="R30" i="78"/>
  <c r="T15" i="80"/>
  <c r="T34" i="3"/>
  <c r="W31" i="5"/>
  <c r="W31" i="6"/>
  <c r="T32" i="9"/>
  <c r="Y31" i="10"/>
  <c r="X32" i="5"/>
  <c r="Q31" i="11"/>
  <c r="Q29" i="14"/>
  <c r="X28" i="17"/>
  <c r="AA34" i="4"/>
  <c r="T28" i="18"/>
  <c r="S29" i="18"/>
  <c r="T29" i="21"/>
  <c r="T30" i="21"/>
  <c r="W29" i="22"/>
  <c r="W30" i="22"/>
  <c r="T28" i="23"/>
  <c r="T30" i="23"/>
  <c r="W29" i="25"/>
  <c r="W30" i="25"/>
  <c r="R28" i="39"/>
  <c r="T28" i="44"/>
  <c r="Y28" i="48"/>
  <c r="T29" i="64"/>
  <c r="Q28" i="36"/>
  <c r="Q30" i="36"/>
  <c r="Q29" i="36"/>
  <c r="Q30" i="44"/>
  <c r="Q29" i="44"/>
  <c r="Q28" i="44"/>
  <c r="Q28" i="52"/>
  <c r="Q30" i="52"/>
  <c r="Q29" i="52"/>
  <c r="S30" i="53"/>
  <c r="S29" i="53"/>
  <c r="Q28" i="60"/>
  <c r="Q30" i="60"/>
  <c r="Q29" i="60"/>
  <c r="S29" i="61"/>
  <c r="S28" i="61"/>
  <c r="S30" i="61"/>
  <c r="Q30" i="68"/>
  <c r="Q29" i="68"/>
  <c r="S28" i="69"/>
  <c r="Q28" i="77"/>
  <c r="Q30" i="77"/>
  <c r="Q29" i="77"/>
  <c r="S28" i="78"/>
  <c r="S30" i="78"/>
  <c r="S29" i="78"/>
  <c r="Q28" i="13"/>
  <c r="Q28" i="73"/>
  <c r="Q28" i="82"/>
  <c r="U34" i="3"/>
  <c r="Y31" i="5"/>
  <c r="W30" i="6"/>
  <c r="R35" i="4"/>
  <c r="Q32" i="10"/>
  <c r="R31" i="11"/>
  <c r="Q28" i="12"/>
  <c r="R29" i="14"/>
  <c r="Q28" i="15"/>
  <c r="W29" i="15"/>
  <c r="Q30" i="16"/>
  <c r="AI31" i="7"/>
  <c r="W30" i="21"/>
  <c r="X29" i="22"/>
  <c r="X30" i="22"/>
  <c r="X29" i="23"/>
  <c r="X30" i="23"/>
  <c r="X29" i="25"/>
  <c r="X28" i="25"/>
  <c r="W30" i="29"/>
  <c r="T28" i="30"/>
  <c r="T30" i="30"/>
  <c r="T29" i="30"/>
  <c r="R28" i="31"/>
  <c r="X29" i="35"/>
  <c r="X30" i="35"/>
  <c r="T30" i="60"/>
  <c r="R30" i="62"/>
  <c r="Q29" i="28"/>
  <c r="Q28" i="28"/>
  <c r="Q30" i="28"/>
  <c r="T10" i="8"/>
  <c r="T6" i="13"/>
  <c r="T28" i="13" s="1"/>
  <c r="R28" i="20"/>
  <c r="R29" i="20"/>
  <c r="T13" i="27"/>
  <c r="R28" i="28"/>
  <c r="R30" i="28"/>
  <c r="R28" i="36"/>
  <c r="R30" i="36"/>
  <c r="R29" i="36"/>
  <c r="T6" i="37"/>
  <c r="T28" i="37" s="1"/>
  <c r="T8" i="40"/>
  <c r="R30" i="44"/>
  <c r="R29" i="44"/>
  <c r="R28" i="44"/>
  <c r="R28" i="52"/>
  <c r="R30" i="52"/>
  <c r="R29" i="52"/>
  <c r="R28" i="60"/>
  <c r="R30" i="60"/>
  <c r="R29" i="60"/>
  <c r="R28" i="68"/>
  <c r="R30" i="68"/>
  <c r="R29" i="68"/>
  <c r="T17" i="74"/>
  <c r="T13" i="76"/>
  <c r="R28" i="77"/>
  <c r="R30" i="77"/>
  <c r="R29" i="77"/>
  <c r="X33" i="2"/>
  <c r="Q32" i="5"/>
  <c r="Q29" i="6"/>
  <c r="S35" i="4"/>
  <c r="AH30" i="7"/>
  <c r="Y32" i="9"/>
  <c r="R32" i="10"/>
  <c r="S31" i="11"/>
  <c r="Y30" i="12"/>
  <c r="S29" i="14"/>
  <c r="R28" i="15"/>
  <c r="X29" i="15"/>
  <c r="R30" i="16"/>
  <c r="AI30" i="7"/>
  <c r="W30" i="18"/>
  <c r="T29" i="19"/>
  <c r="T28" i="19"/>
  <c r="T29" i="20"/>
  <c r="T28" i="20"/>
  <c r="T30" i="20"/>
  <c r="W29" i="21"/>
  <c r="Y29" i="22"/>
  <c r="Y30" i="22"/>
  <c r="Y29" i="23"/>
  <c r="Y28" i="23"/>
  <c r="T29" i="29"/>
  <c r="Y29" i="30"/>
  <c r="R30" i="31"/>
  <c r="S28" i="34"/>
  <c r="S30" i="29"/>
  <c r="S29" i="29"/>
  <c r="S28" i="29"/>
  <c r="Q30" i="19"/>
  <c r="S30" i="20"/>
  <c r="S29" i="20"/>
  <c r="S28" i="20"/>
  <c r="T5" i="27"/>
  <c r="S29" i="28"/>
  <c r="S28" i="28"/>
  <c r="S30" i="28"/>
  <c r="Q29" i="35"/>
  <c r="Q28" i="35"/>
  <c r="Q30" i="35"/>
  <c r="S30" i="36"/>
  <c r="S29" i="36"/>
  <c r="S28" i="36"/>
  <c r="Q28" i="43"/>
  <c r="Q30" i="43"/>
  <c r="Q29" i="43"/>
  <c r="S29" i="44"/>
  <c r="S28" i="44"/>
  <c r="S30" i="44"/>
  <c r="Q29" i="51"/>
  <c r="Q28" i="51"/>
  <c r="Q30" i="51"/>
  <c r="S30" i="52"/>
  <c r="S29" i="52"/>
  <c r="S28" i="52"/>
  <c r="T17" i="57"/>
  <c r="Q30" i="59"/>
  <c r="Q29" i="59"/>
  <c r="Q28" i="59"/>
  <c r="S28" i="60"/>
  <c r="S30" i="60"/>
  <c r="S29" i="60"/>
  <c r="Q30" i="67"/>
  <c r="Q29" i="67"/>
  <c r="Q28" i="67"/>
  <c r="S28" i="68"/>
  <c r="S30" i="68"/>
  <c r="S29" i="68"/>
  <c r="S30" i="77"/>
  <c r="S29" i="77"/>
  <c r="S28" i="77"/>
  <c r="T16" i="80"/>
  <c r="Z33" i="2"/>
  <c r="R32" i="5"/>
  <c r="Z31" i="7"/>
  <c r="W31" i="9"/>
  <c r="S32" i="10"/>
  <c r="X31" i="6"/>
  <c r="T31" i="11"/>
  <c r="W29" i="12"/>
  <c r="T29" i="14"/>
  <c r="Y29" i="15"/>
  <c r="Z32" i="9"/>
  <c r="X30" i="18"/>
  <c r="T30" i="19"/>
  <c r="X29" i="21"/>
  <c r="X30" i="21"/>
  <c r="Z29" i="22"/>
  <c r="Z30" i="22"/>
  <c r="Q30" i="29"/>
  <c r="T29" i="33"/>
  <c r="Y30" i="39"/>
  <c r="Z30" i="77"/>
  <c r="S29" i="21"/>
  <c r="S28" i="21"/>
  <c r="T19" i="8"/>
  <c r="T15" i="13"/>
  <c r="R30" i="19"/>
  <c r="T17" i="24"/>
  <c r="R28" i="35"/>
  <c r="R30" i="35"/>
  <c r="T15" i="37"/>
  <c r="R28" i="43"/>
  <c r="R30" i="43"/>
  <c r="R29" i="43"/>
  <c r="T15" i="45"/>
  <c r="R29" i="51"/>
  <c r="R28" i="51"/>
  <c r="R30" i="51"/>
  <c r="R29" i="59"/>
  <c r="R30" i="59"/>
  <c r="T13" i="66"/>
  <c r="R30" i="67"/>
  <c r="R28" i="67"/>
  <c r="T8" i="80"/>
  <c r="T8" i="81"/>
  <c r="T8" i="82"/>
  <c r="T28" i="82" s="1"/>
  <c r="X34" i="2"/>
  <c r="S32" i="5"/>
  <c r="AA31" i="7"/>
  <c r="T32" i="10"/>
  <c r="X30" i="6"/>
  <c r="X29" i="12"/>
  <c r="Y30" i="16"/>
  <c r="S30" i="17"/>
  <c r="Z31" i="9"/>
  <c r="T29" i="18"/>
  <c r="Y30" i="18"/>
  <c r="W30" i="19"/>
  <c r="Y30" i="21"/>
  <c r="Y30" i="31"/>
  <c r="X29" i="32"/>
  <c r="X28" i="32"/>
  <c r="T29" i="40"/>
  <c r="T28" i="46"/>
  <c r="Z30" i="64"/>
  <c r="T30" i="71"/>
  <c r="W28" i="79"/>
  <c r="T28" i="81"/>
  <c r="R29" i="21"/>
  <c r="R28" i="21"/>
  <c r="Q28" i="20"/>
  <c r="T11" i="8"/>
  <c r="T7" i="13"/>
  <c r="Q30" i="18"/>
  <c r="S29" i="19"/>
  <c r="S28" i="19"/>
  <c r="Q30" i="26"/>
  <c r="T14" i="27"/>
  <c r="Q28" i="34"/>
  <c r="Q30" i="34"/>
  <c r="Q29" i="34"/>
  <c r="S29" i="35"/>
  <c r="S28" i="35"/>
  <c r="S30" i="35"/>
  <c r="T7" i="37"/>
  <c r="T16" i="38"/>
  <c r="Q30" i="42"/>
  <c r="Q29" i="42"/>
  <c r="Q28" i="42"/>
  <c r="S28" i="43"/>
  <c r="S30" i="43"/>
  <c r="S29" i="43"/>
  <c r="T7" i="45"/>
  <c r="Q28" i="50"/>
  <c r="Q30" i="50"/>
  <c r="Q29" i="50"/>
  <c r="S29" i="51"/>
  <c r="S28" i="51"/>
  <c r="S30" i="51"/>
  <c r="Q28" i="58"/>
  <c r="Q29" i="58"/>
  <c r="S29" i="59"/>
  <c r="S28" i="59"/>
  <c r="S30" i="59"/>
  <c r="S30" i="67"/>
  <c r="S29" i="67"/>
  <c r="S28" i="67"/>
  <c r="T7" i="69"/>
  <c r="T5" i="74"/>
  <c r="T28" i="74" s="1"/>
  <c r="Q29" i="75"/>
  <c r="Q28" i="75"/>
  <c r="Q30" i="75"/>
  <c r="Q28" i="74"/>
  <c r="AA34" i="3"/>
  <c r="X35" i="4"/>
  <c r="Y31" i="9"/>
  <c r="Y29" i="12"/>
  <c r="X28" i="15"/>
  <c r="W29" i="16"/>
  <c r="Z30" i="17"/>
  <c r="X30" i="19"/>
  <c r="Z29" i="21"/>
  <c r="Z30" i="21"/>
  <c r="W28" i="26"/>
  <c r="T29" i="46"/>
  <c r="Y28" i="46"/>
  <c r="Q29" i="47"/>
  <c r="T29" i="52"/>
  <c r="T28" i="54"/>
  <c r="Y30" i="67"/>
  <c r="X28" i="71"/>
  <c r="T28" i="77"/>
  <c r="T28" i="79"/>
  <c r="R28" i="81"/>
  <c r="R28" i="26"/>
  <c r="R30" i="26"/>
  <c r="R28" i="34"/>
  <c r="R30" i="34"/>
  <c r="R29" i="34"/>
  <c r="R30" i="42"/>
  <c r="R28" i="42"/>
  <c r="R28" i="50"/>
  <c r="R30" i="50"/>
  <c r="R29" i="50"/>
  <c r="R28" i="58"/>
  <c r="R30" i="58"/>
  <c r="R29" i="58"/>
  <c r="R29" i="75"/>
  <c r="R28" i="75"/>
  <c r="R30" i="75"/>
  <c r="Z35" i="4"/>
  <c r="Y35" i="4"/>
  <c r="X29" i="16"/>
  <c r="X30" i="16"/>
  <c r="W30" i="17"/>
  <c r="Z31" i="11"/>
  <c r="Y29" i="20"/>
  <c r="Y30" i="20"/>
  <c r="R28" i="23"/>
  <c r="Q28" i="26"/>
  <c r="X28" i="26"/>
  <c r="X30" i="26"/>
  <c r="S28" i="40"/>
  <c r="R29" i="42"/>
  <c r="Q29" i="55"/>
  <c r="T28" i="64"/>
  <c r="Y28" i="70"/>
  <c r="X28" i="75"/>
  <c r="R28" i="78"/>
  <c r="Q28" i="25"/>
  <c r="S30" i="26"/>
  <c r="Q30" i="33"/>
  <c r="Q28" i="33"/>
  <c r="S29" i="34"/>
  <c r="Q29" i="41"/>
  <c r="Q28" i="41"/>
  <c r="Q30" i="41"/>
  <c r="S30" i="42"/>
  <c r="S29" i="42"/>
  <c r="S28" i="42"/>
  <c r="Q30" i="49"/>
  <c r="Q28" i="49"/>
  <c r="S28" i="50"/>
  <c r="S30" i="50"/>
  <c r="S29" i="50"/>
  <c r="S28" i="58"/>
  <c r="S30" i="58"/>
  <c r="S29" i="58"/>
  <c r="Q28" i="65"/>
  <c r="Q30" i="65"/>
  <c r="Q29" i="65"/>
  <c r="S29" i="75"/>
  <c r="S28" i="75"/>
  <c r="S30" i="75"/>
  <c r="T9" i="82"/>
  <c r="X32" i="10"/>
  <c r="X30" i="17"/>
  <c r="AA35" i="2"/>
  <c r="Z30" i="11"/>
  <c r="S28" i="23"/>
  <c r="S28" i="25"/>
  <c r="S28" i="26"/>
  <c r="T28" i="29"/>
  <c r="Y29" i="39"/>
  <c r="Y28" i="39"/>
  <c r="T28" i="50"/>
  <c r="T28" i="62"/>
  <c r="Q29" i="17"/>
  <c r="T15" i="8"/>
  <c r="T8" i="13"/>
  <c r="R29" i="17"/>
  <c r="T13" i="24"/>
  <c r="R30" i="25"/>
  <c r="T15" i="27"/>
  <c r="R30" i="33"/>
  <c r="R29" i="33"/>
  <c r="R28" i="33"/>
  <c r="T8" i="37"/>
  <c r="T17" i="38"/>
  <c r="Q30" i="40"/>
  <c r="Q29" i="40"/>
  <c r="Q28" i="40"/>
  <c r="R29" i="41"/>
  <c r="R28" i="41"/>
  <c r="R30" i="41"/>
  <c r="T8" i="45"/>
  <c r="R30" i="49"/>
  <c r="R29" i="49"/>
  <c r="R28" i="49"/>
  <c r="R30" i="65"/>
  <c r="R29" i="65"/>
  <c r="T6" i="66"/>
  <c r="T8" i="69"/>
  <c r="T15" i="76"/>
  <c r="Z29" i="16"/>
  <c r="Z30" i="16"/>
  <c r="Z28" i="16"/>
  <c r="Y30" i="19"/>
  <c r="Z28" i="26"/>
  <c r="Y28" i="28"/>
  <c r="T30" i="43"/>
  <c r="Y29" i="47"/>
  <c r="T30" i="58"/>
  <c r="T30" i="67"/>
  <c r="T30" i="69"/>
  <c r="Y29" i="18"/>
  <c r="W29" i="20"/>
  <c r="Y29" i="26"/>
  <c r="Z30" i="29"/>
  <c r="X29" i="31"/>
  <c r="X29" i="34"/>
  <c r="Y30" i="36"/>
  <c r="W30" i="42"/>
  <c r="X28" i="46"/>
  <c r="X29" i="46"/>
  <c r="T30" i="47"/>
  <c r="X30" i="47"/>
  <c r="T30" i="49"/>
  <c r="Y29" i="50"/>
  <c r="Y30" i="52"/>
  <c r="T30" i="55"/>
  <c r="Y28" i="54"/>
  <c r="Z29" i="54"/>
  <c r="T28" i="58"/>
  <c r="W29" i="58"/>
  <c r="W30" i="59"/>
  <c r="Y28" i="60"/>
  <c r="Y29" i="60"/>
  <c r="X29" i="62"/>
  <c r="T28" i="69"/>
  <c r="T28" i="71"/>
  <c r="W29" i="71"/>
  <c r="T29" i="81"/>
  <c r="Z29" i="18"/>
  <c r="X29" i="20"/>
  <c r="Z29" i="26"/>
  <c r="W29" i="29"/>
  <c r="Y29" i="31"/>
  <c r="Y29" i="34"/>
  <c r="T29" i="41"/>
  <c r="W30" i="44"/>
  <c r="Y29" i="46"/>
  <c r="Y28" i="47"/>
  <c r="Z29" i="50"/>
  <c r="Z28" i="54"/>
  <c r="X29" i="58"/>
  <c r="X30" i="59"/>
  <c r="Z29" i="60"/>
  <c r="X28" i="62"/>
  <c r="Y29" i="62"/>
  <c r="W30" i="69"/>
  <c r="X29" i="71"/>
  <c r="W29" i="79"/>
  <c r="T30" i="81"/>
  <c r="X29" i="29"/>
  <c r="Z29" i="31"/>
  <c r="Z29" i="34"/>
  <c r="W29" i="36"/>
  <c r="Y30" i="42"/>
  <c r="Z29" i="46"/>
  <c r="W29" i="52"/>
  <c r="T29" i="53"/>
  <c r="X30" i="55"/>
  <c r="Y29" i="58"/>
  <c r="Z30" i="59"/>
  <c r="T30" i="61"/>
  <c r="Z29" i="62"/>
  <c r="W29" i="64"/>
  <c r="Y29" i="71"/>
  <c r="W29" i="77"/>
  <c r="X29" i="79"/>
  <c r="W28" i="81"/>
  <c r="X28" i="29"/>
  <c r="Z28" i="31"/>
  <c r="T29" i="39"/>
  <c r="W29" i="47"/>
  <c r="T30" i="51"/>
  <c r="X29" i="52"/>
  <c r="W30" i="56"/>
  <c r="Z29" i="58"/>
  <c r="Z28" i="62"/>
  <c r="X29" i="64"/>
  <c r="W29" i="67"/>
  <c r="W30" i="70"/>
  <c r="Z29" i="71"/>
  <c r="T30" i="75"/>
  <c r="X29" i="77"/>
  <c r="Y29" i="79"/>
  <c r="T29" i="32"/>
  <c r="W28" i="40"/>
  <c r="T29" i="43"/>
  <c r="T28" i="49"/>
  <c r="W29" i="59"/>
  <c r="Y28" i="61"/>
  <c r="T30" i="63"/>
  <c r="W30" i="63"/>
  <c r="Y29" i="64"/>
  <c r="X29" i="67"/>
  <c r="T29" i="68"/>
  <c r="T29" i="69"/>
  <c r="Z29" i="69"/>
  <c r="X30" i="70"/>
  <c r="W30" i="75"/>
  <c r="W28" i="75"/>
  <c r="Y29" i="77"/>
  <c r="Z28" i="29"/>
  <c r="T28" i="33"/>
  <c r="W29" i="33"/>
  <c r="Z29" i="36"/>
  <c r="T28" i="40"/>
  <c r="X29" i="42"/>
  <c r="W29" i="44"/>
  <c r="Y30" i="47"/>
  <c r="W29" i="49"/>
  <c r="Z29" i="52"/>
  <c r="W29" i="55"/>
  <c r="X29" i="59"/>
  <c r="Z29" i="61"/>
  <c r="Z29" i="64"/>
  <c r="X28" i="67"/>
  <c r="Y29" i="67"/>
  <c r="Z29" i="77"/>
  <c r="X28" i="81"/>
  <c r="Y29" i="19"/>
  <c r="Y29" i="25"/>
  <c r="Y29" i="28"/>
  <c r="W28" i="33"/>
  <c r="X29" i="33"/>
  <c r="T29" i="34"/>
  <c r="Y30" i="35"/>
  <c r="W30" i="41"/>
  <c r="Y29" i="42"/>
  <c r="X29" i="44"/>
  <c r="T30" i="48"/>
  <c r="X29" i="49"/>
  <c r="Y30" i="51"/>
  <c r="T30" i="53"/>
  <c r="X29" i="55"/>
  <c r="Z30" i="56"/>
  <c r="Y29" i="59"/>
  <c r="W29" i="61"/>
  <c r="Y30" i="63"/>
  <c r="Z29" i="67"/>
  <c r="Z30" i="70"/>
  <c r="W30" i="72"/>
  <c r="Y30" i="75"/>
  <c r="X28" i="78"/>
  <c r="X29" i="81"/>
  <c r="W30" i="23"/>
  <c r="Y28" i="25"/>
  <c r="Z29" i="25"/>
  <c r="W30" i="30"/>
  <c r="T29" i="31"/>
  <c r="X28" i="33"/>
  <c r="Y29" i="33"/>
  <c r="Z30" i="35"/>
  <c r="T30" i="39"/>
  <c r="X30" i="41"/>
  <c r="Z29" i="42"/>
  <c r="X28" i="44"/>
  <c r="Y29" i="44"/>
  <c r="Y29" i="49"/>
  <c r="T28" i="51"/>
  <c r="Z30" i="51"/>
  <c r="T28" i="61"/>
  <c r="Z28" i="67"/>
  <c r="X30" i="78"/>
  <c r="W29" i="19"/>
  <c r="Z28" i="25"/>
  <c r="W29" i="28"/>
  <c r="X30" i="30"/>
  <c r="W30" i="32"/>
  <c r="Y28" i="33"/>
  <c r="T28" i="35"/>
  <c r="W29" i="35"/>
  <c r="W29" i="40"/>
  <c r="Y30" i="41"/>
  <c r="W28" i="43"/>
  <c r="W30" i="43"/>
  <c r="Z29" i="44"/>
  <c r="T28" i="47"/>
  <c r="W29" i="51"/>
  <c r="X30" i="53"/>
  <c r="Z29" i="55"/>
  <c r="X29" i="56"/>
  <c r="Y28" i="81"/>
  <c r="Y30" i="68"/>
  <c r="Z29" i="19"/>
  <c r="Y29" i="21"/>
  <c r="W29" i="23"/>
  <c r="Z29" i="28"/>
  <c r="W29" i="30"/>
  <c r="T30" i="31"/>
  <c r="W30" i="31"/>
  <c r="W30" i="34"/>
  <c r="Z29" i="35"/>
  <c r="W29" i="39"/>
  <c r="X29" i="41"/>
  <c r="T29" i="42"/>
  <c r="W30" i="46"/>
  <c r="W29" i="53"/>
  <c r="T29" i="59"/>
  <c r="T30" i="62"/>
  <c r="W30" i="62"/>
  <c r="Y28" i="63"/>
  <c r="Z29" i="63"/>
  <c r="W29" i="65"/>
  <c r="T29" i="67"/>
  <c r="Y29" i="69"/>
  <c r="X29" i="72"/>
  <c r="Z29" i="75"/>
  <c r="Z28" i="81"/>
  <c r="Y28" i="50"/>
  <c r="X29" i="53"/>
  <c r="W30" i="58"/>
  <c r="W28" i="65"/>
  <c r="X29" i="65"/>
  <c r="W29" i="68"/>
  <c r="Z28" i="69"/>
  <c r="W30" i="71"/>
  <c r="Y29" i="72"/>
  <c r="Z29" i="78"/>
  <c r="Z29" i="81"/>
  <c r="Z29" i="41"/>
  <c r="X29" i="43"/>
  <c r="Y29" i="48"/>
  <c r="Y29" i="53"/>
  <c r="W29" i="54"/>
  <c r="Y29" i="65"/>
  <c r="X29" i="68"/>
  <c r="Z29" i="72"/>
  <c r="W30" i="16"/>
  <c r="W29" i="18"/>
  <c r="W28" i="22"/>
  <c r="Z29" i="23"/>
  <c r="W29" i="26"/>
  <c r="X30" i="29"/>
  <c r="Z29" i="30"/>
  <c r="Z30" i="31"/>
  <c r="Y29" i="32"/>
  <c r="Z30" i="34"/>
  <c r="W30" i="36"/>
  <c r="Z29" i="39"/>
  <c r="X28" i="43"/>
  <c r="Y29" i="43"/>
  <c r="Z30" i="46"/>
  <c r="X28" i="48"/>
  <c r="W29" i="50"/>
  <c r="W30" i="52"/>
  <c r="Z29" i="53"/>
  <c r="X29" i="54"/>
  <c r="Y30" i="58"/>
  <c r="W29" i="60"/>
  <c r="Z30" i="62"/>
  <c r="W30" i="64"/>
  <c r="Y28" i="65"/>
  <c r="Z29" i="65"/>
  <c r="X28" i="68"/>
  <c r="Y29" i="68"/>
  <c r="Y30" i="71"/>
  <c r="W30" i="77"/>
  <c r="W30" i="79"/>
  <c r="X29" i="18"/>
  <c r="Z28" i="23"/>
  <c r="X29" i="26"/>
  <c r="Y29" i="29"/>
  <c r="W29" i="31"/>
  <c r="Z29" i="32"/>
  <c r="W29" i="34"/>
  <c r="X30" i="36"/>
  <c r="Z28" i="39"/>
  <c r="Z29" i="43"/>
  <c r="W29" i="46"/>
  <c r="W28" i="47"/>
  <c r="X29" i="50"/>
  <c r="X30" i="52"/>
  <c r="Y29" i="54"/>
  <c r="Z30" i="58"/>
  <c r="X29" i="60"/>
  <c r="W29" i="62"/>
  <c r="X30" i="64"/>
  <c r="W28" i="67"/>
  <c r="Z29" i="68"/>
  <c r="Z30" i="71"/>
  <c r="X30" i="77"/>
  <c r="X30" i="79"/>
  <c r="Z29" i="79"/>
  <c r="Z28" i="79"/>
  <c r="Z28" i="78"/>
  <c r="Z30" i="78"/>
  <c r="N16" i="133"/>
  <c r="O16" i="133"/>
  <c r="Y28" i="69"/>
  <c r="W29" i="69"/>
  <c r="W30" i="67"/>
  <c r="Y30" i="61"/>
  <c r="W28" i="59"/>
  <c r="Z28" i="59"/>
  <c r="Y28" i="59"/>
  <c r="X28" i="59"/>
  <c r="W28" i="54"/>
  <c r="Z28" i="48"/>
  <c r="X28" i="47"/>
  <c r="Z28" i="47"/>
  <c r="Z30" i="47"/>
  <c r="W30" i="47"/>
  <c r="AM16" i="106"/>
  <c r="AM17" i="106"/>
  <c r="AN16" i="106"/>
  <c r="AN17" i="106"/>
  <c r="Z28" i="33"/>
  <c r="W28" i="32"/>
  <c r="Z30" i="20"/>
  <c r="W30" i="15"/>
  <c r="U10" i="1"/>
  <c r="T15" i="82"/>
  <c r="T5" i="80"/>
  <c r="T28" i="80" s="1"/>
  <c r="T14" i="76"/>
  <c r="T17" i="76"/>
  <c r="T5" i="76"/>
  <c r="T28" i="76" s="1"/>
  <c r="T6" i="73"/>
  <c r="T28" i="73" s="1"/>
  <c r="T9" i="73"/>
  <c r="T9" i="69"/>
  <c r="T5" i="69"/>
  <c r="T5" i="66"/>
  <c r="T28" i="66" s="1"/>
  <c r="T9" i="57"/>
  <c r="T5" i="57"/>
  <c r="T28" i="57" s="1"/>
  <c r="T13" i="45"/>
  <c r="T5" i="45"/>
  <c r="T28" i="45" s="1"/>
  <c r="T6" i="45"/>
  <c r="T5" i="40"/>
  <c r="T15" i="38"/>
  <c r="T7" i="38"/>
  <c r="T5" i="38"/>
  <c r="T28" i="38" s="1"/>
  <c r="T9" i="37"/>
  <c r="T8" i="27"/>
  <c r="T9" i="27"/>
  <c r="T8" i="24"/>
  <c r="T7" i="24"/>
  <c r="T6" i="24"/>
  <c r="T5" i="24"/>
  <c r="T28" i="24" s="1"/>
  <c r="T14" i="24"/>
  <c r="T9" i="24"/>
  <c r="T16" i="13"/>
  <c r="T9" i="13"/>
  <c r="T28" i="27" l="1"/>
</calcChain>
</file>

<file path=xl/sharedStrings.xml><?xml version="1.0" encoding="utf-8"?>
<sst xmlns="http://schemas.openxmlformats.org/spreadsheetml/2006/main" count="7269" uniqueCount="106">
  <si>
    <t>1= herkend</t>
  </si>
  <si>
    <t>positie 1</t>
  </si>
  <si>
    <t>PA tot = wortel(PA x² + PA y² + PA z²)</t>
  </si>
  <si>
    <t>poging</t>
  </si>
  <si>
    <t>herkenning</t>
  </si>
  <si>
    <t>0= niet herkend</t>
  </si>
  <si>
    <t>meting</t>
  </si>
  <si>
    <t>ref x [mm]</t>
  </si>
  <si>
    <t>ref y [mm]</t>
  </si>
  <si>
    <t>refz [mm]</t>
  </si>
  <si>
    <t>output x [mm]</t>
  </si>
  <si>
    <t>output y [mm]</t>
  </si>
  <si>
    <t>output z [mm]</t>
  </si>
  <si>
    <t>PA x</t>
  </si>
  <si>
    <t>PA y</t>
  </si>
  <si>
    <t>PA z</t>
  </si>
  <si>
    <t>PA tot</t>
  </si>
  <si>
    <t>[%]</t>
  </si>
  <si>
    <t>positie 2</t>
  </si>
  <si>
    <t>positie 3</t>
  </si>
  <si>
    <t>Afwijking y [mm]</t>
  </si>
  <si>
    <t>fase 2 herkenning een object</t>
  </si>
  <si>
    <t>fase 2 accuraatheid een object</t>
  </si>
  <si>
    <t xml:space="preserve">percentage herkenning </t>
  </si>
  <si>
    <t>percentage herkenning</t>
  </si>
  <si>
    <t>omdat bij dit netwerk een constante fout</t>
  </si>
  <si>
    <t>werd gevonden wordt er niet verder getest</t>
  </si>
  <si>
    <t>het netwerk duid continu de zelfde positie</t>
  </si>
  <si>
    <t>aan</t>
  </si>
  <si>
    <t>wegens het lage herkenningspercentage</t>
  </si>
  <si>
    <t>wordt de accuraatheid niet getest</t>
  </si>
  <si>
    <t xml:space="preserve">wegens het continu selecteren van </t>
  </si>
  <si>
    <t xml:space="preserve">dezelfde plaats in het beeld </t>
  </si>
  <si>
    <t>wordt er niet meer verder getest</t>
  </si>
  <si>
    <t>op dit netwerk</t>
  </si>
  <si>
    <t>dit netwerk is niet in staat</t>
  </si>
  <si>
    <t xml:space="preserve">om iets te herkennen en duid zeld niets </t>
  </si>
  <si>
    <t>aan op het beeld</t>
  </si>
  <si>
    <t>wegens dat de herkenningsgraad</t>
  </si>
  <si>
    <t xml:space="preserve">hie 0 is het nutteloos om verder </t>
  </si>
  <si>
    <t>testen op dit netwerk uit te voeren</t>
  </si>
  <si>
    <t xml:space="preserve">Dit netwerk kiest continu dezelfde </t>
  </si>
  <si>
    <t>positie waarscshijnlijk door overfitten</t>
  </si>
  <si>
    <t>doordat dit netwerk niet in staat is</t>
  </si>
  <si>
    <t>de objecten te herkennen worden</t>
  </si>
  <si>
    <t>geen verdere testen uitgevoerd</t>
  </si>
  <si>
    <t>pos 1 geen herkenning mogelijk</t>
  </si>
  <si>
    <t xml:space="preserve">dit netwerk is niet in staat een </t>
  </si>
  <si>
    <t>voorspelling te maken</t>
  </si>
  <si>
    <t xml:space="preserve">dit netwerk is niet in staat </t>
  </si>
  <si>
    <t xml:space="preserve">om de objecten te herkennen </t>
  </si>
  <si>
    <t>het duid continu dezelfde locatie</t>
  </si>
  <si>
    <t>verdere testen nutteloos</t>
  </si>
  <si>
    <t>metingen niet mogelijk in pos 3 netwerk kan in deze regio niet herkennen</t>
  </si>
  <si>
    <t>Aangezien dit netwerk niet in staat</t>
  </si>
  <si>
    <t>is om objecten te herkennen zijn</t>
  </si>
  <si>
    <t>geen herkenning mogelijk in positie 1</t>
  </si>
  <si>
    <t>Dit netwerk is niet in staat om</t>
  </si>
  <si>
    <t>objecten te herkennen en selcteert</t>
  </si>
  <si>
    <t>het gehele beeld</t>
  </si>
  <si>
    <t>Dit netwerk is niet in staat</t>
  </si>
  <si>
    <t>om de objecten te herkennen</t>
  </si>
  <si>
    <t xml:space="preserve">Dit netwerk is niet in staat </t>
  </si>
  <si>
    <t xml:space="preserve">objecten te herkennen </t>
  </si>
  <si>
    <t>Dit netwerk is niet in staat obbjecten</t>
  </si>
  <si>
    <t>te herkennen</t>
  </si>
  <si>
    <t>netwerk kan de objecten niet herkennen</t>
  </si>
  <si>
    <t>gemiddelde PA</t>
  </si>
  <si>
    <t>gem PA x</t>
  </si>
  <si>
    <t>gem PA y</t>
  </si>
  <si>
    <t>gem PA z</t>
  </si>
  <si>
    <t>gem PA tot</t>
  </si>
  <si>
    <t>herkennning</t>
  </si>
  <si>
    <t>ggcnn</t>
  </si>
  <si>
    <t>ggcnn2</t>
  </si>
  <si>
    <t>ggcnn2_ruis</t>
  </si>
  <si>
    <t>fouten</t>
  </si>
  <si>
    <t>ggcnn ruis</t>
  </si>
  <si>
    <t>niet</t>
  </si>
  <si>
    <t>herken</t>
  </si>
  <si>
    <t>hreken</t>
  </si>
  <si>
    <t>ggcnn met ruis</t>
  </si>
  <si>
    <t>ggcnn2 met ruis</t>
  </si>
  <si>
    <t>max pa</t>
  </si>
  <si>
    <t>min pa</t>
  </si>
  <si>
    <t>afw x</t>
  </si>
  <si>
    <t>afw y</t>
  </si>
  <si>
    <t>afw z</t>
  </si>
  <si>
    <t>afw tot</t>
  </si>
  <si>
    <t>gem afw</t>
  </si>
  <si>
    <t>max afw</t>
  </si>
  <si>
    <t>min afw</t>
  </si>
  <si>
    <t>x</t>
  </si>
  <si>
    <t>y</t>
  </si>
  <si>
    <t>z</t>
  </si>
  <si>
    <t>tot</t>
  </si>
  <si>
    <t>[mm]</t>
  </si>
  <si>
    <t>afw</t>
  </si>
  <si>
    <t>max</t>
  </si>
  <si>
    <t>min</t>
  </si>
  <si>
    <t>gem</t>
  </si>
  <si>
    <t>PA</t>
  </si>
  <si>
    <t>niet nodig</t>
  </si>
  <si>
    <t>gem herkenning is 50%</t>
  </si>
  <si>
    <t>gemiddelde afw</t>
  </si>
  <si>
    <t>ggcnn2 ruis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</si>
</sst>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2" xfId="0" applyNumberFormat="1" applyBorder="1"/>
    <xf numFmtId="2" fontId="0" fillId="0" borderId="18" xfId="0" applyNumberFormat="1" applyBorder="1"/>
    <xf numFmtId="0" fontId="0" fillId="2" borderId="13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9" xfId="0" applyNumberFormat="1" applyBorder="1"/>
    <xf numFmtId="2" fontId="0" fillId="0" borderId="22" xfId="0" applyNumberFormat="1" applyBorder="1"/>
    <xf numFmtId="0" fontId="0" fillId="2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28" xfId="0" applyNumberFormat="1" applyBorder="1"/>
    <xf numFmtId="2" fontId="0" fillId="0" borderId="26" xfId="0" applyNumberFormat="1" applyBorder="1"/>
    <xf numFmtId="0" fontId="0" fillId="2" borderId="27" xfId="0" applyFill="1" applyBorder="1"/>
    <xf numFmtId="0" fontId="0" fillId="0" borderId="28" xfId="0" applyBorder="1"/>
    <xf numFmtId="0" fontId="0" fillId="0" borderId="29" xfId="0" applyBorder="1"/>
    <xf numFmtId="2" fontId="0" fillId="0" borderId="30" xfId="0" applyNumberFormat="1" applyBorder="1"/>
    <xf numFmtId="0" fontId="0" fillId="0" borderId="31" xfId="0" applyBorder="1"/>
    <xf numFmtId="0" fontId="0" fillId="2" borderId="18" xfId="0" applyFill="1" applyBorder="1"/>
    <xf numFmtId="0" fontId="0" fillId="2" borderId="22" xfId="0" applyFill="1" applyBorder="1"/>
    <xf numFmtId="0" fontId="0" fillId="2" borderId="26" xfId="0" applyFill="1" applyBorder="1"/>
    <xf numFmtId="2" fontId="0" fillId="0" borderId="16" xfId="0" applyNumberFormat="1" applyBorder="1"/>
    <xf numFmtId="2" fontId="0" fillId="0" borderId="0" xfId="0" applyNumberFormat="1"/>
    <xf numFmtId="2" fontId="0" fillId="0" borderId="32" xfId="0" applyNumberFormat="1" applyBorder="1"/>
    <xf numFmtId="0" fontId="0" fillId="2" borderId="17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84.xml"/><Relationship Id="rId21" Type="http://schemas.openxmlformats.org/officeDocument/2006/relationships/worksheet" Target="worksheets/sheet14.xml"/><Relationship Id="rId42" Type="http://schemas.openxmlformats.org/officeDocument/2006/relationships/chartsheet" Target="chartsheets/sheet13.xml"/><Relationship Id="rId63" Type="http://schemas.openxmlformats.org/officeDocument/2006/relationships/worksheet" Target="worksheets/sheet46.xml"/><Relationship Id="rId84" Type="http://schemas.openxmlformats.org/officeDocument/2006/relationships/worksheet" Target="worksheets/sheet61.xml"/><Relationship Id="rId138" Type="http://schemas.openxmlformats.org/officeDocument/2006/relationships/chartsheet" Target="chartsheets/sheet39.xml"/><Relationship Id="rId107" Type="http://schemas.openxmlformats.org/officeDocument/2006/relationships/worksheet" Target="worksheets/sheet76.xml"/><Relationship Id="rId11" Type="http://schemas.openxmlformats.org/officeDocument/2006/relationships/chartsheet" Target="chartsheets/sheet5.xml"/><Relationship Id="rId32" Type="http://schemas.openxmlformats.org/officeDocument/2006/relationships/chartsheet" Target="chartsheets/sheet10.xml"/><Relationship Id="rId53" Type="http://schemas.openxmlformats.org/officeDocument/2006/relationships/worksheet" Target="worksheets/sheet38.xml"/><Relationship Id="rId74" Type="http://schemas.openxmlformats.org/officeDocument/2006/relationships/worksheet" Target="worksheets/sheet55.xml"/><Relationship Id="rId128" Type="http://schemas.openxmlformats.org/officeDocument/2006/relationships/worksheet" Target="worksheets/sheet93.xml"/><Relationship Id="rId149" Type="http://schemas.openxmlformats.org/officeDocument/2006/relationships/chartsheet" Target="chartsheets/sheet42.xml"/><Relationship Id="rId5" Type="http://schemas.openxmlformats.org/officeDocument/2006/relationships/chartsheet" Target="chartsheets/sheet2.xml"/><Relationship Id="rId95" Type="http://schemas.openxmlformats.org/officeDocument/2006/relationships/chartsheet" Target="chartsheets/sheet26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8.xml"/><Relationship Id="rId43" Type="http://schemas.openxmlformats.org/officeDocument/2006/relationships/worksheet" Target="worksheets/sheet30.xml"/><Relationship Id="rId48" Type="http://schemas.openxmlformats.org/officeDocument/2006/relationships/worksheet" Target="worksheets/sheet35.xml"/><Relationship Id="rId64" Type="http://schemas.openxmlformats.org/officeDocument/2006/relationships/worksheet" Target="worksheets/sheet47.xml"/><Relationship Id="rId69" Type="http://schemas.openxmlformats.org/officeDocument/2006/relationships/worksheet" Target="worksheets/sheet52.xml"/><Relationship Id="rId113" Type="http://schemas.openxmlformats.org/officeDocument/2006/relationships/worksheet" Target="worksheets/sheet82.xml"/><Relationship Id="rId118" Type="http://schemas.openxmlformats.org/officeDocument/2006/relationships/worksheet" Target="worksheets/sheet85.xml"/><Relationship Id="rId134" Type="http://schemas.openxmlformats.org/officeDocument/2006/relationships/worksheet" Target="worksheets/sheet97.xml"/><Relationship Id="rId139" Type="http://schemas.openxmlformats.org/officeDocument/2006/relationships/worksheet" Target="worksheets/sheet100.xml"/><Relationship Id="rId80" Type="http://schemas.openxmlformats.org/officeDocument/2006/relationships/worksheet" Target="worksheets/sheet59.xml"/><Relationship Id="rId85" Type="http://schemas.openxmlformats.org/officeDocument/2006/relationships/worksheet" Target="worksheets/sheet62.xml"/><Relationship Id="rId150" Type="http://schemas.openxmlformats.org/officeDocument/2006/relationships/chartsheet" Target="chartsheets/sheet43.xml"/><Relationship Id="rId12" Type="http://schemas.openxmlformats.org/officeDocument/2006/relationships/worksheet" Target="worksheets/sheet7.xml"/><Relationship Id="rId17" Type="http://schemas.openxmlformats.org/officeDocument/2006/relationships/chartsheet" Target="chartsheets/sheet7.xml"/><Relationship Id="rId33" Type="http://schemas.openxmlformats.org/officeDocument/2006/relationships/chartsheet" Target="chartsheets/sheet11.xml"/><Relationship Id="rId38" Type="http://schemas.openxmlformats.org/officeDocument/2006/relationships/worksheet" Target="worksheets/sheet27.xml"/><Relationship Id="rId59" Type="http://schemas.openxmlformats.org/officeDocument/2006/relationships/worksheet" Target="worksheets/sheet44.xml"/><Relationship Id="rId103" Type="http://schemas.openxmlformats.org/officeDocument/2006/relationships/worksheet" Target="worksheets/sheet74.xml"/><Relationship Id="rId108" Type="http://schemas.openxmlformats.org/officeDocument/2006/relationships/worksheet" Target="worksheets/sheet77.xml"/><Relationship Id="rId124" Type="http://schemas.openxmlformats.org/officeDocument/2006/relationships/worksheet" Target="worksheets/sheet89.xml"/><Relationship Id="rId129" Type="http://schemas.openxmlformats.org/officeDocument/2006/relationships/worksheet" Target="worksheets/sheet94.xml"/><Relationship Id="rId54" Type="http://schemas.openxmlformats.org/officeDocument/2006/relationships/worksheet" Target="worksheets/sheet39.xml"/><Relationship Id="rId70" Type="http://schemas.openxmlformats.org/officeDocument/2006/relationships/worksheet" Target="worksheets/sheet53.xml"/><Relationship Id="rId75" Type="http://schemas.openxmlformats.org/officeDocument/2006/relationships/worksheet" Target="worksheets/sheet56.xml"/><Relationship Id="rId91" Type="http://schemas.openxmlformats.org/officeDocument/2006/relationships/worksheet" Target="worksheets/sheet66.xml"/><Relationship Id="rId96" Type="http://schemas.openxmlformats.org/officeDocument/2006/relationships/chartsheet" Target="chartsheets/sheet27.xml"/><Relationship Id="rId140" Type="http://schemas.openxmlformats.org/officeDocument/2006/relationships/worksheet" Target="worksheets/sheet101.xml"/><Relationship Id="rId145" Type="http://schemas.openxmlformats.org/officeDocument/2006/relationships/chartsheet" Target="chart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23" Type="http://schemas.openxmlformats.org/officeDocument/2006/relationships/worksheet" Target="worksheets/sheet16.xml"/><Relationship Id="rId28" Type="http://schemas.openxmlformats.org/officeDocument/2006/relationships/worksheet" Target="worksheets/sheet19.xml"/><Relationship Id="rId49" Type="http://schemas.openxmlformats.org/officeDocument/2006/relationships/worksheet" Target="worksheets/sheet36.xml"/><Relationship Id="rId114" Type="http://schemas.openxmlformats.org/officeDocument/2006/relationships/chartsheet" Target="chartsheets/sheet32.xml"/><Relationship Id="rId119" Type="http://schemas.openxmlformats.org/officeDocument/2006/relationships/worksheet" Target="worksheets/sheet86.xml"/><Relationship Id="rId44" Type="http://schemas.openxmlformats.org/officeDocument/2006/relationships/worksheet" Target="worksheets/sheet31.xml"/><Relationship Id="rId60" Type="http://schemas.openxmlformats.org/officeDocument/2006/relationships/worksheet" Target="worksheets/sheet45.xml"/><Relationship Id="rId65" Type="http://schemas.openxmlformats.org/officeDocument/2006/relationships/worksheet" Target="worksheets/sheet48.xml"/><Relationship Id="rId81" Type="http://schemas.openxmlformats.org/officeDocument/2006/relationships/chartsheet" Target="chartsheets/sheet22.xml"/><Relationship Id="rId86" Type="http://schemas.openxmlformats.org/officeDocument/2006/relationships/worksheet" Target="worksheets/sheet63.xml"/><Relationship Id="rId130" Type="http://schemas.openxmlformats.org/officeDocument/2006/relationships/worksheet" Target="worksheets/sheet95.xml"/><Relationship Id="rId135" Type="http://schemas.openxmlformats.org/officeDocument/2006/relationships/worksheet" Target="worksheets/sheet98.xml"/><Relationship Id="rId151" Type="http://schemas.openxmlformats.org/officeDocument/2006/relationships/theme" Target="theme/theme1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1.xml"/><Relationship Id="rId39" Type="http://schemas.openxmlformats.org/officeDocument/2006/relationships/worksheet" Target="worksheets/sheet28.xml"/><Relationship Id="rId109" Type="http://schemas.openxmlformats.org/officeDocument/2006/relationships/worksheet" Target="worksheets/sheet78.xml"/><Relationship Id="rId34" Type="http://schemas.openxmlformats.org/officeDocument/2006/relationships/worksheet" Target="worksheets/sheet23.xml"/><Relationship Id="rId50" Type="http://schemas.openxmlformats.org/officeDocument/2006/relationships/chartsheet" Target="chartsheets/sheet14.xml"/><Relationship Id="rId55" Type="http://schemas.openxmlformats.org/officeDocument/2006/relationships/worksheet" Target="worksheets/sheet40.xml"/><Relationship Id="rId76" Type="http://schemas.openxmlformats.org/officeDocument/2006/relationships/chartsheet" Target="chartsheets/sheet20.xml"/><Relationship Id="rId97" Type="http://schemas.openxmlformats.org/officeDocument/2006/relationships/worksheet" Target="worksheets/sheet70.xml"/><Relationship Id="rId104" Type="http://schemas.openxmlformats.org/officeDocument/2006/relationships/worksheet" Target="worksheets/sheet75.xml"/><Relationship Id="rId120" Type="http://schemas.openxmlformats.org/officeDocument/2006/relationships/worksheet" Target="worksheets/sheet87.xml"/><Relationship Id="rId125" Type="http://schemas.openxmlformats.org/officeDocument/2006/relationships/worksheet" Target="worksheets/sheet90.xml"/><Relationship Id="rId141" Type="http://schemas.openxmlformats.org/officeDocument/2006/relationships/worksheet" Target="worksheets/sheet102.xml"/><Relationship Id="rId146" Type="http://schemas.openxmlformats.org/officeDocument/2006/relationships/worksheet" Target="worksheets/sheet105.xml"/><Relationship Id="rId7" Type="http://schemas.openxmlformats.org/officeDocument/2006/relationships/chartsheet" Target="chartsheets/sheet3.xml"/><Relationship Id="rId71" Type="http://schemas.openxmlformats.org/officeDocument/2006/relationships/chartsheet" Target="chartsheets/sheet18.xml"/><Relationship Id="rId92" Type="http://schemas.openxmlformats.org/officeDocument/2006/relationships/worksheet" Target="worksheets/sheet67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0.xml"/><Relationship Id="rId24" Type="http://schemas.openxmlformats.org/officeDocument/2006/relationships/chartsheet" Target="chartsheets/sheet8.xml"/><Relationship Id="rId40" Type="http://schemas.openxmlformats.org/officeDocument/2006/relationships/worksheet" Target="worksheets/sheet29.xml"/><Relationship Id="rId45" Type="http://schemas.openxmlformats.org/officeDocument/2006/relationships/worksheet" Target="worksheets/sheet32.xml"/><Relationship Id="rId66" Type="http://schemas.openxmlformats.org/officeDocument/2006/relationships/worksheet" Target="worksheets/sheet49.xml"/><Relationship Id="rId87" Type="http://schemas.openxmlformats.org/officeDocument/2006/relationships/worksheet" Target="worksheets/sheet64.xml"/><Relationship Id="rId110" Type="http://schemas.openxmlformats.org/officeDocument/2006/relationships/worksheet" Target="worksheets/sheet79.xml"/><Relationship Id="rId115" Type="http://schemas.openxmlformats.org/officeDocument/2006/relationships/chartsheet" Target="chartsheets/sheet33.xml"/><Relationship Id="rId131" Type="http://schemas.openxmlformats.org/officeDocument/2006/relationships/worksheet" Target="worksheets/sheet96.xml"/><Relationship Id="rId136" Type="http://schemas.openxmlformats.org/officeDocument/2006/relationships/worksheet" Target="worksheets/sheet99.xml"/><Relationship Id="rId61" Type="http://schemas.openxmlformats.org/officeDocument/2006/relationships/chartsheet" Target="chartsheets/sheet16.xml"/><Relationship Id="rId82" Type="http://schemas.openxmlformats.org/officeDocument/2006/relationships/chartsheet" Target="chartsheets/sheet23.xml"/><Relationship Id="rId152" Type="http://schemas.openxmlformats.org/officeDocument/2006/relationships/styles" Target="styles.xml"/><Relationship Id="rId19" Type="http://schemas.openxmlformats.org/officeDocument/2006/relationships/worksheet" Target="worksheets/sheet12.xml"/><Relationship Id="rId14" Type="http://schemas.openxmlformats.org/officeDocument/2006/relationships/worksheet" Target="worksheets/sheet8.xml"/><Relationship Id="rId30" Type="http://schemas.openxmlformats.org/officeDocument/2006/relationships/worksheet" Target="worksheets/sheet21.xml"/><Relationship Id="rId35" Type="http://schemas.openxmlformats.org/officeDocument/2006/relationships/worksheet" Target="worksheets/sheet24.xml"/><Relationship Id="rId56" Type="http://schemas.openxmlformats.org/officeDocument/2006/relationships/worksheet" Target="worksheets/sheet41.xml"/><Relationship Id="rId77" Type="http://schemas.openxmlformats.org/officeDocument/2006/relationships/chartsheet" Target="chartsheets/sheet21.xml"/><Relationship Id="rId100" Type="http://schemas.openxmlformats.org/officeDocument/2006/relationships/chartsheet" Target="chartsheets/sheet28.xml"/><Relationship Id="rId105" Type="http://schemas.openxmlformats.org/officeDocument/2006/relationships/chartsheet" Target="chartsheets/sheet30.xml"/><Relationship Id="rId126" Type="http://schemas.openxmlformats.org/officeDocument/2006/relationships/worksheet" Target="worksheets/sheet91.xml"/><Relationship Id="rId147" Type="http://schemas.openxmlformats.org/officeDocument/2006/relationships/worksheet" Target="worksheets/sheet106.xml"/><Relationship Id="rId8" Type="http://schemas.openxmlformats.org/officeDocument/2006/relationships/worksheet" Target="worksheets/sheet5.xml"/><Relationship Id="rId51" Type="http://schemas.openxmlformats.org/officeDocument/2006/relationships/chartsheet" Target="chartsheets/sheet15.xml"/><Relationship Id="rId72" Type="http://schemas.openxmlformats.org/officeDocument/2006/relationships/chartsheet" Target="chartsheets/sheet19.xml"/><Relationship Id="rId93" Type="http://schemas.openxmlformats.org/officeDocument/2006/relationships/worksheet" Target="worksheets/sheet68.xml"/><Relationship Id="rId98" Type="http://schemas.openxmlformats.org/officeDocument/2006/relationships/worksheet" Target="worksheets/sheet71.xml"/><Relationship Id="rId121" Type="http://schemas.openxmlformats.org/officeDocument/2006/relationships/worksheet" Target="worksheets/sheet88.xml"/><Relationship Id="rId142" Type="http://schemas.openxmlformats.org/officeDocument/2006/relationships/worksheet" Target="worksheets/sheet103.xml"/><Relationship Id="rId3" Type="http://schemas.openxmlformats.org/officeDocument/2006/relationships/chartsheet" Target="chartsheets/sheet1.xml"/><Relationship Id="rId25" Type="http://schemas.openxmlformats.org/officeDocument/2006/relationships/chartsheet" Target="chartsheets/sheet9.xml"/><Relationship Id="rId46" Type="http://schemas.openxmlformats.org/officeDocument/2006/relationships/worksheet" Target="worksheets/sheet33.xml"/><Relationship Id="rId67" Type="http://schemas.openxmlformats.org/officeDocument/2006/relationships/worksheet" Target="worksheets/sheet50.xml"/><Relationship Id="rId116" Type="http://schemas.openxmlformats.org/officeDocument/2006/relationships/worksheet" Target="worksheets/sheet83.xml"/><Relationship Id="rId137" Type="http://schemas.openxmlformats.org/officeDocument/2006/relationships/chartsheet" Target="chartsheets/sheet38.xml"/><Relationship Id="rId20" Type="http://schemas.openxmlformats.org/officeDocument/2006/relationships/worksheet" Target="worksheets/sheet13.xml"/><Relationship Id="rId41" Type="http://schemas.openxmlformats.org/officeDocument/2006/relationships/chartsheet" Target="chartsheets/sheet12.xml"/><Relationship Id="rId62" Type="http://schemas.openxmlformats.org/officeDocument/2006/relationships/chartsheet" Target="chartsheets/sheet17.xml"/><Relationship Id="rId83" Type="http://schemas.openxmlformats.org/officeDocument/2006/relationships/worksheet" Target="worksheets/sheet60.xml"/><Relationship Id="rId88" Type="http://schemas.openxmlformats.org/officeDocument/2006/relationships/chartsheet" Target="chartsheets/sheet24.xml"/><Relationship Id="rId111" Type="http://schemas.openxmlformats.org/officeDocument/2006/relationships/worksheet" Target="worksheets/sheet80.xml"/><Relationship Id="rId132" Type="http://schemas.openxmlformats.org/officeDocument/2006/relationships/chartsheet" Target="chartsheets/sheet36.xml"/><Relationship Id="rId153" Type="http://schemas.openxmlformats.org/officeDocument/2006/relationships/sharedStrings" Target="sharedStrings.xml"/><Relationship Id="rId15" Type="http://schemas.openxmlformats.org/officeDocument/2006/relationships/worksheet" Target="worksheets/sheet9.xml"/><Relationship Id="rId36" Type="http://schemas.openxmlformats.org/officeDocument/2006/relationships/worksheet" Target="worksheets/sheet25.xml"/><Relationship Id="rId57" Type="http://schemas.openxmlformats.org/officeDocument/2006/relationships/worksheet" Target="worksheets/sheet42.xml"/><Relationship Id="rId106" Type="http://schemas.openxmlformats.org/officeDocument/2006/relationships/chartsheet" Target="chartsheets/sheet31.xml"/><Relationship Id="rId127" Type="http://schemas.openxmlformats.org/officeDocument/2006/relationships/worksheet" Target="worksheets/sheet92.xml"/><Relationship Id="rId10" Type="http://schemas.openxmlformats.org/officeDocument/2006/relationships/worksheet" Target="worksheets/sheet6.xml"/><Relationship Id="rId31" Type="http://schemas.openxmlformats.org/officeDocument/2006/relationships/worksheet" Target="worksheets/sheet22.xml"/><Relationship Id="rId52" Type="http://schemas.openxmlformats.org/officeDocument/2006/relationships/worksheet" Target="worksheets/sheet37.xml"/><Relationship Id="rId73" Type="http://schemas.openxmlformats.org/officeDocument/2006/relationships/worksheet" Target="worksheets/sheet54.xml"/><Relationship Id="rId78" Type="http://schemas.openxmlformats.org/officeDocument/2006/relationships/worksheet" Target="worksheets/sheet57.xml"/><Relationship Id="rId94" Type="http://schemas.openxmlformats.org/officeDocument/2006/relationships/worksheet" Target="worksheets/sheet69.xml"/><Relationship Id="rId99" Type="http://schemas.openxmlformats.org/officeDocument/2006/relationships/worksheet" Target="worksheets/sheet72.xml"/><Relationship Id="rId101" Type="http://schemas.openxmlformats.org/officeDocument/2006/relationships/chartsheet" Target="chartsheets/sheet29.xml"/><Relationship Id="rId122" Type="http://schemas.openxmlformats.org/officeDocument/2006/relationships/chartsheet" Target="chartsheets/sheet34.xml"/><Relationship Id="rId143" Type="http://schemas.openxmlformats.org/officeDocument/2006/relationships/worksheet" Target="worksheets/sheet104.xml"/><Relationship Id="rId148" Type="http://schemas.openxmlformats.org/officeDocument/2006/relationships/worksheet" Target="worksheets/sheet10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26" Type="http://schemas.openxmlformats.org/officeDocument/2006/relationships/worksheet" Target="worksheets/sheet17.xml"/><Relationship Id="rId47" Type="http://schemas.openxmlformats.org/officeDocument/2006/relationships/worksheet" Target="worksheets/sheet34.xml"/><Relationship Id="rId68" Type="http://schemas.openxmlformats.org/officeDocument/2006/relationships/worksheet" Target="worksheets/sheet51.xml"/><Relationship Id="rId89" Type="http://schemas.openxmlformats.org/officeDocument/2006/relationships/chartsheet" Target="chartsheets/sheet25.xml"/><Relationship Id="rId112" Type="http://schemas.openxmlformats.org/officeDocument/2006/relationships/worksheet" Target="worksheets/sheet81.xml"/><Relationship Id="rId133" Type="http://schemas.openxmlformats.org/officeDocument/2006/relationships/chartsheet" Target="chartsheets/sheet37.xml"/><Relationship Id="rId154" Type="http://schemas.openxmlformats.org/officeDocument/2006/relationships/calcChain" Target="calcChain.xml"/><Relationship Id="rId16" Type="http://schemas.openxmlformats.org/officeDocument/2006/relationships/worksheet" Target="worksheets/sheet10.xml"/><Relationship Id="rId37" Type="http://schemas.openxmlformats.org/officeDocument/2006/relationships/worksheet" Target="worksheets/sheet26.xml"/><Relationship Id="rId58" Type="http://schemas.openxmlformats.org/officeDocument/2006/relationships/worksheet" Target="worksheets/sheet43.xml"/><Relationship Id="rId79" Type="http://schemas.openxmlformats.org/officeDocument/2006/relationships/worksheet" Target="worksheets/sheet58.xml"/><Relationship Id="rId102" Type="http://schemas.openxmlformats.org/officeDocument/2006/relationships/worksheet" Target="worksheets/sheet73.xml"/><Relationship Id="rId123" Type="http://schemas.openxmlformats.org/officeDocument/2006/relationships/chartsheet" Target="chartsheets/sheet35.xml"/><Relationship Id="rId144" Type="http://schemas.openxmlformats.org/officeDocument/2006/relationships/chartsheet" Target="chartsheets/sheet40.xml"/><Relationship Id="rId90" Type="http://schemas.openxmlformats.org/officeDocument/2006/relationships/worksheet" Target="worksheets/sheet6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0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Ex101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Ex102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Ex103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Ex104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Ex105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Ex106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Ex107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Ex108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Ex109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0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Ex11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Ex11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Ex11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Ex11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Ex11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Ex11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Ex11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Ex11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Ex11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Ex12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Ex12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Ex12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Ex12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Ex12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Ex12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Ex12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Ex12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Ex12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Ex13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Ex13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Ex13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Ex13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Ex13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Ex13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Ex13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Ex13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Ex13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Ex14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Ex142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Ex143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Ex144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Ex145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Ex146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Ex147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Ex148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Ex149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50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Ex151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Ex152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Ex153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Ex154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Ex155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4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4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4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Ex5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Ex5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5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Ex5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Ex5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Ex5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5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Ex5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5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Ex6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Ex6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Ex6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Ex64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Ex65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Ex66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Ex67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Ex68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Ex69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0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Ex71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Ex72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Ex73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Ex74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Ex7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Ex7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Ex77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Ex78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Ex79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0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Ex81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Ex82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Ex83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Ex84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Ex85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Ex86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Ex87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Ex88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Ex89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0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Ex91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Ex9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Ex9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Ex9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Ex9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Ex9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Ex9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Ex9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Ex9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Pa</a:t>
            </a:r>
            <a:r>
              <a:rPr lang="en-US" baseline="0"/>
              <a:t> drie reeksen volgens 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ggcnn PA gem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val'!$C$5,'vergelijking val'!$C$9,'vergelijking val'!$C$13,'vergelijking val'!$C$17,'vergelijking val'!$C$21)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val'!$I$5,'vergelijking val'!$I$9,'vergelijking val'!$I$13,'vergelijking val'!$I$17)</c:f>
              <c:numCache>
                <c:formatCode>0.00</c:formatCode>
                <c:ptCount val="4"/>
                <c:pt idx="0">
                  <c:v>9.3564241555214842</c:v>
                </c:pt>
                <c:pt idx="1">
                  <c:v>6.2180238940162003</c:v>
                </c:pt>
                <c:pt idx="2">
                  <c:v>17.545426440482551</c:v>
                </c:pt>
                <c:pt idx="3">
                  <c:v>13.773783690431717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8F-4532-90C0-14DAA87AD8D6}"/>
            </c:ext>
          </c:extLst>
        </c:ser>
        <c:ser>
          <c:idx val="1"/>
          <c:order val="1"/>
          <c:tx>
            <c:v>ggcnn PA 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('vergelijking val'!$C$5,'vergelijking val'!$C$9,'vergelijking val'!$C$13,'vergelijking val'!$C$17,'vergelijking val'!$C$21)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val'!$I$6,'vergelijking val'!$I$10,'vergelijking val'!$I$14,'vergelijking val'!$I$18)</c:f>
              <c:numCache>
                <c:formatCode>0.00</c:formatCode>
                <c:ptCount val="4"/>
                <c:pt idx="0">
                  <c:v>15.231928600643297</c:v>
                </c:pt>
                <c:pt idx="1">
                  <c:v>19.288795794804596</c:v>
                </c:pt>
                <c:pt idx="2">
                  <c:v>33.618893443377658</c:v>
                </c:pt>
                <c:pt idx="3">
                  <c:v>21.803168542195124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F-4532-90C0-14DAA87AD8D6}"/>
            </c:ext>
          </c:extLst>
        </c:ser>
        <c:ser>
          <c:idx val="2"/>
          <c:order val="2"/>
          <c:tx>
            <c:v>ggcnn PA min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8F-4532-90C0-14DAA87AD8D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C8F-4532-90C0-14DAA87AD8D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8F-4532-90C0-14DAA87AD8D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8F-4532-90C0-14DAA87AD8D6}"/>
              </c:ext>
            </c:extLst>
          </c:dPt>
          <c:xVal>
            <c:numRef>
              <c:f>('vergelijking val'!$C$5,'vergelijking val'!$C$9,'vergelijking val'!$C$13,'vergelijking val'!$C$17,'vergelijking val'!$C$21)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val'!$I$7,'vergelijking val'!$I$11,'vergelijking val'!$I$15,'vergelijking val'!$I$19)</c:f>
              <c:numCache>
                <c:formatCode>0.00</c:formatCode>
                <c:ptCount val="4"/>
                <c:pt idx="0">
                  <c:v>0.7684292311128027</c:v>
                </c:pt>
                <c:pt idx="1">
                  <c:v>-6.9708791613946053</c:v>
                </c:pt>
                <c:pt idx="2">
                  <c:v>-3.9629572479780405E-2</c:v>
                </c:pt>
                <c:pt idx="3">
                  <c:v>3.7194558561429245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F-4532-90C0-14DAA87AD8D6}"/>
            </c:ext>
          </c:extLst>
        </c:ser>
        <c:ser>
          <c:idx val="3"/>
          <c:order val="3"/>
          <c:tx>
            <c:v>ggcnn2 PA gem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('vergelijking val'!$C$5,'vergelijking val'!$C$9,'vergelijking val'!$C$13,'vergelijking val'!$C$17,'vergelijking val'!$C$21)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val'!$X$5,'vergelijking val'!$X$9,'vergelijking val'!$X$13,'vergelijking val'!$X$17)</c:f>
              <c:numCache>
                <c:formatCode>0.00</c:formatCode>
                <c:ptCount val="4"/>
                <c:pt idx="0">
                  <c:v>4.2485970804931039</c:v>
                </c:pt>
                <c:pt idx="1">
                  <c:v>35.156697089193393</c:v>
                </c:pt>
                <c:pt idx="2">
                  <c:v>16.62187915839527</c:v>
                </c:pt>
                <c:pt idx="3">
                  <c:v>-51.351741702883871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8F-4532-90C0-14DAA87AD8D6}"/>
            </c:ext>
          </c:extLst>
        </c:ser>
        <c:ser>
          <c:idx val="4"/>
          <c:order val="4"/>
          <c:tx>
            <c:v>ggcnn2 PA 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('vergelijking val'!$R$5,'vergelijking val'!$R$9,'vergelijking val'!$R$13,'vergelijking val'!$R$17,'vergelijking val'!$R$21)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val'!$X$6,'vergelijking val'!$X$10,'vergelijking val'!$X$14,'vergelijking val'!$X$18)</c:f>
              <c:numCache>
                <c:formatCode>0.00</c:formatCode>
                <c:ptCount val="4"/>
                <c:pt idx="0">
                  <c:v>17.471238987353896</c:v>
                </c:pt>
                <c:pt idx="1">
                  <c:v>63.880939919506389</c:v>
                </c:pt>
                <c:pt idx="2">
                  <c:v>27.68982784816415</c:v>
                </c:pt>
                <c:pt idx="3">
                  <c:v>-38.557783489175826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8F-4532-90C0-14DAA87AD8D6}"/>
            </c:ext>
          </c:extLst>
        </c:ser>
        <c:ser>
          <c:idx val="5"/>
          <c:order val="5"/>
          <c:tx>
            <c:v>ggcnn2 PA 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('vergelijking val'!$R$5,'vergelijking val'!$R$9,'vergelijking val'!$R$13,'vergelijking val'!$R$17)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('vergelijking val'!$X$7,'vergelijking val'!$X$11,'vergelijking val'!$X$15,'vergelijking val'!$X$19)</c:f>
              <c:numCache>
                <c:formatCode>0.00</c:formatCode>
                <c:ptCount val="4"/>
                <c:pt idx="0">
                  <c:v>-42.230448972346785</c:v>
                </c:pt>
                <c:pt idx="1">
                  <c:v>-26.841739527795632</c:v>
                </c:pt>
                <c:pt idx="2">
                  <c:v>11.458450966501648</c:v>
                </c:pt>
                <c:pt idx="3">
                  <c:v>-60.601249078034471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8F-4532-90C0-14DAA87AD8D6}"/>
            </c:ext>
          </c:extLst>
        </c:ser>
        <c:ser>
          <c:idx val="6"/>
          <c:order val="6"/>
          <c:tx>
            <c:v>ggcnn2 ruis PA gem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('vergelijking val'!$C$26,'vergelijking val'!$C$30,'vergelijking val'!$C$34,'vergelijking val'!$C$38,'vergelijking val'!$C$42)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val'!$I$26,'vergelijking val'!$I$30,'vergelijking val'!$I$34,'vergelijking val'!$I$38,'vergelijking val'!$I$42)</c:f>
              <c:numCache>
                <c:formatCode>0.00</c:formatCode>
                <c:ptCount val="5"/>
                <c:pt idx="0">
                  <c:v>-13.337560061476632</c:v>
                </c:pt>
                <c:pt idx="1">
                  <c:v>23.259010530868576</c:v>
                </c:pt>
                <c:pt idx="2">
                  <c:v>17.75237518556408</c:v>
                </c:pt>
                <c:pt idx="3">
                  <c:v>23.045158954369871</c:v>
                </c:pt>
                <c:pt idx="4">
                  <c:v>18.496723905825483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8F-4532-90C0-14DAA87AD8D6}"/>
            </c:ext>
          </c:extLst>
        </c:ser>
        <c:ser>
          <c:idx val="7"/>
          <c:order val="7"/>
          <c:tx>
            <c:v>ggcnn2 ruis PA 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('vergelijking val'!$C$26,'vergelijking val'!$C$30,'vergelijking val'!$C$34,'vergelijking val'!$C$38,'vergelijking val'!$C$42)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val'!$I$27,'vergelijking val'!$I$31,'vergelijking val'!$I$35,'vergelijking val'!$I$39,'vergelijking val'!$I$43)</c:f>
              <c:numCache>
                <c:formatCode>0.00</c:formatCode>
                <c:ptCount val="5"/>
                <c:pt idx="0">
                  <c:v>19.095042735858041</c:v>
                </c:pt>
                <c:pt idx="1">
                  <c:v>48.603321352720997</c:v>
                </c:pt>
                <c:pt idx="2">
                  <c:v>22.471346440026561</c:v>
                </c:pt>
                <c:pt idx="3">
                  <c:v>80.424583549827332</c:v>
                </c:pt>
                <c:pt idx="4">
                  <c:v>50.53361213885681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8F-4532-90C0-14DAA87AD8D6}"/>
            </c:ext>
          </c:extLst>
        </c:ser>
        <c:ser>
          <c:idx val="8"/>
          <c:order val="8"/>
          <c:tx>
            <c:v>ggcnn2 ruis PA 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('vergelijking val'!$C$26,'vergelijking val'!$C$30,'vergelijking val'!$C$34,'vergelijking val'!$C$38,'vergelijking val'!$C$42)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('vergelijking val'!$I$28,'vergelijking val'!$I$32,'vergelijking val'!$I$36,'vergelijking val'!$I$40,'vergelijking val'!$I$44)</c:f>
              <c:numCache>
                <c:formatCode>0.00</c:formatCode>
                <c:ptCount val="5"/>
                <c:pt idx="0">
                  <c:v>-42.053270905912917</c:v>
                </c:pt>
                <c:pt idx="1">
                  <c:v>-7.4011260718728974E-2</c:v>
                </c:pt>
                <c:pt idx="2">
                  <c:v>2.803459614276226</c:v>
                </c:pt>
                <c:pt idx="3">
                  <c:v>-19.435551971747618</c:v>
                </c:pt>
                <c:pt idx="4">
                  <c:v>-17.919777745955606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8F-4532-90C0-14DAA87A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10416"/>
        <c:axId val="1733104592"/>
      </c:scatterChart>
      <c:valAx>
        <c:axId val="17331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hoeveelheid</a:t>
                </a:r>
                <a:r>
                  <a:rPr lang="en-US" baseline="0"/>
                  <a:t> val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04592"/>
        <c:crosses val="autoZero"/>
        <c:crossBetween val="midCat"/>
      </c:valAx>
      <c:valAx>
        <c:axId val="1733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variatie</a:t>
            </a:r>
            <a:r>
              <a:rPr lang="en-US" baseline="0"/>
              <a:t> dataset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'opsomming ggcnn2 val'!$B$5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'opsomming ggcnn2 val'!$C$5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1-41C0-B2E1-77341F4332E9}"/>
            </c:ext>
          </c:extLst>
        </c:ser>
        <c:ser>
          <c:idx val="1"/>
          <c:order val="1"/>
          <c:tx>
            <c:strRef>
              <c:f>'opsomming ggcnn2 val'!$B$6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'opsomming ggcnn2 val'!$C$6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1-41C0-B2E1-77341F4332E9}"/>
            </c:ext>
          </c:extLst>
        </c:ser>
        <c:ser>
          <c:idx val="2"/>
          <c:order val="2"/>
          <c:tx>
            <c:strRef>
              <c:f>'opsomming ggcnn2 val'!$B$7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'opsomming ggcnn2 val'!$C$7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1-41C0-B2E1-77341F4332E9}"/>
            </c:ext>
          </c:extLst>
        </c:ser>
        <c:ser>
          <c:idx val="3"/>
          <c:order val="3"/>
          <c:tx>
            <c:strRef>
              <c:f>'opsomming ggcnn2 val'!$B$8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'opsomming ggcnn2 val'!$C$8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1-41C0-B2E1-77341F4332E9}"/>
            </c:ext>
          </c:extLst>
        </c:ser>
        <c:ser>
          <c:idx val="4"/>
          <c:order val="4"/>
          <c:tx>
            <c:strRef>
              <c:f>'opsomming ggcnn2 val'!$B$9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'opsomming ggcnn2 val'!$C$9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1-41C0-B2E1-77341F43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717344"/>
        <c:axId val="1416733984"/>
      </c:barChart>
      <c:catAx>
        <c:axId val="141671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733984"/>
        <c:crosses val="autoZero"/>
        <c:auto val="1"/>
        <c:lblAlgn val="ctr"/>
        <c:lblOffset val="100"/>
        <c:noMultiLvlLbl val="0"/>
      </c:catAx>
      <c:valAx>
        <c:axId val="1416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6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 variatie</a:t>
            </a:r>
            <a:r>
              <a:rPr lang="en-US" baseline="0"/>
              <a:t> dataset rotate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rot opsomming'!$B$4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rot opsomming'!$C$4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8A6-8D53-EF1FA0F93799}"/>
            </c:ext>
          </c:extLst>
        </c:ser>
        <c:ser>
          <c:idx val="1"/>
          <c:order val="1"/>
          <c:tx>
            <c:strRef>
              <c:f>'ggcnn rot opsomming'!$B$5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rot opsomming'!$C$5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B-48A6-8D53-EF1FA0F93799}"/>
            </c:ext>
          </c:extLst>
        </c:ser>
        <c:ser>
          <c:idx val="2"/>
          <c:order val="2"/>
          <c:tx>
            <c:strRef>
              <c:f>'ggcnn rot opsomming'!$B$6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rot opsomming'!$C$6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B-48A6-8D53-EF1FA0F93799}"/>
            </c:ext>
          </c:extLst>
        </c:ser>
        <c:ser>
          <c:idx val="3"/>
          <c:order val="3"/>
          <c:tx>
            <c:strRef>
              <c:f>'ggcnn rot opsomming'!$B$7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rot opsomming'!$C$7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B-48A6-8D53-EF1FA0F93799}"/>
            </c:ext>
          </c:extLst>
        </c:ser>
        <c:ser>
          <c:idx val="4"/>
          <c:order val="4"/>
          <c:tx>
            <c:strRef>
              <c:f>'ggcnn rot opsomming'!$B$8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 rot opsomming'!$C$8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B-48A6-8D53-EF1FA0F93799}"/>
            </c:ext>
          </c:extLst>
        </c:ser>
        <c:ser>
          <c:idx val="5"/>
          <c:order val="5"/>
          <c:tx>
            <c:strRef>
              <c:f>'ggcnn rot opsomming'!$B$9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'ggcnn rot opsomming'!$C$9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EB-48A6-8D53-EF1FA0F9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048816"/>
        <c:axId val="1320045488"/>
      </c:barChart>
      <c:catAx>
        <c:axId val="1320048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0045488"/>
        <c:crosses val="autoZero"/>
        <c:auto val="1"/>
        <c:lblAlgn val="ctr"/>
        <c:lblOffset val="100"/>
        <c:noMultiLvlLbl val="0"/>
      </c:catAx>
      <c:valAx>
        <c:axId val="13200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00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variatie dataset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rot opsom'!$B$4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rot opsom'!$C$4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B-45BA-99F3-85E9C34E9B14}"/>
            </c:ext>
          </c:extLst>
        </c:ser>
        <c:ser>
          <c:idx val="1"/>
          <c:order val="1"/>
          <c:tx>
            <c:strRef>
              <c:f>'ggcnn2 rot opsom'!$B$5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rot opsom'!$C$5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B-45BA-99F3-85E9C34E9B14}"/>
            </c:ext>
          </c:extLst>
        </c:ser>
        <c:ser>
          <c:idx val="2"/>
          <c:order val="2"/>
          <c:tx>
            <c:strRef>
              <c:f>'ggcnn2 rot opsom'!$B$6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'ggcnn2 rot opsom'!$C$6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B-45BA-99F3-85E9C34E9B14}"/>
            </c:ext>
          </c:extLst>
        </c:ser>
        <c:ser>
          <c:idx val="3"/>
          <c:order val="3"/>
          <c:tx>
            <c:strRef>
              <c:f>'ggcnn2 rot opsom'!$B$7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'ggcnn2 rot opsom'!$C$7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B-45BA-99F3-85E9C34E9B14}"/>
            </c:ext>
          </c:extLst>
        </c:ser>
        <c:ser>
          <c:idx val="4"/>
          <c:order val="4"/>
          <c:tx>
            <c:strRef>
              <c:f>'ggcnn2 rot opsom'!$B$8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'ggcnn2 rot opsom'!$C$8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B-45BA-99F3-85E9C34E9B14}"/>
            </c:ext>
          </c:extLst>
        </c:ser>
        <c:ser>
          <c:idx val="5"/>
          <c:order val="5"/>
          <c:tx>
            <c:strRef>
              <c:f>'ggcnn2 rot opsom'!$B$9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'ggcnn2 rot opsom'!$C$9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B-45BA-99F3-85E9C34E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474880"/>
        <c:axId val="1143927360"/>
      </c:barChart>
      <c:catAx>
        <c:axId val="1315474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3927360"/>
        <c:crosses val="autoZero"/>
        <c:auto val="1"/>
        <c:lblAlgn val="ctr"/>
        <c:lblOffset val="100"/>
        <c:noMultiLvlLbl val="0"/>
      </c:catAx>
      <c:valAx>
        <c:axId val="1143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54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 ggcnn variatie aantal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epoch opsom'!$B$3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epoch opsom'!$C$3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A-42DD-BAAD-813F85AA9022}"/>
            </c:ext>
          </c:extLst>
        </c:ser>
        <c:ser>
          <c:idx val="1"/>
          <c:order val="1"/>
          <c:tx>
            <c:strRef>
              <c:f>'ggcnn epoch opsom'!$B$4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epoch opsom'!$C$4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A-42DD-BAAD-813F85AA9022}"/>
            </c:ext>
          </c:extLst>
        </c:ser>
        <c:ser>
          <c:idx val="2"/>
          <c:order val="2"/>
          <c:tx>
            <c:strRef>
              <c:f>'ggcnn epoch opsom'!$B$5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epoch opsom'!$C$5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A-42DD-BAAD-813F85AA9022}"/>
            </c:ext>
          </c:extLst>
        </c:ser>
        <c:ser>
          <c:idx val="3"/>
          <c:order val="3"/>
          <c:tx>
            <c:strRef>
              <c:f>'ggcnn epoch opsom'!$B$6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epoch opsom'!$C$6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A-42DD-BAAD-813F85AA9022}"/>
            </c:ext>
          </c:extLst>
        </c:ser>
        <c:ser>
          <c:idx val="4"/>
          <c:order val="4"/>
          <c:tx>
            <c:strRef>
              <c:f>'ggcnn epoch opsom'!$B$7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 epoch opsom'!$C$7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A-42DD-BAAD-813F85AA9022}"/>
            </c:ext>
          </c:extLst>
        </c:ser>
        <c:ser>
          <c:idx val="5"/>
          <c:order val="5"/>
          <c:tx>
            <c:strRef>
              <c:f>'ggcnn epoch opsom'!$B$8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'ggcnn epoch opsom'!$C$8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A-42DD-BAAD-813F85AA9022}"/>
            </c:ext>
          </c:extLst>
        </c:ser>
        <c:ser>
          <c:idx val="6"/>
          <c:order val="6"/>
          <c:tx>
            <c:strRef>
              <c:f>'ggcnn epoch opsom'!$B$9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'ggcnn epoch opsom'!$C$9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A-42DD-BAAD-813F85AA9022}"/>
            </c:ext>
          </c:extLst>
        </c:ser>
        <c:ser>
          <c:idx val="7"/>
          <c:order val="7"/>
          <c:tx>
            <c:strRef>
              <c:f>'ggcnn epoch opsom'!$B$10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'ggcnn epoch opsom'!$C$10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3A-42DD-BAAD-813F85AA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01600"/>
        <c:axId val="1149303264"/>
      </c:barChart>
      <c:catAx>
        <c:axId val="1149301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9303264"/>
        <c:crosses val="autoZero"/>
        <c:auto val="1"/>
        <c:lblAlgn val="ctr"/>
        <c:lblOffset val="100"/>
        <c:noMultiLvlLbl val="0"/>
      </c:catAx>
      <c:valAx>
        <c:axId val="1149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3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</a:t>
            </a:r>
            <a:r>
              <a:rPr lang="en-US" baseline="0"/>
              <a:t> ggcnn2 variatie aantal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opsom epoch'!$B$4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opsom epoch'!$C$4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45B6-A982-679E2A4AC054}"/>
            </c:ext>
          </c:extLst>
        </c:ser>
        <c:ser>
          <c:idx val="1"/>
          <c:order val="1"/>
          <c:tx>
            <c:strRef>
              <c:f>'ggcnn2 opsom epoch'!$B$5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opsom epoch'!$C$5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5B6-A982-679E2A4AC054}"/>
            </c:ext>
          </c:extLst>
        </c:ser>
        <c:ser>
          <c:idx val="2"/>
          <c:order val="2"/>
          <c:tx>
            <c:strRef>
              <c:f>'ggcnn2 opsom epoch'!$B$6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'ggcnn2 opsom epoch'!$C$6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3-45B6-A982-679E2A4AC054}"/>
            </c:ext>
          </c:extLst>
        </c:ser>
        <c:ser>
          <c:idx val="3"/>
          <c:order val="3"/>
          <c:tx>
            <c:strRef>
              <c:f>'ggcnn2 opsom epoch'!$B$7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'ggcnn2 opsom epoch'!$C$7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3-45B6-A982-679E2A4AC054}"/>
            </c:ext>
          </c:extLst>
        </c:ser>
        <c:ser>
          <c:idx val="4"/>
          <c:order val="4"/>
          <c:tx>
            <c:strRef>
              <c:f>'ggcnn2 opsom epoch'!$B$8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'ggcnn2 opsom epoch'!$C$8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3-45B6-A982-679E2A4AC054}"/>
            </c:ext>
          </c:extLst>
        </c:ser>
        <c:ser>
          <c:idx val="5"/>
          <c:order val="5"/>
          <c:tx>
            <c:strRef>
              <c:f>'ggcnn2 opsom epoch'!$B$9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'ggcnn2 opsom epoch'!$C$9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3-45B6-A982-679E2A4AC054}"/>
            </c:ext>
          </c:extLst>
        </c:ser>
        <c:ser>
          <c:idx val="6"/>
          <c:order val="6"/>
          <c:tx>
            <c:strRef>
              <c:f>'ggcnn2 opsom epoch'!$B$10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'ggcnn2 opsom epoch'!$C$10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3-45B6-A982-679E2A4A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44704"/>
        <c:axId val="1319371616"/>
      </c:barChart>
      <c:catAx>
        <c:axId val="1426144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9371616"/>
        <c:crosses val="autoZero"/>
        <c:auto val="1"/>
        <c:lblAlgn val="ctr"/>
        <c:lblOffset val="100"/>
        <c:noMultiLvlLbl val="0"/>
      </c:catAx>
      <c:valAx>
        <c:axId val="13193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26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drie reeksen rotatie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'vergelijking rot'!$C$4</c:f>
              <c:strCache>
                <c:ptCount val="1"/>
                <c:pt idx="0">
                  <c:v>ggcnn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rot'!$C$5,'vergelijking rot'!$C$8,'vergelijking rot'!$C$11,'vergelijking rot'!$C$14,'vergelijking rot'!$C$17,'vergelijking rot'!$C$20)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('vergelijking rot'!$I$6,'vergelijking rot'!$I$9,'vergelijking rot'!$I$12,'vergelijking rot'!$I$15,'vergelijking rot'!$I$18,'vergelijking rot'!$I$21)</c:f>
              <c:numCache>
                <c:formatCode>0.00</c:formatCode>
                <c:ptCount val="6"/>
                <c:pt idx="0">
                  <c:v>34.603248259241198</c:v>
                </c:pt>
                <c:pt idx="1">
                  <c:v>39.145677804007491</c:v>
                </c:pt>
                <c:pt idx="2">
                  <c:v>62.258754632838361</c:v>
                </c:pt>
                <c:pt idx="3">
                  <c:v>50.794996495178466</c:v>
                </c:pt>
                <c:pt idx="4">
                  <c:v>54.924559152241137</c:v>
                </c:pt>
                <c:pt idx="5">
                  <c:v>40.063836597772536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AC8-9CD8-2F4590AA97CF}"/>
            </c:ext>
          </c:extLst>
        </c:ser>
        <c:ser>
          <c:idx val="1"/>
          <c:order val="1"/>
          <c:tx>
            <c:strRef>
              <c:f>'vergelijking rot'!$J$4</c:f>
              <c:strCache>
                <c:ptCount val="1"/>
                <c:pt idx="0">
                  <c:v>ggcnn2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('vergelijking rot'!$J$5,'vergelijking rot'!$J$8,'vergelijking rot'!$J$11,'vergelijking rot'!$J$14,'vergelijking rot'!$J$17,'vergelijking rot'!$J$20)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('vergelijking rot'!$P$6,'vergelijking rot'!$P$9,'vergelijking rot'!$P$12,'vergelijking rot'!$P$15,'vergelijking rot'!$P$18,'vergelijking rot'!$P$21)</c:f>
              <c:numCache>
                <c:formatCode>0.00</c:formatCode>
                <c:ptCount val="6"/>
                <c:pt idx="0">
                  <c:v>57.087672604458042</c:v>
                </c:pt>
                <c:pt idx="1">
                  <c:v>71.574506106308647</c:v>
                </c:pt>
                <c:pt idx="2">
                  <c:v>39.150815790734988</c:v>
                </c:pt>
                <c:pt idx="3">
                  <c:v>39.176407262441209</c:v>
                </c:pt>
                <c:pt idx="4" formatCode="General">
                  <c:v>291.45341223063269</c:v>
                </c:pt>
                <c:pt idx="5">
                  <c:v>40.063836597772536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4-4AC8-9CD8-2F4590AA97CF}"/>
            </c:ext>
          </c:extLst>
        </c:ser>
        <c:ser>
          <c:idx val="2"/>
          <c:order val="2"/>
          <c:tx>
            <c:strRef>
              <c:f>'vergelijking rot'!$R$4</c:f>
              <c:strCache>
                <c:ptCount val="1"/>
                <c:pt idx="0">
                  <c:v>ggcnn met ruis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('vergelijking rot'!$R$5,'vergelijking rot'!$R$8,'vergelijking rot'!$R$14,'vergelijking rot'!$R$20)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('vergelijking rot'!$X$6,'vergelijking rot'!$X$9,'vergelijking rot'!$X$15,'vergelijking rot'!$X$21)</c:f>
              <c:numCache>
                <c:formatCode>General</c:formatCode>
                <c:ptCount val="4"/>
                <c:pt idx="0" formatCode="0.00">
                  <c:v>81.729003017818513</c:v>
                </c:pt>
                <c:pt idx="1">
                  <c:v>149.67304873452878</c:v>
                </c:pt>
                <c:pt idx="2" formatCode="0.00">
                  <c:v>95.498855520557726</c:v>
                </c:pt>
                <c:pt idx="3">
                  <c:v>69.325976319678915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4-4AC8-9CD8-2F4590AA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37120"/>
        <c:axId val="1552039200"/>
      </c:scatterChart>
      <c:valAx>
        <c:axId val="15520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rotatiewaarde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2039200"/>
        <c:crosses val="autoZero"/>
        <c:crossBetween val="midCat"/>
      </c:valAx>
      <c:valAx>
        <c:axId val="15520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20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</a:t>
            </a:r>
            <a:r>
              <a:rPr lang="en-US" baseline="0"/>
              <a:t> ggcnn variatie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batsiz opsom'!$B$5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batsiz opsom'!$C$5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8-4840-8E9D-9E8B827FF072}"/>
            </c:ext>
          </c:extLst>
        </c:ser>
        <c:ser>
          <c:idx val="1"/>
          <c:order val="1"/>
          <c:tx>
            <c:strRef>
              <c:f>'ggcnn batsiz opsom'!$B$6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batsiz opsom'!$C$6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8-4840-8E9D-9E8B827F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228576"/>
        <c:axId val="1310229824"/>
      </c:barChart>
      <c:catAx>
        <c:axId val="1310228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0229824"/>
        <c:crosses val="autoZero"/>
        <c:auto val="1"/>
        <c:lblAlgn val="ctr"/>
        <c:lblOffset val="100"/>
        <c:noMultiLvlLbl val="0"/>
      </c:catAx>
      <c:valAx>
        <c:axId val="1310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02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variatie</a:t>
            </a:r>
            <a:r>
              <a:rPr lang="en-US" baseline="0"/>
              <a:t>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batsiz opsom'!$C$4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batsiz opsom'!$D$4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3-4538-AB65-D6507D63E88D}"/>
            </c:ext>
          </c:extLst>
        </c:ser>
        <c:ser>
          <c:idx val="1"/>
          <c:order val="1"/>
          <c:tx>
            <c:strRef>
              <c:f>'ggcnn2 batsiz opsom'!$C$5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batsiz opsom'!$D$5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3-4538-AB65-D6507D63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153904"/>
        <c:axId val="1470151824"/>
      </c:barChart>
      <c:catAx>
        <c:axId val="147015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0151824"/>
        <c:crosses val="autoZero"/>
        <c:auto val="1"/>
        <c:lblAlgn val="ctr"/>
        <c:lblOffset val="100"/>
        <c:noMultiLvlLbl val="0"/>
      </c:catAx>
      <c:valAx>
        <c:axId val="1470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701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 variatie aantal</a:t>
            </a:r>
            <a:r>
              <a:rPr lang="en-US" baseline="0"/>
              <a:t> batches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batperep opsom'!$B$3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batperep opsom'!$C$3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4028-9811-248E57807146}"/>
            </c:ext>
          </c:extLst>
        </c:ser>
        <c:ser>
          <c:idx val="1"/>
          <c:order val="1"/>
          <c:tx>
            <c:strRef>
              <c:f>'ggcnn batperep opsom'!$B$4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batperep opsom'!$C$4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E-4028-9811-248E57807146}"/>
            </c:ext>
          </c:extLst>
        </c:ser>
        <c:ser>
          <c:idx val="2"/>
          <c:order val="2"/>
          <c:tx>
            <c:strRef>
              <c:f>'ggcnn batperep opsom'!$B$5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batperep opsom'!$C$5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E-4028-9811-248E57807146}"/>
            </c:ext>
          </c:extLst>
        </c:ser>
        <c:ser>
          <c:idx val="3"/>
          <c:order val="3"/>
          <c:tx>
            <c:strRef>
              <c:f>'ggcnn batperep opsom'!$B$6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batperep opsom'!$C$6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E-4028-9811-248E578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03264"/>
        <c:axId val="1149301184"/>
      </c:barChart>
      <c:catAx>
        <c:axId val="114930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9301184"/>
        <c:crosses val="autoZero"/>
        <c:auto val="1"/>
        <c:lblAlgn val="ctr"/>
        <c:lblOffset val="100"/>
        <c:noMultiLvlLbl val="0"/>
      </c:catAx>
      <c:valAx>
        <c:axId val="1149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3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variatie aantal batches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batperep opsom'!$B$3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batperep opsom'!$C$3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756-8C4F-45BD9A03D6CF}"/>
            </c:ext>
          </c:extLst>
        </c:ser>
        <c:ser>
          <c:idx val="1"/>
          <c:order val="1"/>
          <c:tx>
            <c:strRef>
              <c:f>'ggcnn2 batperep opsom'!$B$4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batperep opsom'!$C$4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D-4756-8C4F-45BD9A03D6CF}"/>
            </c:ext>
          </c:extLst>
        </c:ser>
        <c:ser>
          <c:idx val="2"/>
          <c:order val="2"/>
          <c:tx>
            <c:strRef>
              <c:f>'ggcnn2 batperep opsom'!$B$5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'ggcnn2 batperep opsom'!$C$5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D-4756-8C4F-45BD9A03D6CF}"/>
            </c:ext>
          </c:extLst>
        </c:ser>
        <c:ser>
          <c:idx val="3"/>
          <c:order val="3"/>
          <c:tx>
            <c:strRef>
              <c:f>'ggcnn2 batperep opsom'!$B$6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'ggcnn2 batperep opsom'!$C$6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D-4756-8C4F-45BD9A03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129456"/>
        <c:axId val="1417129872"/>
      </c:barChart>
      <c:catAx>
        <c:axId val="141712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7129872"/>
        <c:crosses val="autoZero"/>
        <c:auto val="1"/>
        <c:lblAlgn val="ctr"/>
        <c:lblOffset val="100"/>
        <c:noMultiLvlLbl val="0"/>
      </c:catAx>
      <c:valAx>
        <c:axId val="1417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71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 variatie aantal</a:t>
            </a:r>
            <a:r>
              <a:rPr lang="en-US" baseline="0"/>
              <a:t> validation batches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valbat opsom'!$B$4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valbat opsom'!$C$4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F-4245-9825-630BC5F47353}"/>
            </c:ext>
          </c:extLst>
        </c:ser>
        <c:ser>
          <c:idx val="1"/>
          <c:order val="1"/>
          <c:tx>
            <c:strRef>
              <c:f>'ggcnn valbat opsom'!$B$5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valbat opsom'!$C$5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F-4245-9825-630BC5F4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45328"/>
        <c:axId val="226945744"/>
      </c:barChart>
      <c:catAx>
        <c:axId val="226945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945744"/>
        <c:crosses val="autoZero"/>
        <c:auto val="1"/>
        <c:lblAlgn val="ctr"/>
        <c:lblOffset val="100"/>
        <c:noMultiLvlLbl val="0"/>
      </c:catAx>
      <c:valAx>
        <c:axId val="2269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269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</a:t>
            </a:r>
            <a:r>
              <a:rPr lang="en-US" baseline="0"/>
              <a:t> reeksen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'vergelijking epoch'!$B$3</c:f>
              <c:strCache>
                <c:ptCount val="1"/>
                <c:pt idx="0">
                  <c:v>ggcnn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epoch'!$B$7,'vergelijking epoch'!$B$10,'vergelijking epoch'!$B$13,'vergelijking epoch'!$B$16,'vergelijking epoch'!$B$19,'vergelijking epoch'!$B$22,'vergelijking epoch'!$B$25)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('vergelijking epoch'!$H$8,'vergelijking epoch'!$H$11,'vergelijking epoch'!$H$14,'vergelijking epoch'!$H$17,'vergelijking epoch'!$H$20,'vergelijking epoch'!$H$23,'vergelijking epoch'!$H$26)</c:f>
              <c:numCache>
                <c:formatCode>0.00</c:formatCode>
                <c:ptCount val="7"/>
                <c:pt idx="0">
                  <c:v>32.82958554772258</c:v>
                </c:pt>
                <c:pt idx="1">
                  <c:v>35.947466793339977</c:v>
                </c:pt>
                <c:pt idx="2">
                  <c:v>47.990934118650188</c:v>
                </c:pt>
                <c:pt idx="3">
                  <c:v>54.968894435037136</c:v>
                </c:pt>
                <c:pt idx="4">
                  <c:v>29.959793864834289</c:v>
                </c:pt>
                <c:pt idx="5">
                  <c:v>38.900972850346804</c:v>
                </c:pt>
                <c:pt idx="6">
                  <c:v>33.864607002498225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B-4685-B034-BC3CDA1755A0}"/>
            </c:ext>
          </c:extLst>
        </c:ser>
        <c:ser>
          <c:idx val="1"/>
          <c:order val="1"/>
          <c:tx>
            <c:strRef>
              <c:f>'vergelijking epoch'!$I$3</c:f>
              <c:strCache>
                <c:ptCount val="1"/>
                <c:pt idx="0">
                  <c:v>ggcnn2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('vergelijking epoch'!$I$4,'vergelijking epoch'!$I$7,'vergelijking epoch'!$I$10,'vergelijking epoch'!$I$22,'vergelijking epoch'!$I$25)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('vergelijking epoch'!$O$5,'vergelijking epoch'!$O$8,'vergelijking epoch'!$O$11,'vergelijking epoch'!$O$23,'vergelijking epoch'!$O$26)</c:f>
              <c:numCache>
                <c:formatCode>0.00</c:formatCode>
                <c:ptCount val="5"/>
                <c:pt idx="0">
                  <c:v>54.356679808911395</c:v>
                </c:pt>
                <c:pt idx="1">
                  <c:v>65.02629629135923</c:v>
                </c:pt>
                <c:pt idx="2">
                  <c:v>88.557431301497985</c:v>
                </c:pt>
                <c:pt idx="3">
                  <c:v>25.749525066059618</c:v>
                </c:pt>
                <c:pt idx="4">
                  <c:v>110.84007701723051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B-4685-B034-BC3CDA1755A0}"/>
            </c:ext>
          </c:extLst>
        </c:ser>
        <c:ser>
          <c:idx val="2"/>
          <c:order val="2"/>
          <c:tx>
            <c:strRef>
              <c:f>'vergelijking epoch'!$Q$3</c:f>
              <c:strCache>
                <c:ptCount val="1"/>
                <c:pt idx="0">
                  <c:v>ggcnn met ruis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('vergelijking epoch'!$Q$4,'vergelijking epoch'!$Q$7,'vergelijking epoch'!$Q$10,'vergelijking epoch'!$Q$16,'vergelijking epoch'!$Q$19)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('vergelijking epoch'!$W$5,'vergelijking epoch'!$W$8,'vergelijking epoch'!$W$11,'vergelijking epoch'!$W$17,'vergelijking epoch'!$W$20)</c:f>
              <c:numCache>
                <c:formatCode>0.00</c:formatCode>
                <c:ptCount val="5"/>
                <c:pt idx="0">
                  <c:v>54.26514340946386</c:v>
                </c:pt>
                <c:pt idx="1">
                  <c:v>111.68610394421304</c:v>
                </c:pt>
                <c:pt idx="2">
                  <c:v>57.697982472912678</c:v>
                </c:pt>
                <c:pt idx="3">
                  <c:v>189.39159990944754</c:v>
                </c:pt>
                <c:pt idx="4">
                  <c:v>63.12423103945472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B-4685-B034-BC3CDA17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78368"/>
        <c:axId val="1021476704"/>
      </c:scatterChart>
      <c:valAx>
        <c:axId val="10214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1476704"/>
        <c:crosses val="autoZero"/>
        <c:crossBetween val="midCat"/>
      </c:valAx>
      <c:valAx>
        <c:axId val="10214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147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variatie aantal validation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valbat opsom'!$B$4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valbat opsom'!$C$4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1-4CB7-A973-931CD3707B0C}"/>
            </c:ext>
          </c:extLst>
        </c:ser>
        <c:ser>
          <c:idx val="1"/>
          <c:order val="1"/>
          <c:tx>
            <c:strRef>
              <c:f>'ggcnn2 valbat opsom'!$B$5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valbat opsom'!$C$5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1-4CB7-A973-931CD37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16048"/>
        <c:axId val="1031116464"/>
      </c:barChart>
      <c:catAx>
        <c:axId val="1031116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1116464"/>
        <c:crosses val="autoZero"/>
        <c:auto val="1"/>
        <c:lblAlgn val="ctr"/>
        <c:lblOffset val="100"/>
        <c:noMultiLvlLbl val="0"/>
      </c:catAx>
      <c:valAx>
        <c:axId val="1031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31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ruis 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0.2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 ruis val opsom'!$C$9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E-4653-A501-BE5BB6F9107C}"/>
            </c:ext>
          </c:extLst>
        </c:ser>
        <c:ser>
          <c:idx val="3"/>
          <c:order val="1"/>
          <c:tx>
            <c:v>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ruis val opsom'!$C$8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E-4653-A501-BE5BB6F9107C}"/>
            </c:ext>
          </c:extLst>
        </c:ser>
        <c:ser>
          <c:idx val="2"/>
          <c:order val="2"/>
          <c:tx>
            <c:strRef>
              <c:f>'ggcnn ruis val opsom'!$B$7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ruis val opsom'!$C$7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E-4653-A501-BE5BB6F9107C}"/>
            </c:ext>
          </c:extLst>
        </c:ser>
        <c:ser>
          <c:idx val="1"/>
          <c:order val="3"/>
          <c:tx>
            <c:v>0.6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ruis val opsom'!$C$6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E-4653-A501-BE5BB6F9107C}"/>
            </c:ext>
          </c:extLst>
        </c:ser>
        <c:ser>
          <c:idx val="0"/>
          <c:order val="4"/>
          <c:tx>
            <c:v>0.8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ruis val opsom'!$C$5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E-4653-A501-BE5BB6F9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768560"/>
        <c:axId val="1410768976"/>
      </c:barChart>
      <c:catAx>
        <c:axId val="141076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0768976"/>
        <c:crosses val="autoZero"/>
        <c:auto val="1"/>
        <c:lblAlgn val="ctr"/>
        <c:lblOffset val="100"/>
        <c:noMultiLvlLbl val="0"/>
      </c:catAx>
      <c:valAx>
        <c:axId val="1410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07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met ruis variatie</a:t>
            </a:r>
            <a:r>
              <a:rPr lang="en-US" baseline="0"/>
              <a:t> dataset</a:t>
            </a:r>
            <a:r>
              <a:rPr lang="en-US"/>
              <a:t>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ruis rot opsom'!$C$5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ruis rot opsom'!$D$5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175-BE24-E3F4D3EA5A62}"/>
            </c:ext>
          </c:extLst>
        </c:ser>
        <c:ser>
          <c:idx val="1"/>
          <c:order val="1"/>
          <c:tx>
            <c:strRef>
              <c:f>'ggcnn ruis rot opsom'!$C$6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ruis rot opsom'!$D$6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175-BE24-E3F4D3EA5A62}"/>
            </c:ext>
          </c:extLst>
        </c:ser>
        <c:ser>
          <c:idx val="2"/>
          <c:order val="2"/>
          <c:tx>
            <c:strRef>
              <c:f>'ggcnn ruis rot opsom'!$C$7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ruis rot opsom'!$D$7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2-4175-BE24-E3F4D3EA5A62}"/>
            </c:ext>
          </c:extLst>
        </c:ser>
        <c:ser>
          <c:idx val="3"/>
          <c:order val="3"/>
          <c:tx>
            <c:strRef>
              <c:f>'ggcnn ruis rot opsom'!$C$8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ruis rot opsom'!$D$8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2-4175-BE24-E3F4D3EA5A62}"/>
            </c:ext>
          </c:extLst>
        </c:ser>
        <c:ser>
          <c:idx val="4"/>
          <c:order val="4"/>
          <c:tx>
            <c:strRef>
              <c:f>'ggcnn ruis rot opsom'!$C$9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 ruis rot opsom'!$D$9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2-4175-BE24-E3F4D3EA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369600"/>
        <c:axId val="1465371680"/>
      </c:barChart>
      <c:catAx>
        <c:axId val="1465369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5371680"/>
        <c:crosses val="autoZero"/>
        <c:auto val="1"/>
        <c:lblAlgn val="ctr"/>
        <c:lblOffset val="100"/>
        <c:noMultiLvlLbl val="0"/>
      </c:catAx>
      <c:valAx>
        <c:axId val="14653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65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mat ruis aantal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ruis ep opsom'!$B$4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ruis ep opsom'!$C$4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EF6-9500-AEDED422344B}"/>
            </c:ext>
          </c:extLst>
        </c:ser>
        <c:ser>
          <c:idx val="1"/>
          <c:order val="1"/>
          <c:tx>
            <c:strRef>
              <c:f>'ggcnn2 ruis ep opsom'!$B$5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ruis ep opsom'!$C$5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B-4EF6-9500-AEDED422344B}"/>
            </c:ext>
          </c:extLst>
        </c:ser>
        <c:ser>
          <c:idx val="2"/>
          <c:order val="2"/>
          <c:tx>
            <c:strRef>
              <c:f>'ggcnn2 ruis ep opsom'!$B$6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'ggcnn2 ruis ep opsom'!$C$6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B-4EF6-9500-AEDED422344B}"/>
            </c:ext>
          </c:extLst>
        </c:ser>
        <c:ser>
          <c:idx val="3"/>
          <c:order val="3"/>
          <c:tx>
            <c:strRef>
              <c:f>'ggcnn2 ruis ep opsom'!$B$7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'ggcnn2 ruis ep opsom'!$C$7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B-4EF6-9500-AEDED422344B}"/>
            </c:ext>
          </c:extLst>
        </c:ser>
        <c:ser>
          <c:idx val="4"/>
          <c:order val="4"/>
          <c:tx>
            <c:strRef>
              <c:f>'ggcnn2 ruis ep opsom'!$B$8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'ggcnn2 ruis ep opsom'!$C$8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B-4EF6-9500-AEDED422344B}"/>
            </c:ext>
          </c:extLst>
        </c:ser>
        <c:ser>
          <c:idx val="5"/>
          <c:order val="5"/>
          <c:tx>
            <c:strRef>
              <c:f>'ggcnn2 ruis ep opsom'!$B$9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'ggcnn2 ruis ep opsom'!$C$9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B-4EF6-9500-AEDED422344B}"/>
            </c:ext>
          </c:extLst>
        </c:ser>
        <c:ser>
          <c:idx val="6"/>
          <c:order val="6"/>
          <c:tx>
            <c:strRef>
              <c:f>'ggcnn2 ruis ep opsom'!$B$10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'ggcnn2 ruis ep opsom'!$C$10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B-4EF6-9500-AEDED422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129456"/>
        <c:axId val="1417129872"/>
      </c:barChart>
      <c:catAx>
        <c:axId val="141712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7129872"/>
        <c:crosses val="autoZero"/>
        <c:auto val="1"/>
        <c:lblAlgn val="ctr"/>
        <c:lblOffset val="100"/>
        <c:noMultiLvlLbl val="0"/>
      </c:catAx>
      <c:valAx>
        <c:axId val="1417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171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met ruis variatie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ruis batsiz opsom'!$B$4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ruis batsiz opsom'!$C$4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425D-BAD1-4E1CBA6AC704}"/>
            </c:ext>
          </c:extLst>
        </c:ser>
        <c:ser>
          <c:idx val="1"/>
          <c:order val="1"/>
          <c:tx>
            <c:strRef>
              <c:f>'ggcnn2 ruis batsiz opsom'!$B$5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ruis batsiz opsom'!$C$5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425D-BAD1-4E1CBA6A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930272"/>
        <c:axId val="1143926944"/>
      </c:barChart>
      <c:catAx>
        <c:axId val="1143930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3926944"/>
        <c:crosses val="autoZero"/>
        <c:auto val="1"/>
        <c:lblAlgn val="ctr"/>
        <c:lblOffset val="100"/>
        <c:noMultiLvlLbl val="0"/>
      </c:catAx>
      <c:valAx>
        <c:axId val="11439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39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</a:t>
            </a:r>
            <a:r>
              <a:rPr lang="en-US" baseline="0"/>
              <a:t> reeksen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'vergelijking batch size'!$B$4</c:f>
              <c:strCache>
                <c:ptCount val="1"/>
                <c:pt idx="0">
                  <c:v>ggcnn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batch size'!$B$5,'vergelijking batch size'!$B$8)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xVal>
          <c:yVal>
            <c:numRef>
              <c:f>('vergelijking batch size'!$H$6,'vergelijking batch size'!$H$9)</c:f>
              <c:numCache>
                <c:formatCode>0.00</c:formatCode>
                <c:ptCount val="2"/>
                <c:pt idx="0">
                  <c:v>33.499683979010328</c:v>
                </c:pt>
                <c:pt idx="1">
                  <c:v>96.369016444046025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A-4B1F-825F-CDF6AD5E49AB}"/>
            </c:ext>
          </c:extLst>
        </c:ser>
        <c:ser>
          <c:idx val="1"/>
          <c:order val="1"/>
          <c:tx>
            <c:strRef>
              <c:f>'vergelijking batch size'!$I$4</c:f>
              <c:strCache>
                <c:ptCount val="1"/>
                <c:pt idx="0">
                  <c:v>ggcnn2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('vergelijking batch size'!$I$5,'vergelijking batch size'!$I$8)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xVal>
          <c:yVal>
            <c:numRef>
              <c:f>('vergelijking batch size'!$O$6,'vergelijking batch size'!$O$9)</c:f>
              <c:numCache>
                <c:formatCode>0.00</c:formatCode>
                <c:ptCount val="2"/>
                <c:pt idx="0">
                  <c:v>45.98597072060366</c:v>
                </c:pt>
                <c:pt idx="1">
                  <c:v>39.922096566251469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A-4B1F-825F-CDF6AD5E49AB}"/>
            </c:ext>
          </c:extLst>
        </c:ser>
        <c:ser>
          <c:idx val="2"/>
          <c:order val="2"/>
          <c:tx>
            <c:strRef>
              <c:f>'vergelijking batch size'!$Q$4</c:f>
              <c:strCache>
                <c:ptCount val="1"/>
                <c:pt idx="0">
                  <c:v>ggcnn2 met ruis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('vergelijking batch size'!$Q$5,'vergelijking batch size'!$Q$8)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xVal>
          <c:yVal>
            <c:numRef>
              <c:f>'vergelijking batch size'!$W$6</c:f>
              <c:numCache>
                <c:formatCode>0.00</c:formatCode>
                <c:ptCount val="1"/>
                <c:pt idx="0">
                  <c:v>52.575795756308466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A-4B1F-825F-CDF6AD5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64768"/>
        <c:axId val="994466016"/>
      </c:scatterChart>
      <c:valAx>
        <c:axId val="9944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grootte</a:t>
                </a:r>
                <a:r>
                  <a:rPr lang="en-US" baseline="0"/>
                  <a:t> batch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94466016"/>
        <c:crosses val="autoZero"/>
        <c:crossBetween val="midCat"/>
      </c:valAx>
      <c:valAx>
        <c:axId val="994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9446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ggcnn2 met ruis variatie</a:t>
            </a:r>
            <a:r>
              <a:rPr lang="en-US" baseline="0"/>
              <a:t> aantal</a:t>
            </a:r>
            <a:r>
              <a:rPr lang="en-US"/>
              <a:t> batches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 ruis batperep opsom'!$B$4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 ruis batperep opsom'!$C$4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8-4CA9-9DF4-941F2B3C8975}"/>
            </c:ext>
          </c:extLst>
        </c:ser>
        <c:ser>
          <c:idx val="1"/>
          <c:order val="1"/>
          <c:tx>
            <c:strRef>
              <c:f>'ggcnn ruis batperep opsom'!$B$5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 ruis batperep opsom'!$C$5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8-4CA9-9DF4-941F2B3C8975}"/>
            </c:ext>
          </c:extLst>
        </c:ser>
        <c:ser>
          <c:idx val="2"/>
          <c:order val="2"/>
          <c:tx>
            <c:strRef>
              <c:f>'ggcnn ruis batperep opsom'!$B$6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'ggcnn ruis batperep opsom'!$C$6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8-4CA9-9DF4-941F2B3C8975}"/>
            </c:ext>
          </c:extLst>
        </c:ser>
        <c:ser>
          <c:idx val="3"/>
          <c:order val="3"/>
          <c:tx>
            <c:strRef>
              <c:f>'ggcnn ruis batperep opsom'!$B$7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'ggcnn ruis batperep opsom'!$C$7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8-4CA9-9DF4-941F2B3C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030784"/>
        <c:axId val="1475031200"/>
      </c:barChart>
      <c:catAx>
        <c:axId val="147503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5031200"/>
        <c:crosses val="autoZero"/>
        <c:auto val="1"/>
        <c:lblAlgn val="ctr"/>
        <c:lblOffset val="100"/>
        <c:noMultiLvlLbl val="0"/>
      </c:catAx>
      <c:valAx>
        <c:axId val="14750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750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</a:t>
            </a:r>
            <a:r>
              <a:rPr lang="en-US" baseline="0"/>
              <a:t> ggcnn2 met ruis aantal validation batches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'ggcnn2 ruis valbat opsom'!$B$4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'ggcnn2 ruis valbat opsom'!$C$4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5-41D7-B04B-64D5D8B81FBB}"/>
            </c:ext>
          </c:extLst>
        </c:ser>
        <c:ser>
          <c:idx val="1"/>
          <c:order val="1"/>
          <c:tx>
            <c:strRef>
              <c:f>'ggcnn2 ruis valbat opsom'!$B$5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'ggcnn2 ruis valbat opsom'!$C$5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5-41D7-B04B-64D5D8B8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16048"/>
        <c:axId val="1031116464"/>
      </c:barChart>
      <c:catAx>
        <c:axId val="1031116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1116464"/>
        <c:crosses val="autoZero"/>
        <c:auto val="1"/>
        <c:lblAlgn val="ctr"/>
        <c:lblOffset val="100"/>
        <c:noMultiLvlLbl val="0"/>
      </c:catAx>
      <c:valAx>
        <c:axId val="1031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hrekenning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31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</a:t>
            </a:r>
            <a:r>
              <a:rPr lang="en-US" baseline="0"/>
              <a:t> reeksen batches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'vergelijking batchperepoch'!$B$3</c:f>
              <c:strCache>
                <c:ptCount val="1"/>
                <c:pt idx="0">
                  <c:v>ggcnn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batchperepoch'!$B$7,'vergelijking batchperepoch'!$B$10,'vergelijking batchperepoch'!$B$13)</c:f>
              <c:numCache>
                <c:formatCode>General</c:formatCode>
                <c:ptCount val="3"/>
                <c:pt idx="0">
                  <c:v>500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('vergelijking batchperepoch'!$H$8,'vergelijking batchperepoch'!$H$11,'vergelijking batchperepoch'!$H$14)</c:f>
              <c:numCache>
                <c:formatCode>0.00</c:formatCode>
                <c:ptCount val="3"/>
                <c:pt idx="0">
                  <c:v>40.336367444794021</c:v>
                </c:pt>
                <c:pt idx="1">
                  <c:v>39.381010446652063</c:v>
                </c:pt>
                <c:pt idx="2">
                  <c:v>33.119070870675252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120-A6FD-D8EF092C8ACB}"/>
            </c:ext>
          </c:extLst>
        </c:ser>
        <c:ser>
          <c:idx val="1"/>
          <c:order val="1"/>
          <c:tx>
            <c:strRef>
              <c:f>'vergelijking batchperepoch'!$J$3</c:f>
              <c:strCache>
                <c:ptCount val="1"/>
                <c:pt idx="0">
                  <c:v>ggcnn2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('vergelijking batchperepoch'!$J$4,'vergelijking batchperepoch'!$J$7,'vergelijking batchperepoch'!$J$10,'vergelijking batchperepoch'!$J$13)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('vergelijking batchperepoch'!$P$5,'vergelijking batchperepoch'!$P$8,'vergelijking batchperepoch'!$P$11,'vergelijking batchperepoch'!$P$14)</c:f>
              <c:numCache>
                <c:formatCode>0.00</c:formatCode>
                <c:ptCount val="4"/>
                <c:pt idx="0">
                  <c:v>44.256389514564198</c:v>
                </c:pt>
                <c:pt idx="1">
                  <c:v>97.043505853867472</c:v>
                </c:pt>
                <c:pt idx="2">
                  <c:v>81.552869567897602</c:v>
                </c:pt>
                <c:pt idx="3">
                  <c:v>71.371016571665237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1-4120-A6FD-D8EF092C8ACB}"/>
            </c:ext>
          </c:extLst>
        </c:ser>
        <c:ser>
          <c:idx val="2"/>
          <c:order val="2"/>
          <c:tx>
            <c:strRef>
              <c:f>'vergelijking batchperepoch'!$R$3</c:f>
              <c:strCache>
                <c:ptCount val="1"/>
                <c:pt idx="0">
                  <c:v>ggcnn ruis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('vergelijking batchperepoch'!$R$4,'vergelijking batchperepoch'!$R$7,'vergelijking batchperepoch'!$R$10)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1500</c:v>
                </c:pt>
              </c:numCache>
            </c:numRef>
          </c:xVal>
          <c:yVal>
            <c:numRef>
              <c:f>('vergelijking batchperepoch'!$X$5,'vergelijking batchperepoch'!$X$8,'vergelijking batchperepoch'!$X$11)</c:f>
              <c:numCache>
                <c:formatCode>0.00</c:formatCode>
                <c:ptCount val="3"/>
                <c:pt idx="0">
                  <c:v>53.135773031506666</c:v>
                </c:pt>
                <c:pt idx="1">
                  <c:v>53.116082713205699</c:v>
                </c:pt>
                <c:pt idx="2">
                  <c:v>60.974735164914136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1-4120-A6FD-D8EF092C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90912"/>
        <c:axId val="1733389664"/>
      </c:scatterChart>
      <c:valAx>
        <c:axId val="17333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batches</a:t>
                </a:r>
                <a:r>
                  <a:rPr lang="en-US" baseline="0"/>
                  <a:t> per epoch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389664"/>
        <c:crosses val="autoZero"/>
        <c:crossBetween val="midCat"/>
      </c:valAx>
      <c:valAx>
        <c:axId val="17333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3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</a:t>
            </a:r>
            <a:r>
              <a:rPr lang="en-US" baseline="0"/>
              <a:t> reeksen validation batches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'vergelijking val batches'!$B$3</c:f>
              <c:strCache>
                <c:ptCount val="1"/>
                <c:pt idx="0">
                  <c:v>ggcnn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('vergelijking val batches'!$B$4,'vergelijking val batches'!$B$7)</c:f>
              <c:numCache>
                <c:formatCode>General</c:formatCode>
                <c:ptCount val="2"/>
                <c:pt idx="0">
                  <c:v>125</c:v>
                </c:pt>
                <c:pt idx="1">
                  <c:v>500</c:v>
                </c:pt>
              </c:numCache>
            </c:numRef>
          </c:xVal>
          <c:yVal>
            <c:numRef>
              <c:f>('vergelijking val batches'!$H$5,'vergelijking val batches'!$H$8)</c:f>
              <c:numCache>
                <c:formatCode>0.00</c:formatCode>
                <c:ptCount val="2"/>
                <c:pt idx="0">
                  <c:v>42.080050152642556</c:v>
                </c:pt>
                <c:pt idx="1">
                  <c:v>26.37485148327254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0-47B6-90C0-08DBC5471B05}"/>
            </c:ext>
          </c:extLst>
        </c:ser>
        <c:ser>
          <c:idx val="1"/>
          <c:order val="1"/>
          <c:tx>
            <c:strRef>
              <c:f>'vergelijking val batches'!$J$3</c:f>
              <c:strCache>
                <c:ptCount val="1"/>
                <c:pt idx="0">
                  <c:v>ggcnn2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('vergelijking val batches'!$J$4,'vergelijking val batches'!$J$7)</c:f>
              <c:numCache>
                <c:formatCode>General</c:formatCode>
                <c:ptCount val="2"/>
                <c:pt idx="0">
                  <c:v>125</c:v>
                </c:pt>
                <c:pt idx="1">
                  <c:v>500</c:v>
                </c:pt>
              </c:numCache>
            </c:numRef>
          </c:xVal>
          <c:yVal>
            <c:numRef>
              <c:f>('vergelijking val batches'!$P$5,'vergelijking val batches'!$P$8)</c:f>
              <c:numCache>
                <c:formatCode>0.00</c:formatCode>
                <c:ptCount val="2"/>
                <c:pt idx="0">
                  <c:v>79.030598149053418</c:v>
                </c:pt>
                <c:pt idx="1">
                  <c:v>58.381889406291087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0-47B6-90C0-08DBC5471B05}"/>
            </c:ext>
          </c:extLst>
        </c:ser>
        <c:ser>
          <c:idx val="2"/>
          <c:order val="2"/>
          <c:tx>
            <c:strRef>
              <c:f>'vergelijking val batches'!$R$3</c:f>
              <c:strCache>
                <c:ptCount val="1"/>
                <c:pt idx="0">
                  <c:v>ggcnn ruis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'vergelijking val batches'!$R$4</c:f>
              <c:numCache>
                <c:formatCode>General</c:formatCode>
                <c:ptCount val="1"/>
                <c:pt idx="0">
                  <c:v>125</c:v>
                </c:pt>
              </c:numCache>
            </c:numRef>
          </c:xVal>
          <c:yVal>
            <c:numRef>
              <c:f>'vergelijking val batches'!$X$5</c:f>
              <c:numCache>
                <c:formatCode>0.00</c:formatCode>
                <c:ptCount val="1"/>
                <c:pt idx="0">
                  <c:v>101.91199158295254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0-47B6-90C0-08DBC547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40032"/>
        <c:axId val="1552039616"/>
      </c:scatterChart>
      <c:valAx>
        <c:axId val="1552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validation 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2039616"/>
        <c:crosses val="autoZero"/>
        <c:crossBetween val="midCat"/>
      </c:valAx>
      <c:valAx>
        <c:axId val="1552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520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'standaard opsomming'!$C$4</c:f>
              <c:strCache>
                <c:ptCount val="1"/>
                <c:pt idx="0">
                  <c:v>ggcnn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'standaard opsomming'!$D$4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E-482D-B29D-1EA46537BDE8}"/>
            </c:ext>
          </c:extLst>
        </c:ser>
        <c:ser>
          <c:idx val="1"/>
          <c:order val="1"/>
          <c:tx>
            <c:strRef>
              <c:f>'standaard opsomming'!$C$5</c:f>
              <c:strCache>
                <c:ptCount val="1"/>
                <c:pt idx="0">
                  <c:v>ggcnn2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'standaard opsomming'!$D$5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E-482D-B29D-1EA46537BDE8}"/>
            </c:ext>
          </c:extLst>
        </c:ser>
        <c:ser>
          <c:idx val="2"/>
          <c:order val="2"/>
          <c:tx>
            <c:strRef>
              <c:f>'standaard opsomming'!$C$6</c:f>
              <c:strCache>
                <c:ptCount val="1"/>
                <c:pt idx="0">
                  <c:v>ggcnn2_ruis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'standaard opsomming'!$D$6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E-482D-B29D-1EA46537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454976"/>
        <c:axId val="1021455808"/>
      </c:barChart>
      <c:catAx>
        <c:axId val="1021454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1455808"/>
        <c:crosses val="autoZero"/>
        <c:auto val="1"/>
        <c:lblAlgn val="ctr"/>
        <c:lblOffset val="100"/>
        <c:noMultiLvlLbl val="0"/>
      </c:catAx>
      <c:valAx>
        <c:axId val="1021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14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herkenning ggcnn met variatie</a:t>
            </a:r>
            <a:r>
              <a:rPr lang="en-US" baseline="0"/>
              <a:t> dataset split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'opsomming ggcnn val'!$B$4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'opsomming ggcnn val'!$C$4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A-4D87-9E61-441C4F4BE5BB}"/>
            </c:ext>
          </c:extLst>
        </c:ser>
        <c:ser>
          <c:idx val="1"/>
          <c:order val="1"/>
          <c:tx>
            <c:strRef>
              <c:f>'opsomming ggcnn val'!$B$5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'opsomming ggcnn val'!$C$5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A-4D87-9E61-441C4F4BE5BB}"/>
            </c:ext>
          </c:extLst>
        </c:ser>
        <c:ser>
          <c:idx val="2"/>
          <c:order val="2"/>
          <c:tx>
            <c:strRef>
              <c:f>'opsomming ggcnn val'!$B$6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'opsomming ggcnn val'!$C$6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A-4D87-9E61-441C4F4BE5BB}"/>
            </c:ext>
          </c:extLst>
        </c:ser>
        <c:ser>
          <c:idx val="3"/>
          <c:order val="3"/>
          <c:tx>
            <c:strRef>
              <c:f>'opsomming ggcnn val'!$B$7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'opsomming ggcnn val'!$C$7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A-4D87-9E61-441C4F4BE5BB}"/>
            </c:ext>
          </c:extLst>
        </c:ser>
        <c:ser>
          <c:idx val="4"/>
          <c:order val="4"/>
          <c:tx>
            <c:strRef>
              <c:f>'opsomming ggcnn val'!$B$8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'opsomming ggcnn val'!$C$8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A-4D87-9E61-441C4F4B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086816"/>
        <c:axId val="1312100128"/>
      </c:barChart>
      <c:catAx>
        <c:axId val="131208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100128"/>
        <c:crosses val="autoZero"/>
        <c:auto val="1"/>
        <c:lblAlgn val="ctr"/>
        <c:lblOffset val="100"/>
        <c:noMultiLvlLbl val="0"/>
      </c:catAx>
      <c:valAx>
        <c:axId val="1312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herkenning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20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txData>
          <cx:v>procentuele afwijkingen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afwijkingen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-200"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_xlchart.v1.71</cx:f>
      </cx:numDim>
    </cx:data>
    <cx:data id="1">
      <cx:numDim type="val">
        <cx:f>_xlchart.v1.72</cx:f>
      </cx:numDim>
    </cx:data>
    <cx:data id="2">
      <cx:numDim type="val">
        <cx:f>_xlchart.v1.73</cx:f>
      </cx:numDim>
    </cx:data>
    <cx:data id="3">
      <cx:numDim type="val">
        <cx:f>_xlchart.v1.74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_xlchart.v1.780</cx:f>
      </cx:numDim>
    </cx:data>
    <cx:data id="1">
      <cx:numDim type="val">
        <cx:f>_xlchart.v1.781</cx:f>
      </cx:numDim>
    </cx:data>
    <cx:data id="2">
      <cx:numDim type="val">
        <cx:f>_xlchart.v1.782</cx:f>
      </cx:numDim>
    </cx:data>
    <cx:data id="3">
      <cx:numDim type="val">
        <cx:f>_xlchart.v1.783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89CC-4959-AE2B-A1B0DE382456}">
          <cx:tx>
            <cx:txData>
              <cx:f>_xlchart.v1.784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89CC-4959-AE2B-A1B0DE382456}">
          <cx:tx>
            <cx:txData>
              <cx:f>_xlchart.v1.785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89CC-4959-AE2B-A1B0DE382456}">
          <cx:tx>
            <cx:txData>
              <cx:f>_xlchart.v1.786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89CC-4959-AE2B-A1B0DE382456}">
          <cx:tx>
            <cx:txData>
              <cx:f>_xlchart.v1.787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_xlchart.v1.797</cx:f>
      </cx:numDim>
    </cx:data>
    <cx:data id="1">
      <cx:numDim type="val">
        <cx:f>_xlchart.v1.799</cx:f>
      </cx:numDim>
    </cx:data>
    <cx:data id="2">
      <cx:numDim type="val">
        <cx:f>_xlchart.v1.801</cx:f>
      </cx:numDim>
    </cx:data>
    <cx:data id="3">
      <cx:numDim type="val">
        <cx:f>_xlchart.v1.803</cx:f>
      </cx:numDim>
    </cx:data>
  </cx:chartData>
  <cx:chart>
    <cx:title pos="t" align="ctr" overlay="0">
      <cx:tx>
        <cx:txData>
          <cx:v>PA ggcnn2 batches per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ggcnn2 batches per epoch verloop</a:t>
          </a:r>
        </a:p>
      </cx:txPr>
    </cx:title>
    <cx:plotArea>
      <cx:plotAreaRegion>
        <cx:series layoutId="boxWhisker" uniqueId="{00000004-4AB6-44DB-93DE-985C8635025C}">
          <cx:tx>
            <cx:txData>
              <cx:f>_xlchart.v1.796</cx:f>
              <cx:v>100</cx:v>
            </cx:txData>
          </cx:tx>
          <cx:dataId val="0"/>
          <cx:layoutPr>
            <cx:statistics quartileMethod="exclusive"/>
          </cx:layoutPr>
        </cx:series>
        <cx:series layoutId="boxWhisker" uniqueId="{00000005-4AB6-44DB-93DE-985C8635025C}">
          <cx:tx>
            <cx:txData>
              <cx:f>_xlchart.v1.798</cx:f>
              <cx:v>500</cx:v>
            </cx:txData>
          </cx:tx>
          <cx:dataId val="1"/>
          <cx:layoutPr>
            <cx:statistics quartileMethod="exclusive"/>
          </cx:layoutPr>
        </cx:series>
        <cx:series layoutId="boxWhisker" uniqueId="{00000006-4AB6-44DB-93DE-985C8635025C}">
          <cx:tx>
            <cx:txData>
              <cx:f>_xlchart.v1.800</cx:f>
              <cx:v>1500</cx:v>
            </cx:txData>
          </cx:tx>
          <cx:dataId val="2"/>
          <cx:layoutPr>
            <cx:statistics quartileMethod="exclusive"/>
          </cx:layoutPr>
        </cx:series>
        <cx:series layoutId="boxWhisker" uniqueId="{00000007-4AB6-44DB-93DE-985C8635025C}">
          <cx:tx>
            <cx:txData>
              <cx:f>_xlchart.v1.802</cx:f>
              <cx:v>2000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_xlchart.v1.804</cx:f>
      </cx:numDim>
    </cx:data>
    <cx:data id="1">
      <cx:numDim type="val">
        <cx:f>_xlchart.v1.805</cx:f>
      </cx:numDim>
    </cx:data>
    <cx:data id="2">
      <cx:numDim type="val">
        <cx:f>_xlchart.v1.806</cx:f>
      </cx:numDim>
    </cx:data>
    <cx:data id="3">
      <cx:numDim type="val">
        <cx:f>_xlchart.v1.807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38A5-4DDF-BAD1-5561E6900CCF}">
          <cx:tx>
            <cx:txData>
              <cx:f>_xlchart.v1.808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38A5-4DDF-BAD1-5561E6900CCF}">
          <cx:tx>
            <cx:txData>
              <cx:f>_xlchart.v1.809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38A5-4DDF-BAD1-5561E6900CCF}">
          <cx:tx>
            <cx:txData>
              <cx:f>_xlchart.v1.810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38A5-4DDF-BAD1-5561E6900CCF}">
          <cx:tx>
            <cx:txData>
              <cx:f>_xlchart.v1.811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_xlchart.v1.812</cx:f>
      </cx:numDim>
    </cx:data>
    <cx:data id="1">
      <cx:numDim type="val">
        <cx:f>_xlchart.v1.813</cx:f>
      </cx:numDim>
    </cx:data>
    <cx:data id="2">
      <cx:numDim type="val">
        <cx:f>_xlchart.v1.814</cx:f>
      </cx:numDim>
    </cx:data>
    <cx:data id="3">
      <cx:numDim type="val">
        <cx:f>_xlchart.v1.815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6CB8-4F8F-A05A-620C240DF233}">
          <cx:tx>
            <cx:txData>
              <cx:f>_xlchart.v1.816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6CB8-4F8F-A05A-620C240DF233}">
          <cx:tx>
            <cx:txData>
              <cx:f>_xlchart.v1.817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6CB8-4F8F-A05A-620C240DF233}">
          <cx:tx>
            <cx:txData>
              <cx:f>_xlchart.v1.818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6CB8-4F8F-A05A-620C240DF233}">
          <cx:tx>
            <cx:txData>
              <cx:f>_xlchart.v1.819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_xlchart.v1.828</cx:f>
      </cx:numDim>
    </cx:data>
    <cx:data id="1">
      <cx:numDim type="val">
        <cx:f>_xlchart.v1.829</cx:f>
      </cx:numDim>
    </cx:data>
    <cx:data id="2">
      <cx:numDim type="val">
        <cx:f>_xlchart.v1.830</cx:f>
      </cx:numDim>
    </cx:data>
    <cx:data id="3">
      <cx:numDim type="val">
        <cx:f>_xlchart.v1.831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543-49CE-A740-956D8C985B3F}">
          <cx:tx>
            <cx:txData>
              <cx:f>_xlchart.v1.832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543-49CE-A740-956D8C985B3F}">
          <cx:tx>
            <cx:txData>
              <cx:f>_xlchart.v1.833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543-49CE-A740-956D8C985B3F}">
          <cx:tx>
            <cx:txData>
              <cx:f>_xlchart.v1.834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543-49CE-A740-956D8C985B3F}">
          <cx:tx>
            <cx:txData>
              <cx:f>_xlchart.v1.835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_xlchart.v1.820</cx:f>
      </cx:numDim>
    </cx:data>
    <cx:data id="1">
      <cx:numDim type="val">
        <cx:f>_xlchart.v1.821</cx:f>
      </cx:numDim>
    </cx:data>
    <cx:data id="2">
      <cx:numDim type="val">
        <cx:f>_xlchart.v1.822</cx:f>
      </cx:numDim>
    </cx:data>
    <cx:data id="3">
      <cx:numDim type="val">
        <cx:f>_xlchart.v1.823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A4EB-4C0F-955F-699C35798FD9}">
          <cx:tx>
            <cx:txData>
              <cx:f>_xlchart.v1.824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A4EB-4C0F-955F-699C35798FD9}">
          <cx:tx>
            <cx:txData>
              <cx:f>_xlchart.v1.825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A4EB-4C0F-955F-699C35798FD9}">
          <cx:tx>
            <cx:txData>
              <cx:f>_xlchart.v1.826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A4EB-4C0F-955F-699C35798FD9}">
          <cx:tx>
            <cx:txData>
              <cx:f>_xlchart.v1.827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_xlchart.v1.837</cx:f>
      </cx:numDim>
    </cx:data>
    <cx:data id="1">
      <cx:numDim type="val">
        <cx:f>_xlchart.v1.839</cx:f>
      </cx:numDim>
    </cx:data>
  </cx:chartData>
  <cx:chart>
    <cx:title pos="t" align="ctr" overlay="0">
      <cx:tx>
        <cx:txData>
          <cx:v>PA ggcnn validation batches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validation batches verloop</a:t>
          </a:r>
        </a:p>
      </cx:txPr>
    </cx:title>
    <cx:plotArea>
      <cx:plotAreaRegion>
        <cx:series layoutId="boxWhisker" uniqueId="{00000001-6D5C-44C4-A9E4-5B8E02077069}">
          <cx:tx>
            <cx:txData>
              <cx:f>_xlchart.v1.836</cx:f>
              <cx:v>125</cx:v>
            </cx:txData>
          </cx:tx>
          <cx:dataId val="0"/>
          <cx:layoutPr>
            <cx:statistics quartileMethod="exclusive"/>
          </cx:layoutPr>
        </cx:series>
        <cx:series layoutId="boxWhisker" uniqueId="{00000002-6D5C-44C4-A9E4-5B8E02077069}">
          <cx:tx>
            <cx:txData>
              <cx:f>_xlchart.v1.838</cx:f>
              <cx:v>500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_xlchart.v1.840</cx:f>
      </cx:numDim>
    </cx:data>
    <cx:data id="1">
      <cx:numDim type="val">
        <cx:f>_xlchart.v1.841</cx:f>
      </cx:numDim>
    </cx:data>
    <cx:data id="2">
      <cx:numDim type="val">
        <cx:f>_xlchart.v1.842</cx:f>
      </cx:numDim>
    </cx:data>
    <cx:data id="3">
      <cx:numDim type="val">
        <cx:f>_xlchart.v1.843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F69A-42DD-852A-E9A7B1C0116E}">
          <cx:tx>
            <cx:txData>
              <cx:f>_xlchart.v1.844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F69A-42DD-852A-E9A7B1C0116E}">
          <cx:tx>
            <cx:txData>
              <cx:f>_xlchart.v1.845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F69A-42DD-852A-E9A7B1C0116E}">
          <cx:tx>
            <cx:txData>
              <cx:f>_xlchart.v1.846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F69A-42DD-852A-E9A7B1C0116E}">
          <cx:tx>
            <cx:txData>
              <cx:f>_xlchart.v1.847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_xlchart.v1.848</cx:f>
      </cx:numDim>
    </cx:data>
    <cx:data id="1">
      <cx:numDim type="val">
        <cx:f>_xlchart.v1.849</cx:f>
      </cx:numDim>
    </cx:data>
    <cx:data id="2">
      <cx:numDim type="val">
        <cx:f>_xlchart.v1.850</cx:f>
      </cx:numDim>
    </cx:data>
    <cx:data id="3">
      <cx:numDim type="val">
        <cx:f>_xlchart.v1.851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D62-4A18-BA0A-CF18BA2ED056}">
          <cx:tx>
            <cx:txData>
              <cx:f>_xlchart.v1.852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D62-4A18-BA0A-CF18BA2ED056}">
          <cx:tx>
            <cx:txData>
              <cx:f>_xlchart.v1.853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D62-4A18-BA0A-CF18BA2ED056}">
          <cx:tx>
            <cx:txData>
              <cx:f>_xlchart.v1.854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D62-4A18-BA0A-CF18BA2ED056}">
          <cx:tx>
            <cx:txData>
              <cx:f>_xlchart.v1.855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0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_xlchart.v1.864</cx:f>
      </cx:numDim>
    </cx:data>
    <cx:data id="1">
      <cx:numDim type="val">
        <cx:f>_xlchart.v1.865</cx:f>
      </cx:numDim>
    </cx:data>
    <cx:data id="2">
      <cx:numDim type="val">
        <cx:f>_xlchart.v1.866</cx:f>
      </cx:numDim>
    </cx:data>
    <cx:data id="3">
      <cx:numDim type="val">
        <cx:f>_xlchart.v1.867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C1C-4206-8DAD-D3064AF01652}">
          <cx:tx>
            <cx:txData>
              <cx:f>_xlchart.v1.868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C1C-4206-8DAD-D3064AF01652}">
          <cx:tx>
            <cx:txData>
              <cx:f>_xlchart.v1.869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C1C-4206-8DAD-D3064AF01652}">
          <cx:tx>
            <cx:txData>
              <cx:f>_xlchart.v1.870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C1C-4206-8DAD-D3064AF01652}">
          <cx:tx>
            <cx:txData>
              <cx:f>_xlchart.v1.871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_xlchart.v1.68</cx:f>
      </cx:numDim>
    </cx:data>
    <cx:data id="2">
      <cx:numDim type="val">
        <cx:f>_xlchart.v1.69</cx:f>
      </cx:numDim>
    </cx:data>
    <cx:data id="3">
      <cx:numDim type="val">
        <cx:f>_xlchart.v1.70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D6B4-4AFF-ABF8-EA1F5C593FE1}">
          <cx:tx>
            <cx:txData>
              <cx:f>_xlchart.v1.63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D6B4-4AFF-ABF8-EA1F5C593FE1}">
          <cx:tx>
            <cx:txData>
              <cx:f>_xlchart.v1.64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D6B4-4AFF-ABF8-EA1F5C593FE1}">
          <cx:tx>
            <cx:txData>
              <cx:f>_xlchart.v1.65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D6B4-4AFF-ABF8-EA1F5C593FE1}">
          <cx:tx>
            <cx:txData>
              <cx:f>_xlchart.v1.66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_xlchart.v1.856</cx:f>
      </cx:numDim>
    </cx:data>
    <cx:data id="1">
      <cx:numDim type="val">
        <cx:f>_xlchart.v1.857</cx:f>
      </cx:numDim>
    </cx:data>
    <cx:data id="2">
      <cx:numDim type="val">
        <cx:f>_xlchart.v1.858</cx:f>
      </cx:numDim>
    </cx:data>
    <cx:data id="3">
      <cx:numDim type="val">
        <cx:f>_xlchart.v1.859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24DC-44CD-8A4A-DF06790282AD}">
          <cx:tx>
            <cx:txData>
              <cx:f>_xlchart.v1.860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24DC-44CD-8A4A-DF06790282AD}">
          <cx:tx>
            <cx:txData>
              <cx:f>_xlchart.v1.861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24DC-44CD-8A4A-DF06790282AD}">
          <cx:tx>
            <cx:txData>
              <cx:f>_xlchart.v1.862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24DC-44CD-8A4A-DF06790282AD}">
          <cx:tx>
            <cx:txData>
              <cx:f>_xlchart.v1.863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_xlchart.v1.873</cx:f>
      </cx:numDim>
    </cx:data>
    <cx:data id="1">
      <cx:numDim type="val">
        <cx:f>_xlchart.v1.875</cx:f>
      </cx:numDim>
    </cx:data>
  </cx:chartData>
  <cx:chart>
    <cx:title pos="t" align="ctr" overlay="0">
      <cx:tx>
        <cx:txData>
          <cx:v>PA ggcnn2 validation batches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ggcnn2 validation batches verloop</a:t>
          </a:r>
        </a:p>
      </cx:txPr>
    </cx:title>
    <cx:plotArea>
      <cx:plotAreaRegion>
        <cx:series layoutId="boxWhisker" uniqueId="{00000001-4752-49F1-AF4E-2AC67ECD0C33}">
          <cx:tx>
            <cx:txData>
              <cx:f>_xlchart.v1.872</cx:f>
              <cx:v>125</cx:v>
            </cx:txData>
          </cx:tx>
          <cx:dataId val="0"/>
          <cx:layoutPr>
            <cx:statistics quartileMethod="exclusive"/>
          </cx:layoutPr>
        </cx:series>
        <cx:series layoutId="boxWhisker" uniqueId="{00000002-4752-49F1-AF4E-2AC67ECD0C33}">
          <cx:tx>
            <cx:txData>
              <cx:f>_xlchart.v1.874</cx:f>
              <cx:v>500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_xlchart.v1.888</cx:f>
      </cx:numDim>
    </cx:data>
    <cx:data id="1">
      <cx:numDim type="val">
        <cx:f>_xlchart.v1.889</cx:f>
      </cx:numDim>
    </cx:data>
    <cx:data id="2">
      <cx:numDim type="val">
        <cx:f>_xlchart.v1.890</cx:f>
      </cx:numDim>
    </cx:data>
    <cx:data id="3">
      <cx:numDim type="val">
        <cx:f>_xlchart.v1.891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A83-48BB-ABCB-35E0960F5A53}">
          <cx:tx>
            <cx:txData>
              <cx:f>_xlchart.v1.884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A83-48BB-ABCB-35E0960F5A53}">
          <cx:tx>
            <cx:txData>
              <cx:f>_xlchart.v1.885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A83-48BB-ABCB-35E0960F5A53}">
          <cx:tx>
            <cx:txData>
              <cx:f>_xlchart.v1.886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A83-48BB-ABCB-35E0960F5A53}">
          <cx:tx>
            <cx:txData>
              <cx:f>_xlchart.v1.887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_xlchart.v1.880</cx:f>
      </cx:numDim>
    </cx:data>
    <cx:data id="1">
      <cx:numDim type="val">
        <cx:f>_xlchart.v1.881</cx:f>
      </cx:numDim>
    </cx:data>
    <cx:data id="2">
      <cx:numDim type="val">
        <cx:f>_xlchart.v1.882</cx:f>
      </cx:numDim>
    </cx:data>
    <cx:data id="3">
      <cx:numDim type="val">
        <cx:f>_xlchart.v1.883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67C-407A-B10F-9F18CA5A7A38}">
          <cx:tx>
            <cx:txData>
              <cx:f>_xlchart.v1.876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67C-407A-B10F-9F18CA5A7A38}">
          <cx:tx>
            <cx:txData>
              <cx:f>_xlchart.v1.877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67C-407A-B10F-9F18CA5A7A38}">
          <cx:tx>
            <cx:txData>
              <cx:f>_xlchart.v1.878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67C-407A-B10F-9F18CA5A7A38}">
          <cx:tx>
            <cx:txData>
              <cx:f>_xlchart.v1.879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_xlchart.v1.896</cx:f>
      </cx:numDim>
    </cx:data>
    <cx:data id="1">
      <cx:numDim type="val">
        <cx:f>_xlchart.v1.897</cx:f>
      </cx:numDim>
    </cx:data>
    <cx:data id="2">
      <cx:numDim type="val">
        <cx:f>_xlchart.v1.898</cx:f>
      </cx:numDim>
    </cx:data>
    <cx:data id="3">
      <cx:numDim type="val">
        <cx:f>_xlchart.v1.899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E026-4171-890B-2D2AB66A5E67}">
          <cx:tx>
            <cx:txData>
              <cx:f>_xlchart.v1.892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E026-4171-890B-2D2AB66A5E67}">
          <cx:tx>
            <cx:txData>
              <cx:f>_xlchart.v1.893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E026-4171-890B-2D2AB66A5E67}">
          <cx:tx>
            <cx:txData>
              <cx:f>_xlchart.v1.894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E026-4171-890B-2D2AB66A5E67}">
          <cx:tx>
            <cx:txData>
              <cx:f>_xlchart.v1.895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_xlchart.v1.904</cx:f>
      </cx:numDim>
    </cx:data>
    <cx:data id="1">
      <cx:numDim type="val">
        <cx:f>_xlchart.v1.905</cx:f>
      </cx:numDim>
    </cx:data>
    <cx:data id="2">
      <cx:numDim type="val">
        <cx:f>_xlchart.v1.906</cx:f>
      </cx:numDim>
    </cx:data>
    <cx:data id="3">
      <cx:numDim type="val">
        <cx:f>_xlchart.v1.907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C7D-4705-B1BD-128D8C115D07}">
          <cx:tx>
            <cx:txData>
              <cx:f>_xlchart.v1.900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C7D-4705-B1BD-128D8C115D07}">
          <cx:tx>
            <cx:txData>
              <cx:f>_xlchart.v1.901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C7D-4705-B1BD-128D8C115D07}">
          <cx:tx>
            <cx:txData>
              <cx:f>_xlchart.v1.902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C7D-4705-B1BD-128D8C115D07}">
          <cx:tx>
            <cx:txData>
              <cx:f>_xlchart.v1.903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_xlchart.v1.912</cx:f>
      </cx:numDim>
    </cx:data>
    <cx:data id="1">
      <cx:numDim type="val">
        <cx:f>_xlchart.v1.913</cx:f>
      </cx:numDim>
    </cx:data>
    <cx:data id="2">
      <cx:numDim type="val">
        <cx:f>_xlchart.v1.914</cx:f>
      </cx:numDim>
    </cx:data>
    <cx:data id="3">
      <cx:numDim type="val">
        <cx:f>_xlchart.v1.915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DBDA-4B86-B357-4E7F731CD651}">
          <cx:tx>
            <cx:txData>
              <cx:f>_xlchart.v1.908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DBDA-4B86-B357-4E7F731CD651}">
          <cx:tx>
            <cx:txData>
              <cx:f>_xlchart.v1.909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DBDA-4B86-B357-4E7F731CD651}">
          <cx:tx>
            <cx:txData>
              <cx:f>_xlchart.v1.910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DBDA-4B86-B357-4E7F731CD651}">
          <cx:tx>
            <cx:txData>
              <cx:f>_xlchart.v1.911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_xlchart.v1.920</cx:f>
      </cx:numDim>
    </cx:data>
    <cx:data id="1">
      <cx:numDim type="val">
        <cx:f>_xlchart.v1.921</cx:f>
      </cx:numDim>
    </cx:data>
    <cx:data id="2">
      <cx:numDim type="val">
        <cx:f>_xlchart.v1.922</cx:f>
      </cx:numDim>
    </cx:data>
    <cx:data id="3">
      <cx:numDim type="val">
        <cx:f>_xlchart.v1.923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FEE-4E9A-8DB6-7233FD797E0A}">
          <cx:tx>
            <cx:txData>
              <cx:f>_xlchart.v1.916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FEE-4E9A-8DB6-7233FD797E0A}">
          <cx:tx>
            <cx:txData>
              <cx:f>_xlchart.v1.917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FEE-4E9A-8DB6-7233FD797E0A}">
          <cx:tx>
            <cx:txData>
              <cx:f>_xlchart.v1.918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FEE-4E9A-8DB6-7233FD797E0A}">
          <cx:tx>
            <cx:txData>
              <cx:f>_xlchart.v1.919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_xlchart.v1.936</cx:f>
      </cx:numDim>
    </cx:data>
    <cx:data id="1">
      <cx:numDim type="val">
        <cx:f>_xlchart.v1.937</cx:f>
      </cx:numDim>
    </cx:data>
    <cx:data id="2">
      <cx:numDim type="val">
        <cx:f>_xlchart.v1.938</cx:f>
      </cx:numDim>
    </cx:data>
    <cx:data id="3">
      <cx:numDim type="val">
        <cx:f>_xlchart.v1.939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F3AF-46F6-9FFD-95D619467B2C}">
          <cx:tx>
            <cx:txData>
              <cx:f>_xlchart.v1.932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F3AF-46F6-9FFD-95D619467B2C}">
          <cx:tx>
            <cx:txData>
              <cx:f>_xlchart.v1.933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F3AF-46F6-9FFD-95D619467B2C}">
          <cx:tx>
            <cx:txData>
              <cx:f>_xlchart.v1.934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F3AF-46F6-9FFD-95D619467B2C}">
          <cx:tx>
            <cx:txData>
              <cx:f>_xlchart.v1.935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_xlchart.v1.928</cx:f>
      </cx:numDim>
    </cx:data>
    <cx:data id="1">
      <cx:numDim type="val">
        <cx:f>_xlchart.v1.929</cx:f>
      </cx:numDim>
    </cx:data>
    <cx:data id="2">
      <cx:numDim type="val">
        <cx:f>_xlchart.v1.930</cx:f>
      </cx:numDim>
    </cx:data>
    <cx:data id="3">
      <cx:numDim type="val">
        <cx:f>_xlchart.v1.931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AC7-4B13-99B2-56AD3DA325CE}">
          <cx:tx>
            <cx:txData>
              <cx:f>_xlchart.v1.924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AC7-4B13-99B2-56AD3DA325CE}">
          <cx:tx>
            <cx:txData>
              <cx:f>_xlchart.v1.925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AC7-4B13-99B2-56AD3DA325CE}">
          <cx:tx>
            <cx:txData>
              <cx:f>_xlchart.v1.926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AC7-4B13-99B2-56AD3DA325CE}">
          <cx:tx>
            <cx:txData>
              <cx:f>_xlchart.v1.927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_xlchart.v1.80</cx:f>
      </cx:strDim>
      <cx:numDim type="val">
        <cx:f>_xlchart.v1.76</cx:f>
      </cx:numDim>
    </cx:data>
    <cx:data id="1">
      <cx:numDim type="val">
        <cx:f>_xlchart.v1.77</cx:f>
      </cx:numDim>
    </cx:data>
    <cx:data id="2">
      <cx:numDim type="val">
        <cx:f>_xlchart.v1.78</cx:f>
      </cx:numDim>
    </cx:data>
    <cx:data id="3">
      <cx:numDim type="val">
        <cx:f>_xlchart.v1.79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_xlchart.v1.944</cx:f>
      </cx:numDim>
    </cx:data>
    <cx:data id="1">
      <cx:numDim type="val">
        <cx:f>_xlchart.v1.945</cx:f>
      </cx:numDim>
    </cx:data>
    <cx:data id="2">
      <cx:numDim type="val">
        <cx:f>_xlchart.v1.946</cx:f>
      </cx:numDim>
    </cx:data>
    <cx:data id="3">
      <cx:numDim type="val">
        <cx:f>_xlchart.v1.947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D145-4D98-BAFE-A7C5645C8DDE}">
          <cx:tx>
            <cx:txData>
              <cx:f>_xlchart.v1.940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D145-4D98-BAFE-A7C5645C8DDE}">
          <cx:tx>
            <cx:txData>
              <cx:f>_xlchart.v1.941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D145-4D98-BAFE-A7C5645C8DDE}">
          <cx:tx>
            <cx:txData>
              <cx:f>_xlchart.v1.942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D145-4D98-BAFE-A7C5645C8DDE}">
          <cx:tx>
            <cx:txData>
              <cx:f>_xlchart.v1.943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_xlchart.v1.952</cx:f>
      </cx:numDim>
    </cx:data>
    <cx:data id="1">
      <cx:numDim type="val">
        <cx:f>_xlchart.v1.953</cx:f>
      </cx:numDim>
    </cx:data>
    <cx:data id="2">
      <cx:numDim type="val">
        <cx:f>_xlchart.v1.954</cx:f>
      </cx:numDim>
    </cx:data>
    <cx:data id="3">
      <cx:numDim type="val">
        <cx:f>_xlchart.v1.955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2A6-4AF6-AC14-2F0FD85178E8}">
          <cx:tx>
            <cx:txData>
              <cx:f>_xlchart.v1.948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2A6-4AF6-AC14-2F0FD85178E8}">
          <cx:tx>
            <cx:txData>
              <cx:f>_xlchart.v1.949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2A6-4AF6-AC14-2F0FD85178E8}">
          <cx:tx>
            <cx:txData>
              <cx:f>_xlchart.v1.950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2A6-4AF6-AC14-2F0FD85178E8}">
          <cx:tx>
            <cx:txData>
              <cx:f>_xlchart.v1.951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_xlchart.v1.959</cx:f>
      </cx:numDim>
    </cx:data>
    <cx:data id="1">
      <cx:numDim type="val">
        <cx:f>_xlchart.v1.961</cx:f>
      </cx:numDim>
    </cx:data>
    <cx:data id="2">
      <cx:numDim type="val">
        <cx:f>_xlchart.v1.963</cx:f>
      </cx:numDim>
    </cx:data>
    <cx:data id="3">
      <cx:numDim type="val">
        <cx:f>_xlchart.v1.965</cx:f>
      </cx:numDim>
    </cx:data>
    <cx:data id="4">
      <cx:numDim type="val">
        <cx:f>_xlchart.v1.957</cx:f>
      </cx:numDim>
    </cx:data>
  </cx:chartData>
  <cx:chart>
    <cx:title pos="t" align="ctr" overlay="0">
      <cx:tx>
        <cx:txData>
          <cx:v>PA ggcnn ruis val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val verloop</a:t>
          </a:r>
        </a:p>
      </cx:txPr>
    </cx:title>
    <cx:plotArea>
      <cx:plotAreaRegion>
        <cx:series layoutId="boxWhisker" uniqueId="{00000004-8799-4829-B80B-EA204926EF0C}">
          <cx:tx>
            <cx:txData>
              <cx:f>_xlchart.v1.958</cx:f>
              <cx:v>0.2</cx:v>
            </cx:txData>
          </cx:tx>
          <cx:dataId val="0"/>
          <cx:layoutPr>
            <cx:statistics quartileMethod="exclusive"/>
          </cx:layoutPr>
        </cx:series>
        <cx:series layoutId="boxWhisker" uniqueId="{00000005-8799-4829-B80B-EA204926EF0C}">
          <cx:tx>
            <cx:txData>
              <cx:f>_xlchart.v1.960</cx:f>
              <cx:v>0.4</cx:v>
            </cx:txData>
          </cx:tx>
          <cx:dataId val="1"/>
          <cx:layoutPr>
            <cx:statistics quartileMethod="exclusive"/>
          </cx:layoutPr>
        </cx:series>
        <cx:series layoutId="boxWhisker" uniqueId="{00000006-8799-4829-B80B-EA204926EF0C}">
          <cx:tx>
            <cx:txData>
              <cx:f>_xlchart.v1.962</cx:f>
              <cx:v>0.5</cx:v>
            </cx:txData>
          </cx:tx>
          <cx:dataId val="2"/>
          <cx:layoutPr>
            <cx:statistics quartileMethod="exclusive"/>
          </cx:layoutPr>
        </cx:series>
        <cx:series layoutId="boxWhisker" uniqueId="{00000007-8799-4829-B80B-EA204926EF0C}">
          <cx:tx>
            <cx:txData>
              <cx:f>_xlchart.v1.964</cx:f>
              <cx:v>0.6</cx:v>
            </cx:txData>
          </cx:tx>
          <cx:dataId val="3"/>
          <cx:layoutPr>
            <cx:statistics quartileMethod="exclusive"/>
          </cx:layoutPr>
        </cx:series>
        <cx:series layoutId="boxWhisker" uniqueId="{00000008-8799-4829-B80B-EA204926EF0C}">
          <cx:tx>
            <cx:txData>
              <cx:f>_xlchart.v1.956</cx:f>
              <cx:v>0.8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_xlchart.v1.970</cx:f>
      </cx:numDim>
    </cx:data>
    <cx:data id="1">
      <cx:numDim type="val">
        <cx:f>_xlchart.v1.971</cx:f>
      </cx:numDim>
    </cx:data>
    <cx:data id="2">
      <cx:numDim type="val">
        <cx:f>_xlchart.v1.972</cx:f>
      </cx:numDim>
    </cx:data>
    <cx:data id="3">
      <cx:numDim type="val">
        <cx:f>_xlchart.v1.973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B0C0-4955-8E75-583C3E358CB7}">
          <cx:tx>
            <cx:txData>
              <cx:f>_xlchart.v1.966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B0C0-4955-8E75-583C3E358CB7}">
          <cx:tx>
            <cx:txData>
              <cx:f>_xlchart.v1.967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B0C0-4955-8E75-583C3E358CB7}">
          <cx:tx>
            <cx:txData>
              <cx:f>_xlchart.v1.968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B0C0-4955-8E75-583C3E358CB7}">
          <cx:tx>
            <cx:txData>
              <cx:f>_xlchart.v1.969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_xlchart.v1.978</cx:f>
      </cx:numDim>
    </cx:data>
    <cx:data id="1">
      <cx:numDim type="val">
        <cx:f>_xlchart.v1.979</cx:f>
      </cx:numDim>
    </cx:data>
    <cx:data id="2">
      <cx:numDim type="val">
        <cx:f>_xlchart.v1.980</cx:f>
      </cx:numDim>
    </cx:data>
    <cx:data id="3">
      <cx:numDim type="val">
        <cx:f>_xlchart.v1.981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CC18-4408-AB83-C57C8DFC4264}">
          <cx:tx>
            <cx:txData>
              <cx:f>_xlchart.v1.974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CC18-4408-AB83-C57C8DFC4264}">
          <cx:tx>
            <cx:txData>
              <cx:f>_xlchart.v1.975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CC18-4408-AB83-C57C8DFC4264}">
          <cx:tx>
            <cx:txData>
              <cx:f>_xlchart.v1.976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CC18-4408-AB83-C57C8DFC4264}">
          <cx:tx>
            <cx:txData>
              <cx:f>_xlchart.v1.977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_xlchart.v1.994</cx:f>
      </cx:numDim>
    </cx:data>
    <cx:data id="1">
      <cx:numDim type="val">
        <cx:f>_xlchart.v1.995</cx:f>
      </cx:numDim>
    </cx:data>
    <cx:data id="2">
      <cx:numDim type="val">
        <cx:f>_xlchart.v1.996</cx:f>
      </cx:numDim>
    </cx:data>
    <cx:data id="3">
      <cx:numDim type="val">
        <cx:f>_xlchart.v1.997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B9F-4621-971E-EB2E23DF976E}">
          <cx:tx>
            <cx:txData>
              <cx:f>_xlchart.v1.990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B9F-4621-971E-EB2E23DF976E}">
          <cx:tx>
            <cx:txData>
              <cx:f>_xlchart.v1.991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B9F-4621-971E-EB2E23DF976E}">
          <cx:tx>
            <cx:txData>
              <cx:f>_xlchart.v1.992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B9F-4621-971E-EB2E23DF976E}">
          <cx:tx>
            <cx:txData>
              <cx:f>_xlchart.v1.993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_xlchart.v1.986</cx:f>
      </cx:numDim>
    </cx:data>
    <cx:data id="1">
      <cx:numDim type="val">
        <cx:f>_xlchart.v1.987</cx:f>
      </cx:numDim>
    </cx:data>
    <cx:data id="2">
      <cx:numDim type="val">
        <cx:f>_xlchart.v1.988</cx:f>
      </cx:numDim>
    </cx:data>
    <cx:data id="3">
      <cx:numDim type="val">
        <cx:f>_xlchart.v1.989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D4F6-49B2-8A23-B50B1967CFC2}">
          <cx:tx>
            <cx:txData>
              <cx:f>_xlchart.v1.982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D4F6-49B2-8A23-B50B1967CFC2}">
          <cx:tx>
            <cx:txData>
              <cx:f>_xlchart.v1.983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D4F6-49B2-8A23-B50B1967CFC2}">
          <cx:tx>
            <cx:txData>
              <cx:f>_xlchart.v1.984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D4F6-49B2-8A23-B50B1967CFC2}">
          <cx:tx>
            <cx:txData>
              <cx:f>_xlchart.v1.985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_xlchart.v1.1002</cx:f>
      </cx:numDim>
    </cx:data>
    <cx:data id="1">
      <cx:numDim type="val">
        <cx:f>_xlchart.v1.1003</cx:f>
      </cx:numDim>
    </cx:data>
    <cx:data id="2">
      <cx:numDim type="val">
        <cx:f>_xlchart.v1.1004</cx:f>
      </cx:numDim>
    </cx:data>
    <cx:data id="3">
      <cx:numDim type="val">
        <cx:f>_xlchart.v1.1005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6E5-4587-B37C-5B318BBE1FCE}">
          <cx:tx>
            <cx:txData>
              <cx:f>_xlchart.v1.998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6E5-4587-B37C-5B318BBE1FCE}">
          <cx:tx>
            <cx:txData>
              <cx:f>_xlchart.v1.999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6E5-4587-B37C-5B318BBE1FCE}">
          <cx:tx>
            <cx:txData>
              <cx:f>_xlchart.v1.1000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6E5-4587-B37C-5B318BBE1FCE}">
          <cx:tx>
            <cx:txData>
              <cx:f>_xlchart.v1.1001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_xlchart.v1.1010</cx:f>
      </cx:numDim>
    </cx:data>
    <cx:data id="1">
      <cx:numDim type="val">
        <cx:f>_xlchart.v1.1011</cx:f>
      </cx:numDim>
    </cx:data>
    <cx:data id="2">
      <cx:numDim type="val">
        <cx:f>_xlchart.v1.1012</cx:f>
      </cx:numDim>
    </cx:data>
    <cx:data id="3">
      <cx:numDim type="val">
        <cx:f>_xlchart.v1.1013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5CF-45B3-85EF-FF695D43B35C}">
          <cx:tx>
            <cx:txData>
              <cx:f>_xlchart.v1.1006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5CF-45B3-85EF-FF695D43B35C}">
          <cx:tx>
            <cx:txData>
              <cx:f>_xlchart.v1.1007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5CF-45B3-85EF-FF695D43B35C}">
          <cx:tx>
            <cx:txData>
              <cx:f>_xlchart.v1.1008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5CF-45B3-85EF-FF695D43B35C}">
          <cx:tx>
            <cx:txData>
              <cx:f>_xlchart.v1.1009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_xlchart.v1.1022</cx:f>
      </cx:numDim>
    </cx:data>
    <cx:data id="1">
      <cx:numDim type="val">
        <cx:f>_xlchart.v1.1023</cx:f>
      </cx:numDim>
    </cx:data>
    <cx:data id="2">
      <cx:numDim type="val">
        <cx:f>_xlchart.v1.1024</cx:f>
      </cx:numDim>
    </cx:data>
    <cx:data id="3">
      <cx:numDim type="val">
        <cx:f>_xlchart.v1.1025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EA7-41DC-A43B-0220C09277DA}">
          <cx:tx>
            <cx:txData>
              <cx:f>_xlchart.v1.1026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EA7-41DC-A43B-0220C09277DA}">
          <cx:tx>
            <cx:txData>
              <cx:f>_xlchart.v1.1027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EA7-41DC-A43B-0220C09277DA}">
          <cx:tx>
            <cx:txData>
              <cx:f>_xlchart.v1.1028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EA7-41DC-A43B-0220C09277DA}">
          <cx:tx>
            <cx:txData>
              <cx:f>_xlchart.v1.1029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_xlchart.v1.86</cx:f>
      </cx:numDim>
    </cx:data>
    <cx:data id="1">
      <cx:numDim type="val">
        <cx:f>_xlchart.v1.87</cx:f>
      </cx:numDim>
    </cx:data>
    <cx:data id="2">
      <cx:numDim type="val">
        <cx:f>_xlchart.v1.88</cx:f>
      </cx:numDim>
    </cx:data>
    <cx:data id="3">
      <cx:numDim type="val">
        <cx:f>_xlchart.v1.85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CB2F-4758-B056-97BB99E25F58}">
          <cx:tx>
            <cx:txData>
              <cx:f>_xlchart.v1.82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CB2F-4758-B056-97BB99E25F58}">
          <cx:tx>
            <cx:txData>
              <cx:f>_xlchart.v1.83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CB2F-4758-B056-97BB99E25F58}">
          <cx:tx>
            <cx:txData>
              <cx:f>_xlchart.v1.84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CB2F-4758-B056-97BB99E25F58}">
          <cx:tx>
            <cx:txData>
              <cx:f>_xlchart.v1.81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_xlchart.v1.1014</cx:f>
      </cx:numDim>
    </cx:data>
    <cx:data id="1">
      <cx:numDim type="val">
        <cx:f>_xlchart.v1.1015</cx:f>
      </cx:numDim>
    </cx:data>
    <cx:data id="2">
      <cx:numDim type="val">
        <cx:f>_xlchart.v1.1016</cx:f>
      </cx:numDim>
    </cx:data>
    <cx:data id="3">
      <cx:numDim type="val">
        <cx:f>_xlchart.v1.1017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747A-4F42-91F1-3CAF299BC58C}">
          <cx:tx>
            <cx:txData>
              <cx:f>_xlchart.v1.1018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747A-4F42-91F1-3CAF299BC58C}">
          <cx:tx>
            <cx:txData>
              <cx:f>_xlchart.v1.1019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747A-4F42-91F1-3CAF299BC58C}">
          <cx:tx>
            <cx:txData>
              <cx:f>_xlchart.v1.1020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747A-4F42-91F1-3CAF299BC58C}">
          <cx:tx>
            <cx:txData>
              <cx:f>_xlchart.v1.1021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_xlchart.v1.1033</cx:f>
      </cx:numDim>
    </cx:data>
    <cx:data id="1">
      <cx:numDim type="val">
        <cx:f>_xlchart.v1.1035</cx:f>
      </cx:numDim>
    </cx:data>
    <cx:data id="2">
      <cx:numDim type="val">
        <cx:f>_xlchart.v1.1037</cx:f>
      </cx:numDim>
    </cx:data>
    <cx:data id="3">
      <cx:numDim type="val">
        <cx:f>_xlchart.v1.1039</cx:f>
      </cx:numDim>
    </cx:data>
    <cx:data id="4">
      <cx:numDim type="val">
        <cx:f>_xlchart.v1.1031</cx:f>
      </cx:numDim>
    </cx:data>
  </cx:chartData>
  <cx:chart>
    <cx:title pos="t" align="ctr" overlay="0">
      <cx:tx>
        <cx:txData>
          <cx:v>PA ggcnn ruis rot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rot</a:t>
          </a:r>
        </a:p>
      </cx:txPr>
    </cx:title>
    <cx:plotArea>
      <cx:plotAreaRegion>
        <cx:series layoutId="boxWhisker" uniqueId="{00000004-7829-4929-AF36-5C438B909E34}">
          <cx:tx>
            <cx:txData>
              <cx:f>_xlchart.v1.1032</cx:f>
              <cx:v>0.2</cx:v>
            </cx:txData>
          </cx:tx>
          <cx:dataId val="0"/>
          <cx:layoutPr>
            <cx:statistics quartileMethod="exclusive"/>
          </cx:layoutPr>
        </cx:series>
        <cx:series layoutId="boxWhisker" uniqueId="{00000005-7829-4929-AF36-5C438B909E34}">
          <cx:tx>
            <cx:txData>
              <cx:f>_xlchart.v1.1034</cx:f>
              <cx:v>0.4</cx:v>
            </cx:txData>
          </cx:tx>
          <cx:dataId val="1"/>
          <cx:layoutPr>
            <cx:statistics quartileMethod="exclusive"/>
          </cx:layoutPr>
        </cx:series>
        <cx:series layoutId="boxWhisker" uniqueId="{00000006-7829-4929-AF36-5C438B909E34}">
          <cx:tx>
            <cx:txData>
              <cx:f>_xlchart.v1.1036</cx:f>
              <cx:v>0.6</cx:v>
            </cx:txData>
          </cx:tx>
          <cx:dataId val="2"/>
          <cx:layoutPr>
            <cx:statistics quartileMethod="exclusive"/>
          </cx:layoutPr>
        </cx:series>
        <cx:series layoutId="boxWhisker" uniqueId="{00000007-7829-4929-AF36-5C438B909E34}">
          <cx:tx>
            <cx:txData>
              <cx:f>_xlchart.v1.1038</cx:f>
              <cx:v>0.8</cx:v>
            </cx:txData>
          </cx:tx>
          <cx:dataId val="3"/>
          <cx:layoutPr>
            <cx:statistics quartileMethod="exclusive"/>
          </cx:layoutPr>
        </cx:series>
        <cx:series layoutId="boxWhisker" uniqueId="{00000008-7829-4929-AF36-5C438B909E34}">
          <cx:tx>
            <cx:txData>
              <cx:f>_xlchart.v1.1030</cx:f>
              <cx:v>1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_xlchart.v1.1040</cx:f>
      </cx:numDim>
    </cx:data>
    <cx:data id="1">
      <cx:numDim type="val">
        <cx:f>_xlchart.v1.1041</cx:f>
      </cx:numDim>
    </cx:data>
    <cx:data id="2">
      <cx:numDim type="val">
        <cx:f>_xlchart.v1.1042</cx:f>
      </cx:numDim>
    </cx:data>
    <cx:data id="3">
      <cx:numDim type="val">
        <cx:f>_xlchart.v1.1043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3072-49CC-B009-C7BAD8615AAA}">
          <cx:tx>
            <cx:txData>
              <cx:f>_xlchart.v1.1044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3072-49CC-B009-C7BAD8615AAA}">
          <cx:tx>
            <cx:txData>
              <cx:f>_xlchart.v1.1045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3072-49CC-B009-C7BAD8615AAA}">
          <cx:tx>
            <cx:txData>
              <cx:f>_xlchart.v1.1046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3072-49CC-B009-C7BAD8615AAA}">
          <cx:tx>
            <cx:txData>
              <cx:f>_xlchart.v1.1047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_xlchart.v1.1048</cx:f>
      </cx:numDim>
    </cx:data>
    <cx:data id="1">
      <cx:numDim type="val">
        <cx:f>_xlchart.v1.1049</cx:f>
      </cx:numDim>
    </cx:data>
    <cx:data id="2">
      <cx:numDim type="val">
        <cx:f>_xlchart.v1.1050</cx:f>
      </cx:numDim>
    </cx:data>
    <cx:data id="3">
      <cx:numDim type="val">
        <cx:f>_xlchart.v1.1051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295F-4495-9856-6282401CA1A6}">
          <cx:tx>
            <cx:txData>
              <cx:f>_xlchart.v1.1052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295F-4495-9856-6282401CA1A6}">
          <cx:tx>
            <cx:txData>
              <cx:f>_xlchart.v1.1053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295F-4495-9856-6282401CA1A6}">
          <cx:tx>
            <cx:txData>
              <cx:f>_xlchart.v1.1054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295F-4495-9856-6282401CA1A6}">
          <cx:tx>
            <cx:txData>
              <cx:f>_xlchart.v1.1055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_xlchart.v1.1056</cx:f>
      </cx:numDim>
    </cx:data>
    <cx:data id="1">
      <cx:numDim type="val">
        <cx:f>_xlchart.v1.1059</cx:f>
      </cx:numDim>
    </cx:data>
    <cx:data id="2">
      <cx:numDim type="val">
        <cx:f>_xlchart.v1.1057</cx:f>
      </cx:numDim>
    </cx:data>
    <cx:data id="3">
      <cx:numDim type="val">
        <cx:f>_xlchart.v1.1062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495-407B-9B93-DC9309F50E6E}">
          <cx:tx>
            <cx:txData>
              <cx:f>_xlchart.v1.1058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495-407B-9B93-DC9309F50E6E}">
          <cx:tx>
            <cx:txData>
              <cx:f>_xlchart.v1.1060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495-407B-9B93-DC9309F50E6E}">
          <cx:tx>
            <cx:txData>
              <cx:f>_xlchart.v1.1061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495-407B-9B93-DC9309F50E6E}">
          <cx:tx>
            <cx:txData>
              <cx:f>_xlchart.v1.1063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_xlchart.v1.1064</cx:f>
      </cx:numDim>
    </cx:data>
    <cx:data id="1">
      <cx:numDim type="val">
        <cx:f>_xlchart.v1.1065</cx:f>
      </cx:numDim>
    </cx:data>
    <cx:data id="2">
      <cx:numDim type="val">
        <cx:f>_xlchart.v1.1066</cx:f>
      </cx:numDim>
    </cx:data>
    <cx:data id="3">
      <cx:numDim type="val">
        <cx:f>_xlchart.v1.1067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713C-461B-ADEA-13C2BD1A0328}">
          <cx:tx>
            <cx:txData>
              <cx:f>_xlchart.v1.1068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713C-461B-ADEA-13C2BD1A0328}">
          <cx:tx>
            <cx:txData>
              <cx:f>_xlchart.v1.1069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713C-461B-ADEA-13C2BD1A0328}">
          <cx:tx>
            <cx:txData>
              <cx:f>_xlchart.v1.1070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713C-461B-ADEA-13C2BD1A0328}">
          <cx:tx>
            <cx:txData>
              <cx:f>_xlchart.v1.1071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_xlchart.v1.1072</cx:f>
      </cx:numDim>
    </cx:data>
    <cx:data id="1">
      <cx:numDim type="val">
        <cx:f>_xlchart.v1.1073</cx:f>
      </cx:numDim>
    </cx:data>
    <cx:data id="2">
      <cx:numDim type="val">
        <cx:f>_xlchart.v1.1074</cx:f>
      </cx:numDim>
    </cx:data>
    <cx:data id="3">
      <cx:numDim type="val">
        <cx:f>_xlchart.v1.1075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B947-4935-8E9F-6110FDA3200F}">
          <cx:tx>
            <cx:txData>
              <cx:f>_xlchart.v1.1076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B947-4935-8E9F-6110FDA3200F}">
          <cx:tx>
            <cx:txData>
              <cx:f>_xlchart.v1.1077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B947-4935-8E9F-6110FDA3200F}">
          <cx:tx>
            <cx:txData>
              <cx:f>_xlchart.v1.1078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B947-4935-8E9F-6110FDA3200F}">
          <cx:tx>
            <cx:txData>
              <cx:f>_xlchart.v1.1079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_xlchart.v1.1080</cx:f>
      </cx:numDim>
    </cx:data>
    <cx:data id="1">
      <cx:numDim type="val">
        <cx:f>_xlchart.v1.1081</cx:f>
      </cx:numDim>
    </cx:data>
    <cx:data id="2">
      <cx:numDim type="val">
        <cx:f>_xlchart.v1.1082</cx:f>
      </cx:numDim>
    </cx:data>
    <cx:data id="3">
      <cx:numDim type="val">
        <cx:f>_xlchart.v1.1083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0564-40A6-ABD2-8FDA576DE76E}">
          <cx:tx>
            <cx:txData>
              <cx:f>_xlchart.v1.1084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0564-40A6-ABD2-8FDA576DE76E}">
          <cx:tx>
            <cx:txData>
              <cx:f>_xlchart.v1.1085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0564-40A6-ABD2-8FDA576DE76E}">
          <cx:tx>
            <cx:txData>
              <cx:f>_xlchart.v1.1086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0564-40A6-ABD2-8FDA576DE76E}">
          <cx:tx>
            <cx:txData>
              <cx:f>_xlchart.v1.1087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_xlchart.v1.1096</cx:f>
      </cx:numDim>
    </cx:data>
    <cx:data id="1">
      <cx:numDim type="val">
        <cx:f>_xlchart.v1.1097</cx:f>
      </cx:numDim>
    </cx:data>
    <cx:data id="2">
      <cx:numDim type="val">
        <cx:f>_xlchart.v1.1098</cx:f>
      </cx:numDim>
    </cx:data>
    <cx:data id="3">
      <cx:numDim type="val">
        <cx:f>_xlchart.v1.1099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A90-4DAB-B3E2-1C6AE610DDC5}">
          <cx:tx>
            <cx:txData>
              <cx:f>_xlchart.v1.1100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A90-4DAB-B3E2-1C6AE610DDC5}">
          <cx:tx>
            <cx:txData>
              <cx:f>_xlchart.v1.1101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A90-4DAB-B3E2-1C6AE610DDC5}">
          <cx:tx>
            <cx:txData>
              <cx:f>_xlchart.v1.1102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A90-4DAB-B3E2-1C6AE610DDC5}">
          <cx:tx>
            <cx:txData>
              <cx:f>_xlchart.v1.1103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_xlchart.v1.1088</cx:f>
      </cx:numDim>
    </cx:data>
    <cx:data id="1">
      <cx:numDim type="val">
        <cx:f>_xlchart.v1.1089</cx:f>
      </cx:numDim>
    </cx:data>
    <cx:data id="2">
      <cx:numDim type="val">
        <cx:f>_xlchart.v1.1090</cx:f>
      </cx:numDim>
    </cx:data>
    <cx:data id="3">
      <cx:numDim type="val">
        <cx:f>_xlchart.v1.1091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3306-46F4-A1DD-CDF19506A483}">
          <cx:tx>
            <cx:txData>
              <cx:f>_xlchart.v1.1092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3306-46F4-A1DD-CDF19506A483}">
          <cx:tx>
            <cx:txData>
              <cx:f>_xlchart.v1.1093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3306-46F4-A1DD-CDF19506A483}">
          <cx:tx>
            <cx:txData>
              <cx:f>_xlchart.v1.1094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3306-46F4-A1DD-CDF19506A483}">
          <cx:tx>
            <cx:txData>
              <cx:f>_xlchart.v1.1095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val">
        <cx:f>_xlchart.v1.92</cx:f>
      </cx:numDim>
    </cx:data>
    <cx:data id="1">
      <cx:numDim type="val">
        <cx:f>_xlchart.v1.89</cx:f>
      </cx:numDim>
    </cx:data>
    <cx:data id="2">
      <cx:numDim type="val">
        <cx:f>_xlchart.v1.90</cx:f>
      </cx:numDim>
    </cx:data>
    <cx:data id="3">
      <cx:numDim type="val">
        <cx:f>_xlchart.v1.91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_xlchart.v1.1104</cx:f>
      </cx:numDim>
    </cx:data>
    <cx:data id="1">
      <cx:numDim type="val">
        <cx:f>_xlchart.v1.1105</cx:f>
      </cx:numDim>
    </cx:data>
    <cx:data id="2">
      <cx:numDim type="val">
        <cx:f>_xlchart.v1.1106</cx:f>
      </cx:numDim>
    </cx:data>
    <cx:data id="3">
      <cx:numDim type="val">
        <cx:f>_xlchart.v1.1107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E817-41FB-8D6C-E64EDCFE8E20}">
          <cx:tx>
            <cx:txData>
              <cx:f>_xlchart.v1.1108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E817-41FB-8D6C-E64EDCFE8E20}">
          <cx:tx>
            <cx:txData>
              <cx:f>_xlchart.v1.1109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E817-41FB-8D6C-E64EDCFE8E20}">
          <cx:tx>
            <cx:txData>
              <cx:f>_xlchart.v1.1110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E817-41FB-8D6C-E64EDCFE8E20}">
          <cx:tx>
            <cx:txData>
              <cx:f>_xlchart.v1.1111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_xlchart.v1.1112</cx:f>
      </cx:numDim>
    </cx:data>
    <cx:data id="1">
      <cx:numDim type="val">
        <cx:f>_xlchart.v1.1113</cx:f>
      </cx:numDim>
    </cx:data>
    <cx:data id="2">
      <cx:numDim type="val">
        <cx:f>_xlchart.v1.1114</cx:f>
      </cx:numDim>
    </cx:data>
    <cx:data id="3">
      <cx:numDim type="val">
        <cx:f>_xlchart.v1.1115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2BB-405D-881C-3A0FCA5D775E}">
          <cx:tx>
            <cx:txData>
              <cx:f>_xlchart.v1.1116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2BB-405D-881C-3A0FCA5D775E}">
          <cx:tx>
            <cx:txData>
              <cx:f>_xlchart.v1.1117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2BB-405D-881C-3A0FCA5D775E}">
          <cx:tx>
            <cx:txData>
              <cx:f>_xlchart.v1.1118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2BB-405D-881C-3A0FCA5D775E}">
          <cx:tx>
            <cx:txData>
              <cx:f>_xlchart.v1.1119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_xlchart.v1.1126</cx:f>
      </cx:numDim>
    </cx:data>
    <cx:data id="1">
      <cx:numDim type="val">
        <cx:f>_xlchart.v1.1128</cx:f>
      </cx:numDim>
    </cx:data>
    <cx:data id="2">
      <cx:numDim type="val">
        <cx:f>_xlchart.v1.1130</cx:f>
      </cx:numDim>
    </cx:data>
    <cx:data id="3">
      <cx:numDim type="val">
        <cx:f>_xlchart.v1.1132</cx:f>
      </cx:numDim>
    </cx:data>
    <cx:data id="4">
      <cx:numDim type="val">
        <cx:f>_xlchart.v1.1121</cx:f>
      </cx:numDim>
    </cx:data>
    <cx:data id="5">
      <cx:numDim type="val">
        <cx:f>_xlchart.v1.1124</cx:f>
      </cx:numDim>
    </cx:data>
    <cx:data id="6">
      <cx:numDim type="val">
        <cx:f>_xlchart.v1.1123</cx:f>
      </cx:numDim>
    </cx:data>
  </cx:chartData>
  <cx:chart>
    <cx:title pos="t" align="ctr" overlay="0">
      <cx:tx>
        <cx:txData>
          <cx:v>PA ggcnn ruis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epoch verloop</a:t>
          </a:r>
        </a:p>
      </cx:txPr>
    </cx:title>
    <cx:plotArea>
      <cx:plotAreaRegion>
        <cx:series layoutId="boxWhisker" uniqueId="{00000001-5581-4A6E-A98B-272B4C687142}">
          <cx:tx>
            <cx:txData>
              <cx:f>_xlchart.v1.1125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5581-4A6E-A98B-272B4C687142}">
          <cx:tx>
            <cx:txData>
              <cx:f>_xlchart.v1.1127</cx:f>
              <cx:v>10</cx:v>
            </cx:txData>
          </cx:tx>
          <cx:dataId val="1"/>
          <cx:layoutPr>
            <cx:statistics quartileMethod="exclusive"/>
          </cx:layoutPr>
        </cx:series>
        <cx:series layoutId="boxWhisker" uniqueId="{00000003-5581-4A6E-A98B-272B4C687142}">
          <cx:tx>
            <cx:txData>
              <cx:f>_xlchart.v1.1129</cx:f>
              <cx:v>20</cx:v>
            </cx:txData>
          </cx:tx>
          <cx:dataId val="2"/>
          <cx:layoutPr>
            <cx:statistics quartileMethod="exclusive"/>
          </cx:layoutPr>
        </cx:series>
        <cx:series layoutId="boxWhisker" uniqueId="{00000004-5581-4A6E-A98B-272B4C687142}">
          <cx:tx>
            <cx:txData>
              <cx:f>_xlchart.v1.1131</cx:f>
              <cx:v>40</cx:v>
            </cx:txData>
          </cx:tx>
          <cx:dataId val="3"/>
          <cx:layoutPr>
            <cx:statistics quartileMethod="exclusive"/>
          </cx:layoutPr>
        </cx:series>
        <cx:series layoutId="boxWhisker" uniqueId="{00000005-5581-4A6E-A98B-272B4C687142}">
          <cx:tx>
            <cx:txData>
              <cx:f>_xlchart.v1.1120</cx:f>
              <cx:v>60</cx:v>
            </cx:txData>
          </cx:tx>
          <cx:dataId val="4"/>
          <cx:layoutPr>
            <cx:statistics quartileMethod="exclusive"/>
          </cx:layoutPr>
        </cx:series>
        <cx:series layoutId="boxWhisker" uniqueId="{00000006-5581-4A6E-A98B-272B4C687142}">
          <cx:tx>
            <cx:txData>
              <cx:f>_xlchart.v1.1122</cx:f>
              <cx:v>80</cx:v>
            </cx:txData>
          </cx:tx>
          <cx:dataId val="5"/>
          <cx:layoutPr>
            <cx:statistics quartileMethod="exclusive"/>
          </cx:layoutPr>
        </cx:series>
        <cx:series layoutId="boxWhisker" uniqueId="{00000007-5581-4A6E-A98B-272B4C687142}">
          <cx:tx>
            <cx:txData>
              <cx:f/>
              <cx:v>100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_xlchart.v1.1145</cx:f>
      </cx:numDim>
    </cx:data>
    <cx:data id="1">
      <cx:numDim type="val">
        <cx:f>_xlchart.v1.1146</cx:f>
      </cx:numDim>
    </cx:data>
    <cx:data id="2">
      <cx:numDim type="val">
        <cx:f>_xlchart.v1.1147</cx:f>
      </cx:numDim>
    </cx:data>
    <cx:data id="3">
      <cx:numDim type="val">
        <cx:f>_xlchart.v1.1148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F9E0-4817-8623-E52A1D8E59DD}">
          <cx:tx>
            <cx:txData>
              <cx:f>_xlchart.v1.1141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F9E0-4817-8623-E52A1D8E59DD}">
          <cx:tx>
            <cx:txData>
              <cx:f>_xlchart.v1.1142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F9E0-4817-8623-E52A1D8E59DD}">
          <cx:tx>
            <cx:txData>
              <cx:f>_xlchart.v1.1143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F9E0-4817-8623-E52A1D8E59DD}">
          <cx:tx>
            <cx:txData>
              <cx:f>_xlchart.v1.1144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_xlchart.v1.1137</cx:f>
      </cx:numDim>
    </cx:data>
    <cx:data id="1">
      <cx:numDim type="val">
        <cx:f>_xlchart.v1.1138</cx:f>
      </cx:numDim>
    </cx:data>
    <cx:data id="2">
      <cx:numDim type="val">
        <cx:f>_xlchart.v1.1139</cx:f>
      </cx:numDim>
    </cx:data>
    <cx:data id="3">
      <cx:numDim type="val">
        <cx:f>_xlchart.v1.1140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91A-45EE-8F32-6DEB285E7804}">
          <cx:tx>
            <cx:txData>
              <cx:f>_xlchart.v1.1133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91A-45EE-8F32-6DEB285E7804}">
          <cx:tx>
            <cx:txData>
              <cx:f>_xlchart.v1.1134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91A-45EE-8F32-6DEB285E7804}">
          <cx:tx>
            <cx:txData>
              <cx:f>_xlchart.v1.1135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91A-45EE-8F32-6DEB285E7804}">
          <cx:tx>
            <cx:txData>
              <cx:f>_xlchart.v1.1136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_xlchart.v1.1150</cx:f>
      </cx:numDim>
    </cx:data>
  </cx:chartData>
  <cx:chart>
    <cx:title pos="t" align="ctr" overlay="0">
      <cx:tx>
        <cx:txData>
          <cx:v>PA ggcnn ruis batch size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batch size verloop</a:t>
          </a:r>
        </a:p>
      </cx:txPr>
    </cx:title>
    <cx:plotArea>
      <cx:plotAreaRegion>
        <cx:series layoutId="boxWhisker" uniqueId="{00000001-59EE-446B-B47F-F835F1E939E0}">
          <cx:tx>
            <cx:txData>
              <cx:f>_xlchart.v1.1149</cx:f>
              <cx:v>4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_xlchart.v1.1151</cx:f>
      </cx:numDim>
    </cx:data>
    <cx:data id="1">
      <cx:numDim type="val">
        <cx:f>_xlchart.v1.1152</cx:f>
      </cx:numDim>
    </cx:data>
    <cx:data id="2">
      <cx:numDim type="val">
        <cx:f>_xlchart.v1.1153</cx:f>
      </cx:numDim>
    </cx:data>
    <cx:data id="3">
      <cx:numDim type="val">
        <cx:f>_xlchart.v1.1154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9236-4A92-94DD-7C1575A9F8BB}">
          <cx:tx>
            <cx:txData>
              <cx:f>_xlchart.v1.1155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9236-4A92-94DD-7C1575A9F8BB}">
          <cx:tx>
            <cx:txData>
              <cx:f>_xlchart.v1.1156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9236-4A92-94DD-7C1575A9F8BB}">
          <cx:tx>
            <cx:txData>
              <cx:f>_xlchart.v1.1157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9236-4A92-94DD-7C1575A9F8BB}">
          <cx:tx>
            <cx:txData>
              <cx:f>_xlchart.v1.1158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_xlchart.v1.1159</cx:f>
      </cx:numDim>
    </cx:data>
    <cx:data id="1">
      <cx:numDim type="val">
        <cx:f>_xlchart.v1.1160</cx:f>
      </cx:numDim>
    </cx:data>
    <cx:data id="2">
      <cx:numDim type="val">
        <cx:f>_xlchart.v1.1161</cx:f>
      </cx:numDim>
    </cx:data>
    <cx:data id="3">
      <cx:numDim type="val">
        <cx:f>_xlchart.v1.1162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F41A-42B7-82B4-BDCFF8936BF0}">
          <cx:tx>
            <cx:txData>
              <cx:f>_xlchart.v1.1163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F41A-42B7-82B4-BDCFF8936BF0}">
          <cx:tx>
            <cx:txData>
              <cx:f>_xlchart.v1.1164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F41A-42B7-82B4-BDCFF8936BF0}">
          <cx:tx>
            <cx:txData>
              <cx:f>_xlchart.v1.1165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F41A-42B7-82B4-BDCFF8936BF0}">
          <cx:tx>
            <cx:txData>
              <cx:f>_xlchart.v1.1166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_xlchart.v1.1175</cx:f>
      </cx:numDim>
    </cx:data>
    <cx:data id="1">
      <cx:numDim type="val">
        <cx:f>_xlchart.v1.1176</cx:f>
      </cx:numDim>
    </cx:data>
    <cx:data id="2">
      <cx:numDim type="val">
        <cx:f>_xlchart.v1.1177</cx:f>
      </cx:numDim>
    </cx:data>
    <cx:data id="3">
      <cx:numDim type="val">
        <cx:f>_xlchart.v1.1178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5388-4995-B610-098F6EA3BC6D}">
          <cx:tx>
            <cx:txData>
              <cx:f>_xlchart.v1.1179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5388-4995-B610-098F6EA3BC6D}">
          <cx:tx>
            <cx:txData>
              <cx:f>_xlchart.v1.1180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5388-4995-B610-098F6EA3BC6D}">
          <cx:tx>
            <cx:txData>
              <cx:f>_xlchart.v1.1181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5388-4995-B610-098F6EA3BC6D}">
          <cx:tx>
            <cx:txData>
              <cx:f>_xlchart.v1.1182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_xlchart.v1.1167</cx:f>
      </cx:numDim>
    </cx:data>
    <cx:data id="1">
      <cx:numDim type="val">
        <cx:f>_xlchart.v1.1168</cx:f>
      </cx:numDim>
    </cx:data>
    <cx:data id="2">
      <cx:numDim type="val">
        <cx:f>_xlchart.v1.1169</cx:f>
      </cx:numDim>
    </cx:data>
    <cx:data id="3">
      <cx:numDim type="val">
        <cx:f>_xlchart.v1.1170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F0D7-4D6D-8C58-1FBBCB353718}">
          <cx:tx>
            <cx:txData>
              <cx:f>_xlchart.v1.1171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F0D7-4D6D-8C58-1FBBCB353718}">
          <cx:tx>
            <cx:txData>
              <cx:f>_xlchart.v1.1172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F0D7-4D6D-8C58-1FBBCB353718}">
          <cx:tx>
            <cx:txData>
              <cx:f>_xlchart.v1.1173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F0D7-4D6D-8C58-1FBBCB353718}">
          <cx:tx>
            <cx:txData>
              <cx:f>_xlchart.v1.1174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_xlchart.v1.98</cx:f>
      </cx:numDim>
    </cx:data>
    <cx:data id="1">
      <cx:numDim type="val">
        <cx:f>_xlchart.v1.99</cx:f>
      </cx:numDim>
    </cx:data>
    <cx:data id="2">
      <cx:numDim type="val">
        <cx:f>_xlchart.v1.100</cx:f>
      </cx:numDim>
    </cx:data>
    <cx:data id="3">
      <cx:numDim type="val">
        <cx:f>_xlchart.v1.101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A83-4C5B-9065-FE4F1BE63E45}">
          <cx:tx>
            <cx:txData>
              <cx:f>_xlchart.v1.94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A83-4C5B-9065-FE4F1BE63E45}">
          <cx:tx>
            <cx:txData>
              <cx:f>_xlchart.v1.95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A83-4C5B-9065-FE4F1BE63E45}">
          <cx:tx>
            <cx:txData>
              <cx:f>_xlchart.v1.96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A83-4C5B-9065-FE4F1BE63E45}">
          <cx:tx>
            <cx:txData>
              <cx:f>_xlchart.v1.97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_xlchart.v1.1191</cx:f>
      </cx:numDim>
    </cx:data>
    <cx:data id="1">
      <cx:numDim type="val">
        <cx:f>_xlchart.v1.1192</cx:f>
      </cx:numDim>
    </cx:data>
    <cx:data id="2">
      <cx:numDim type="val">
        <cx:f>_xlchart.v1.1193</cx:f>
      </cx:numDim>
    </cx:data>
    <cx:data id="3">
      <cx:numDim type="val">
        <cx:f>_xlchart.v1.1194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F588-4D14-923F-72AE6ABF787D}">
          <cx:tx>
            <cx:txData>
              <cx:f>_xlchart.v1.1195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F588-4D14-923F-72AE6ABF787D}">
          <cx:tx>
            <cx:txData>
              <cx:f>_xlchart.v1.1196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F588-4D14-923F-72AE6ABF787D}">
          <cx:tx>
            <cx:txData>
              <cx:f>_xlchart.v1.1197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F588-4D14-923F-72AE6ABF787D}">
          <cx:tx>
            <cx:txData>
              <cx:f>_xlchart.v1.1198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_xlchart.v1.1183</cx:f>
      </cx:numDim>
    </cx:data>
    <cx:data id="1">
      <cx:numDim type="val">
        <cx:f>_xlchart.v1.1184</cx:f>
      </cx:numDim>
    </cx:data>
    <cx:data id="2">
      <cx:numDim type="val">
        <cx:f>_xlchart.v1.1185</cx:f>
      </cx:numDim>
    </cx:data>
    <cx:data id="3">
      <cx:numDim type="val">
        <cx:f>_xlchart.v1.1186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CEC-4F06-AA8D-2F8AF4F1CD34}">
          <cx:tx>
            <cx:txData>
              <cx:f>_xlchart.v1.1187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CEC-4F06-AA8D-2F8AF4F1CD34}">
          <cx:tx>
            <cx:txData>
              <cx:f>_xlchart.v1.1188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CEC-4F06-AA8D-2F8AF4F1CD34}">
          <cx:tx>
            <cx:txData>
              <cx:f>_xlchart.v1.1189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CEC-4F06-AA8D-2F8AF4F1CD34}">
          <cx:tx>
            <cx:txData>
              <cx:f>_xlchart.v1.1190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_xlchart.v1.1200</cx:f>
      </cx:numDim>
    </cx:data>
    <cx:data id="1">
      <cx:numDim type="val">
        <cx:f>_xlchart.v1.1202</cx:f>
      </cx:numDim>
    </cx:data>
    <cx:data id="2">
      <cx:numDim type="val">
        <cx:f>_xlchart.v1.1204</cx:f>
      </cx:numDim>
    </cx:data>
    <cx:data id="3"/>
  </cx:chartData>
  <cx:chart>
    <cx:title pos="t" align="ctr" overlay="0">
      <cx:tx>
        <cx:txData>
          <cx:v>PA ggcnn ruis batches per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batches per epoch verloop</a:t>
          </a:r>
        </a:p>
      </cx:txPr>
    </cx:title>
    <cx:plotArea>
      <cx:plotAreaRegion>
        <cx:series layoutId="boxWhisker" uniqueId="{00000009-F392-4BB3-AF00-84FB85B3B299}">
          <cx:tx>
            <cx:txData>
              <cx:f>_xlchart.v1.1199</cx:f>
              <cx:v>100</cx:v>
            </cx:txData>
          </cx:tx>
          <cx:dataId val="0"/>
          <cx:layoutPr>
            <cx:statistics quartileMethod="exclusive"/>
          </cx:layoutPr>
        </cx:series>
        <cx:series layoutId="boxWhisker" uniqueId="{0000000A-F392-4BB3-AF00-84FB85B3B299}">
          <cx:tx>
            <cx:txData>
              <cx:f>_xlchart.v1.1201</cx:f>
              <cx:v>500</cx:v>
            </cx:txData>
          </cx:tx>
          <cx:dataId val="1"/>
          <cx:layoutPr>
            <cx:statistics quartileMethod="exclusive"/>
          </cx:layoutPr>
        </cx:series>
        <cx:series layoutId="boxWhisker" uniqueId="{0000000B-F392-4BB3-AF00-84FB85B3B299}">
          <cx:tx>
            <cx:txData>
              <cx:f>_xlchart.v1.1203</cx:f>
              <cx:v>1500</cx:v>
            </cx:txData>
          </cx:tx>
          <cx:dataId val="2"/>
          <cx:layoutPr>
            <cx:statistics quartileMethod="exclusive"/>
          </cx:layoutPr>
        </cx:series>
        <cx:series layoutId="boxWhisker" uniqueId="{0000000C-F392-4BB3-AF00-84FB85B3B299}">
          <cx:tx>
            <cx:txData>
              <cx:f>_xlchart.v1.1205</cx:f>
              <cx:v>2000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_xlchart.v1.1214</cx:f>
      </cx:numDim>
    </cx:data>
    <cx:data id="1">
      <cx:numDim type="val">
        <cx:f>_xlchart.v1.1218</cx:f>
      </cx:numDim>
    </cx:data>
    <cx:data id="2">
      <cx:numDim type="val">
        <cx:f>_xlchart.v1.1215</cx:f>
      </cx:numDim>
    </cx:data>
    <cx:data id="3">
      <cx:numDim type="val">
        <cx:f>_xlchart.v1.1221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CAA-42E8-AC8D-4AE712FCFD46}">
          <cx:tx>
            <cx:txData>
              <cx:f>_xlchart.v1.1216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CAA-42E8-AC8D-4AE712FCFD46}">
          <cx:tx>
            <cx:txData>
              <cx:f>_xlchart.v1.1217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CAA-42E8-AC8D-4AE712FCFD46}">
          <cx:tx>
            <cx:txData>
              <cx:f>_xlchart.v1.1219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CAA-42E8-AC8D-4AE712FCFD46}">
          <cx:tx>
            <cx:txData>
              <cx:f>_xlchart.v1.1220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_xlchart.v1.1206</cx:f>
      </cx:numDim>
    </cx:data>
    <cx:data id="1">
      <cx:numDim type="val">
        <cx:f>_xlchart.v1.1207</cx:f>
      </cx:numDim>
    </cx:data>
    <cx:data id="2">
      <cx:numDim type="val">
        <cx:f>_xlchart.v1.1208</cx:f>
      </cx:numDim>
    </cx:data>
    <cx:data id="3">
      <cx:numDim type="val">
        <cx:f>_xlchart.v1.1209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FB94-414E-9655-EB7CE64DDD10}">
          <cx:tx>
            <cx:txData>
              <cx:f>_xlchart.v1.1210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FB94-414E-9655-EB7CE64DDD10}">
          <cx:tx>
            <cx:txData>
              <cx:f>_xlchart.v1.1211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FB94-414E-9655-EB7CE64DDD10}">
          <cx:tx>
            <cx:txData>
              <cx:f>_xlchart.v1.1212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FB94-414E-9655-EB7CE64DDD10}">
          <cx:tx>
            <cx:txData>
              <cx:f>_xlchart.v1.1213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_xlchart.v1.1223</cx:f>
      </cx:numDim>
    </cx:data>
  </cx:chartData>
  <cx:chart>
    <cx:title pos="t" align="ctr" overlay="0">
      <cx:tx>
        <cx:txData>
          <cx:v>PA ggcnn ruis validation batches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ruis validation batches verloop</a:t>
          </a:r>
        </a:p>
      </cx:txPr>
    </cx:title>
    <cx:plotArea>
      <cx:plotAreaRegion>
        <cx:series layoutId="boxWhisker" uniqueId="{00000001-3978-4061-B6BC-00F4D82EB3C1}">
          <cx:tx>
            <cx:txData>
              <cx:f>_xlchart.v1.1222</cx:f>
              <cx:v>125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</cx:f>
      </cx:numDim>
    </cx:data>
    <cx:data id="1">
      <cx:numDim type="val">
        <cx:f>_xlchart.v1.105</cx:f>
      </cx:numDim>
    </cx:data>
    <cx:data id="2">
      <cx:numDim type="val">
        <cx:f>_xlchart.v1.107</cx:f>
      </cx:numDim>
    </cx:data>
    <cx:data id="3">
      <cx:numDim type="val">
        <cx:f>_xlchart.v1.109</cx:f>
      </cx:numDim>
    </cx:data>
  </cx:chartData>
  <cx:chart>
    <cx:title pos="t" align="ctr" overlay="0">
      <cx:tx>
        <cx:txData>
          <cx:v>procentuele afwijking verloop valggcnn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verloop valggcnn</a:t>
          </a:r>
        </a:p>
      </cx:txPr>
    </cx:title>
    <cx:plotArea>
      <cx:plotAreaRegion>
        <cx:series layoutId="boxWhisker" uniqueId="{00000001-5D6A-4030-9733-4AEBA19B7D15}">
          <cx:tx>
            <cx:txData>
              <cx:f>_xlchart.v1.102</cx:f>
              <cx:v>0.8</cx:v>
            </cx:txData>
          </cx:tx>
          <cx:dataId val="0"/>
          <cx:layoutPr>
            <cx:statistics quartileMethod="exclusive"/>
          </cx:layoutPr>
        </cx:series>
        <cx:series layoutId="boxWhisker" uniqueId="{00000002-5D6A-4030-9733-4AEBA19B7D15}">
          <cx:tx>
            <cx:txData>
              <cx:f>_xlchart.v1.104</cx:f>
              <cx:v>0.6</cx:v>
            </cx:txData>
          </cx:tx>
          <cx:dataId val="1"/>
          <cx:layoutPr>
            <cx:statistics quartileMethod="exclusive"/>
          </cx:layoutPr>
        </cx:series>
        <cx:series layoutId="boxWhisker" uniqueId="{00000003-5D6A-4030-9733-4AEBA19B7D15}">
          <cx:tx>
            <cx:txData>
              <cx:f>_xlchart.v1.106</cx:f>
              <cx:v>0.5</cx:v>
            </cx:txData>
          </cx:tx>
          <cx:dataId val="2"/>
          <cx:layoutPr>
            <cx:statistics quartileMethod="exclusive"/>
          </cx:layoutPr>
        </cx:series>
        <cx:series layoutId="boxWhisker" uniqueId="{00000004-5D6A-4030-9733-4AEBA19B7D15}">
          <cx:tx>
            <cx:txData>
              <cx:f>_xlchart.v1.108</cx:f>
              <cx:v>0.4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_xlchart.v1.114</cx:f>
      </cx:numDim>
    </cx:data>
    <cx:data id="1">
      <cx:numDim type="val">
        <cx:f>_xlchart.v1.115</cx:f>
      </cx:numDim>
    </cx:data>
    <cx:data id="2">
      <cx:numDim type="val">
        <cx:f>_xlchart.v1.116</cx:f>
      </cx:numDim>
    </cx:data>
    <cx:data id="3">
      <cx:numDim type="val">
        <cx:f>_xlchart.v1.117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8B4-4FB4-9EBE-11B8B0479725}">
          <cx:tx>
            <cx:txData>
              <cx:f>_xlchart.v1.110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8B4-4FB4-9EBE-11B8B0479725}">
          <cx:tx>
            <cx:txData>
              <cx:f>_xlchart.v1.111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8B4-4FB4-9EBE-11B8B0479725}">
          <cx:tx>
            <cx:txData>
              <cx:f>_xlchart.v1.112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8B4-4FB4-9EBE-11B8B0479725}">
          <cx:tx>
            <cx:txData>
              <cx:f>_xlchart.v1.113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_xlchart.v1.122</cx:f>
      </cx:numDim>
    </cx:data>
    <cx:data id="1">
      <cx:numDim type="val">
        <cx:f>_xlchart.v1.123</cx:f>
      </cx:numDim>
    </cx:data>
    <cx:data id="2">
      <cx:numDim type="val">
        <cx:f>_xlchart.v1.124</cx:f>
      </cx:numDim>
    </cx:data>
    <cx:data id="3">
      <cx:numDim type="val">
        <cx:f>_xlchart.v1.125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2E4-4892-98C6-165DFF67F512}">
          <cx:tx>
            <cx:txData>
              <cx:f>_xlchart.v1.118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2E4-4892-98C6-165DFF67F512}">
          <cx:tx>
            <cx:txData>
              <cx:f>_xlchart.v1.119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2E4-4892-98C6-165DFF67F512}">
          <cx:tx>
            <cx:txData>
              <cx:f>_xlchart.v1.120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2E4-4892-98C6-165DFF67F512}">
          <cx:tx>
            <cx:txData>
              <cx:f>_xlchart.v1.121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_xlchart.v1.130</cx:f>
      </cx:numDim>
    </cx:data>
    <cx:data id="1">
      <cx:numDim type="val">
        <cx:f>_xlchart.v1.131</cx:f>
      </cx:numDim>
    </cx:data>
    <cx:data id="2">
      <cx:numDim type="val">
        <cx:f>_xlchart.v1.132</cx:f>
      </cx:numDim>
    </cx:data>
    <cx:data id="3">
      <cx:numDim type="val">
        <cx:f>_xlchart.v1.133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DFEF-4889-8A8D-A830CFA5FB9C}">
          <cx:tx>
            <cx:txData>
              <cx:f>_xlchart.v1.126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DFEF-4889-8A8D-A830CFA5FB9C}">
          <cx:tx>
            <cx:txData>
              <cx:f>_xlchart.v1.127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DFEF-4889-8A8D-A830CFA5FB9C}">
          <cx:tx>
            <cx:txData>
              <cx:f>_xlchart.v1.128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DFEF-4889-8A8D-A830CFA5FB9C}">
          <cx:tx>
            <cx:txData>
              <cx:f>_xlchart.v1.129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  <cx:data id="3">
      <cx:numDim type="val">
        <cx:f>_xlchart.v1.16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_xlchart.v1.138</cx:f>
      </cx:numDim>
    </cx:data>
    <cx:data id="1">
      <cx:numDim type="val">
        <cx:f>_xlchart.v1.139</cx:f>
      </cx:numDim>
    </cx:data>
    <cx:data id="2">
      <cx:numDim type="val">
        <cx:f>_xlchart.v1.140</cx:f>
      </cx:numDim>
    </cx:data>
    <cx:data id="3">
      <cx:numDim type="val">
        <cx:f>_xlchart.v1.141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0D9B-437F-8D06-80A9A7C3DC48}">
          <cx:tx>
            <cx:txData>
              <cx:f>_xlchart.v1.134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0D9B-437F-8D06-80A9A7C3DC48}">
          <cx:tx>
            <cx:txData>
              <cx:f>_xlchart.v1.135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0D9B-437F-8D06-80A9A7C3DC48}">
          <cx:tx>
            <cx:txData>
              <cx:f>_xlchart.v1.136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0D9B-437F-8D06-80A9A7C3DC48}">
          <cx:tx>
            <cx:txData>
              <cx:f>_xlchart.v1.137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_xlchart.v1.146</cx:f>
      </cx:numDim>
    </cx:data>
    <cx:data id="1">
      <cx:numDim type="val">
        <cx:f>_xlchart.v1.147</cx:f>
      </cx:numDim>
    </cx:data>
    <cx:data id="2">
      <cx:numDim type="val">
        <cx:f>_xlchart.v1.148</cx:f>
      </cx:numDim>
    </cx:data>
    <cx:data id="3">
      <cx:numDim type="val">
        <cx:f>_xlchart.v1.149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97E1-4742-9A02-D3FADBB55561}">
          <cx:tx>
            <cx:txData>
              <cx:f>_xlchart.v1.142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97E1-4742-9A02-D3FADBB55561}">
          <cx:tx>
            <cx:txData>
              <cx:f>_xlchart.v1.143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97E1-4742-9A02-D3FADBB55561}">
          <cx:tx>
            <cx:txData>
              <cx:f>_xlchart.v1.144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97E1-4742-9A02-D3FADBB55561}">
          <cx:tx>
            <cx:txData>
              <cx:f>_xlchart.v1.145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_xlchart.v1.154</cx:f>
      </cx:numDim>
    </cx:data>
    <cx:data id="1">
      <cx:numDim type="val">
        <cx:f>_xlchart.v1.155</cx:f>
      </cx:numDim>
    </cx:data>
    <cx:data id="2">
      <cx:numDim type="val">
        <cx:f>_xlchart.v1.156</cx:f>
      </cx:numDim>
    </cx:data>
    <cx:data id="3">
      <cx:numDim type="val">
        <cx:f>_xlchart.v1.157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262F-48D9-B9D3-E15143F09598}">
          <cx:tx>
            <cx:txData>
              <cx:f>_xlchart.v1.150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262F-48D9-B9D3-E15143F09598}">
          <cx:tx>
            <cx:txData>
              <cx:f>_xlchart.v1.151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262F-48D9-B9D3-E15143F09598}">
          <cx:tx>
            <cx:txData>
              <cx:f>_xlchart.v1.152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262F-48D9-B9D3-E15143F09598}">
          <cx:tx>
            <cx:txData>
              <cx:f>_xlchart.v1.153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_xlchart.v1.162</cx:f>
      </cx:numDim>
    </cx:data>
    <cx:data id="1">
      <cx:numDim type="val">
        <cx:f>_xlchart.v1.163</cx:f>
      </cx:numDim>
    </cx:data>
    <cx:data id="2">
      <cx:numDim type="val">
        <cx:f>_xlchart.v1.164</cx:f>
      </cx:numDim>
    </cx:data>
    <cx:data id="3">
      <cx:numDim type="val">
        <cx:f>_xlchart.v1.165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E60-48D1-8673-EC54DF3FF6F9}">
          <cx:tx>
            <cx:txData>
              <cx:f>_xlchart.v1.158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E60-48D1-8673-EC54DF3FF6F9}">
          <cx:tx>
            <cx:txData>
              <cx:f>_xlchart.v1.159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E60-48D1-8673-EC54DF3FF6F9}">
          <cx:tx>
            <cx:txData>
              <cx:f>_xlchart.v1.160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E60-48D1-8673-EC54DF3FF6F9}">
          <cx:tx>
            <cx:txData>
              <cx:f>_xlchart.v1.161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_xlchart.v1.170</cx:f>
      </cx:numDim>
    </cx:data>
    <cx:data id="1">
      <cx:numDim type="val">
        <cx:f>_xlchart.v1.171</cx:f>
      </cx:numDim>
    </cx:data>
    <cx:data id="2">
      <cx:numDim type="val">
        <cx:f>_xlchart.v1.172</cx:f>
      </cx:numDim>
    </cx:data>
    <cx:data id="3">
      <cx:numDim type="val">
        <cx:f>_xlchart.v1.173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B6C-468D-9D71-D6FDB393595D}">
          <cx:tx>
            <cx:txData>
              <cx:f>_xlchart.v1.166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B6C-468D-9D71-D6FDB393595D}">
          <cx:tx>
            <cx:txData>
              <cx:f>_xlchart.v1.167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B6C-468D-9D71-D6FDB393595D}">
          <cx:tx>
            <cx:txData>
              <cx:f>_xlchart.v1.168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B6C-468D-9D71-D6FDB393595D}">
          <cx:tx>
            <cx:txData>
              <cx:f>_xlchart.v1.169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_xlchart.v1.175</cx:f>
      </cx:numDim>
    </cx:data>
    <cx:data id="1">
      <cx:numDim type="val">
        <cx:f>_xlchart.v1.177</cx:f>
      </cx:numDim>
    </cx:data>
    <cx:data id="2">
      <cx:numDim type="val">
        <cx:f>_xlchart.v1.179</cx:f>
      </cx:numDim>
    </cx:data>
    <cx:data id="3">
      <cx:numDim type="val">
        <cx:f>_xlchart.v1.181</cx:f>
      </cx:numDim>
    </cx:data>
  </cx:chartData>
  <cx:chart>
    <cx:title pos="t" align="ctr" overlay="0">
      <cx:tx>
        <cx:txData>
          <cx:v>PA ggcnn2 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ggcnn2 val</a:t>
          </a:r>
        </a:p>
      </cx:txPr>
    </cx:title>
    <cx:plotArea>
      <cx:plotAreaRegion>
        <cx:series layoutId="boxWhisker" uniqueId="{00000001-B27A-422E-A573-0BD92E612A2F}">
          <cx:tx>
            <cx:txData>
              <cx:f>_xlchart.v1.174</cx:f>
              <cx:v>0.2</cx:v>
            </cx:txData>
          </cx:tx>
          <cx:dataId val="0"/>
          <cx:layoutPr>
            <cx:statistics quartileMethod="exclusive"/>
          </cx:layoutPr>
        </cx:series>
        <cx:series layoutId="boxWhisker" uniqueId="{00000002-B27A-422E-A573-0BD92E612A2F}">
          <cx:tx>
            <cx:txData>
              <cx:f>_xlchart.v1.176</cx:f>
              <cx:v>0.4</cx:v>
            </cx:txData>
          </cx:tx>
          <cx:dataId val="1"/>
          <cx:layoutPr>
            <cx:statistics quartileMethod="exclusive"/>
          </cx:layoutPr>
        </cx:series>
        <cx:series layoutId="boxWhisker" uniqueId="{00000003-B27A-422E-A573-0BD92E612A2F}">
          <cx:tx>
            <cx:txData>
              <cx:f>_xlchart.v1.178</cx:f>
              <cx:v>0.5</cx:v>
            </cx:txData>
          </cx:tx>
          <cx:dataId val="2"/>
          <cx:layoutPr>
            <cx:statistics quartileMethod="exclusive"/>
          </cx:layoutPr>
        </cx:series>
        <cx:series layoutId="boxWhisker" uniqueId="{00000004-B27A-422E-A573-0BD92E612A2F}">
          <cx:tx>
            <cx:txData>
              <cx:f>_xlchart.v1.180</cx:f>
              <cx:v>0.6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_xlchart.v1.186</cx:f>
      </cx:numDim>
    </cx:data>
    <cx:data id="1">
      <cx:numDim type="val">
        <cx:f>_xlchart.v1.187</cx:f>
      </cx:numDim>
    </cx:data>
    <cx:data id="2">
      <cx:numDim type="val">
        <cx:f>_xlchart.v1.188</cx:f>
      </cx:numDim>
    </cx:data>
    <cx:data id="3">
      <cx:numDim type="val">
        <cx:f>_xlchart.v1.189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CDB5-4801-9FB0-7B36D1C2D928}">
          <cx:tx>
            <cx:txData>
              <cx:f>_xlchart.v1.182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CDB5-4801-9FB0-7B36D1C2D928}">
          <cx:tx>
            <cx:txData>
              <cx:f>_xlchart.v1.183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CDB5-4801-9FB0-7B36D1C2D928}">
          <cx:tx>
            <cx:txData>
              <cx:f>_xlchart.v1.184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CDB5-4801-9FB0-7B36D1C2D928}">
          <cx:tx>
            <cx:txData>
              <cx:f>_xlchart.v1.185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_xlchart.v1.194</cx:f>
      </cx:numDim>
    </cx:data>
    <cx:data id="1">
      <cx:numDim type="val">
        <cx:f>_xlchart.v1.195</cx:f>
      </cx:numDim>
    </cx:data>
    <cx:data id="2">
      <cx:numDim type="val">
        <cx:f>_xlchart.v1.196</cx:f>
      </cx:numDim>
    </cx:data>
    <cx:data id="3">
      <cx:numDim type="val">
        <cx:f>_xlchart.v1.197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055-4D6F-A98B-3691B983FCA6}">
          <cx:tx>
            <cx:txData>
              <cx:f>_xlchart.v1.190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055-4D6F-A98B-3691B983FCA6}">
          <cx:tx>
            <cx:txData>
              <cx:f>_xlchart.v1.191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055-4D6F-A98B-3691B983FCA6}">
          <cx:tx>
            <cx:txData>
              <cx:f>_xlchart.v1.192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055-4D6F-A98B-3691B983FCA6}">
          <cx:tx>
            <cx:txData>
              <cx:f>_xlchart.v1.193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_xlchart.v1.202</cx:f>
      </cx:numDim>
    </cx:data>
    <cx:data id="1">
      <cx:numDim type="val">
        <cx:f>_xlchart.v1.203</cx:f>
      </cx:numDim>
    </cx:data>
    <cx:data id="2">
      <cx:numDim type="val">
        <cx:f>_xlchart.v1.204</cx:f>
      </cx:numDim>
    </cx:data>
    <cx:data id="3">
      <cx:numDim type="val">
        <cx:f>_xlchart.v1.205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E447-4A95-9708-8FF7916087D6}">
          <cx:tx>
            <cx:txData>
              <cx:f>_xlchart.v1.198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E447-4A95-9708-8FF7916087D6}">
          <cx:tx>
            <cx:txData>
              <cx:f>_xlchart.v1.199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E447-4A95-9708-8FF7916087D6}">
          <cx:tx>
            <cx:txData>
              <cx:f>_xlchart.v1.200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E447-4A95-9708-8FF7916087D6}">
          <cx:tx>
            <cx:txData>
              <cx:f>_xlchart.v1.201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_xlchart.v1.210</cx:f>
      </cx:numDim>
    </cx:data>
    <cx:data id="1">
      <cx:numDim type="val">
        <cx:f>_xlchart.v1.211</cx:f>
      </cx:numDim>
    </cx:data>
    <cx:data id="2">
      <cx:numDim type="val">
        <cx:f>_xlchart.v1.212</cx:f>
      </cx:numDim>
    </cx:data>
    <cx:data id="3">
      <cx:numDim type="val">
        <cx:f>_xlchart.v1.213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960-4204-A6A6-053E8960886D}">
          <cx:tx>
            <cx:txData>
              <cx:f>_xlchart.v1.206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960-4204-A6A6-053E8960886D}">
          <cx:tx>
            <cx:txData>
              <cx:f>_xlchart.v1.207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960-4204-A6A6-053E8960886D}">
          <cx:tx>
            <cx:txData>
              <cx:f>_xlchart.v1.208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960-4204-A6A6-053E8960886D}">
          <cx:tx>
            <cx:txData>
              <cx:f>_xlchart.v1.209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693A-4619-ACE2-744C941294CA}">
          <cx:tx>
            <cx:txData>
              <cx:f>_xlchart.v1.10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693A-4619-ACE2-744C941294CA}">
          <cx:tx>
            <cx:txData>
              <cx:f>_xlchart.v1.11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693A-4619-ACE2-744C941294CA}">
          <cx:tx>
            <cx:txData>
              <cx:f>_xlchart.v1.12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693A-4619-ACE2-744C941294CA}">
          <cx:tx>
            <cx:txData>
              <cx:f>_xlchart.v1.9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_xlchart.v1.218</cx:f>
      </cx:numDim>
    </cx:data>
    <cx:data id="1">
      <cx:numDim type="val">
        <cx:f>_xlchart.v1.219</cx:f>
      </cx:numDim>
    </cx:data>
    <cx:data id="2">
      <cx:numDim type="val">
        <cx:f>_xlchart.v1.220</cx:f>
      </cx:numDim>
    </cx:data>
    <cx:data id="3">
      <cx:numDim type="val">
        <cx:f>_xlchart.v1.221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CAED-4CB0-B15E-84ACA62E3E26}">
          <cx:tx>
            <cx:txData>
              <cx:f>_xlchart.v1.214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CAED-4CB0-B15E-84ACA62E3E26}">
          <cx:tx>
            <cx:txData>
              <cx:f>_xlchart.v1.215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CAED-4CB0-B15E-84ACA62E3E26}">
          <cx:tx>
            <cx:txData>
              <cx:f>_xlchart.v1.216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CAED-4CB0-B15E-84ACA62E3E26}">
          <cx:tx>
            <cx:txData>
              <cx:f>_xlchart.v1.217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_xlchart.v1.226</cx:f>
      </cx:numDim>
    </cx:data>
    <cx:data id="1">
      <cx:numDim type="val">
        <cx:f>_xlchart.v1.227</cx:f>
      </cx:numDim>
    </cx:data>
    <cx:data id="2">
      <cx:numDim type="val">
        <cx:f>_xlchart.v1.228</cx:f>
      </cx:numDim>
    </cx:data>
    <cx:data id="3">
      <cx:numDim type="val">
        <cx:f>_xlchart.v1.229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A0DE-48F5-B0AE-384010EB3501}">
          <cx:tx>
            <cx:txData>
              <cx:f>_xlchart.v1.222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A0DE-48F5-B0AE-384010EB3501}">
          <cx:tx>
            <cx:txData>
              <cx:f>_xlchart.v1.223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A0DE-48F5-B0AE-384010EB3501}">
          <cx:tx>
            <cx:txData>
              <cx:f>_xlchart.v1.224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A0DE-48F5-B0AE-384010EB3501}">
          <cx:tx>
            <cx:txData>
              <cx:f>_xlchart.v1.225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_xlchart.v1.234</cx:f>
      </cx:numDim>
    </cx:data>
    <cx:data id="1">
      <cx:numDim type="val">
        <cx:f>_xlchart.v1.235</cx:f>
      </cx:numDim>
    </cx:data>
    <cx:data id="2">
      <cx:numDim type="val">
        <cx:f>_xlchart.v1.236</cx:f>
      </cx:numDim>
    </cx:data>
    <cx:data id="3">
      <cx:numDim type="val">
        <cx:f>_xlchart.v1.237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E77D-4B75-8F9D-2E003A024137}">
          <cx:tx>
            <cx:txData>
              <cx:f>_xlchart.v1.230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E77D-4B75-8F9D-2E003A024137}">
          <cx:tx>
            <cx:txData>
              <cx:f>_xlchart.v1.231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E77D-4B75-8F9D-2E003A024137}">
          <cx:tx>
            <cx:txData>
              <cx:f>_xlchart.v1.232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E77D-4B75-8F9D-2E003A024137}">
          <cx:tx>
            <cx:txData>
              <cx:f>_xlchart.v1.233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_xlchart.v1.242</cx:f>
      </cx:numDim>
    </cx:data>
    <cx:data id="1">
      <cx:numDim type="val">
        <cx:f>_xlchart.v1.243</cx:f>
      </cx:numDim>
    </cx:data>
    <cx:data id="2">
      <cx:numDim type="val">
        <cx:f>_xlchart.v1.244</cx:f>
      </cx:numDim>
    </cx:data>
    <cx:data id="3">
      <cx:numDim type="val">
        <cx:f>_xlchart.v1.245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CED-49F8-9C30-59A513F7DF0E}">
          <cx:tx>
            <cx:txData>
              <cx:f>_xlchart.v1.238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CED-49F8-9C30-59A513F7DF0E}">
          <cx:tx>
            <cx:txData>
              <cx:f>_xlchart.v1.239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CED-49F8-9C30-59A513F7DF0E}">
          <cx:tx>
            <cx:txData>
              <cx:f>_xlchart.v1.240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CED-49F8-9C30-59A513F7DF0E}">
          <cx:tx>
            <cx:txData>
              <cx:f>_xlchart.v1.241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_xlchart.v1.250</cx:f>
      </cx:numDim>
    </cx:data>
    <cx:data id="1">
      <cx:numDim type="val">
        <cx:f>_xlchart.v1.251</cx:f>
      </cx:numDim>
    </cx:data>
    <cx:data id="2">
      <cx:numDim type="val">
        <cx:f>_xlchart.v1.252</cx:f>
      </cx:numDim>
    </cx:data>
    <cx:data id="3">
      <cx:numDim type="val">
        <cx:f>_xlchart.v1.253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51AA-496C-B9F6-9F05A10C1C84}">
          <cx:tx>
            <cx:txData>
              <cx:f>_xlchart.v1.246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51AA-496C-B9F6-9F05A10C1C84}">
          <cx:tx>
            <cx:txData>
              <cx:f>_xlchart.v1.247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51AA-496C-B9F6-9F05A10C1C84}">
          <cx:tx>
            <cx:txData>
              <cx:f>_xlchart.v1.248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51AA-496C-B9F6-9F05A10C1C84}">
          <cx:tx>
            <cx:txData>
              <cx:f>_xlchart.v1.249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_xlchart.v1.258</cx:f>
      </cx:numDim>
    </cx:data>
    <cx:data id="1">
      <cx:numDim type="val">
        <cx:f>_xlchart.v1.259</cx:f>
      </cx:numDim>
    </cx:data>
    <cx:data id="2">
      <cx:numDim type="val">
        <cx:f>_xlchart.v1.260</cx:f>
      </cx:numDim>
    </cx:data>
    <cx:data id="3">
      <cx:numDim type="val">
        <cx:f>_xlchart.v1.261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93DD-497F-A0E2-97346F63AAD0}">
          <cx:tx>
            <cx:txData>
              <cx:f>_xlchart.v1.254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93DD-497F-A0E2-97346F63AAD0}">
          <cx:tx>
            <cx:txData>
              <cx:f>_xlchart.v1.255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93DD-497F-A0E2-97346F63AAD0}">
          <cx:tx>
            <cx:txData>
              <cx:f>_xlchart.v1.256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93DD-497F-A0E2-97346F63AAD0}">
          <cx:tx>
            <cx:txData>
              <cx:f>_xlchart.v1.257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_xlchart.v1.262</cx:f>
      </cx:numDim>
    </cx:data>
    <cx:data id="1">
      <cx:numDim type="val">
        <cx:f>_xlchart.v1.263</cx:f>
      </cx:numDim>
    </cx:data>
    <cx:data id="2">
      <cx:numDim type="val">
        <cx:f>_xlchart.v1.264</cx:f>
      </cx:numDim>
    </cx:data>
    <cx:data id="3">
      <cx:numDim type="val">
        <cx:f>_xlchart.v1.265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9EA-43EF-B460-5E8893BF8A14}">
          <cx:tx>
            <cx:txData>
              <cx:f>_xlchart.v1.266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9EA-43EF-B460-5E8893BF8A14}">
          <cx:tx>
            <cx:txData>
              <cx:f>_xlchart.v1.267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9EA-43EF-B460-5E8893BF8A14}">
          <cx:tx>
            <cx:txData>
              <cx:f>_xlchart.v1.268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9EA-43EF-B460-5E8893BF8A14}">
          <cx:tx>
            <cx:txData>
              <cx:f>_xlchart.v1.269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_xlchart.v1.270</cx:f>
      </cx:numDim>
    </cx:data>
    <cx:data id="1">
      <cx:numDim type="val">
        <cx:f>_xlchart.v1.271</cx:f>
      </cx:numDim>
    </cx:data>
    <cx:data id="2">
      <cx:numDim type="val">
        <cx:f>_xlchart.v1.272</cx:f>
      </cx:numDim>
    </cx:data>
    <cx:data id="3">
      <cx:numDim type="val">
        <cx:f>_xlchart.v1.273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506F-448B-9DD5-8DCFBF4406D3}">
          <cx:tx>
            <cx:txData>
              <cx:f>_xlchart.v1.274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506F-448B-9DD5-8DCFBF4406D3}">
          <cx:tx>
            <cx:txData>
              <cx:f>_xlchart.v1.275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506F-448B-9DD5-8DCFBF4406D3}">
          <cx:tx>
            <cx:txData>
              <cx:f>_xlchart.v1.276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506F-448B-9DD5-8DCFBF4406D3}">
          <cx:tx>
            <cx:txData>
              <cx:f>_xlchart.v1.277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_xlchart.v1.283</cx:f>
      </cx:numDim>
    </cx:data>
    <cx:data id="1">
      <cx:numDim type="val">
        <cx:f>_xlchart.v1.285</cx:f>
      </cx:numDim>
    </cx:data>
    <cx:data id="2">
      <cx:numDim type="val">
        <cx:f>_xlchart.v1.287</cx:f>
      </cx:numDim>
    </cx:data>
    <cx:data id="3">
      <cx:numDim type="val">
        <cx:f>_xlchart.v1.289</cx:f>
      </cx:numDim>
    </cx:data>
    <cx:data id="4">
      <cx:numDim type="val">
        <cx:f>_xlchart.v1.279</cx:f>
      </cx:numDim>
    </cx:data>
    <cx:data id="5">
      <cx:numDim type="val">
        <cx:f>_xlchart.v1.281</cx:f>
      </cx:numDim>
    </cx:data>
  </cx:chartData>
  <cx:chart>
    <cx:title pos="t" align="ctr" overlay="0">
      <cx:tx>
        <cx:txData>
          <cx:v>PA ggcnn rot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rot verloop</a:t>
          </a:r>
        </a:p>
      </cx:txPr>
    </cx:title>
    <cx:plotArea>
      <cx:plotAreaRegion>
        <cx:series layoutId="boxWhisker" uniqueId="{00000004-01F8-4209-8D89-C2B06C1B89F9}">
          <cx:tx>
            <cx:txData>
              <cx:f>_xlchart.v1.282</cx:f>
              <cx:v>0.2</cx:v>
            </cx:txData>
          </cx:tx>
          <cx:dataId val="0"/>
          <cx:layoutPr>
            <cx:statistics quartileMethod="exclusive"/>
          </cx:layoutPr>
        </cx:series>
        <cx:series layoutId="boxWhisker" uniqueId="{00000005-01F8-4209-8D89-C2B06C1B89F9}">
          <cx:tx>
            <cx:txData>
              <cx:f>_xlchart.v1.284</cx:f>
              <cx:v>0.4</cx:v>
            </cx:txData>
          </cx:tx>
          <cx:dataId val="1"/>
          <cx:layoutPr>
            <cx:statistics quartileMethod="exclusive"/>
          </cx:layoutPr>
        </cx:series>
        <cx:series layoutId="boxWhisker" uniqueId="{00000006-01F8-4209-8D89-C2B06C1B89F9}">
          <cx:tx>
            <cx:txData>
              <cx:f>_xlchart.v1.286</cx:f>
              <cx:v>0.5</cx:v>
            </cx:txData>
          </cx:tx>
          <cx:dataId val="2"/>
          <cx:layoutPr>
            <cx:statistics quartileMethod="exclusive"/>
          </cx:layoutPr>
        </cx:series>
        <cx:series layoutId="boxWhisker" uniqueId="{00000007-01F8-4209-8D89-C2B06C1B89F9}">
          <cx:tx>
            <cx:txData>
              <cx:f>_xlchart.v1.288</cx:f>
              <cx:v>0.6</cx:v>
            </cx:txData>
          </cx:tx>
          <cx:dataId val="3"/>
          <cx:layoutPr>
            <cx:statistics quartileMethod="exclusive"/>
          </cx:layoutPr>
        </cx:series>
        <cx:series layoutId="boxWhisker" uniqueId="{00000008-01F8-4209-8D89-C2B06C1B89F9}">
          <cx:tx>
            <cx:txData>
              <cx:f>_xlchart.v1.278</cx:f>
              <cx:v>0.8</cx:v>
            </cx:txData>
          </cx:tx>
          <cx:dataId val="4"/>
          <cx:layoutPr>
            <cx:statistics quartileMethod="exclusive"/>
          </cx:layoutPr>
        </cx:series>
        <cx:series layoutId="boxWhisker" uniqueId="{00000009-01F8-4209-8D89-C2B06C1B89F9}">
          <cx:tx>
            <cx:txData>
              <cx:f>_xlchart.v1.280</cx:f>
              <cx:v>1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_xlchart.v1.294</cx:f>
      </cx:numDim>
    </cx:data>
    <cx:data id="1">
      <cx:numDim type="val">
        <cx:f>_xlchart.v1.295</cx:f>
      </cx:numDim>
    </cx:data>
    <cx:data id="2">
      <cx:numDim type="val">
        <cx:f>_xlchart.v1.296</cx:f>
      </cx:numDim>
    </cx:data>
    <cx:data id="3">
      <cx:numDim type="val">
        <cx:f>_xlchart.v1.297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BC53-4F7A-A592-704D6F1F8F96}">
          <cx:tx>
            <cx:txData>
              <cx:f>_xlchart.v1.290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BC53-4F7A-A592-704D6F1F8F96}">
          <cx:tx>
            <cx:txData>
              <cx:f>_xlchart.v1.291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BC53-4F7A-A592-704D6F1F8F96}">
          <cx:tx>
            <cx:txData>
              <cx:f>_xlchart.v1.292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BC53-4F7A-A592-704D6F1F8F96}">
          <cx:tx>
            <cx:txData>
              <cx:f>_xlchart.v1.293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  <cx:data id="3">
      <cx:numDim type="val">
        <cx:f>_xlchart.v1.29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-200"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_xlchart.v1.302</cx:f>
      </cx:numDim>
    </cx:data>
    <cx:data id="1">
      <cx:numDim type="val">
        <cx:f>_xlchart.v1.303</cx:f>
      </cx:numDim>
    </cx:data>
    <cx:data id="2">
      <cx:numDim type="val">
        <cx:f>_xlchart.v1.304</cx:f>
      </cx:numDim>
    </cx:data>
    <cx:data id="3">
      <cx:numDim type="val">
        <cx:f>_xlchart.v1.305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9D6A-4A8F-B0F6-B34C32F0A6E6}">
          <cx:tx>
            <cx:txData>
              <cx:f>_xlchart.v1.298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9D6A-4A8F-B0F6-B34C32F0A6E6}">
          <cx:tx>
            <cx:txData>
              <cx:f>_xlchart.v1.299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9D6A-4A8F-B0F6-B34C32F0A6E6}">
          <cx:tx>
            <cx:txData>
              <cx:f>_xlchart.v1.300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9D6A-4A8F-B0F6-B34C32F0A6E6}">
          <cx:tx>
            <cx:txData>
              <cx:f>_xlchart.v1.301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_xlchart.v1.310</cx:f>
      </cx:numDim>
    </cx:data>
    <cx:data id="1">
      <cx:numDim type="val">
        <cx:f>_xlchart.v1.311</cx:f>
      </cx:numDim>
    </cx:data>
    <cx:data id="2">
      <cx:numDim type="val">
        <cx:f>_xlchart.v1.312</cx:f>
      </cx:numDim>
    </cx:data>
    <cx:data id="3">
      <cx:numDim type="val">
        <cx:f>_xlchart.v1.313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77EB-4C91-9BC9-6347FEB84BEB}">
          <cx:tx>
            <cx:txData>
              <cx:f>_xlchart.v1.306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77EB-4C91-9BC9-6347FEB84BEB}">
          <cx:tx>
            <cx:txData>
              <cx:f>_xlchart.v1.307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77EB-4C91-9BC9-6347FEB84BEB}">
          <cx:tx>
            <cx:txData>
              <cx:f>_xlchart.v1.308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77EB-4C91-9BC9-6347FEB84BEB}">
          <cx:tx>
            <cx:txData>
              <cx:f>_xlchart.v1.309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_xlchart.v1.318</cx:f>
      </cx:numDim>
    </cx:data>
    <cx:data id="1">
      <cx:numDim type="val">
        <cx:f>_xlchart.v1.319</cx:f>
      </cx:numDim>
    </cx:data>
    <cx:data id="2">
      <cx:numDim type="val">
        <cx:f>_xlchart.v1.320</cx:f>
      </cx:numDim>
    </cx:data>
    <cx:data id="3">
      <cx:numDim type="val">
        <cx:f>_xlchart.v1.321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C43D-4B7C-81D1-3D4195D77F9C}">
          <cx:tx>
            <cx:txData>
              <cx:f>_xlchart.v1.314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C43D-4B7C-81D1-3D4195D77F9C}">
          <cx:tx>
            <cx:txData>
              <cx:f>_xlchart.v1.315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C43D-4B7C-81D1-3D4195D77F9C}">
          <cx:tx>
            <cx:txData>
              <cx:f>_xlchart.v1.316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C43D-4B7C-81D1-3D4195D77F9C}">
          <cx:tx>
            <cx:txData>
              <cx:f>_xlchart.v1.317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_xlchart.v1.334</cx:f>
      </cx:numDim>
    </cx:data>
    <cx:data id="1">
      <cx:numDim type="val">
        <cx:f>_xlchart.v1.335</cx:f>
      </cx:numDim>
    </cx:data>
    <cx:data id="2">
      <cx:numDim type="val">
        <cx:f>_xlchart.v1.336</cx:f>
      </cx:numDim>
    </cx:data>
    <cx:data id="3">
      <cx:numDim type="val">
        <cx:f>_xlchart.v1.337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670F-4F8E-AE34-9FA695494E75}">
          <cx:tx>
            <cx:txData>
              <cx:f>_xlchart.v1.330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670F-4F8E-AE34-9FA695494E75}">
          <cx:tx>
            <cx:txData>
              <cx:f>_xlchart.v1.331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670F-4F8E-AE34-9FA695494E75}">
          <cx:tx>
            <cx:txData>
              <cx:f>_xlchart.v1.332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670F-4F8E-AE34-9FA695494E75}">
          <cx:tx>
            <cx:txData>
              <cx:f>_xlchart.v1.333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_xlchart.v1.326</cx:f>
      </cx:numDim>
    </cx:data>
    <cx:data id="1">
      <cx:numDim type="val">
        <cx:f>_xlchart.v1.327</cx:f>
      </cx:numDim>
    </cx:data>
    <cx:data id="2">
      <cx:numDim type="val">
        <cx:f>_xlchart.v1.328</cx:f>
      </cx:numDim>
    </cx:data>
    <cx:data id="3">
      <cx:numDim type="val">
        <cx:f>_xlchart.v1.329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792E-4B14-8672-6C8AF52288A0}">
          <cx:tx>
            <cx:txData>
              <cx:f>_xlchart.v1.322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792E-4B14-8672-6C8AF52288A0}">
          <cx:tx>
            <cx:txData>
              <cx:f>_xlchart.v1.323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792E-4B14-8672-6C8AF52288A0}">
          <cx:tx>
            <cx:txData>
              <cx:f>_xlchart.v1.324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792E-4B14-8672-6C8AF52288A0}">
          <cx:tx>
            <cx:txData>
              <cx:f>_xlchart.v1.325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_xlchart.v1.342</cx:f>
      </cx:numDim>
    </cx:data>
    <cx:data id="1">
      <cx:numDim type="val">
        <cx:f>_xlchart.v1.343</cx:f>
      </cx:numDim>
    </cx:data>
    <cx:data id="2">
      <cx:numDim type="val">
        <cx:f>_xlchart.v1.344</cx:f>
      </cx:numDim>
    </cx:data>
    <cx:data id="3">
      <cx:numDim type="val">
        <cx:f>_xlchart.v1.345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3C3-4B29-AF58-48A176A39901}">
          <cx:tx>
            <cx:txData>
              <cx:f>_xlchart.v1.338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3C3-4B29-AF58-48A176A39901}">
          <cx:tx>
            <cx:txData>
              <cx:f>_xlchart.v1.339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3C3-4B29-AF58-48A176A39901}">
          <cx:tx>
            <cx:txData>
              <cx:f>_xlchart.v1.340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3C3-4B29-AF58-48A176A39901}">
          <cx:tx>
            <cx:txData>
              <cx:f>_xlchart.v1.341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_xlchart.v1.350</cx:f>
      </cx:numDim>
    </cx:data>
    <cx:data id="1">
      <cx:numDim type="val">
        <cx:f>_xlchart.v1.351</cx:f>
      </cx:numDim>
    </cx:data>
    <cx:data id="2">
      <cx:numDim type="val">
        <cx:f>_xlchart.v1.352</cx:f>
      </cx:numDim>
    </cx:data>
    <cx:data id="3">
      <cx:numDim type="val">
        <cx:f>_xlchart.v1.353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1AE-456F-BB81-DCFAA0E37DE2}">
          <cx:tx>
            <cx:txData>
              <cx:f>_xlchart.v1.346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1AE-456F-BB81-DCFAA0E37DE2}">
          <cx:tx>
            <cx:txData>
              <cx:f>_xlchart.v1.347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1AE-456F-BB81-DCFAA0E37DE2}">
          <cx:tx>
            <cx:txData>
              <cx:f>_xlchart.v1.348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1AE-456F-BB81-DCFAA0E37DE2}">
          <cx:tx>
            <cx:txData>
              <cx:f>_xlchart.v1.349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_xlchart.v1.362</cx:f>
      </cx:numDim>
    </cx:data>
    <cx:data id="1">
      <cx:numDim type="val">
        <cx:f>_xlchart.v1.363</cx:f>
      </cx:numDim>
    </cx:data>
    <cx:data id="2">
      <cx:numDim type="val">
        <cx:f>_xlchart.v1.364</cx:f>
      </cx:numDim>
    </cx:data>
    <cx:data id="3">
      <cx:numDim type="val">
        <cx:f>_xlchart.v1.365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7973-49D9-9B86-E6F926703B94}">
          <cx:tx>
            <cx:txData>
              <cx:f>_xlchart.v1.366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7973-49D9-9B86-E6F926703B94}">
          <cx:tx>
            <cx:txData>
              <cx:f>_xlchart.v1.367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7973-49D9-9B86-E6F926703B94}">
          <cx:tx>
            <cx:txData>
              <cx:f>_xlchart.v1.368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7973-49D9-9B86-E6F926703B94}">
          <cx:tx>
            <cx:txData>
              <cx:f>_xlchart.v1.369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_xlchart.v1.354</cx:f>
      </cx:numDim>
    </cx:data>
    <cx:data id="1">
      <cx:numDim type="val">
        <cx:f>_xlchart.v1.355</cx:f>
      </cx:numDim>
    </cx:data>
    <cx:data id="2">
      <cx:numDim type="val">
        <cx:f>_xlchart.v1.356</cx:f>
      </cx:numDim>
    </cx:data>
    <cx:data id="3">
      <cx:numDim type="val">
        <cx:f>_xlchart.v1.357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E90E-469A-BD82-BC3064524017}">
          <cx:tx>
            <cx:txData>
              <cx:f>_xlchart.v1.358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E90E-469A-BD82-BC3064524017}">
          <cx:tx>
            <cx:txData>
              <cx:f>_xlchart.v1.359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E90E-469A-BD82-BC3064524017}">
          <cx:tx>
            <cx:txData>
              <cx:f>_xlchart.v1.360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E90E-469A-BD82-BC3064524017}">
          <cx:tx>
            <cx:txData>
              <cx:f>_xlchart.v1.361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_xlchart.v1.375</cx:f>
      </cx:numDim>
    </cx:data>
    <cx:data id="1">
      <cx:numDim type="val">
        <cx:f>_xlchart.v1.377</cx:f>
      </cx:numDim>
    </cx:data>
    <cx:data id="2">
      <cx:numDim type="val">
        <cx:f>_xlchart.v1.379</cx:f>
      </cx:numDim>
    </cx:data>
    <cx:data id="3">
      <cx:numDim type="val">
        <cx:f>_xlchart.v1.381</cx:f>
      </cx:numDim>
    </cx:data>
    <cx:data id="4">
      <cx:numDim type="val">
        <cx:f>_xlchart.v1.371</cx:f>
      </cx:numDim>
    </cx:data>
    <cx:data id="5">
      <cx:numDim type="val">
        <cx:f>_xlchart.v1.373</cx:f>
      </cx:numDim>
    </cx:data>
  </cx:chartData>
  <cx:chart>
    <cx:title pos="t" align="ctr" overlay="0">
      <cx:tx>
        <cx:txData>
          <cx:v>ggcnn2 PA rot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ggcnn2 PA rot verloop</a:t>
          </a:r>
        </a:p>
      </cx:txPr>
    </cx:title>
    <cx:plotArea>
      <cx:plotAreaRegion>
        <cx:series layoutId="boxWhisker" uniqueId="{00000009-C312-4DD2-9D9B-4011913CEAF7}">
          <cx:tx>
            <cx:txData>
              <cx:f>_xlchart.v1.374</cx:f>
              <cx:v>0.2</cx:v>
            </cx:txData>
          </cx:tx>
          <cx:dataId val="0"/>
          <cx:layoutPr>
            <cx:statistics quartileMethod="exclusive"/>
          </cx:layoutPr>
        </cx:series>
        <cx:series layoutId="boxWhisker" uniqueId="{0000000A-C312-4DD2-9D9B-4011913CEAF7}">
          <cx:tx>
            <cx:txData>
              <cx:f>_xlchart.v1.376</cx:f>
              <cx:v>0.4</cx:v>
            </cx:txData>
          </cx:tx>
          <cx:dataId val="1"/>
          <cx:layoutPr>
            <cx:statistics quartileMethod="exclusive"/>
          </cx:layoutPr>
        </cx:series>
        <cx:series layoutId="boxWhisker" uniqueId="{0000000B-C312-4DD2-9D9B-4011913CEAF7}">
          <cx:tx>
            <cx:txData>
              <cx:f>_xlchart.v1.378</cx:f>
              <cx:v>0.5</cx:v>
            </cx:txData>
          </cx:tx>
          <cx:dataId val="2"/>
          <cx:layoutPr>
            <cx:statistics quartileMethod="exclusive"/>
          </cx:layoutPr>
        </cx:series>
        <cx:series layoutId="boxWhisker" uniqueId="{0000000C-C312-4DD2-9D9B-4011913CEAF7}">
          <cx:tx>
            <cx:txData>
              <cx:f>_xlchart.v1.380</cx:f>
              <cx:v>0.6</cx:v>
            </cx:txData>
          </cx:tx>
          <cx:dataId val="3"/>
          <cx:layoutPr>
            <cx:statistics quartileMethod="exclusive"/>
          </cx:layoutPr>
        </cx:series>
        <cx:series layoutId="boxWhisker" uniqueId="{0000000D-C312-4DD2-9D9B-4011913CEAF7}">
          <cx:tx>
            <cx:txData>
              <cx:f>_xlchart.v1.370</cx:f>
              <cx:v>0.8</cx:v>
            </cx:txData>
          </cx:tx>
          <cx:dataId val="4"/>
          <cx:layoutPr>
            <cx:statistics quartileMethod="exclusive"/>
          </cx:layoutPr>
        </cx:series>
        <cx:series layoutId="boxWhisker" uniqueId="{0000000E-C312-4DD2-9D9B-4011913CEAF7}">
          <cx:tx>
            <cx:txData>
              <cx:f>_xlchart.v1.372</cx:f>
              <cx:v>1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_xlchart.v1.21</cx:f>
      </cx:numDim>
    </cx:data>
    <cx:data id="3">
      <cx:numDim type="val">
        <cx:f>_xlchart.v1.18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A32E-4885-82BC-860EB5CBF280}">
          <cx:tx>
            <cx:txData>
              <cx:f>_xlchart.v1.23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A32E-4885-82BC-860EB5CBF280}">
          <cx:tx>
            <cx:txData>
              <cx:f>_xlchart.v1.24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A32E-4885-82BC-860EB5CBF280}">
          <cx:tx>
            <cx:txData>
              <cx:f>_xlchart.v1.25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A32E-4885-82BC-860EB5CBF280}">
          <cx:tx>
            <cx:txData>
              <cx:f>_xlchart.v1.22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_xlchart.v1.382</cx:f>
      </cx:numDim>
    </cx:data>
    <cx:data id="1">
      <cx:numDim type="val">
        <cx:f>_xlchart.v1.383</cx:f>
      </cx:numDim>
    </cx:data>
    <cx:data id="2">
      <cx:numDim type="val">
        <cx:f>_xlchart.v1.384</cx:f>
      </cx:numDim>
    </cx:data>
    <cx:data id="3">
      <cx:numDim type="val">
        <cx:f>_xlchart.v1.385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6453-4B6A-9BEA-97770F540905}">
          <cx:tx>
            <cx:txData>
              <cx:f>_xlchart.v1.386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6453-4B6A-9BEA-97770F540905}">
          <cx:tx>
            <cx:txData>
              <cx:f>_xlchart.v1.387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6453-4B6A-9BEA-97770F540905}">
          <cx:tx>
            <cx:txData>
              <cx:f>_xlchart.v1.388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6453-4B6A-9BEA-97770F540905}">
          <cx:tx>
            <cx:txData>
              <cx:f>_xlchart.v1.389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_xlchart.v1.390</cx:f>
      </cx:numDim>
    </cx:data>
    <cx:data id="1">
      <cx:numDim type="val">
        <cx:f>_xlchart.v1.391</cx:f>
      </cx:numDim>
    </cx:data>
    <cx:data id="2">
      <cx:numDim type="val">
        <cx:f>_xlchart.v1.392</cx:f>
      </cx:numDim>
    </cx:data>
    <cx:data id="3">
      <cx:numDim type="val">
        <cx:f>_xlchart.v1.393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0D87-45E4-9C97-C05DA1C937BF}">
          <cx:tx>
            <cx:txData>
              <cx:f>_xlchart.v1.394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0D87-45E4-9C97-C05DA1C937BF}">
          <cx:tx>
            <cx:txData>
              <cx:f>_xlchart.v1.395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0D87-45E4-9C97-C05DA1C937BF}">
          <cx:tx>
            <cx:txData>
              <cx:f>_xlchart.v1.396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0D87-45E4-9C97-C05DA1C937BF}">
          <cx:tx>
            <cx:txData>
              <cx:f>_xlchart.v1.397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_xlchart.v1.398</cx:f>
      </cx:numDim>
    </cx:data>
    <cx:data id="1">
      <cx:numDim type="val">
        <cx:f>_xlchart.v1.399</cx:f>
      </cx:numDim>
    </cx:data>
    <cx:data id="2">
      <cx:numDim type="val">
        <cx:f>_xlchart.v1.400</cx:f>
      </cx:numDim>
    </cx:data>
    <cx:data id="3">
      <cx:numDim type="val">
        <cx:f>_xlchart.v1.401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450-43F8-B369-471A94DFAC9C}">
          <cx:tx>
            <cx:txData>
              <cx:f>_xlchart.v1.402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450-43F8-B369-471A94DFAC9C}">
          <cx:tx>
            <cx:txData>
              <cx:f>_xlchart.v1.403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450-43F8-B369-471A94DFAC9C}">
          <cx:tx>
            <cx:txData>
              <cx:f>_xlchart.v1.404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450-43F8-B369-471A94DFAC9C}">
          <cx:tx>
            <cx:txData>
              <cx:f>_xlchart.v1.405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_xlchart.v1.406</cx:f>
      </cx:numDim>
    </cx:data>
    <cx:data id="1">
      <cx:numDim type="val">
        <cx:f>_xlchart.v1.407</cx:f>
      </cx:numDim>
    </cx:data>
    <cx:data id="2">
      <cx:numDim type="val">
        <cx:f>_xlchart.v1.408</cx:f>
      </cx:numDim>
    </cx:data>
    <cx:data id="3">
      <cx:numDim type="val">
        <cx:f>_xlchart.v1.409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6420-4205-BCFB-A0E0944C38F1}">
          <cx:tx>
            <cx:txData>
              <cx:f>_xlchart.v1.410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6420-4205-BCFB-A0E0944C38F1}">
          <cx:tx>
            <cx:txData>
              <cx:f>_xlchart.v1.411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6420-4205-BCFB-A0E0944C38F1}">
          <cx:tx>
            <cx:txData>
              <cx:f>_xlchart.v1.412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6420-4205-BCFB-A0E0944C38F1}">
          <cx:tx>
            <cx:txData>
              <cx:f>_xlchart.v1.413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_xlchart.v1.414</cx:f>
      </cx:numDim>
    </cx:data>
    <cx:data id="1">
      <cx:numDim type="val">
        <cx:f>_xlchart.v1.415</cx:f>
      </cx:numDim>
    </cx:data>
    <cx:data id="2">
      <cx:numDim type="val">
        <cx:f>_xlchart.v1.416</cx:f>
      </cx:numDim>
    </cx:data>
    <cx:data id="3">
      <cx:numDim type="val">
        <cx:f>_xlchart.v1.417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1DC9-4BB1-8C78-76D19439AD6C}">
          <cx:tx>
            <cx:txData>
              <cx:f>_xlchart.v1.418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1DC9-4BB1-8C78-76D19439AD6C}">
          <cx:tx>
            <cx:txData>
              <cx:f>_xlchart.v1.419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1DC9-4BB1-8C78-76D19439AD6C}">
          <cx:tx>
            <cx:txData>
              <cx:f>_xlchart.v1.420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1DC9-4BB1-8C78-76D19439AD6C}">
          <cx:tx>
            <cx:txData>
              <cx:f>_xlchart.v1.421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_xlchart.v1.422</cx:f>
      </cx:numDim>
    </cx:data>
    <cx:data id="1">
      <cx:numDim type="val">
        <cx:f>_xlchart.v1.423</cx:f>
      </cx:numDim>
    </cx:data>
    <cx:data id="2">
      <cx:numDim type="val">
        <cx:f>_xlchart.v1.424</cx:f>
      </cx:numDim>
    </cx:data>
    <cx:data id="3">
      <cx:numDim type="val">
        <cx:f>_xlchart.v1.425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5938-49EA-BFF6-77FAAA04CCEB}">
          <cx:tx>
            <cx:txData>
              <cx:f>_xlchart.v1.426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5938-49EA-BFF6-77FAAA04CCEB}">
          <cx:tx>
            <cx:txData>
              <cx:f>_xlchart.v1.427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5938-49EA-BFF6-77FAAA04CCEB}">
          <cx:tx>
            <cx:txData>
              <cx:f>_xlchart.v1.428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5938-49EA-BFF6-77FAAA04CCEB}">
          <cx:tx>
            <cx:txData>
              <cx:f>_xlchart.v1.429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_xlchart.v1.438</cx:f>
      </cx:numDim>
    </cx:data>
    <cx:data id="1">
      <cx:numDim type="val">
        <cx:f>_xlchart.v1.439</cx:f>
      </cx:numDim>
    </cx:data>
    <cx:data id="2">
      <cx:numDim type="val">
        <cx:f>_xlchart.v1.440</cx:f>
      </cx:numDim>
    </cx:data>
    <cx:data id="3">
      <cx:numDim type="val">
        <cx:f>_xlchart.v1.441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A9A-481A-A23B-B02FD2133CE5}">
          <cx:tx>
            <cx:txData>
              <cx:f>_xlchart.v1.442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A9A-481A-A23B-B02FD2133CE5}">
          <cx:tx>
            <cx:txData>
              <cx:f>_xlchart.v1.443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A9A-481A-A23B-B02FD2133CE5}">
          <cx:tx>
            <cx:txData>
              <cx:f>_xlchart.v1.444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A9A-481A-A23B-B02FD2133CE5}">
          <cx:tx>
            <cx:txData>
              <cx:f>_xlchart.v1.445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_xlchart.v1.430</cx:f>
      </cx:numDim>
    </cx:data>
    <cx:data id="1">
      <cx:numDim type="val">
        <cx:f>_xlchart.v1.431</cx:f>
      </cx:numDim>
    </cx:data>
    <cx:data id="2">
      <cx:numDim type="val">
        <cx:f>_xlchart.v1.432</cx:f>
      </cx:numDim>
    </cx:data>
    <cx:data id="3">
      <cx:numDim type="val">
        <cx:f>_xlchart.v1.433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9C65-427B-AFCB-4C3BFFD570AF}">
          <cx:tx>
            <cx:txData>
              <cx:f>_xlchart.v1.434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9C65-427B-AFCB-4C3BFFD570AF}">
          <cx:tx>
            <cx:txData>
              <cx:f>_xlchart.v1.435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9C65-427B-AFCB-4C3BFFD570AF}">
          <cx:tx>
            <cx:txData>
              <cx:f>_xlchart.v1.436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9C65-427B-AFCB-4C3BFFD570AF}">
          <cx:tx>
            <cx:txData>
              <cx:f>_xlchart.v1.437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_xlchart.v1.454</cx:f>
      </cx:numDim>
    </cx:data>
    <cx:data id="1">
      <cx:numDim type="val">
        <cx:f>_xlchart.v1.455</cx:f>
      </cx:numDim>
    </cx:data>
    <cx:data id="2">
      <cx:numDim type="val">
        <cx:f>_xlchart.v1.456</cx:f>
      </cx:numDim>
    </cx:data>
    <cx:data id="3">
      <cx:numDim type="val">
        <cx:f>_xlchart.v1.457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CC05-4D3F-8599-CB07B122ACD5}">
          <cx:tx>
            <cx:txData>
              <cx:f>_xlchart.v1.458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CC05-4D3F-8599-CB07B122ACD5}">
          <cx:tx>
            <cx:txData>
              <cx:f>_xlchart.v1.459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CC05-4D3F-8599-CB07B122ACD5}">
          <cx:tx>
            <cx:txData>
              <cx:f>_xlchart.v1.460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CC05-4D3F-8599-CB07B122ACD5}">
          <cx:tx>
            <cx:txData>
              <cx:f>_xlchart.v1.461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5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_xlchart.v1.446</cx:f>
      </cx:numDim>
    </cx:data>
    <cx:data id="1">
      <cx:numDim type="val">
        <cx:f>_xlchart.v1.447</cx:f>
      </cx:numDim>
    </cx:data>
    <cx:data id="2">
      <cx:numDim type="val">
        <cx:f>_xlchart.v1.448</cx:f>
      </cx:numDim>
    </cx:data>
    <cx:data id="3">
      <cx:numDim type="val">
        <cx:f>_xlchart.v1.449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83C1-494B-AD25-CC620F86BC9B}">
          <cx:tx>
            <cx:txData>
              <cx:f>_xlchart.v1.450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83C1-494B-AD25-CC620F86BC9B}">
          <cx:tx>
            <cx:txData>
              <cx:f>_xlchart.v1.451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83C1-494B-AD25-CC620F86BC9B}">
          <cx:tx>
            <cx:txData>
              <cx:f>_xlchart.v1.452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83C1-494B-AD25-CC620F86BC9B}">
          <cx:tx>
            <cx:txData>
              <cx:f>_xlchart.v1.453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_xlchart.v1.38</cx:f>
      </cx:numDim>
    </cx:data>
  </cx:chartData>
  <cx:chart>
    <cx:title pos="t" align="ctr" overlay="0">
      <cx:tx>
        <cx:txData>
          <cx:v>procentuele afwijking standaard een object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standaard een object</a:t>
          </a:r>
        </a:p>
      </cx:txPr>
    </cx:title>
    <cx:plotArea>
      <cx:plotAreaRegion>
        <cx:series layoutId="boxWhisker" uniqueId="{00000001-21A3-4C87-AF39-1AA5986199DE}">
          <cx:tx>
            <cx:txData>
              <cx:f>_xlchart.v1.37</cx:f>
              <cx:v>ggcnn</cx:v>
            </cx:txData>
          </cx:tx>
          <cx:dataId val="0"/>
          <cx:layoutPr>
            <cx:statistics quartileMethod="exclusive"/>
          </cx:layoutPr>
        </cx:series>
        <cx:series layoutId="boxWhisker" uniqueId="{00000002-21A3-4C87-AF39-1AA5986199DE}">
          <cx:tx>
            <cx:txData>
              <cx:f>_xlchart.v1.36</cx:f>
              <cx:v>ggcnn2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_xlchart.v1.470</cx:f>
      </cx:numDim>
    </cx:data>
    <cx:data id="1">
      <cx:numDim type="val">
        <cx:f>_xlchart.v1.471</cx:f>
      </cx:numDim>
    </cx:data>
    <cx:data id="2">
      <cx:numDim type="val">
        <cx:f>_xlchart.v1.472</cx:f>
      </cx:numDim>
    </cx:data>
    <cx:data id="3">
      <cx:numDim type="val">
        <cx:f>_xlchart.v1.473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6830-438C-87FD-B1BC852F7D0A}">
          <cx:tx>
            <cx:txData>
              <cx:f>_xlchart.v1.474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6830-438C-87FD-B1BC852F7D0A}">
          <cx:tx>
            <cx:txData>
              <cx:f>_xlchart.v1.475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6830-438C-87FD-B1BC852F7D0A}">
          <cx:tx>
            <cx:txData>
              <cx:f>_xlchart.v1.476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6830-438C-87FD-B1BC852F7D0A}">
          <cx:tx>
            <cx:txData>
              <cx:f>_xlchart.v1.477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_xlchart.v1.462</cx:f>
      </cx:numDim>
    </cx:data>
    <cx:data id="1">
      <cx:numDim type="val">
        <cx:f>_xlchart.v1.463</cx:f>
      </cx:numDim>
    </cx:data>
    <cx:data id="2">
      <cx:numDim type="val">
        <cx:f>_xlchart.v1.464</cx:f>
      </cx:numDim>
    </cx:data>
    <cx:data id="3">
      <cx:numDim type="val">
        <cx:f>_xlchart.v1.465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1A4E-40FC-9964-D8E801F0CC91}">
          <cx:tx>
            <cx:txData>
              <cx:f>_xlchart.v1.466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1A4E-40FC-9964-D8E801F0CC91}">
          <cx:tx>
            <cx:txData>
              <cx:f>_xlchart.v1.467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1A4E-40FC-9964-D8E801F0CC91}">
          <cx:tx>
            <cx:txData>
              <cx:f>_xlchart.v1.468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1A4E-40FC-9964-D8E801F0CC91}">
          <cx:tx>
            <cx:txData>
              <cx:f>_xlchart.v1.469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_xlchart.v1.478</cx:f>
      </cx:numDim>
    </cx:data>
    <cx:data id="1">
      <cx:numDim type="val">
        <cx:f>_xlchart.v1.479</cx:f>
      </cx:numDim>
    </cx:data>
    <cx:data id="2">
      <cx:numDim type="val">
        <cx:f>_xlchart.v1.480</cx:f>
      </cx:numDim>
    </cx:data>
    <cx:data id="3">
      <cx:numDim type="val">
        <cx:f>_xlchart.v1.481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0F72-42EC-9F6F-7DA940337874}">
          <cx:tx>
            <cx:txData>
              <cx:f>_xlchart.v1.482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0F72-42EC-9F6F-7DA940337874}">
          <cx:tx>
            <cx:txData>
              <cx:f>_xlchart.v1.483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0F72-42EC-9F6F-7DA940337874}">
          <cx:tx>
            <cx:txData>
              <cx:f>_xlchart.v1.484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0F72-42EC-9F6F-7DA940337874}">
          <cx:tx>
            <cx:txData>
              <cx:f>_xlchart.v1.485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_xlchart.v1.486</cx:f>
      </cx:numDim>
    </cx:data>
    <cx:data id="1">
      <cx:numDim type="val">
        <cx:f>_xlchart.v1.487</cx:f>
      </cx:numDim>
    </cx:data>
    <cx:data id="2">
      <cx:numDim type="val">
        <cx:f>_xlchart.v1.488</cx:f>
      </cx:numDim>
    </cx:data>
    <cx:data id="3">
      <cx:numDim type="val">
        <cx:f>_xlchart.v1.489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2D30-45CD-8F33-108C6E1AF497}">
          <cx:tx>
            <cx:txData>
              <cx:f>_xlchart.v1.490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2D30-45CD-8F33-108C6E1AF497}">
          <cx:tx>
            <cx:txData>
              <cx:f>_xlchart.v1.491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2D30-45CD-8F33-108C6E1AF497}">
          <cx:tx>
            <cx:txData>
              <cx:f>_xlchart.v1.492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2D30-45CD-8F33-108C6E1AF497}">
          <cx:tx>
            <cx:txData>
              <cx:f>_xlchart.v1.493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_xlchart.v1.503</cx:f>
      </cx:numDim>
    </cx:data>
    <cx:data id="1">
      <cx:numDim type="val">
        <cx:f>_xlchart.v1.505</cx:f>
      </cx:numDim>
    </cx:data>
    <cx:data id="2">
      <cx:numDim type="val">
        <cx:f>_xlchart.v1.507</cx:f>
      </cx:numDim>
    </cx:data>
    <cx:data id="3">
      <cx:numDim type="val">
        <cx:f>_xlchart.v1.509</cx:f>
      </cx:numDim>
    </cx:data>
    <cx:data id="4">
      <cx:numDim type="val">
        <cx:f>_xlchart.v1.495</cx:f>
      </cx:numDim>
    </cx:data>
    <cx:data id="5">
      <cx:numDim type="val">
        <cx:f>_xlchart.v1.497</cx:f>
      </cx:numDim>
    </cx:data>
    <cx:data id="6">
      <cx:numDim type="val">
        <cx:f>_xlchart.v1.499</cx:f>
      </cx:numDim>
    </cx:data>
    <cx:data id="7">
      <cx:numDim type="val">
        <cx:f>_xlchart.v1.501</cx:f>
      </cx:numDim>
    </cx:data>
  </cx:chartData>
  <cx:chart>
    <cx:title pos="t" align="ctr" overlay="0">
      <cx:tx>
        <cx:txData>
          <cx:v>PA ggcnn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epoch verloop</a:t>
          </a:r>
        </a:p>
      </cx:txPr>
    </cx:title>
    <cx:plotArea>
      <cx:plotAreaRegion>
        <cx:series layoutId="boxWhisker" uniqueId="{00000004-8DFB-4752-84D7-842B2D242C84}">
          <cx:tx>
            <cx:txData>
              <cx:f>_xlchart.v1.502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5-8DFB-4752-84D7-842B2D242C84}">
          <cx:tx>
            <cx:txData>
              <cx:f>_xlchart.v1.504</cx:f>
              <cx:v>10</cx:v>
            </cx:txData>
          </cx:tx>
          <cx:dataId val="1"/>
          <cx:layoutPr>
            <cx:statistics quartileMethod="exclusive"/>
          </cx:layoutPr>
        </cx:series>
        <cx:series layoutId="boxWhisker" uniqueId="{00000006-8DFB-4752-84D7-842B2D242C84}">
          <cx:tx>
            <cx:txData>
              <cx:f>_xlchart.v1.506</cx:f>
              <cx:v>20</cx:v>
            </cx:txData>
          </cx:tx>
          <cx:dataId val="2"/>
          <cx:layoutPr>
            <cx:statistics quartileMethod="exclusive"/>
          </cx:layoutPr>
        </cx:series>
        <cx:series layoutId="boxWhisker" uniqueId="{00000007-8DFB-4752-84D7-842B2D242C84}">
          <cx:tx>
            <cx:txData>
              <cx:f>_xlchart.v1.508</cx:f>
              <cx:v>30</cx:v>
            </cx:txData>
          </cx:tx>
          <cx:dataId val="3"/>
          <cx:layoutPr>
            <cx:statistics quartileMethod="exclusive"/>
          </cx:layoutPr>
        </cx:series>
        <cx:series layoutId="boxWhisker" uniqueId="{00000008-8DFB-4752-84D7-842B2D242C84}">
          <cx:tx>
            <cx:txData>
              <cx:f>_xlchart.v1.494</cx:f>
              <cx:v>40</cx:v>
            </cx:txData>
          </cx:tx>
          <cx:dataId val="4"/>
          <cx:layoutPr>
            <cx:statistics quartileMethod="exclusive"/>
          </cx:layoutPr>
        </cx:series>
        <cx:series layoutId="boxWhisker" uniqueId="{00000009-8DFB-4752-84D7-842B2D242C84}">
          <cx:tx>
            <cx:txData>
              <cx:f>_xlchart.v1.496</cx:f>
              <cx:v>60</cx:v>
            </cx:txData>
          </cx:tx>
          <cx:dataId val="5"/>
          <cx:layoutPr>
            <cx:statistics quartileMethod="exclusive"/>
          </cx:layoutPr>
        </cx:series>
        <cx:series layoutId="boxWhisker" uniqueId="{0000000A-8DFB-4752-84D7-842B2D242C84}">
          <cx:tx>
            <cx:txData>
              <cx:f>_xlchart.v1.498</cx:f>
              <cx:v>80</cx:v>
            </cx:txData>
          </cx:tx>
          <cx:dataId val="6"/>
          <cx:layoutPr>
            <cx:statistics quartileMethod="exclusive"/>
          </cx:layoutPr>
        </cx:series>
        <cx:series layoutId="boxWhisker" uniqueId="{0000000B-8DFB-4752-84D7-842B2D242C84}">
          <cx:tx>
            <cx:txData>
              <cx:f>_xlchart.v1.500</cx:f>
              <cx:v>100</cx:v>
            </cx:txData>
          </cx:tx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_xlchart.v1.510</cx:f>
      </cx:numDim>
    </cx:data>
    <cx:data id="1">
      <cx:numDim type="val">
        <cx:f>_xlchart.v1.511</cx:f>
      </cx:numDim>
    </cx:data>
    <cx:data id="2">
      <cx:numDim type="val">
        <cx:f>_xlchart.v1.512</cx:f>
      </cx:numDim>
    </cx:data>
    <cx:data id="3">
      <cx:numDim type="val">
        <cx:f>_xlchart.v1.513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93E5-4FD9-8E83-6B31A571F536}">
          <cx:tx>
            <cx:txData>
              <cx:f>_xlchart.v1.514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93E5-4FD9-8E83-6B31A571F536}">
          <cx:tx>
            <cx:txData>
              <cx:f>_xlchart.v1.515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93E5-4FD9-8E83-6B31A571F536}">
          <cx:tx>
            <cx:txData>
              <cx:f>_xlchart.v1.516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93E5-4FD9-8E83-6B31A571F536}">
          <cx:tx>
            <cx:txData>
              <cx:f>_xlchart.v1.517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_xlchart.v1.518</cx:f>
      </cx:numDim>
    </cx:data>
    <cx:data id="1">
      <cx:numDim type="val">
        <cx:f>_xlchart.v1.519</cx:f>
      </cx:numDim>
    </cx:data>
    <cx:data id="2">
      <cx:numDim type="val">
        <cx:f>_xlchart.v1.520</cx:f>
      </cx:numDim>
    </cx:data>
    <cx:data id="3">
      <cx:numDim type="val">
        <cx:f>_xlchart.v1.521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7AAE-4FC6-A9CB-573E6F9621EC}">
          <cx:tx>
            <cx:txData>
              <cx:f>_xlchart.v1.522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7AAE-4FC6-A9CB-573E6F9621EC}">
          <cx:tx>
            <cx:txData>
              <cx:f>_xlchart.v1.523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7AAE-4FC6-A9CB-573E6F9621EC}">
          <cx:tx>
            <cx:txData>
              <cx:f>_xlchart.v1.524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7AAE-4FC6-A9CB-573E6F9621EC}">
          <cx:tx>
            <cx:txData>
              <cx:f>_xlchart.v1.525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_xlchart.v1.534</cx:f>
      </cx:numDim>
    </cx:data>
    <cx:data id="1">
      <cx:numDim type="val">
        <cx:f>_xlchart.v1.535</cx:f>
      </cx:numDim>
    </cx:data>
    <cx:data id="2">
      <cx:numDim type="val">
        <cx:f>_xlchart.v1.536</cx:f>
      </cx:numDim>
    </cx:data>
    <cx:data id="3">
      <cx:numDim type="val">
        <cx:f>_xlchart.v1.537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D9B-4BA1-9FB5-76DADB822474}">
          <cx:tx>
            <cx:txData>
              <cx:f>_xlchart.v1.538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D9B-4BA1-9FB5-76DADB822474}">
          <cx:tx>
            <cx:txData>
              <cx:f>_xlchart.v1.539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D9B-4BA1-9FB5-76DADB822474}">
          <cx:tx>
            <cx:txData>
              <cx:f>_xlchart.v1.540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D9B-4BA1-9FB5-76DADB822474}">
          <cx:tx>
            <cx:txData>
              <cx:f>_xlchart.v1.541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_xlchart.v1.526</cx:f>
      </cx:numDim>
    </cx:data>
    <cx:data id="1">
      <cx:numDim type="val">
        <cx:f>_xlchart.v1.527</cx:f>
      </cx:numDim>
    </cx:data>
    <cx:data id="2">
      <cx:numDim type="val">
        <cx:f>_xlchart.v1.528</cx:f>
      </cx:numDim>
    </cx:data>
    <cx:data id="3">
      <cx:numDim type="val">
        <cx:f>_xlchart.v1.529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948D-4CC2-B5F9-29A3DB442523}">
          <cx:tx>
            <cx:txData>
              <cx:f>_xlchart.v1.530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948D-4CC2-B5F9-29A3DB442523}">
          <cx:tx>
            <cx:txData>
              <cx:f>_xlchart.v1.531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948D-4CC2-B5F9-29A3DB442523}">
          <cx:tx>
            <cx:txData>
              <cx:f>_xlchart.v1.532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948D-4CC2-B5F9-29A3DB442523}">
          <cx:tx>
            <cx:txData>
              <cx:f>_xlchart.v1.533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6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_xlchart.v1.550</cx:f>
      </cx:numDim>
    </cx:data>
    <cx:data id="1">
      <cx:numDim type="val">
        <cx:f>_xlchart.v1.551</cx:f>
      </cx:numDim>
    </cx:data>
    <cx:data id="2">
      <cx:numDim type="val">
        <cx:f>_xlchart.v1.552</cx:f>
      </cx:numDim>
    </cx:data>
    <cx:data id="3">
      <cx:numDim type="val">
        <cx:f>_xlchart.v1.553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2FCE-4E60-B352-E093582C6151}">
          <cx:tx>
            <cx:txData>
              <cx:f>_xlchart.v1.554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2FCE-4E60-B352-E093582C6151}">
          <cx:tx>
            <cx:txData>
              <cx:f>_xlchart.v1.555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2FCE-4E60-B352-E093582C6151}">
          <cx:tx>
            <cx:txData>
              <cx:f>_xlchart.v1.556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2FCE-4E60-B352-E093582C6151}">
          <cx:tx>
            <cx:txData>
              <cx:f>_xlchart.v1.557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_xlchart.v1.47</cx:f>
      </cx:numDim>
    </cx:data>
  </cx:chartData>
  <cx:chart>
    <cx:title pos="t" align="ctr" overlay="0">
      <cx:tx>
        <cx:txData>
          <cx:v>afwijking standaard een object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standaard een object</a:t>
          </a:r>
        </a:p>
      </cx:txPr>
    </cx:title>
    <cx:plotArea>
      <cx:plotAreaRegion>
        <cx:series layoutId="boxWhisker" uniqueId="{00000001-5602-4BEA-9399-CFB451593D49}">
          <cx:tx>
            <cx:txData>
              <cx:f>_xlchart.v1.46</cx:f>
              <cx:v>ggcnn</cx:v>
            </cx:txData>
          </cx:tx>
          <cx:dataId val="0"/>
          <cx:layoutPr>
            <cx:statistics quartileMethod="exclusive"/>
          </cx:layoutPr>
        </cx:series>
        <cx:series layoutId="boxWhisker" uniqueId="{00000002-5602-4BEA-9399-CFB451593D49}">
          <cx:tx>
            <cx:txData>
              <cx:f>_xlchart.v1.45</cx:f>
              <cx:v>ggcnn2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Afwijking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Afwijking [mm]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_xlchart.v1.542</cx:f>
      </cx:numDim>
    </cx:data>
    <cx:data id="1">
      <cx:numDim type="val">
        <cx:f>_xlchart.v1.543</cx:f>
      </cx:numDim>
    </cx:data>
    <cx:data id="2">
      <cx:numDim type="val">
        <cx:f>_xlchart.v1.544</cx:f>
      </cx:numDim>
    </cx:data>
    <cx:data id="3">
      <cx:numDim type="val">
        <cx:f>_xlchart.v1.545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62F2-4B30-BAC7-939956E7F827}">
          <cx:tx>
            <cx:txData>
              <cx:f>_xlchart.v1.546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62F2-4B30-BAC7-939956E7F827}">
          <cx:tx>
            <cx:txData>
              <cx:f>_xlchart.v1.547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62F2-4B30-BAC7-939956E7F827}">
          <cx:tx>
            <cx:txData>
              <cx:f>_xlchart.v1.548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62F2-4B30-BAC7-939956E7F827}">
          <cx:tx>
            <cx:txData>
              <cx:f>_xlchart.v1.549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_xlchart.v1.558</cx:f>
      </cx:numDim>
    </cx:data>
    <cx:data id="1">
      <cx:numDim type="val">
        <cx:f>_xlchart.v1.559</cx:f>
      </cx:numDim>
    </cx:data>
    <cx:data id="2">
      <cx:numDim type="val">
        <cx:f>_xlchart.v1.560</cx:f>
      </cx:numDim>
    </cx:data>
    <cx:data id="3">
      <cx:numDim type="val">
        <cx:f>_xlchart.v1.561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AB0A-418C-A163-C84116B4F206}">
          <cx:tx>
            <cx:txData>
              <cx:f>_xlchart.v1.562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AB0A-418C-A163-C84116B4F206}">
          <cx:tx>
            <cx:txData>
              <cx:f>_xlchart.v1.563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AB0A-418C-A163-C84116B4F206}">
          <cx:tx>
            <cx:txData>
              <cx:f>_xlchart.v1.564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AB0A-418C-A163-C84116B4F206}">
          <cx:tx>
            <cx:txData>
              <cx:f>_xlchart.v1.565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_xlchart.v1.566</cx:f>
      </cx:numDim>
    </cx:data>
    <cx:data id="1">
      <cx:numDim type="val">
        <cx:f>_xlchart.v1.567</cx:f>
      </cx:numDim>
    </cx:data>
    <cx:data id="2">
      <cx:numDim type="val">
        <cx:f>_xlchart.v1.568</cx:f>
      </cx:numDim>
    </cx:data>
    <cx:data id="3">
      <cx:numDim type="val">
        <cx:f>_xlchart.v1.569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FCA0-4F00-9DA6-086245D093A8}">
          <cx:tx>
            <cx:txData>
              <cx:f>_xlchart.v1.570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FCA0-4F00-9DA6-086245D093A8}">
          <cx:tx>
            <cx:txData>
              <cx:f>_xlchart.v1.571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FCA0-4F00-9DA6-086245D093A8}">
          <cx:tx>
            <cx:txData>
              <cx:f>_xlchart.v1.572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FCA0-4F00-9DA6-086245D093A8}">
          <cx:tx>
            <cx:txData>
              <cx:f>_xlchart.v1.573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_xlchart.v1.582</cx:f>
      </cx:numDim>
    </cx:data>
    <cx:data id="1">
      <cx:numDim type="val">
        <cx:f>_xlchart.v1.585</cx:f>
      </cx:numDim>
    </cx:data>
    <cx:data id="2">
      <cx:numDim type="val">
        <cx:f>_xlchart.v1.583</cx:f>
      </cx:numDim>
    </cx:data>
    <cx:data id="3">
      <cx:numDim type="val">
        <cx:f>_xlchart.v1.588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D736-4EBD-BA72-9E67CD2440A9}">
          <cx:tx>
            <cx:txData>
              <cx:f>_xlchart.v1.584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D736-4EBD-BA72-9E67CD2440A9}">
          <cx:tx>
            <cx:txData>
              <cx:f>_xlchart.v1.586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D736-4EBD-BA72-9E67CD2440A9}">
          <cx:tx>
            <cx:txData>
              <cx:f>_xlchart.v1.587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D736-4EBD-BA72-9E67CD2440A9}">
          <cx:tx>
            <cx:txData>
              <cx:f>_xlchart.v1.589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_xlchart.v1.574</cx:f>
      </cx:numDim>
    </cx:data>
    <cx:data id="1">
      <cx:numDim type="val">
        <cx:f>_xlchart.v1.575</cx:f>
      </cx:numDim>
    </cx:data>
    <cx:data id="2">
      <cx:numDim type="val">
        <cx:f>_xlchart.v1.576</cx:f>
      </cx:numDim>
    </cx:data>
    <cx:data id="3">
      <cx:numDim type="val">
        <cx:f>_xlchart.v1.577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D566-4C98-93E1-8701F023AF5A}">
          <cx:tx>
            <cx:txData>
              <cx:f>_xlchart.v1.578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D566-4C98-93E1-8701F023AF5A}">
          <cx:tx>
            <cx:txData>
              <cx:f>_xlchart.v1.579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D566-4C98-93E1-8701F023AF5A}">
          <cx:tx>
            <cx:txData>
              <cx:f>_xlchart.v1.580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D566-4C98-93E1-8701F023AF5A}">
          <cx:tx>
            <cx:txData>
              <cx:f>_xlchart.v1.581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_xlchart.v1.597</cx:f>
      </cx:numDim>
    </cx:data>
    <cx:data id="1">
      <cx:numDim type="val">
        <cx:f>_xlchart.v1.599</cx:f>
      </cx:numDim>
    </cx:data>
    <cx:data id="2">
      <cx:numDim type="val">
        <cx:f>_xlchart.v1.601</cx:f>
      </cx:numDim>
    </cx:data>
    <cx:data id="3">
      <cx:numDim type="val">
        <cx:f>_xlchart.v1.603</cx:f>
      </cx:numDim>
    </cx:data>
    <cx:data id="4">
      <cx:numDim type="val">
        <cx:f>_xlchart.v1.591</cx:f>
      </cx:numDim>
    </cx:data>
    <cx:data id="5">
      <cx:numDim type="val">
        <cx:f>_xlchart.v1.593</cx:f>
      </cx:numDim>
    </cx:data>
    <cx:data id="6">
      <cx:numDim type="val">
        <cx:f>_xlchart.v1.595</cx:f>
      </cx:numDim>
    </cx:data>
  </cx:chartData>
  <cx:chart>
    <cx:title pos="t" align="ctr" overlay="0">
      <cx:tx>
        <cx:txData>
          <cx:v>PA ggcnn2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ggcnn2 epoch verloop</a:t>
          </a:r>
        </a:p>
      </cx:txPr>
    </cx:title>
    <cx:plotArea>
      <cx:plotAreaRegion>
        <cx:series layoutId="boxWhisker" uniqueId="{00000001-490D-4342-9629-7E4D3135CB5C}">
          <cx:tx>
            <cx:txData>
              <cx:f>_xlchart.v1.596</cx:f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490D-4342-9629-7E4D3135CB5C}">
          <cx:tx>
            <cx:txData>
              <cx:f>_xlchart.v1.598</cx:f>
              <cx:v>10</cx:v>
            </cx:txData>
          </cx:tx>
          <cx:dataId val="1"/>
          <cx:layoutPr>
            <cx:statistics quartileMethod="exclusive"/>
          </cx:layoutPr>
        </cx:series>
        <cx:series layoutId="boxWhisker" uniqueId="{00000003-490D-4342-9629-7E4D3135CB5C}">
          <cx:tx>
            <cx:txData>
              <cx:f>_xlchart.v1.600</cx:f>
              <cx:v>20</cx:v>
            </cx:txData>
          </cx:tx>
          <cx:dataId val="2"/>
          <cx:layoutPr>
            <cx:statistics quartileMethod="exclusive"/>
          </cx:layoutPr>
        </cx:series>
        <cx:series layoutId="boxWhisker" uniqueId="{00000004-490D-4342-9629-7E4D3135CB5C}">
          <cx:tx>
            <cx:txData>
              <cx:f>_xlchart.v1.602</cx:f>
              <cx:v>40</cx:v>
            </cx:txData>
          </cx:tx>
          <cx:dataId val="3"/>
          <cx:layoutPr>
            <cx:statistics quartileMethod="exclusive"/>
          </cx:layoutPr>
        </cx:series>
        <cx:series layoutId="boxWhisker" uniqueId="{00000005-490D-4342-9629-7E4D3135CB5C}">
          <cx:tx>
            <cx:txData>
              <cx:f>_xlchart.v1.590</cx:f>
              <cx:v>60</cx:v>
            </cx:txData>
          </cx:tx>
          <cx:dataId val="4"/>
          <cx:layoutPr>
            <cx:statistics quartileMethod="exclusive"/>
          </cx:layoutPr>
        </cx:series>
        <cx:series layoutId="boxWhisker" uniqueId="{00000006-490D-4342-9629-7E4D3135CB5C}">
          <cx:tx>
            <cx:txData>
              <cx:f>_xlchart.v1.592</cx:f>
              <cx:v>80</cx:v>
            </cx:txData>
          </cx:tx>
          <cx:dataId val="5"/>
          <cx:layoutPr>
            <cx:statistics quartileMethod="exclusive"/>
          </cx:layoutPr>
        </cx:series>
        <cx:series layoutId="boxWhisker" uniqueId="{00000007-490D-4342-9629-7E4D3135CB5C}">
          <cx:tx>
            <cx:txData>
              <cx:f>_xlchart.v1.594</cx:f>
              <cx:v>100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_xlchart.v1.612</cx:f>
      </cx:numDim>
    </cx:data>
    <cx:data id="1">
      <cx:numDim type="val">
        <cx:f>_xlchart.v1.613</cx:f>
      </cx:numDim>
    </cx:data>
    <cx:data id="2">
      <cx:numDim type="val">
        <cx:f>_xlchart.v1.614</cx:f>
      </cx:numDim>
    </cx:data>
    <cx:data id="3">
      <cx:numDim type="val">
        <cx:f>_xlchart.v1.615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404F-4EED-B148-F5C47F852904}">
          <cx:tx>
            <cx:txData>
              <cx:f>_xlchart.v1.616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404F-4EED-B148-F5C47F852904}">
          <cx:tx>
            <cx:txData>
              <cx:f>_xlchart.v1.617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404F-4EED-B148-F5C47F852904}">
          <cx:tx>
            <cx:txData>
              <cx:f>_xlchart.v1.618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404F-4EED-B148-F5C47F852904}">
          <cx:tx>
            <cx:txData>
              <cx:f>_xlchart.v1.619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_xlchart.v1.604</cx:f>
      </cx:numDim>
    </cx:data>
    <cx:data id="1">
      <cx:numDim type="val">
        <cx:f>_xlchart.v1.605</cx:f>
      </cx:numDim>
    </cx:data>
    <cx:data id="2">
      <cx:numDim type="val">
        <cx:f>_xlchart.v1.606</cx:f>
      </cx:numDim>
    </cx:data>
    <cx:data id="3">
      <cx:numDim type="val">
        <cx:f>_xlchart.v1.607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3914-4A21-BED7-F24D16C5D1EA}">
          <cx:tx>
            <cx:txData>
              <cx:f>_xlchart.v1.608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3914-4A21-BED7-F24D16C5D1EA}">
          <cx:tx>
            <cx:txData>
              <cx:f>_xlchart.v1.609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3914-4A21-BED7-F24D16C5D1EA}">
          <cx:tx>
            <cx:txData>
              <cx:f>_xlchart.v1.610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3914-4A21-BED7-F24D16C5D1EA}">
          <cx:tx>
            <cx:txData>
              <cx:f>_xlchart.v1.611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_xlchart.v1.620</cx:f>
      </cx:numDim>
    </cx:data>
    <cx:data id="1">
      <cx:numDim type="val">
        <cx:f>_xlchart.v1.621</cx:f>
      </cx:numDim>
    </cx:data>
    <cx:data id="2">
      <cx:numDim type="val">
        <cx:f>_xlchart.v1.622</cx:f>
      </cx:numDim>
    </cx:data>
    <cx:data id="3">
      <cx:numDim type="val">
        <cx:f>_xlchart.v1.623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CBA-44C4-BBA4-3417C170DF3D}" formatIdx="0">
          <cx:tx>
            <cx:txData>
              <cx:f>_xlchart.v1.624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CBA-44C4-BBA4-3417C170DF3D}" formatIdx="1">
          <cx:tx>
            <cx:txData>
              <cx:f>_xlchart.v1.625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1-6E18-4C46-A960-580CB64FE126}">
          <cx:tx>
            <cx:txData>
              <cx:f>_xlchart.v1.626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2-6E18-4C46-A960-580CB64FE126}">
          <cx:tx>
            <cx:txData>
              <cx:f>_xlchart.v1.627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7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_xlchart.v1.628</cx:f>
      </cx:numDim>
    </cx:data>
    <cx:data id="1">
      <cx:numDim type="val">
        <cx:f>_xlchart.v1.629</cx:f>
      </cx:numDim>
    </cx:data>
    <cx:data id="2">
      <cx:numDim type="val">
        <cx:f>_xlchart.v1.630</cx:f>
      </cx:numDim>
    </cx:data>
    <cx:data id="3">
      <cx:numDim type="val">
        <cx:f>_xlchart.v1.631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D9B9-4FC8-99ED-E3F035969665}">
          <cx:tx>
            <cx:txData>
              <cx:f>_xlchart.v1.632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D9B9-4FC8-99ED-E3F035969665}">
          <cx:tx>
            <cx:txData>
              <cx:f>_xlchart.v1.633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D9B9-4FC8-99ED-E3F035969665}">
          <cx:tx>
            <cx:txData>
              <cx:f>_xlchart.v1.634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D9B9-4FC8-99ED-E3F035969665}">
          <cx:tx>
            <cx:txData>
              <cx:f>_xlchart.v1.635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_xlchart.v1.58</cx:f>
      </cx:numDim>
    </cx:data>
    <cx:data id="1">
      <cx:numDim type="val">
        <cx:f>_xlchart.v1.59</cx:f>
      </cx:numDim>
    </cx:data>
    <cx:data id="2">
      <cx:numDim type="val">
        <cx:f>_xlchart.v1.60</cx:f>
      </cx:numDim>
    </cx:data>
    <cx:data id="3">
      <cx:numDim type="val">
        <cx:f>_xlchart.v1.61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1-E122-4480-81F1-66248D1538E7}">
          <cx:tx>
            <cx:txData>
              <cx:f/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2-E122-4480-81F1-66248D1538E7}">
          <cx:tx>
            <cx:txData>
              <cx:f/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3-E122-4480-81F1-66248D1538E7}">
          <cx:tx>
            <cx:txData>
              <cx:f/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4-E122-4480-81F1-66248D1538E7}">
          <cx:tx>
            <cx:txData>
              <cx:f/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_xlchart.v1.637</cx:f>
      </cx:numDim>
    </cx:data>
    <cx:data id="1">
      <cx:numDim type="val">
        <cx:f>_xlchart.v1.639</cx:f>
      </cx:numDim>
    </cx:data>
  </cx:chartData>
  <cx:chart>
    <cx:title pos="t" align="ctr" overlay="0">
      <cx:tx>
        <cx:txData>
          <cx:v>PA ggcnn batch size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batch size verloop</a:t>
          </a:r>
        </a:p>
      </cx:txPr>
    </cx:title>
    <cx:plotArea>
      <cx:plotAreaRegion>
        <cx:series layoutId="boxWhisker" uniqueId="{00000001-7C24-4902-8723-858A5F7EE2A3}">
          <cx:tx>
            <cx:txData>
              <cx:f>_xlchart.v1.636</cx:f>
              <cx:v>4</cx:v>
            </cx:txData>
          </cx:tx>
          <cx:dataId val="0"/>
          <cx:layoutPr>
            <cx:statistics quartileMethod="exclusive"/>
          </cx:layoutPr>
        </cx:series>
        <cx:series layoutId="boxWhisker" uniqueId="{00000002-7C24-4902-8723-858A5F7EE2A3}">
          <cx:tx>
            <cx:txData>
              <cx:f>_xlchart.v1.638</cx:f>
              <cx:v>16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8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_xlchart.v1.648</cx:f>
      </cx:numDim>
    </cx:data>
    <cx:data id="1">
      <cx:numDim type="val">
        <cx:f>_xlchart.v1.649</cx:f>
      </cx:numDim>
    </cx:data>
    <cx:data id="2">
      <cx:numDim type="val">
        <cx:f>_xlchart.v1.650</cx:f>
      </cx:numDim>
    </cx:data>
    <cx:data id="3">
      <cx:numDim type="val">
        <cx:f>_xlchart.v1.651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9051-4A4A-B2E1-7F95200325EA}">
          <cx:tx>
            <cx:txData>
              <cx:f>_xlchart.v1.652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9051-4A4A-B2E1-7F95200325EA}">
          <cx:tx>
            <cx:txData>
              <cx:f>_xlchart.v1.653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9051-4A4A-B2E1-7F95200325EA}">
          <cx:tx>
            <cx:txData>
              <cx:f>_xlchart.v1.654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9051-4A4A-B2E1-7F95200325EA}">
          <cx:tx>
            <cx:txData>
              <cx:f>_xlchart.v1.655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_xlchart.v1.640</cx:f>
      </cx:numDim>
    </cx:data>
    <cx:data id="1">
      <cx:numDim type="val">
        <cx:f>_xlchart.v1.641</cx:f>
      </cx:numDim>
    </cx:data>
    <cx:data id="2">
      <cx:numDim type="val">
        <cx:f>_xlchart.v1.642</cx:f>
      </cx:numDim>
    </cx:data>
    <cx:data id="3">
      <cx:numDim type="val">
        <cx:f>_xlchart.v1.643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5197-42A9-8828-D47489C1E925}">
          <cx:tx>
            <cx:txData>
              <cx:f>_xlchart.v1.644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5197-42A9-8828-D47489C1E925}">
          <cx:tx>
            <cx:txData>
              <cx:f>_xlchart.v1.645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5197-42A9-8828-D47489C1E925}">
          <cx:tx>
            <cx:txData>
              <cx:f>_xlchart.v1.646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5197-42A9-8828-D47489C1E925}">
          <cx:tx>
            <cx:txData>
              <cx:f>_xlchart.v1.647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_xlchart.v1.664</cx:f>
      </cx:numDim>
    </cx:data>
    <cx:data id="1">
      <cx:numDim type="val">
        <cx:f>_xlchart.v1.665</cx:f>
      </cx:numDim>
    </cx:data>
    <cx:data id="2">
      <cx:numDim type="val">
        <cx:f>_xlchart.v1.666</cx:f>
      </cx:numDim>
    </cx:data>
    <cx:data id="3">
      <cx:numDim type="val">
        <cx:f>_xlchart.v1.667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2CD1-4820-BF96-F5C0520192BD}">
          <cx:tx>
            <cx:txData>
              <cx:f>_xlchart.v1.668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2CD1-4820-BF96-F5C0520192BD}">
          <cx:tx>
            <cx:txData>
              <cx:f>_xlchart.v1.669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2CD1-4820-BF96-F5C0520192BD}">
          <cx:tx>
            <cx:txData>
              <cx:f>_xlchart.v1.670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2CD1-4820-BF96-F5C0520192BD}">
          <cx:tx>
            <cx:txData>
              <cx:f>_xlchart.v1.671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_xlchart.v1.656</cx:f>
      </cx:numDim>
    </cx:data>
    <cx:data id="1">
      <cx:numDim type="val">
        <cx:f>_xlchart.v1.657</cx:f>
      </cx:numDim>
    </cx:data>
    <cx:data id="2">
      <cx:numDim type="val">
        <cx:f>_xlchart.v1.658</cx:f>
      </cx:numDim>
    </cx:data>
    <cx:data id="3">
      <cx:numDim type="val">
        <cx:f>_xlchart.v1.659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AC71-44CE-90D9-3B2F39496FCB}">
          <cx:tx>
            <cx:txData>
              <cx:f>_xlchart.v1.660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AC71-44CE-90D9-3B2F39496FCB}">
          <cx:tx>
            <cx:txData>
              <cx:f>_xlchart.v1.661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AC71-44CE-90D9-3B2F39496FCB}">
          <cx:tx>
            <cx:txData>
              <cx:f>_xlchart.v1.662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AC71-44CE-90D9-3B2F39496FCB}">
          <cx:tx>
            <cx:txData>
              <cx:f>_xlchart.v1.663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_xlchart.v1.673</cx:f>
      </cx:numDim>
    </cx:data>
    <cx:data id="1">
      <cx:numDim type="val">
        <cx:f>_xlchart.v1.675</cx:f>
      </cx:numDim>
    </cx:data>
  </cx:chartData>
  <cx:chart>
    <cx:title pos="t" align="ctr" overlay="0">
      <cx:tx>
        <cx:txData>
          <cx:v>PA ggcnn2 batch size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ggcnn2 batch size verloop</a:t>
          </a:r>
        </a:p>
      </cx:txPr>
    </cx:title>
    <cx:plotArea>
      <cx:plotAreaRegion>
        <cx:series layoutId="boxWhisker" uniqueId="{00000001-B8E5-4468-B8D2-E00A8B4F24F2}">
          <cx:tx>
            <cx:txData>
              <cx:f>_xlchart.v1.672</cx:f>
              <cx:v>4</cx:v>
            </cx:txData>
          </cx:tx>
          <cx:dataId val="0"/>
          <cx:layoutPr>
            <cx:statistics quartileMethod="exclusive"/>
          </cx:layoutPr>
        </cx:series>
        <cx:series layoutId="boxWhisker" uniqueId="{00000002-B8E5-4468-B8D2-E00A8B4F24F2}">
          <cx:tx>
            <cx:txData>
              <cx:f>_xlchart.v1.674</cx:f>
              <cx:v>16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8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_xlchart.v1.684</cx:f>
      </cx:numDim>
    </cx:data>
    <cx:data id="1">
      <cx:numDim type="val">
        <cx:f>_xlchart.v1.685</cx:f>
      </cx:numDim>
    </cx:data>
    <cx:data id="2">
      <cx:numDim type="val">
        <cx:f>_xlchart.v1.686</cx:f>
      </cx:numDim>
    </cx:data>
    <cx:data id="3">
      <cx:numDim type="val">
        <cx:f>_xlchart.v1.687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5C2E-4DDF-AE74-8C02D9E17754}">
          <cx:tx>
            <cx:txData>
              <cx:f>_xlchart.v1.688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5C2E-4DDF-AE74-8C02D9E17754}">
          <cx:tx>
            <cx:txData>
              <cx:f>_xlchart.v1.689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5C2E-4DDF-AE74-8C02D9E17754}">
          <cx:tx>
            <cx:txData>
              <cx:f>_xlchart.v1.690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5C2E-4DDF-AE74-8C02D9E17754}">
          <cx:tx>
            <cx:txData>
              <cx:f>_xlchart.v1.691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_xlchart.v1.676</cx:f>
      </cx:numDim>
    </cx:data>
    <cx:data id="1">
      <cx:numDim type="val">
        <cx:f>_xlchart.v1.677</cx:f>
      </cx:numDim>
    </cx:data>
    <cx:data id="2">
      <cx:numDim type="val">
        <cx:f>_xlchart.v1.678</cx:f>
      </cx:numDim>
    </cx:data>
    <cx:data id="3">
      <cx:numDim type="val">
        <cx:f>_xlchart.v1.679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C2D6-4B11-99E3-DF7030CC6E37}">
          <cx:tx>
            <cx:txData>
              <cx:f>_xlchart.v1.680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C2D6-4B11-99E3-DF7030CC6E37}">
          <cx:tx>
            <cx:txData>
              <cx:f>_xlchart.v1.681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C2D6-4B11-99E3-DF7030CC6E37}">
          <cx:tx>
            <cx:txData>
              <cx:f>_xlchart.v1.682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C2D6-4B11-99E3-DF7030CC6E37}">
          <cx:tx>
            <cx:txData>
              <cx:f>_xlchart.v1.683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_xlchart.v1.700</cx:f>
      </cx:numDim>
    </cx:data>
    <cx:data id="1">
      <cx:numDim type="val">
        <cx:f>_xlchart.v1.701</cx:f>
      </cx:numDim>
    </cx:data>
    <cx:data id="2">
      <cx:numDim type="val">
        <cx:f>_xlchart.v1.702</cx:f>
      </cx:numDim>
    </cx:data>
    <cx:data id="3">
      <cx:numDim type="val">
        <cx:f>_xlchart.v1.703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2157-4E5F-BEB7-789571E5C354}">
          <cx:tx>
            <cx:txData>
              <cx:f>_xlchart.v1.704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2157-4E5F-BEB7-789571E5C354}">
          <cx:tx>
            <cx:txData>
              <cx:f>_xlchart.v1.705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2157-4E5F-BEB7-789571E5C354}">
          <cx:tx>
            <cx:txData>
              <cx:f>_xlchart.v1.706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2157-4E5F-BEB7-789571E5C354}">
          <cx:tx>
            <cx:txData>
              <cx:f>_xlchart.v1.707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8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_xlchart.v1.692</cx:f>
      </cx:numDim>
    </cx:data>
    <cx:data id="1">
      <cx:numDim type="val">
        <cx:f>_xlchart.v1.693</cx:f>
      </cx:numDim>
    </cx:data>
    <cx:data id="2">
      <cx:numDim type="val">
        <cx:f>_xlchart.v1.694</cx:f>
      </cx:numDim>
    </cx:data>
    <cx:data id="3">
      <cx:numDim type="val">
        <cx:f>_xlchart.v1.695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B7C1-47D4-A0A4-D3B8A00F7CCE}">
          <cx:tx>
            <cx:txData>
              <cx:f>_xlchart.v1.696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B7C1-47D4-A0A4-D3B8A00F7CCE}">
          <cx:tx>
            <cx:txData>
              <cx:f>_xlchart.v1.697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B7C1-47D4-A0A4-D3B8A00F7CCE}">
          <cx:tx>
            <cx:txData>
              <cx:f>_xlchart.v1.698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B7C1-47D4-A0A4-D3B8A00F7CCE}">
          <cx:tx>
            <cx:txData>
              <cx:f>_xlchart.v1.699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  <cx:data id="2">
      <cx:numDim type="val">
        <cx:f>_xlchart.v1.56</cx:f>
      </cx:numDim>
    </cx:data>
    <cx:data id="3">
      <cx:numDim type="val">
        <cx:f>_xlchart.v1.57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B378-4E91-9497-E9028F7536A9}">
          <cx:tx>
            <cx:txData>
              <cx:f>_xlchart.v1.50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B378-4E91-9497-E9028F7536A9}">
          <cx:tx>
            <cx:txData>
              <cx:f>_xlchart.v1.51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B378-4E91-9497-E9028F7536A9}">
          <cx:tx>
            <cx:txData>
              <cx:f>_xlchart.v1.52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B378-4E91-9497-E9028F7536A9}">
          <cx:tx>
            <cx:txData>
              <cx:f>_xlchart.v1.53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_xlchart.v1.708</cx:f>
      </cx:numDim>
    </cx:data>
    <cx:data id="1">
      <cx:numDim type="val">
        <cx:f>_xlchart.v1.709</cx:f>
      </cx:numDim>
    </cx:data>
    <cx:data id="2">
      <cx:numDim type="val">
        <cx:f>_xlchart.v1.710</cx:f>
      </cx:numDim>
    </cx:data>
    <cx:data id="3">
      <cx:numDim type="val">
        <cx:f>_xlchart.v1.711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2A8A-476D-980A-AF1D39BC941E}">
          <cx:tx>
            <cx:txData>
              <cx:f>_xlchart.v1.712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2A8A-476D-980A-AF1D39BC941E}">
          <cx:tx>
            <cx:txData>
              <cx:f>_xlchart.v1.713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2A8A-476D-980A-AF1D39BC941E}">
          <cx:tx>
            <cx:txData>
              <cx:f>_xlchart.v1.714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2A8A-476D-980A-AF1D39BC941E}">
          <cx:tx>
            <cx:txData>
              <cx:f>_xlchart.v1.715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_xlchart.v1.716</cx:f>
      </cx:numDim>
    </cx:data>
    <cx:data id="1">
      <cx:numDim type="val">
        <cx:f>_xlchart.v1.717</cx:f>
      </cx:numDim>
    </cx:data>
    <cx:data id="2">
      <cx:numDim type="val">
        <cx:f>_xlchart.v1.718</cx:f>
      </cx:numDim>
    </cx:data>
    <cx:data id="3">
      <cx:numDim type="val">
        <cx:f>_xlchart.v1.719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94E7-402A-8D3A-E9FB17EFFB1C}">
          <cx:tx>
            <cx:txData>
              <cx:f>_xlchart.v1.720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94E7-402A-8D3A-E9FB17EFFB1C}">
          <cx:tx>
            <cx:txData>
              <cx:f>_xlchart.v1.721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94E7-402A-8D3A-E9FB17EFFB1C}">
          <cx:tx>
            <cx:txData>
              <cx:f>_xlchart.v1.722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94E7-402A-8D3A-E9FB17EFFB1C}">
          <cx:tx>
            <cx:txData>
              <cx:f>_xlchart.v1.723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_xlchart.v1.725</cx:f>
      </cx:numDim>
    </cx:data>
    <cx:data id="1">
      <cx:numDim type="val">
        <cx:f>_xlchart.v1.727</cx:f>
      </cx:numDim>
    </cx:data>
    <cx:data id="2">
      <cx:numDim type="val">
        <cx:f>_xlchart.v1.729</cx:f>
      </cx:numDim>
    </cx:data>
    <cx:data id="3">
      <cx:numDim type="val">
        <cx:f>_xlchart.v1.731</cx:f>
      </cx:numDim>
    </cx:data>
  </cx:chartData>
  <cx:chart>
    <cx:title pos="t" align="ctr" overlay="0">
      <cx:tx>
        <cx:txData>
          <cx:v>PA ggcnn batches per epoch verloop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 ggcnn batches per epoch verloop</a:t>
          </a:r>
        </a:p>
      </cx:txPr>
    </cx:title>
    <cx:plotArea>
      <cx:plotAreaRegion>
        <cx:series layoutId="boxWhisker" uniqueId="{00000009-FA24-46EE-BAB1-D5794786C2A1}">
          <cx:tx>
            <cx:txData>
              <cx:f>_xlchart.v1.724</cx:f>
              <cx:v>100</cx:v>
            </cx:txData>
          </cx:tx>
          <cx:dataId val="0"/>
          <cx:layoutPr>
            <cx:statistics quartileMethod="exclusive"/>
          </cx:layoutPr>
        </cx:series>
        <cx:series layoutId="boxWhisker" uniqueId="{0000000A-FA24-46EE-BAB1-D5794786C2A1}">
          <cx:tx>
            <cx:txData>
              <cx:f>_xlchart.v1.726</cx:f>
              <cx:v>500</cx:v>
            </cx:txData>
          </cx:tx>
          <cx:dataId val="1"/>
          <cx:layoutPr>
            <cx:statistics quartileMethod="exclusive"/>
          </cx:layoutPr>
        </cx:series>
        <cx:series layoutId="boxWhisker" uniqueId="{0000000B-FA24-46EE-BAB1-D5794786C2A1}">
          <cx:tx>
            <cx:txData>
              <cx:f>_xlchart.v1.728</cx:f>
              <cx:v>1500</cx:v>
            </cx:txData>
          </cx:tx>
          <cx:dataId val="2"/>
          <cx:layoutPr>
            <cx:statistics quartileMethod="exclusive"/>
          </cx:layoutPr>
        </cx:series>
        <cx:series layoutId="boxWhisker" uniqueId="{0000000C-FA24-46EE-BAB1-D5794786C2A1}">
          <cx:tx>
            <cx:txData>
              <cx:f>_xlchart.v1.730</cx:f>
              <cx:v>2000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PA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9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_xlchart.v1.732</cx:f>
      </cx:numDim>
    </cx:data>
    <cx:data id="1">
      <cx:numDim type="val">
        <cx:f>_xlchart.v1.733</cx:f>
      </cx:numDim>
    </cx:data>
    <cx:data id="2">
      <cx:numDim type="val">
        <cx:f>_xlchart.v1.734</cx:f>
      </cx:numDim>
    </cx:data>
    <cx:data id="3">
      <cx:numDim type="val">
        <cx:f>_xlchart.v1.735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D533-4439-ACC8-D4FF0F71F40D}">
          <cx:tx>
            <cx:txData>
              <cx:f>_xlchart.v1.736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D533-4439-ACC8-D4FF0F71F40D}">
          <cx:tx>
            <cx:txData>
              <cx:f>_xlchart.v1.737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D533-4439-ACC8-D4FF0F71F40D}">
          <cx:tx>
            <cx:txData>
              <cx:f>_xlchart.v1.738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D533-4439-ACC8-D4FF0F71F40D}">
          <cx:tx>
            <cx:txData>
              <cx:f>_xlchart.v1.739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_xlchart.v1.740</cx:f>
      </cx:numDim>
    </cx:data>
    <cx:data id="1">
      <cx:numDim type="val">
        <cx:f>_xlchart.v1.741</cx:f>
      </cx:numDim>
    </cx:data>
    <cx:data id="2">
      <cx:numDim type="val">
        <cx:f>_xlchart.v1.742</cx:f>
      </cx:numDim>
    </cx:data>
    <cx:data id="3">
      <cx:numDim type="val">
        <cx:f>_xlchart.v1.743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4B98-4AC3-8902-2C1BD641577E}">
          <cx:tx>
            <cx:txData>
              <cx:f>_xlchart.v1.744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4B98-4AC3-8902-2C1BD641577E}">
          <cx:tx>
            <cx:txData>
              <cx:f>_xlchart.v1.745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4B98-4AC3-8902-2C1BD641577E}">
          <cx:tx>
            <cx:txData>
              <cx:f>_xlchart.v1.746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4B98-4AC3-8902-2C1BD641577E}">
          <cx:tx>
            <cx:txData>
              <cx:f>_xlchart.v1.747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_xlchart.v1.748</cx:f>
      </cx:numDim>
    </cx:data>
    <cx:data id="1">
      <cx:numDim type="val">
        <cx:f>_xlchart.v1.749</cx:f>
      </cx:numDim>
    </cx:data>
    <cx:data id="2">
      <cx:numDim type="val">
        <cx:f>_xlchart.v1.750</cx:f>
      </cx:numDim>
    </cx:data>
    <cx:data id="3">
      <cx:numDim type="val">
        <cx:f>_xlchart.v1.751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C56D-404C-AC4A-3C38E68CE050}">
          <cx:tx>
            <cx:txData>
              <cx:f>_xlchart.v1.752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C56D-404C-AC4A-3C38E68CE050}">
          <cx:tx>
            <cx:txData>
              <cx:f>_xlchart.v1.753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C56D-404C-AC4A-3C38E68CE050}">
          <cx:tx>
            <cx:txData>
              <cx:f>_xlchart.v1.754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C56D-404C-AC4A-3C38E68CE050}">
          <cx:tx>
            <cx:txData>
              <cx:f>_xlchart.v1.755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_xlchart.v1.756</cx:f>
      </cx:numDim>
    </cx:data>
    <cx:data id="1">
      <cx:numDim type="val">
        <cx:f>_xlchart.v1.757</cx:f>
      </cx:numDim>
    </cx:data>
    <cx:data id="2">
      <cx:numDim type="val">
        <cx:f>_xlchart.v1.758</cx:f>
      </cx:numDim>
    </cx:data>
    <cx:data id="3">
      <cx:numDim type="val">
        <cx:f>_xlchart.v1.759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B5DC-48E0-B931-81B1E0118E96}">
          <cx:tx>
            <cx:txData>
              <cx:f>_xlchart.v1.760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B5DC-48E0-B931-81B1E0118E96}">
          <cx:tx>
            <cx:txData>
              <cx:f>_xlchart.v1.761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B5DC-48E0-B931-81B1E0118E96}">
          <cx:tx>
            <cx:txData>
              <cx:f>_xlchart.v1.762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B5DC-48E0-B931-81B1E0118E96}">
          <cx:tx>
            <cx:txData>
              <cx:f>_xlchart.v1.763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_xlchart.v1.764</cx:f>
      </cx:numDim>
    </cx:data>
    <cx:data id="1">
      <cx:numDim type="val">
        <cx:f>_xlchart.v1.765</cx:f>
      </cx:numDim>
    </cx:data>
    <cx:data id="2">
      <cx:numDim type="val">
        <cx:f>_xlchart.v1.766</cx:f>
      </cx:numDim>
    </cx:data>
    <cx:data id="3">
      <cx:numDim type="val">
        <cx:f>_xlchart.v1.767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8146-4378-9367-AB1215A38F01}">
          <cx:tx>
            <cx:txData>
              <cx:f>_xlchart.v1.768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8146-4378-9367-AB1215A38F01}">
          <cx:tx>
            <cx:txData>
              <cx:f>_xlchart.v1.769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8146-4378-9367-AB1215A38F01}">
          <cx:tx>
            <cx:txData>
              <cx:f>_xlchart.v1.770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8146-4378-9367-AB1215A38F01}">
          <cx:tx>
            <cx:txData>
              <cx:f>_xlchart.v1.771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_xlchart.v1.772</cx:f>
      </cx:numDim>
    </cx:data>
    <cx:data id="1">
      <cx:numDim type="val">
        <cx:f>_xlchart.v1.773</cx:f>
      </cx:numDim>
    </cx:data>
    <cx:data id="2">
      <cx:numDim type="val">
        <cx:f>_xlchart.v1.774</cx:f>
      </cx:numDim>
    </cx:data>
    <cx:data id="3">
      <cx:numDim type="val">
        <cx:f>_xlchart.v1.775</cx:f>
      </cx:numDim>
    </cx:data>
  </cx:chartData>
  <cx:chart>
    <cx:title pos="t" align="ctr" overlay="0">
      <cx:tx>
        <cx:txData>
          <cx:v>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afwijking van locatie</a:t>
          </a:r>
        </a:p>
      </cx:txPr>
    </cx:title>
    <cx:plotArea>
      <cx:plotAreaRegion>
        <cx:series layoutId="boxWhisker" uniqueId="{00000000-7CBD-4E44-9ED7-923999627553}">
          <cx:tx>
            <cx:txData>
              <cx:f>_xlchart.v1.776</cx:f>
              <cx:v>afw x</cx:v>
            </cx:txData>
          </cx:tx>
          <cx:dataId val="0"/>
          <cx:layoutPr>
            <cx:statistics quartileMethod="exclusive"/>
          </cx:layoutPr>
        </cx:series>
        <cx:series layoutId="boxWhisker" uniqueId="{00000001-7CBD-4E44-9ED7-923999627553}">
          <cx:tx>
            <cx:txData>
              <cx:f>_xlchart.v1.777</cx:f>
              <cx:v>afw y</cx:v>
            </cx:txData>
          </cx:tx>
          <cx:dataId val="1"/>
          <cx:layoutPr>
            <cx:statistics quartileMethod="exclusive"/>
          </cx:layoutPr>
        </cx:series>
        <cx:series layoutId="boxWhisker" uniqueId="{00000002-7CBD-4E44-9ED7-923999627553}">
          <cx:tx>
            <cx:txData>
              <cx:f>_xlchart.v1.778</cx:f>
              <cx:v>afw z</cx:v>
            </cx:txData>
          </cx:tx>
          <cx:dataId val="2"/>
          <cx:layoutPr>
            <cx:statistics quartileMethod="exclusive"/>
          </cx:layoutPr>
        </cx:series>
        <cx:series layoutId="boxWhisker" uniqueId="{00000003-7CBD-4E44-9ED7-923999627553}">
          <cx:tx>
            <cx:txData>
              <cx:f>_xlchart.v1.779</cx:f>
              <cx:v>afw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hartEx9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_xlchart.v1.788</cx:f>
      </cx:numDim>
    </cx:data>
    <cx:data id="1">
      <cx:numDim type="val">
        <cx:f>_xlchart.v1.789</cx:f>
      </cx:numDim>
    </cx:data>
    <cx:data id="2">
      <cx:numDim type="val">
        <cx:f>_xlchart.v1.790</cx:f>
      </cx:numDim>
    </cx:data>
    <cx:data id="3">
      <cx:numDim type="val">
        <cx:f>_xlchart.v1.791</cx:f>
      </cx:numDim>
    </cx:data>
  </cx:chartData>
  <cx:chart>
    <cx:title pos="t" align="ctr" overlay="0">
      <cx:tx>
        <cx:txData>
          <cx:v>procentuele afwijking van locatie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procentuele afwijking van locatie</a:t>
          </a:r>
        </a:p>
      </cx:txPr>
    </cx:title>
    <cx:plotArea>
      <cx:plotAreaRegion>
        <cx:series layoutId="boxWhisker" uniqueId="{00000000-2001-440D-9009-E06BF32090BD}">
          <cx:tx>
            <cx:txData>
              <cx:f>_xlchart.v1.792</cx:f>
              <cx:v>PA x</cx:v>
            </cx:txData>
          </cx:tx>
          <cx:dataId val="0"/>
          <cx:layoutPr>
            <cx:statistics quartileMethod="exclusive"/>
          </cx:layoutPr>
        </cx:series>
        <cx:series layoutId="boxWhisker" uniqueId="{00000001-2001-440D-9009-E06BF32090BD}">
          <cx:tx>
            <cx:txData>
              <cx:f>_xlchart.v1.793</cx:f>
              <cx:v>PA y</cx:v>
            </cx:txData>
          </cx:tx>
          <cx:dataId val="1"/>
          <cx:layoutPr>
            <cx:statistics quartileMethod="exclusive"/>
          </cx:layoutPr>
        </cx:series>
        <cx:series layoutId="boxWhisker" uniqueId="{00000002-2001-440D-9009-E06BF32090BD}">
          <cx:tx>
            <cx:txData>
              <cx:f>_xlchart.v1.794</cx:f>
              <cx:v>PA z</cx:v>
            </cx:txData>
          </cx:tx>
          <cx:dataId val="2"/>
          <cx:layoutPr>
            <cx:statistics quartileMethod="exclusive"/>
          </cx:layoutPr>
        </cx:series>
        <cx:series layoutId="boxWhisker" uniqueId="{00000003-2001-440D-9009-E06BF32090BD}">
          <cx:tx>
            <cx:txData>
              <cx:f>_xlchart.v1.795</cx:f>
              <cx:v>PA tot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[%]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nl-N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72D584-35DD-4FE9-A089-0002F7FC2F4D}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D7668E-FB28-4FFB-AC76-4E2199C6579A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CAEE7-3BE5-4367-A4CF-6D35DB16A794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6C0C4C-6410-4001-A746-A94685D745BE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A9FF3C-87EE-4FD7-99F9-1A33C98DF74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B5DEDB-170C-4069-A324-71AC872F6154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29E45-624E-4BFD-B2AB-E2C3040DFE2D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CBF14D-E8C1-44EE-8139-124F46B03033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4B740B-E241-47CB-B496-DC9ADDF6F74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4CF6FF-9F52-44C4-906C-B767AD4DFC3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9F0CB-0E8B-47DF-A14F-5DA94CC7C68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E3357-0E60-43AE-9DFC-0D022722347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B3785F-B4DC-496A-A6CF-53412BFA82D3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AEBD7-EF5C-4285-9880-72703A51A28B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F48F1-4658-46DA-8592-499576746C0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6857E8-5B78-474C-8337-11E3AAB9567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36A393-1036-46B5-BD43-9205BBA16EB4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B60A9-0F04-499F-B905-4399705B47B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4E478-B302-4E42-98C6-6209C7C24577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301E9C-B852-4FC1-B9FB-1F5BBA189D8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D021F8-E55F-4A5A-9A2A-EB3D9E1E912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8B992-A9FD-48E1-823C-F11B0B27848D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257F30-A881-4F62-88C6-896E246B747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3193DA-8A37-4E93-9992-6A4FB0E41AB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4C23D5-EAAC-4DEB-8D35-6DB084F25FD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67A16F-8F6B-4EC9-B321-EA3D49E017E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2D2F6-FCB9-430F-BAEB-143F32123153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FF4D8A-5BB2-4E36-9B29-AD0BA9E6C1A3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145F00-4485-42F0-804E-ED1600C0515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C64929-06F0-45B7-B780-25BB950B8FE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74E183-BFE7-4A55-A6E8-61E14930E1A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DDDCE-D94C-417B-8294-C602B6403D2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6B1693-FA44-4749-8157-DBB3EED61519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3F20A-912E-41B1-9410-A0BC3ACC5373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B6E1C7-7CD4-425C-A73C-90CCD4274C8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599DF8-757C-409A-913E-67864F49811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A4EAF1-5A6D-4EE9-9560-0BEEDE52E788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647725-F291-44BD-8CB1-6996760A633D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BDAA31-747A-4956-A44A-CF98288C1F3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460A0E-8826-4988-879F-DEB19A8153D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449646-BE97-4635-B109-C93D023266F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8B1C45-0BEC-4D1A-BCAE-413682B5BB9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10BE1F-DDEB-4EED-B97B-C4DD606F4AD4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100.xml.rels><?xml version="1.0" encoding="UTF-8" standalone="yes"?>
<Relationships xmlns="http://schemas.openxmlformats.org/package/2006/relationships"><Relationship Id="rId2" Type="http://schemas.microsoft.com/office/2014/relationships/chartEx" Target="../charts/chartEx113.xml"/><Relationship Id="rId1" Type="http://schemas.microsoft.com/office/2014/relationships/chartEx" Target="../charts/chartEx112.xml"/></Relationships>
</file>

<file path=xl/drawings/_rels/drawing101.xml.rels><?xml version="1.0" encoding="UTF-8" standalone="yes"?>
<Relationships xmlns="http://schemas.openxmlformats.org/package/2006/relationships"><Relationship Id="rId2" Type="http://schemas.microsoft.com/office/2014/relationships/chartEx" Target="../charts/chartEx115.xml"/><Relationship Id="rId1" Type="http://schemas.microsoft.com/office/2014/relationships/chartEx" Target="../charts/chartEx114.xml"/></Relationships>
</file>

<file path=xl/drawings/_rels/drawing102.xml.rels><?xml version="1.0" encoding="UTF-8" standalone="yes"?>
<Relationships xmlns="http://schemas.openxmlformats.org/package/2006/relationships"><Relationship Id="rId2" Type="http://schemas.microsoft.com/office/2014/relationships/chartEx" Target="../charts/chartEx117.xml"/><Relationship Id="rId1" Type="http://schemas.microsoft.com/office/2014/relationships/chartEx" Target="../charts/chartEx116.xml"/></Relationships>
</file>

<file path=xl/drawings/_rels/drawing103.xml.rels><?xml version="1.0" encoding="UTF-8" standalone="yes"?>
<Relationships xmlns="http://schemas.openxmlformats.org/package/2006/relationships"><Relationship Id="rId2" Type="http://schemas.microsoft.com/office/2014/relationships/chartEx" Target="../charts/chartEx119.xml"/><Relationship Id="rId1" Type="http://schemas.microsoft.com/office/2014/relationships/chartEx" Target="../charts/chartEx118.xml"/></Relationships>
</file>

<file path=xl/drawings/_rels/drawing104.xml.rels><?xml version="1.0" encoding="UTF-8" standalone="yes"?>
<Relationships xmlns="http://schemas.openxmlformats.org/package/2006/relationships"><Relationship Id="rId2" Type="http://schemas.microsoft.com/office/2014/relationships/chartEx" Target="../charts/chartEx121.xml"/><Relationship Id="rId1" Type="http://schemas.microsoft.com/office/2014/relationships/chartEx" Target="../charts/chartEx120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microsoft.com/office/2014/relationships/chartEx" Target="../charts/chartEx122.xml"/></Relationships>
</file>

<file path=xl/drawings/_rels/drawing108.xml.rels><?xml version="1.0" encoding="UTF-8" standalone="yes"?>
<Relationships xmlns="http://schemas.openxmlformats.org/package/2006/relationships"><Relationship Id="rId2" Type="http://schemas.microsoft.com/office/2014/relationships/chartEx" Target="../charts/chartEx124.xml"/><Relationship Id="rId1" Type="http://schemas.microsoft.com/office/2014/relationships/chartEx" Target="../charts/chartEx123.xml"/></Relationships>
</file>

<file path=xl/drawings/_rels/drawing109.xml.rels><?xml version="1.0" encoding="UTF-8" standalone="yes"?>
<Relationships xmlns="http://schemas.openxmlformats.org/package/2006/relationships"><Relationship Id="rId2" Type="http://schemas.microsoft.com/office/2014/relationships/chartEx" Target="../charts/chartEx126.xml"/><Relationship Id="rId1" Type="http://schemas.microsoft.com/office/2014/relationships/chartEx" Target="../charts/chartEx1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0.xml.rels><?xml version="1.0" encoding="UTF-8" standalone="yes"?>
<Relationships xmlns="http://schemas.openxmlformats.org/package/2006/relationships"><Relationship Id="rId2" Type="http://schemas.microsoft.com/office/2014/relationships/chartEx" Target="../charts/chartEx128.xml"/><Relationship Id="rId1" Type="http://schemas.microsoft.com/office/2014/relationships/chartEx" Target="../charts/chartEx127.xml"/></Relationships>
</file>

<file path=xl/drawings/_rels/drawing111.xml.rels><?xml version="1.0" encoding="UTF-8" standalone="yes"?>
<Relationships xmlns="http://schemas.openxmlformats.org/package/2006/relationships"><Relationship Id="rId2" Type="http://schemas.microsoft.com/office/2014/relationships/chartEx" Target="../charts/chartEx130.xml"/><Relationship Id="rId1" Type="http://schemas.microsoft.com/office/2014/relationships/chartEx" Target="../charts/chartEx129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microsoft.com/office/2014/relationships/chartEx" Target="../charts/chartEx131.xml"/></Relationships>
</file>

<file path=xl/drawings/_rels/drawing115.xml.rels><?xml version="1.0" encoding="UTF-8" standalone="yes"?>
<Relationships xmlns="http://schemas.openxmlformats.org/package/2006/relationships"><Relationship Id="rId2" Type="http://schemas.microsoft.com/office/2014/relationships/chartEx" Target="../charts/chartEx133.xml"/><Relationship Id="rId1" Type="http://schemas.microsoft.com/office/2014/relationships/chartEx" Target="../charts/chartEx132.xml"/></Relationships>
</file>

<file path=xl/drawings/_rels/drawing116.xml.rels><?xml version="1.0" encoding="UTF-8" standalone="yes"?>
<Relationships xmlns="http://schemas.openxmlformats.org/package/2006/relationships"><Relationship Id="rId2" Type="http://schemas.microsoft.com/office/2014/relationships/chartEx" Target="../charts/chartEx135.xml"/><Relationship Id="rId1" Type="http://schemas.microsoft.com/office/2014/relationships/chartEx" Target="../charts/chartEx134.xml"/></Relationships>
</file>

<file path=xl/drawings/_rels/drawing117.xml.rels><?xml version="1.0" encoding="UTF-8" standalone="yes"?>
<Relationships xmlns="http://schemas.openxmlformats.org/package/2006/relationships"><Relationship Id="rId2" Type="http://schemas.microsoft.com/office/2014/relationships/chartEx" Target="../charts/chartEx137.xml"/><Relationship Id="rId1" Type="http://schemas.microsoft.com/office/2014/relationships/chartEx" Target="../charts/chartEx136.xml"/></Relationships>
</file>

<file path=xl/drawings/_rels/drawing118.xml.rels><?xml version="1.0" encoding="UTF-8" standalone="yes"?>
<Relationships xmlns="http://schemas.openxmlformats.org/package/2006/relationships"><Relationship Id="rId2" Type="http://schemas.microsoft.com/office/2014/relationships/chartEx" Target="../charts/chartEx139.xml"/><Relationship Id="rId1" Type="http://schemas.microsoft.com/office/2014/relationships/chartEx" Target="../charts/chartEx138.xml"/></Relationships>
</file>

<file path=xl/drawings/_rels/drawing119.xml.rels><?xml version="1.0" encoding="UTF-8" standalone="yes"?>
<Relationships xmlns="http://schemas.openxmlformats.org/package/2006/relationships"><Relationship Id="rId2" Type="http://schemas.microsoft.com/office/2014/relationships/chartEx" Target="../charts/chartEx141.xml"/><Relationship Id="rId1" Type="http://schemas.microsoft.com/office/2014/relationships/chartEx" Target="../charts/chartEx140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microsoft.com/office/2014/relationships/chartEx" Target="../charts/chartEx142.xml"/></Relationships>
</file>

<file path=xl/drawings/_rels/drawing125.xml.rels><?xml version="1.0" encoding="UTF-8" standalone="yes"?>
<Relationships xmlns="http://schemas.openxmlformats.org/package/2006/relationships"><Relationship Id="rId2" Type="http://schemas.microsoft.com/office/2014/relationships/chartEx" Target="../charts/chartEx144.xml"/><Relationship Id="rId1" Type="http://schemas.microsoft.com/office/2014/relationships/chartEx" Target="../charts/chartEx143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microsoft.com/office/2014/relationships/chartEx" Target="../charts/chartEx145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30.xml.rels><?xml version="1.0" encoding="UTF-8" standalone="yes"?>
<Relationships xmlns="http://schemas.openxmlformats.org/package/2006/relationships"><Relationship Id="rId2" Type="http://schemas.microsoft.com/office/2014/relationships/chartEx" Target="../charts/chartEx147.xml"/><Relationship Id="rId1" Type="http://schemas.microsoft.com/office/2014/relationships/chartEx" Target="../charts/chartEx146.xml"/></Relationships>
</file>

<file path=xl/drawings/_rels/drawing131.xml.rels><?xml version="1.0" encoding="UTF-8" standalone="yes"?>
<Relationships xmlns="http://schemas.openxmlformats.org/package/2006/relationships"><Relationship Id="rId2" Type="http://schemas.microsoft.com/office/2014/relationships/chartEx" Target="../charts/chartEx149.xml"/><Relationship Id="rId1" Type="http://schemas.microsoft.com/office/2014/relationships/chartEx" Target="../charts/chartEx148.xml"/></Relationships>
</file>

<file path=xl/drawings/_rels/drawing132.xml.rels><?xml version="1.0" encoding="UTF-8" standalone="yes"?>
<Relationships xmlns="http://schemas.openxmlformats.org/package/2006/relationships"><Relationship Id="rId2" Type="http://schemas.microsoft.com/office/2014/relationships/chartEx" Target="../charts/chartEx151.xml"/><Relationship Id="rId1" Type="http://schemas.microsoft.com/office/2014/relationships/chartEx" Target="../charts/chartEx150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microsoft.com/office/2014/relationships/chartEx" Target="../charts/chartEx152.xml"/></Relationships>
</file>

<file path=xl/drawings/_rels/drawing137.xml.rels><?xml version="1.0" encoding="UTF-8" standalone="yes"?>
<Relationships xmlns="http://schemas.openxmlformats.org/package/2006/relationships"><Relationship Id="rId2" Type="http://schemas.microsoft.com/office/2014/relationships/chartEx" Target="../charts/chartEx154.xml"/><Relationship Id="rId1" Type="http://schemas.microsoft.com/office/2014/relationships/chartEx" Target="../charts/chartEx153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microsoft.com/office/2014/relationships/chartEx" Target="../charts/chartEx155.xml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14/relationships/chartEx" Target="../charts/chartEx15.xml"/><Relationship Id="rId1" Type="http://schemas.microsoft.com/office/2014/relationships/chartEx" Target="../charts/chartEx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22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23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25.xml"/></Relationships>
</file>

<file path=xl/drawings/_rels/drawing27.xml.rels><?xml version="1.0" encoding="UTF-8" standalone="yes"?>
<Relationships xmlns="http://schemas.openxmlformats.org/package/2006/relationships"><Relationship Id="rId2" Type="http://schemas.microsoft.com/office/2014/relationships/chartEx" Target="../charts/chartEx27.xml"/><Relationship Id="rId1" Type="http://schemas.microsoft.com/office/2014/relationships/chartEx" Target="../charts/chartEx26.xml"/></Relationships>
</file>

<file path=xl/drawings/_rels/drawing28.xml.rels><?xml version="1.0" encoding="UTF-8" standalone="yes"?>
<Relationships xmlns="http://schemas.openxmlformats.org/package/2006/relationships"><Relationship Id="rId2" Type="http://schemas.microsoft.com/office/2014/relationships/chartEx" Target="../charts/chartEx29.xml"/><Relationship Id="rId1" Type="http://schemas.microsoft.com/office/2014/relationships/chartEx" Target="../charts/chartEx28.xml"/></Relationships>
</file>

<file path=xl/drawings/_rels/drawing29.xml.rels><?xml version="1.0" encoding="UTF-8" standalone="yes"?>
<Relationships xmlns="http://schemas.openxmlformats.org/package/2006/relationships"><Relationship Id="rId2" Type="http://schemas.microsoft.com/office/2014/relationships/chartEx" Target="../charts/chartEx31.xml"/><Relationship Id="rId1" Type="http://schemas.microsoft.com/office/2014/relationships/chartEx" Target="../charts/chartEx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microsoft.com/office/2014/relationships/chartEx" Target="../charts/chartEx33.xml"/><Relationship Id="rId1" Type="http://schemas.microsoft.com/office/2014/relationships/chartEx" Target="../charts/chartEx32.xml"/></Relationships>
</file>

<file path=xl/drawings/_rels/drawing31.xml.rels><?xml version="1.0" encoding="UTF-8" standalone="yes"?>
<Relationships xmlns="http://schemas.openxmlformats.org/package/2006/relationships"><Relationship Id="rId2" Type="http://schemas.microsoft.com/office/2014/relationships/chartEx" Target="../charts/chartEx35.xml"/><Relationship Id="rId1" Type="http://schemas.microsoft.com/office/2014/relationships/chartEx" Target="../charts/chartEx34.xml"/></Relationships>
</file>

<file path=xl/drawings/_rels/drawing32.xml.rels><?xml version="1.0" encoding="UTF-8" standalone="yes"?>
<Relationships xmlns="http://schemas.openxmlformats.org/package/2006/relationships"><Relationship Id="rId2" Type="http://schemas.microsoft.com/office/2014/relationships/chartEx" Target="../charts/chartEx37.xml"/><Relationship Id="rId1" Type="http://schemas.microsoft.com/office/2014/relationships/chartEx" Target="../charts/chartEx3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microsoft.com/office/2014/relationships/chartEx" Target="../charts/chartEx38.xml"/></Relationships>
</file>

<file path=xl/drawings/_rels/drawing36.xml.rels><?xml version="1.0" encoding="UTF-8" standalone="yes"?>
<Relationships xmlns="http://schemas.openxmlformats.org/package/2006/relationships"><Relationship Id="rId2" Type="http://schemas.microsoft.com/office/2014/relationships/chartEx" Target="../charts/chartEx40.xml"/><Relationship Id="rId1" Type="http://schemas.microsoft.com/office/2014/relationships/chartEx" Target="../charts/chartEx39.xml"/></Relationships>
</file>

<file path=xl/drawings/_rels/drawing37.xml.rels><?xml version="1.0" encoding="UTF-8" standalone="yes"?>
<Relationships xmlns="http://schemas.openxmlformats.org/package/2006/relationships"><Relationship Id="rId2" Type="http://schemas.microsoft.com/office/2014/relationships/chartEx" Target="../charts/chartEx42.xml"/><Relationship Id="rId1" Type="http://schemas.microsoft.com/office/2014/relationships/chartEx" Target="../charts/chartEx41.xml"/></Relationships>
</file>

<file path=xl/drawings/_rels/drawing38.xml.rels><?xml version="1.0" encoding="UTF-8" standalone="yes"?>
<Relationships xmlns="http://schemas.openxmlformats.org/package/2006/relationships"><Relationship Id="rId2" Type="http://schemas.microsoft.com/office/2014/relationships/chartEx" Target="../charts/chartEx44.xml"/><Relationship Id="rId1" Type="http://schemas.microsoft.com/office/2014/relationships/chartEx" Target="../charts/chartEx43.xml"/></Relationships>
</file>

<file path=xl/drawings/_rels/drawing39.xml.rels><?xml version="1.0" encoding="UTF-8" standalone="yes"?>
<Relationships xmlns="http://schemas.openxmlformats.org/package/2006/relationships"><Relationship Id="rId2" Type="http://schemas.microsoft.com/office/2014/relationships/chartEx" Target="../charts/chartEx46.xml"/><Relationship Id="rId1" Type="http://schemas.microsoft.com/office/2014/relationships/chartEx" Target="../charts/chartEx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2" Type="http://schemas.microsoft.com/office/2014/relationships/chartEx" Target="../charts/chartEx48.xml"/><Relationship Id="rId1" Type="http://schemas.microsoft.com/office/2014/relationships/chartEx" Target="../charts/chartEx47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microsoft.com/office/2014/relationships/chartEx" Target="../charts/chartEx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6.xml.rels><?xml version="1.0" encoding="UTF-8" standalone="yes"?>
<Relationships xmlns="http://schemas.openxmlformats.org/package/2006/relationships"><Relationship Id="rId2" Type="http://schemas.microsoft.com/office/2014/relationships/chartEx" Target="../charts/chartEx51.xml"/><Relationship Id="rId1" Type="http://schemas.microsoft.com/office/2014/relationships/chartEx" Target="../charts/chartEx50.xml"/></Relationships>
</file>

<file path=xl/drawings/_rels/drawing47.xml.rels><?xml version="1.0" encoding="UTF-8" standalone="yes"?>
<Relationships xmlns="http://schemas.openxmlformats.org/package/2006/relationships"><Relationship Id="rId2" Type="http://schemas.microsoft.com/office/2014/relationships/chartEx" Target="../charts/chartEx53.xml"/><Relationship Id="rId1" Type="http://schemas.microsoft.com/office/2014/relationships/chartEx" Target="../charts/chartEx52.xml"/></Relationships>
</file>

<file path=xl/drawings/_rels/drawing48.xml.rels><?xml version="1.0" encoding="UTF-8" standalone="yes"?>
<Relationships xmlns="http://schemas.openxmlformats.org/package/2006/relationships"><Relationship Id="rId2" Type="http://schemas.microsoft.com/office/2014/relationships/chartEx" Target="../charts/chartEx55.xml"/><Relationship Id="rId1" Type="http://schemas.microsoft.com/office/2014/relationships/chartEx" Target="../charts/chartEx54.xml"/></Relationships>
</file>

<file path=xl/drawings/_rels/drawing49.xml.rels><?xml version="1.0" encoding="UTF-8" standalone="yes"?>
<Relationships xmlns="http://schemas.openxmlformats.org/package/2006/relationships"><Relationship Id="rId2" Type="http://schemas.microsoft.com/office/2014/relationships/chartEx" Target="../charts/chartEx57.xml"/><Relationship Id="rId1" Type="http://schemas.microsoft.com/office/2014/relationships/chartEx" Target="../charts/chartEx5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2" Type="http://schemas.microsoft.com/office/2014/relationships/chartEx" Target="../charts/chartEx59.xml"/><Relationship Id="rId1" Type="http://schemas.microsoft.com/office/2014/relationships/chartEx" Target="../charts/chartEx58.xml"/></Relationships>
</file>

<file path=xl/drawings/_rels/drawing51.xml.rels><?xml version="1.0" encoding="UTF-8" standalone="yes"?>
<Relationships xmlns="http://schemas.openxmlformats.org/package/2006/relationships"><Relationship Id="rId2" Type="http://schemas.microsoft.com/office/2014/relationships/chartEx" Target="../charts/chartEx61.xml"/><Relationship Id="rId1" Type="http://schemas.microsoft.com/office/2014/relationships/chartEx" Target="../charts/chartEx60.xml"/></Relationships>
</file>

<file path=xl/drawings/_rels/drawing52.xml.rels><?xml version="1.0" encoding="UTF-8" standalone="yes"?>
<Relationships xmlns="http://schemas.openxmlformats.org/package/2006/relationships"><Relationship Id="rId2" Type="http://schemas.microsoft.com/office/2014/relationships/chartEx" Target="../charts/chartEx63.xml"/><Relationship Id="rId1" Type="http://schemas.microsoft.com/office/2014/relationships/chartEx" Target="../charts/chartEx6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microsoft.com/office/2014/relationships/chartEx" Target="../charts/chartEx64.xml"/></Relationships>
</file>

<file path=xl/drawings/_rels/drawing56.xml.rels><?xml version="1.0" encoding="UTF-8" standalone="yes"?>
<Relationships xmlns="http://schemas.openxmlformats.org/package/2006/relationships"><Relationship Id="rId2" Type="http://schemas.microsoft.com/office/2014/relationships/chartEx" Target="../charts/chartEx66.xml"/><Relationship Id="rId1" Type="http://schemas.microsoft.com/office/2014/relationships/chartEx" Target="../charts/chartEx65.xml"/></Relationships>
</file>

<file path=xl/drawings/_rels/drawing57.xml.rels><?xml version="1.0" encoding="UTF-8" standalone="yes"?>
<Relationships xmlns="http://schemas.openxmlformats.org/package/2006/relationships"><Relationship Id="rId2" Type="http://schemas.microsoft.com/office/2014/relationships/chartEx" Target="../charts/chartEx68.xml"/><Relationship Id="rId1" Type="http://schemas.microsoft.com/office/2014/relationships/chartEx" Target="../charts/chartEx67.xml"/></Relationships>
</file>

<file path=xl/drawings/_rels/drawing58.xml.rels><?xml version="1.0" encoding="UTF-8" standalone="yes"?>
<Relationships xmlns="http://schemas.openxmlformats.org/package/2006/relationships"><Relationship Id="rId2" Type="http://schemas.microsoft.com/office/2014/relationships/chartEx" Target="../charts/chartEx70.xml"/><Relationship Id="rId1" Type="http://schemas.microsoft.com/office/2014/relationships/chartEx" Target="../charts/chartEx6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0.xml.rels><?xml version="1.0" encoding="UTF-8" standalone="yes"?>
<Relationships xmlns="http://schemas.openxmlformats.org/package/2006/relationships"><Relationship Id="rId2" Type="http://schemas.microsoft.com/office/2014/relationships/chartEx" Target="../charts/chartEx72.xml"/><Relationship Id="rId1" Type="http://schemas.microsoft.com/office/2014/relationships/chartEx" Target="../charts/chartEx71.xml"/></Relationships>
</file>

<file path=xl/drawings/_rels/drawing61.xml.rels><?xml version="1.0" encoding="UTF-8" standalone="yes"?>
<Relationships xmlns="http://schemas.openxmlformats.org/package/2006/relationships"><Relationship Id="rId2" Type="http://schemas.microsoft.com/office/2014/relationships/chartEx" Target="../charts/chartEx74.xml"/><Relationship Id="rId1" Type="http://schemas.microsoft.com/office/2014/relationships/chartEx" Target="../charts/chartEx73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microsoft.com/office/2014/relationships/chartEx" Target="../charts/chartEx75.xml"/></Relationships>
</file>

<file path=xl/drawings/_rels/drawing65.xml.rels><?xml version="1.0" encoding="UTF-8" standalone="yes"?>
<Relationships xmlns="http://schemas.openxmlformats.org/package/2006/relationships"><Relationship Id="rId2" Type="http://schemas.microsoft.com/office/2014/relationships/chartEx" Target="../charts/chartEx77.xml"/><Relationship Id="rId1" Type="http://schemas.microsoft.com/office/2014/relationships/chartEx" Target="../charts/chartEx76.xml"/></Relationships>
</file>

<file path=xl/drawings/_rels/drawing66.xml.rels><?xml version="1.0" encoding="UTF-8" standalone="yes"?>
<Relationships xmlns="http://schemas.openxmlformats.org/package/2006/relationships"><Relationship Id="rId2" Type="http://schemas.microsoft.com/office/2014/relationships/chartEx" Target="../charts/chartEx79.xml"/><Relationship Id="rId1" Type="http://schemas.microsoft.com/office/2014/relationships/chartEx" Target="../charts/chartEx78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microsoft.com/office/2014/relationships/chartEx" Target="../charts/chartEx8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0.xml.rels><?xml version="1.0" encoding="UTF-8" standalone="yes"?>
<Relationships xmlns="http://schemas.openxmlformats.org/package/2006/relationships"><Relationship Id="rId2" Type="http://schemas.microsoft.com/office/2014/relationships/chartEx" Target="../charts/chartEx82.xml"/><Relationship Id="rId1" Type="http://schemas.microsoft.com/office/2014/relationships/chartEx" Target="../charts/chartEx81.xml"/></Relationships>
</file>

<file path=xl/drawings/_rels/drawing71.xml.rels><?xml version="1.0" encoding="UTF-8" standalone="yes"?>
<Relationships xmlns="http://schemas.openxmlformats.org/package/2006/relationships"><Relationship Id="rId2" Type="http://schemas.microsoft.com/office/2014/relationships/chartEx" Target="../charts/chartEx84.xml"/><Relationship Id="rId1" Type="http://schemas.microsoft.com/office/2014/relationships/chartEx" Target="../charts/chartEx83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microsoft.com/office/2014/relationships/chartEx" Target="../charts/chartEx85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6.xml.rels><?xml version="1.0" encoding="UTF-8" standalone="yes"?>
<Relationships xmlns="http://schemas.openxmlformats.org/package/2006/relationships"><Relationship Id="rId2" Type="http://schemas.microsoft.com/office/2014/relationships/chartEx" Target="../charts/chartEx87.xml"/><Relationship Id="rId1" Type="http://schemas.microsoft.com/office/2014/relationships/chartEx" Target="../charts/chartEx86.xml"/></Relationships>
</file>

<file path=xl/drawings/_rels/drawing77.xml.rels><?xml version="1.0" encoding="UTF-8" standalone="yes"?>
<Relationships xmlns="http://schemas.openxmlformats.org/package/2006/relationships"><Relationship Id="rId2" Type="http://schemas.microsoft.com/office/2014/relationships/chartEx" Target="../charts/chartEx89.xml"/><Relationship Id="rId1" Type="http://schemas.microsoft.com/office/2014/relationships/chartEx" Target="../charts/chartEx88.xml"/></Relationships>
</file>

<file path=xl/drawings/_rels/drawing78.xml.rels><?xml version="1.0" encoding="UTF-8" standalone="yes"?>
<Relationships xmlns="http://schemas.openxmlformats.org/package/2006/relationships"><Relationship Id="rId2" Type="http://schemas.microsoft.com/office/2014/relationships/chartEx" Target="../charts/chartEx91.xml"/><Relationship Id="rId1" Type="http://schemas.microsoft.com/office/2014/relationships/chartEx" Target="../charts/chartEx90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microsoft.com/office/2014/relationships/chartEx" Target="../charts/chartEx92.xml"/></Relationships>
</file>

<file path=xl/drawings/_rels/drawing82.xml.rels><?xml version="1.0" encoding="UTF-8" standalone="yes"?>
<Relationships xmlns="http://schemas.openxmlformats.org/package/2006/relationships"><Relationship Id="rId2" Type="http://schemas.microsoft.com/office/2014/relationships/chartEx" Target="../charts/chartEx94.xml"/><Relationship Id="rId1" Type="http://schemas.microsoft.com/office/2014/relationships/chartEx" Target="../charts/chartEx93.xml"/></Relationships>
</file>

<file path=xl/drawings/_rels/drawing83.xml.rels><?xml version="1.0" encoding="UTF-8" standalone="yes"?>
<Relationships xmlns="http://schemas.openxmlformats.org/package/2006/relationships"><Relationship Id="rId2" Type="http://schemas.microsoft.com/office/2014/relationships/chartEx" Target="../charts/chartEx96.xml"/><Relationship Id="rId1" Type="http://schemas.microsoft.com/office/2014/relationships/chartEx" Target="../charts/chartEx95.xml"/></Relationships>
</file>

<file path=xl/drawings/_rels/drawing84.xml.rels><?xml version="1.0" encoding="UTF-8" standalone="yes"?>
<Relationships xmlns="http://schemas.openxmlformats.org/package/2006/relationships"><Relationship Id="rId2" Type="http://schemas.microsoft.com/office/2014/relationships/chartEx" Target="../charts/chartEx98.xml"/><Relationship Id="rId1" Type="http://schemas.microsoft.com/office/2014/relationships/chartEx" Target="../charts/chartEx97.xml"/></Relationships>
</file>

<file path=xl/drawings/_rels/drawing85.xml.rels><?xml version="1.0" encoding="UTF-8" standalone="yes"?>
<Relationships xmlns="http://schemas.openxmlformats.org/package/2006/relationships"><Relationship Id="rId2" Type="http://schemas.microsoft.com/office/2014/relationships/chartEx" Target="../charts/chartEx100.xml"/><Relationship Id="rId1" Type="http://schemas.microsoft.com/office/2014/relationships/chartEx" Target="../charts/chartEx9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microsoft.com/office/2014/relationships/chartEx" Target="../charts/chartEx101.xml"/></Relationships>
</file>

<file path=xl/drawings/_rels/drawing89.xml.rels><?xml version="1.0" encoding="UTF-8" standalone="yes"?>
<Relationships xmlns="http://schemas.openxmlformats.org/package/2006/relationships"><Relationship Id="rId2" Type="http://schemas.microsoft.com/office/2014/relationships/chartEx" Target="../charts/chartEx103.xml"/><Relationship Id="rId1" Type="http://schemas.microsoft.com/office/2014/relationships/chartEx" Target="../charts/chartEx102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2" Type="http://schemas.microsoft.com/office/2014/relationships/chartEx" Target="../charts/chartEx105.xml"/><Relationship Id="rId1" Type="http://schemas.microsoft.com/office/2014/relationships/chartEx" Target="../charts/chartEx104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microsoft.com/office/2014/relationships/chartEx" Target="../charts/chartEx106.xml"/></Relationships>
</file>

<file path=xl/drawings/_rels/drawing94.xml.rels><?xml version="1.0" encoding="UTF-8" standalone="yes"?>
<Relationships xmlns="http://schemas.openxmlformats.org/package/2006/relationships"><Relationship Id="rId2" Type="http://schemas.microsoft.com/office/2014/relationships/chartEx" Target="../charts/chartEx108.xml"/><Relationship Id="rId1" Type="http://schemas.microsoft.com/office/2014/relationships/chartEx" Target="../charts/chartEx107.xml"/></Relationships>
</file>

<file path=xl/drawings/_rels/drawing95.xml.rels><?xml version="1.0" encoding="UTF-8" standalone="yes"?>
<Relationships xmlns="http://schemas.openxmlformats.org/package/2006/relationships"><Relationship Id="rId2" Type="http://schemas.microsoft.com/office/2014/relationships/chartEx" Target="../charts/chartEx110.xml"/><Relationship Id="rId1" Type="http://schemas.microsoft.com/office/2014/relationships/chartEx" Target="../charts/chartEx10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microsoft.com/office/2014/relationships/chartEx" Target="../charts/chartEx111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8</xdr:row>
      <xdr:rowOff>128587</xdr:rowOff>
    </xdr:from>
    <xdr:to>
      <xdr:col>29</xdr:col>
      <xdr:colOff>457200</xdr:colOff>
      <xdr:row>22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14C9BC99-23F7-9D86-E455-0662AD904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1671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35</xdr:row>
      <xdr:rowOff>52387</xdr:rowOff>
    </xdr:from>
    <xdr:to>
      <xdr:col>11</xdr:col>
      <xdr:colOff>66675</xdr:colOff>
      <xdr:row>49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9EB2F927-BBDF-68DA-6353-B9AF820C2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675" y="6834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10</xdr:col>
      <xdr:colOff>252412</xdr:colOff>
      <xdr:row>6</xdr:row>
      <xdr:rowOff>176212</xdr:rowOff>
    </xdr:from>
    <xdr:to>
      <xdr:col>17</xdr:col>
      <xdr:colOff>557212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69CBF374-FD65-5073-68D3-EFCA25003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0812" y="132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3</xdr:row>
      <xdr:rowOff>95250</xdr:rowOff>
    </xdr:from>
    <xdr:to>
      <xdr:col>34</xdr:col>
      <xdr:colOff>381000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5901D54-E498-4185-AC22-3E0BE59BA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68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17</xdr:row>
      <xdr:rowOff>171450</xdr:rowOff>
    </xdr:from>
    <xdr:to>
      <xdr:col>34</xdr:col>
      <xdr:colOff>361950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E06F105-4CB6-4117-B960-7956EC084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2</xdr:row>
      <xdr:rowOff>9525</xdr:rowOff>
    </xdr:from>
    <xdr:to>
      <xdr:col>35</xdr:col>
      <xdr:colOff>266700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97B3D53-41F6-485B-91FF-75706B4DF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0" y="400050"/>
              <a:ext cx="5076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16</xdr:row>
      <xdr:rowOff>57150</xdr:rowOff>
    </xdr:from>
    <xdr:to>
      <xdr:col>34</xdr:col>
      <xdr:colOff>361950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495062D7-2C1A-44FD-BC42-E489024B5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18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2</xdr:row>
      <xdr:rowOff>57150</xdr:rowOff>
    </xdr:from>
    <xdr:to>
      <xdr:col>34</xdr:col>
      <xdr:colOff>447675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214CC2D-3CB0-43DD-8911-E2FC4AF16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447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114300</xdr:colOff>
      <xdr:row>16</xdr:row>
      <xdr:rowOff>85725</xdr:rowOff>
    </xdr:from>
    <xdr:to>
      <xdr:col>34</xdr:col>
      <xdr:colOff>419100</xdr:colOff>
      <xdr:row>30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D8D1614A-1B9C-4039-9731-806FFD8BA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0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2</xdr:row>
      <xdr:rowOff>114300</xdr:rowOff>
    </xdr:from>
    <xdr:to>
      <xdr:col>34</xdr:col>
      <xdr:colOff>381000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6A09F5A5-A80A-4844-ACA6-25E01BFABA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504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104775</xdr:colOff>
      <xdr:row>16</xdr:row>
      <xdr:rowOff>161925</xdr:rowOff>
    </xdr:from>
    <xdr:to>
      <xdr:col>34</xdr:col>
      <xdr:colOff>409575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C700BE2F-4B72-49FC-ADC0-A1223B087D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286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3</xdr:row>
      <xdr:rowOff>114300</xdr:rowOff>
    </xdr:from>
    <xdr:to>
      <xdr:col>35</xdr:col>
      <xdr:colOff>323850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FA48E200-7DCB-4F60-8922-B8B269986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5150" y="70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600075</xdr:colOff>
      <xdr:row>17</xdr:row>
      <xdr:rowOff>142875</xdr:rowOff>
    </xdr:from>
    <xdr:to>
      <xdr:col>35</xdr:col>
      <xdr:colOff>295275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A95E9D66-E88B-40D9-B68E-7E1004A59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16575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E0C8DF-86ED-80A9-21E0-8A3CC6C5E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3B0A057-1F99-7FA3-DF89-9A00C957998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0783F185-A5E3-9890-B982-55576BD44FA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2</xdr:row>
      <xdr:rowOff>180975</xdr:rowOff>
    </xdr:from>
    <xdr:to>
      <xdr:col>34</xdr:col>
      <xdr:colOff>342900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4C4EAB1-8D6E-4518-9978-8732277ED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76200</xdr:colOff>
      <xdr:row>17</xdr:row>
      <xdr:rowOff>38100</xdr:rowOff>
    </xdr:from>
    <xdr:to>
      <xdr:col>34</xdr:col>
      <xdr:colOff>381000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D2679EC5-CC89-46BF-B978-C9807CE10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336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2</xdr:row>
      <xdr:rowOff>171450</xdr:rowOff>
    </xdr:from>
    <xdr:to>
      <xdr:col>34</xdr:col>
      <xdr:colOff>571500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73C03A87-883D-4852-ADE0-D5C8752FE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3200" y="56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285750</xdr:colOff>
      <xdr:row>17</xdr:row>
      <xdr:rowOff>0</xdr:rowOff>
    </xdr:from>
    <xdr:to>
      <xdr:col>34</xdr:col>
      <xdr:colOff>590550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6A571ED0-3137-4239-9494-BDEC1E409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50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9644D7F-EF3C-AA8C-845D-CA37DCA35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3</xdr:row>
      <xdr:rowOff>0</xdr:rowOff>
    </xdr:from>
    <xdr:to>
      <xdr:col>34</xdr:col>
      <xdr:colOff>361950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3706E29-92A1-42DD-BB69-3EC2BD0D0C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17</xdr:row>
      <xdr:rowOff>57150</xdr:rowOff>
    </xdr:from>
    <xdr:to>
      <xdr:col>34</xdr:col>
      <xdr:colOff>361950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D0F08E4-1063-46C3-86CC-72E572AAD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3381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3</xdr:row>
      <xdr:rowOff>19050</xdr:rowOff>
    </xdr:from>
    <xdr:to>
      <xdr:col>34</xdr:col>
      <xdr:colOff>381000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38FA96DA-4CEF-43B8-AF69-019342913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60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66675</xdr:colOff>
      <xdr:row>17</xdr:row>
      <xdr:rowOff>66675</xdr:rowOff>
    </xdr:from>
    <xdr:to>
      <xdr:col>34</xdr:col>
      <xdr:colOff>371475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DAD01D4-2991-4FE9-9D64-91D4770D4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99CFACE-E287-29ED-C572-622A41A12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D5DF9A4A-5853-9725-7A15-3B4CCA1B445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B624D0D0-5DBC-DCDE-9FF5-85BABCB22AF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2</xdr:row>
      <xdr:rowOff>76200</xdr:rowOff>
    </xdr:from>
    <xdr:to>
      <xdr:col>34</xdr:col>
      <xdr:colOff>381000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62AF3F6-E79A-48C8-A100-919B09109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28575</xdr:colOff>
      <xdr:row>16</xdr:row>
      <xdr:rowOff>133350</xdr:rowOff>
    </xdr:from>
    <xdr:to>
      <xdr:col>34</xdr:col>
      <xdr:colOff>333375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EC20DD8-C215-4D4C-9A0B-87177C89B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5075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104776</xdr:colOff>
      <xdr:row>1</xdr:row>
      <xdr:rowOff>142875</xdr:rowOff>
    </xdr:from>
    <xdr:to>
      <xdr:col>34</xdr:col>
      <xdr:colOff>390525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06949D9-3780-4FAA-A292-9FA18F55C4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1" y="333375"/>
              <a:ext cx="45529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95250</xdr:colOff>
      <xdr:row>15</xdr:row>
      <xdr:rowOff>161925</xdr:rowOff>
    </xdr:from>
    <xdr:to>
      <xdr:col>34</xdr:col>
      <xdr:colOff>400050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6479CCC-C1CF-4CB5-A72B-84487842E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5075" y="3095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104775</xdr:colOff>
      <xdr:row>4</xdr:row>
      <xdr:rowOff>28575</xdr:rowOff>
    </xdr:from>
    <xdr:to>
      <xdr:col>35</xdr:col>
      <xdr:colOff>409575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1D5FE711-0134-4157-8F28-9592272E8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0875" y="819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28</xdr:col>
      <xdr:colOff>85725</xdr:colOff>
      <xdr:row>18</xdr:row>
      <xdr:rowOff>47625</xdr:rowOff>
    </xdr:from>
    <xdr:to>
      <xdr:col>35</xdr:col>
      <xdr:colOff>390525</xdr:colOff>
      <xdr:row>32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2FFFB6E-7700-4763-AEC4-940DA583A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1825" y="3571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428625</xdr:colOff>
      <xdr:row>1</xdr:row>
      <xdr:rowOff>133350</xdr:rowOff>
    </xdr:from>
    <xdr:to>
      <xdr:col>35</xdr:col>
      <xdr:colOff>123825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B5C6B65-31A5-49DD-8294-4463124D2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5125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447675</xdr:colOff>
      <xdr:row>16</xdr:row>
      <xdr:rowOff>9525</xdr:rowOff>
    </xdr:from>
    <xdr:to>
      <xdr:col>35</xdr:col>
      <xdr:colOff>142875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DF6B7557-0554-4F81-8D99-397B53F19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64175" y="313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95250</xdr:colOff>
      <xdr:row>2</xdr:row>
      <xdr:rowOff>38100</xdr:rowOff>
    </xdr:from>
    <xdr:to>
      <xdr:col>34</xdr:col>
      <xdr:colOff>400050</xdr:colOff>
      <xdr:row>16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B8FB593-0FA0-403A-80ED-DF84D7DE4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428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85725</xdr:colOff>
      <xdr:row>16</xdr:row>
      <xdr:rowOff>104775</xdr:rowOff>
    </xdr:from>
    <xdr:to>
      <xdr:col>34</xdr:col>
      <xdr:colOff>390525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6C202596-E62D-495F-AB61-9F55F4E70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322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600075</xdr:colOff>
      <xdr:row>4</xdr:row>
      <xdr:rowOff>0</xdr:rowOff>
    </xdr:from>
    <xdr:to>
      <xdr:col>35</xdr:col>
      <xdr:colOff>295275</xdr:colOff>
      <xdr:row>18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F33A2EF-CFD6-441F-836C-A7F7EE04A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16575" y="77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304800</xdr:colOff>
      <xdr:row>33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2613686A-F1F1-4628-9E89-B4976B9D63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6100" y="3705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228654</xdr:colOff>
      <xdr:row>19</xdr:row>
      <xdr:rowOff>28575</xdr:rowOff>
    </xdr:from>
    <xdr:to>
      <xdr:col>7</xdr:col>
      <xdr:colOff>24912</xdr:colOff>
      <xdr:row>43</xdr:row>
      <xdr:rowOff>172653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E4A20CC-6DB7-CA8B-BBB8-3550B83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54" y="3752850"/>
          <a:ext cx="4196808" cy="4735128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303844</xdr:colOff>
      <xdr:row>18</xdr:row>
      <xdr:rowOff>152400</xdr:rowOff>
    </xdr:from>
    <xdr:to>
      <xdr:col>6</xdr:col>
      <xdr:colOff>182112</xdr:colOff>
      <xdr:row>37</xdr:row>
      <xdr:rowOff>182116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F8DC93A-EFDC-72DC-6C79-576A06A5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4" y="3676650"/>
          <a:ext cx="3669218" cy="3677791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9BBB77-781F-5CA5-A1B7-19AB7D302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BDBE438-10BC-F482-3949-9DEC742ED61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8262AB6C-9D1C-67F0-CCFD-3BDBA3D7C16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2</xdr:row>
      <xdr:rowOff>123825</xdr:rowOff>
    </xdr:from>
    <xdr:to>
      <xdr:col>34</xdr:col>
      <xdr:colOff>381000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19C425B-E56B-417E-9AB2-66E7D8912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85725</xdr:colOff>
      <xdr:row>17</xdr:row>
      <xdr:rowOff>9525</xdr:rowOff>
    </xdr:from>
    <xdr:to>
      <xdr:col>34</xdr:col>
      <xdr:colOff>390525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D895E526-4E04-41D7-B193-EB4D536DF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3333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223854</xdr:colOff>
      <xdr:row>19</xdr:row>
      <xdr:rowOff>85725</xdr:rowOff>
    </xdr:from>
    <xdr:to>
      <xdr:col>7</xdr:col>
      <xdr:colOff>426261</xdr:colOff>
      <xdr:row>44</xdr:row>
      <xdr:rowOff>134508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0E54A94-0EB2-270B-D689-EFA5E13A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54" y="3810000"/>
          <a:ext cx="4602957" cy="4830333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B9403B5-D886-4DE3-470C-5C0CFDF54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E0FB08B-FDF7-AE50-8A05-97F2C441499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54A2CE56-69BE-7878-660F-D92AFAA5B9B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4</xdr:row>
      <xdr:rowOff>85725</xdr:rowOff>
    </xdr:from>
    <xdr:to>
      <xdr:col>36</xdr:col>
      <xdr:colOff>304800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63CFA3E-BE92-4B3E-B53E-B1844F0DB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5700" y="866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18</xdr:row>
      <xdr:rowOff>161925</xdr:rowOff>
    </xdr:from>
    <xdr:to>
      <xdr:col>36</xdr:col>
      <xdr:colOff>304800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9624E29F-BE98-4CDF-9091-F6C3CBE4D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570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2</xdr:row>
      <xdr:rowOff>180975</xdr:rowOff>
    </xdr:from>
    <xdr:to>
      <xdr:col>34</xdr:col>
      <xdr:colOff>342900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90D4FD34-DDC1-49FD-970D-EA62AC45D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38100</xdr:colOff>
      <xdr:row>17</xdr:row>
      <xdr:rowOff>9525</xdr:rowOff>
    </xdr:from>
    <xdr:to>
      <xdr:col>34</xdr:col>
      <xdr:colOff>342900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FAE1EDC-1680-4585-A91D-6ABBEBCFC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0" y="3333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3</xdr:row>
      <xdr:rowOff>85725</xdr:rowOff>
    </xdr:from>
    <xdr:to>
      <xdr:col>34</xdr:col>
      <xdr:colOff>371475</xdr:colOff>
      <xdr:row>17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8D98AA5-BA1D-49B0-A48A-70809CC60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17</xdr:row>
      <xdr:rowOff>114300</xdr:rowOff>
    </xdr:from>
    <xdr:to>
      <xdr:col>34</xdr:col>
      <xdr:colOff>361950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4E93B86F-70A2-4C3B-A38B-4E57558CD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3438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85725</xdr:colOff>
      <xdr:row>2</xdr:row>
      <xdr:rowOff>161925</xdr:rowOff>
    </xdr:from>
    <xdr:to>
      <xdr:col>34</xdr:col>
      <xdr:colOff>390525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269C1CF-D615-41D7-B99C-371FFB784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104775</xdr:colOff>
      <xdr:row>17</xdr:row>
      <xdr:rowOff>0</xdr:rowOff>
    </xdr:from>
    <xdr:to>
      <xdr:col>34</xdr:col>
      <xdr:colOff>409575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3D486611-6680-4E04-9C59-06CA41656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19</xdr:row>
      <xdr:rowOff>19049</xdr:rowOff>
    </xdr:from>
    <xdr:to>
      <xdr:col>6</xdr:col>
      <xdr:colOff>317300</xdr:colOff>
      <xdr:row>40</xdr:row>
      <xdr:rowOff>86878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49E95FF-C627-DDB1-A919-B0EBC432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3743324"/>
          <a:ext cx="3927275" cy="4087379"/>
        </a:xfrm>
        <a:prstGeom prst="rect">
          <a:avLst/>
        </a:prstGeom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2AF4E93-B847-DA40-81FC-170D0DF17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C7BF66B-BE34-C686-DAAB-C0F5D26FB42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47EDD0AE-0929-EF9A-16C9-93B06973ABA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2</xdr:row>
      <xdr:rowOff>161925</xdr:rowOff>
    </xdr:from>
    <xdr:to>
      <xdr:col>34</xdr:col>
      <xdr:colOff>352425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36CB9BA-7C71-4923-A644-D0E1215DB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4125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17</xdr:row>
      <xdr:rowOff>28575</xdr:rowOff>
    </xdr:from>
    <xdr:to>
      <xdr:col>34</xdr:col>
      <xdr:colOff>361950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1657C2F-5DCF-448F-A0B7-F77DB973F7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C824FD-CB93-A7B0-632B-7B07AA481E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8A075B7-8495-CDF0-A9D4-3A0C8573E5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238125</xdr:colOff>
      <xdr:row>8</xdr:row>
      <xdr:rowOff>28575</xdr:rowOff>
    </xdr:from>
    <xdr:to>
      <xdr:col>36</xdr:col>
      <xdr:colOff>542925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7C4B16DD-1FA2-455B-9BAC-A1E418FBE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64350" y="1571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228600</xdr:colOff>
      <xdr:row>22</xdr:row>
      <xdr:rowOff>95250</xdr:rowOff>
    </xdr:from>
    <xdr:to>
      <xdr:col>36</xdr:col>
      <xdr:colOff>533400</xdr:colOff>
      <xdr:row>36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50EDB36-21B5-4CCA-A841-80D31CA4D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4825" y="437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4F1C3FDE-0D7C-C72E-517C-661A1C198DE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5</xdr:row>
      <xdr:rowOff>76200</xdr:rowOff>
    </xdr:from>
    <xdr:to>
      <xdr:col>44</xdr:col>
      <xdr:colOff>523875</xdr:colOff>
      <xdr:row>19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6EB58828-9318-4856-93C1-635C64DCE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570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37</xdr:col>
      <xdr:colOff>228600</xdr:colOff>
      <xdr:row>19</xdr:row>
      <xdr:rowOff>114300</xdr:rowOff>
    </xdr:from>
    <xdr:to>
      <xdr:col>44</xdr:col>
      <xdr:colOff>533400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05DA25B-E0AE-46CF-90EE-C3B1E9352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45225" y="381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21</xdr:row>
      <xdr:rowOff>104775</xdr:rowOff>
    </xdr:from>
    <xdr:to>
      <xdr:col>6</xdr:col>
      <xdr:colOff>365806</xdr:colOff>
      <xdr:row>42</xdr:row>
      <xdr:rowOff>65656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89B79CF-F3EF-A1D3-BEE5-CD7F78CA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210050"/>
          <a:ext cx="3975781" cy="398043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95ABF3F-8F7D-331C-18C6-CD7CE543D7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88203F0-4301-C315-FE27-0049B9723D0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A3CF64A8-05BE-6B0D-945E-FB2D534A4E3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090DCB4-4DAA-EDA5-4EED-F506226C8B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5</xdr:row>
      <xdr:rowOff>9525</xdr:rowOff>
    </xdr:from>
    <xdr:to>
      <xdr:col>34</xdr:col>
      <xdr:colOff>447675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D1DAE753-D9C1-444A-B057-3CC0D6379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981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161925</xdr:colOff>
      <xdr:row>19</xdr:row>
      <xdr:rowOff>85725</xdr:rowOff>
    </xdr:from>
    <xdr:to>
      <xdr:col>34</xdr:col>
      <xdr:colOff>466725</xdr:colOff>
      <xdr:row>33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ACC28A0-AEAD-4A68-BFF3-2838BBF9C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8425" y="3790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4</xdr:row>
      <xdr:rowOff>161925</xdr:rowOff>
    </xdr:from>
    <xdr:to>
      <xdr:col>34</xdr:col>
      <xdr:colOff>504825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D9EE588D-336F-42D5-8C28-17DF7FBBAC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16525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161925</xdr:colOff>
      <xdr:row>19</xdr:row>
      <xdr:rowOff>19050</xdr:rowOff>
    </xdr:from>
    <xdr:to>
      <xdr:col>34</xdr:col>
      <xdr:colOff>466725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80673AE-2D9E-40CE-8E45-0BEF01A8A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8425" y="3724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4</xdr:row>
      <xdr:rowOff>123825</xdr:rowOff>
    </xdr:from>
    <xdr:to>
      <xdr:col>34</xdr:col>
      <xdr:colOff>504825</xdr:colOff>
      <xdr:row>18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34B289CF-EB0F-4C11-B919-C4D8AA49B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16525" y="89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209550</xdr:colOff>
      <xdr:row>18</xdr:row>
      <xdr:rowOff>190500</xdr:rowOff>
    </xdr:from>
    <xdr:to>
      <xdr:col>34</xdr:col>
      <xdr:colOff>514350</xdr:colOff>
      <xdr:row>33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62914BF6-512F-4F70-BA16-91263C484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605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3</xdr:row>
      <xdr:rowOff>0</xdr:rowOff>
    </xdr:from>
    <xdr:to>
      <xdr:col>34</xdr:col>
      <xdr:colOff>438150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DD3C216-DE89-44AB-AAD3-923342D18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49875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123825</xdr:colOff>
      <xdr:row>17</xdr:row>
      <xdr:rowOff>28575</xdr:rowOff>
    </xdr:from>
    <xdr:to>
      <xdr:col>34</xdr:col>
      <xdr:colOff>428625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D3D75F2-D1FD-4808-AB03-64FEC0C597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40350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123BEC-AC4C-D115-E7D0-4202788FFC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C45C50A-ED6E-F77D-2314-3C1FE33592F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1702B398-C3A1-D3D7-285B-F0F372DC4FD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6400" cy="60706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171450</xdr:colOff>
      <xdr:row>2</xdr:row>
      <xdr:rowOff>142875</xdr:rowOff>
    </xdr:from>
    <xdr:to>
      <xdr:col>34</xdr:col>
      <xdr:colOff>476250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71BE5257-230E-4D90-B7F0-FDB3C8176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7847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180975</xdr:colOff>
      <xdr:row>16</xdr:row>
      <xdr:rowOff>190500</xdr:rowOff>
    </xdr:from>
    <xdr:to>
      <xdr:col>34</xdr:col>
      <xdr:colOff>485775</xdr:colOff>
      <xdr:row>31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27A950B1-9105-4EF8-9062-775BFB4AC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0" y="331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3</xdr:row>
      <xdr:rowOff>0</xdr:rowOff>
    </xdr:from>
    <xdr:to>
      <xdr:col>34</xdr:col>
      <xdr:colOff>466725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DF631374-0471-40E2-A652-E6336D1C7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68950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17</xdr:row>
      <xdr:rowOff>28575</xdr:rowOff>
    </xdr:from>
    <xdr:to>
      <xdr:col>34</xdr:col>
      <xdr:colOff>457200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8E7441D8-1DF0-4D30-8AC3-D4F56F48D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59425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209550</xdr:colOff>
      <xdr:row>1</xdr:row>
      <xdr:rowOff>171450</xdr:rowOff>
    </xdr:from>
    <xdr:to>
      <xdr:col>35</xdr:col>
      <xdr:colOff>514350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F579DA74-5673-42E8-892F-A0311C42C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35650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28</xdr:col>
      <xdr:colOff>200025</xdr:colOff>
      <xdr:row>16</xdr:row>
      <xdr:rowOff>66675</xdr:rowOff>
    </xdr:from>
    <xdr:to>
      <xdr:col>35</xdr:col>
      <xdr:colOff>504825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43F630AC-048F-4AAE-AA13-7000E0FF8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6125" y="3190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2B9255-5716-5842-6786-4BCCCEE04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4</xdr:row>
      <xdr:rowOff>76200</xdr:rowOff>
    </xdr:from>
    <xdr:to>
      <xdr:col>34</xdr:col>
      <xdr:colOff>514350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11A290F-A7F6-4C25-8227-8E5E377A7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6050" y="866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190500</xdr:colOff>
      <xdr:row>18</xdr:row>
      <xdr:rowOff>152400</xdr:rowOff>
    </xdr:from>
    <xdr:to>
      <xdr:col>34</xdr:col>
      <xdr:colOff>495300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3E685063-F0B1-4B99-9281-2E044C065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257175</xdr:colOff>
      <xdr:row>2</xdr:row>
      <xdr:rowOff>133350</xdr:rowOff>
    </xdr:from>
    <xdr:to>
      <xdr:col>34</xdr:col>
      <xdr:colOff>561975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9032681-EA41-4588-A9C7-905706F6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3675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247650</xdr:colOff>
      <xdr:row>16</xdr:row>
      <xdr:rowOff>180975</xdr:rowOff>
    </xdr:from>
    <xdr:to>
      <xdr:col>34</xdr:col>
      <xdr:colOff>552450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7DCDC691-CC77-4256-8913-CE38551C9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64150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95250</xdr:rowOff>
    </xdr:from>
    <xdr:to>
      <xdr:col>34</xdr:col>
      <xdr:colOff>438150</xdr:colOff>
      <xdr:row>16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C0C75B0-D152-4781-A8D9-1AF98FAB6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9850" y="48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133350</xdr:colOff>
      <xdr:row>16</xdr:row>
      <xdr:rowOff>152400</xdr:rowOff>
    </xdr:from>
    <xdr:to>
      <xdr:col>34</xdr:col>
      <xdr:colOff>438150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E4874F36-A81B-4EAF-86C0-01827FB78E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9850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9B5189-B3BC-B281-E9EB-12B18F2EE4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F7438A42-D792-BCFA-2010-34E0A1D3F51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7972B6A0-D0B4-7CD4-EEB5-6D7B55BB72F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2</xdr:row>
      <xdr:rowOff>123825</xdr:rowOff>
    </xdr:from>
    <xdr:to>
      <xdr:col>34</xdr:col>
      <xdr:colOff>514350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98FB6ED0-7D6E-4DF7-A090-8360D50AC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605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228600</xdr:colOff>
      <xdr:row>16</xdr:row>
      <xdr:rowOff>152400</xdr:rowOff>
    </xdr:from>
    <xdr:to>
      <xdr:col>34</xdr:col>
      <xdr:colOff>533400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B4B1554-FBC7-4B2B-9402-70C397986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45100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3</xdr:row>
      <xdr:rowOff>0</xdr:rowOff>
    </xdr:from>
    <xdr:to>
      <xdr:col>34</xdr:col>
      <xdr:colOff>466725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BDD88A6-6B71-4BC4-844F-00F1A4029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8425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142875</xdr:colOff>
      <xdr:row>17</xdr:row>
      <xdr:rowOff>66675</xdr:rowOff>
    </xdr:from>
    <xdr:to>
      <xdr:col>34</xdr:col>
      <xdr:colOff>447675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A67EA515-BCF0-4022-BE90-BE8776121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285750</xdr:colOff>
      <xdr:row>2</xdr:row>
      <xdr:rowOff>142875</xdr:rowOff>
    </xdr:from>
    <xdr:to>
      <xdr:col>34</xdr:col>
      <xdr:colOff>590550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B9EC920-0AC3-489A-A267-662B6A443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2250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304800</xdr:colOff>
      <xdr:row>17</xdr:row>
      <xdr:rowOff>0</xdr:rowOff>
    </xdr:from>
    <xdr:to>
      <xdr:col>35</xdr:col>
      <xdr:colOff>0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ACA68A48-C3CD-4E98-812D-49D83E74C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21300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2</xdr:row>
      <xdr:rowOff>161925</xdr:rowOff>
    </xdr:from>
    <xdr:to>
      <xdr:col>34</xdr:col>
      <xdr:colOff>323850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A89AA48-C411-451E-8650-EB15CA3CB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3555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76200</xdr:colOff>
      <xdr:row>17</xdr:row>
      <xdr:rowOff>38100</xdr:rowOff>
    </xdr:from>
    <xdr:to>
      <xdr:col>34</xdr:col>
      <xdr:colOff>381000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A0321D0-EC6A-463A-905E-BB561FC63C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336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C5AFAAF-4568-9CAA-B749-2B647E245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77417</xdr:colOff>
      <xdr:row>18</xdr:row>
      <xdr:rowOff>152399</xdr:rowOff>
    </xdr:from>
    <xdr:to>
      <xdr:col>7</xdr:col>
      <xdr:colOff>29678</xdr:colOff>
      <xdr:row>43</xdr:row>
      <xdr:rowOff>39285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5765156-0229-F34B-6929-2D88CDE1F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7" y="3676649"/>
          <a:ext cx="4352811" cy="467796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3</xdr:row>
      <xdr:rowOff>28575</xdr:rowOff>
    </xdr:from>
    <xdr:to>
      <xdr:col>34</xdr:col>
      <xdr:colOff>409575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CE2A3B4-F849-4AF9-9D28-BEB233405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619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17</xdr:row>
      <xdr:rowOff>66675</xdr:rowOff>
    </xdr:from>
    <xdr:to>
      <xdr:col>34</xdr:col>
      <xdr:colOff>457200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5DCCA7F-E83B-4D53-B8D1-ECD45C1425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E2D57E-9FE3-C1CD-EF10-F55C9F2F74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1D76FED-AE3D-37F2-5913-9C6B47B3FF2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EFE8390C-7F99-13A9-6580-6CCD630A71C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18</xdr:row>
      <xdr:rowOff>123825</xdr:rowOff>
    </xdr:from>
    <xdr:to>
      <xdr:col>7</xdr:col>
      <xdr:colOff>5673</xdr:colOff>
      <xdr:row>41</xdr:row>
      <xdr:rowOff>48751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9887ECE-90DD-3489-E980-E75C9FFE5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648075"/>
          <a:ext cx="4263348" cy="433500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2</xdr:row>
      <xdr:rowOff>171450</xdr:rowOff>
    </xdr:from>
    <xdr:to>
      <xdr:col>34</xdr:col>
      <xdr:colOff>371475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3D43227-BF7E-45C7-ACC0-045544F02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56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66675</xdr:colOff>
      <xdr:row>17</xdr:row>
      <xdr:rowOff>38100</xdr:rowOff>
    </xdr:from>
    <xdr:to>
      <xdr:col>34</xdr:col>
      <xdr:colOff>371475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1DECC55-A12A-4B49-A414-38AC20BC0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3175" y="336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85725</xdr:colOff>
      <xdr:row>3</xdr:row>
      <xdr:rowOff>133350</xdr:rowOff>
    </xdr:from>
    <xdr:to>
      <xdr:col>34</xdr:col>
      <xdr:colOff>390525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8A55429-90BC-4856-9A47-126CBB53B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72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304800</xdr:colOff>
      <xdr:row>32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31FE2FE-C7AF-43C6-AF56-157A8D1BA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6975" y="3524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2</xdr:row>
      <xdr:rowOff>180975</xdr:rowOff>
    </xdr:from>
    <xdr:to>
      <xdr:col>34</xdr:col>
      <xdr:colOff>428625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10F9783-E3B7-405D-B627-D0650DE9C6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85725</xdr:colOff>
      <xdr:row>17</xdr:row>
      <xdr:rowOff>57150</xdr:rowOff>
    </xdr:from>
    <xdr:to>
      <xdr:col>34</xdr:col>
      <xdr:colOff>390525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8B3CF37F-9F45-4693-AD90-CB594ED8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3381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2</xdr:row>
      <xdr:rowOff>104775</xdr:rowOff>
    </xdr:from>
    <xdr:to>
      <xdr:col>34</xdr:col>
      <xdr:colOff>428625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74B8D24-6536-44FC-A536-703F5664A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123825</xdr:colOff>
      <xdr:row>16</xdr:row>
      <xdr:rowOff>142875</xdr:rowOff>
    </xdr:from>
    <xdr:to>
      <xdr:col>34</xdr:col>
      <xdr:colOff>428625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48027CB7-F960-49E4-8E6A-90D68F788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1075324-ACC2-09FC-809E-35483D94B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2</xdr:row>
      <xdr:rowOff>142875</xdr:rowOff>
    </xdr:from>
    <xdr:to>
      <xdr:col>34</xdr:col>
      <xdr:colOff>419100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F2A13AE7-DB07-4304-A782-3C734085A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0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133350</xdr:colOff>
      <xdr:row>17</xdr:row>
      <xdr:rowOff>19050</xdr:rowOff>
    </xdr:from>
    <xdr:to>
      <xdr:col>34</xdr:col>
      <xdr:colOff>438150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3700C486-8FDA-48B7-804C-4B4F7CDC1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9850" y="3343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409575</xdr:colOff>
      <xdr:row>2</xdr:row>
      <xdr:rowOff>133350</xdr:rowOff>
    </xdr:from>
    <xdr:to>
      <xdr:col>35</xdr:col>
      <xdr:colOff>104775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4B65CFC-F599-412A-868E-9115032B0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26075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400050</xdr:colOff>
      <xdr:row>17</xdr:row>
      <xdr:rowOff>47625</xdr:rowOff>
    </xdr:from>
    <xdr:to>
      <xdr:col>35</xdr:col>
      <xdr:colOff>95250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49CCE331-410C-4D54-B495-E758C8E24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6550" y="3371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2</xdr:row>
      <xdr:rowOff>190500</xdr:rowOff>
    </xdr:from>
    <xdr:to>
      <xdr:col>34</xdr:col>
      <xdr:colOff>457200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F98132AE-8AAF-4EE4-A478-41F5ED88BF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58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123825</xdr:colOff>
      <xdr:row>17</xdr:row>
      <xdr:rowOff>28575</xdr:rowOff>
    </xdr:from>
    <xdr:to>
      <xdr:col>34</xdr:col>
      <xdr:colOff>428625</xdr:colOff>
      <xdr:row>31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6AFB3EAE-F197-4F2B-A6DF-613754D90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335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613E53-BE59-B078-3952-21FA302A8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5F241BF-EF2C-BD40-6EA9-C7C7A16AB3F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5FFF4707-83D1-4010-0D0E-FBB67C6C20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76200</xdr:rowOff>
    </xdr:from>
    <xdr:to>
      <xdr:col>34</xdr:col>
      <xdr:colOff>438150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AD9A326B-3466-47E9-8DD0-F4AD5E355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9850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123825</xdr:colOff>
      <xdr:row>16</xdr:row>
      <xdr:rowOff>133350</xdr:rowOff>
    </xdr:from>
    <xdr:to>
      <xdr:col>34</xdr:col>
      <xdr:colOff>428625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CA4257D-5F7E-4FEA-A287-FC5106396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180975</xdr:colOff>
      <xdr:row>1</xdr:row>
      <xdr:rowOff>171450</xdr:rowOff>
    </xdr:from>
    <xdr:to>
      <xdr:col>34</xdr:col>
      <xdr:colOff>485775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9A50A7D2-D975-4769-89CE-6A81AAEE3E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74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180975</xdr:colOff>
      <xdr:row>16</xdr:row>
      <xdr:rowOff>76200</xdr:rowOff>
    </xdr:from>
    <xdr:to>
      <xdr:col>34</xdr:col>
      <xdr:colOff>485775</xdr:colOff>
      <xdr:row>30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B6068471-64DC-4EA6-8994-38DF36547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7475" y="320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2</xdr:row>
      <xdr:rowOff>76200</xdr:rowOff>
    </xdr:from>
    <xdr:to>
      <xdr:col>34</xdr:col>
      <xdr:colOff>447675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62CA9325-ECDA-4852-A83E-4C7CAFB01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142875</xdr:colOff>
      <xdr:row>16</xdr:row>
      <xdr:rowOff>114300</xdr:rowOff>
    </xdr:from>
    <xdr:to>
      <xdr:col>34</xdr:col>
      <xdr:colOff>447675</xdr:colOff>
      <xdr:row>30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C171A6CB-C6CF-44C0-929E-A7735833F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105527</xdr:colOff>
      <xdr:row>19</xdr:row>
      <xdr:rowOff>190500</xdr:rowOff>
    </xdr:from>
    <xdr:to>
      <xdr:col>4</xdr:col>
      <xdr:colOff>563072</xdr:colOff>
      <xdr:row>35</xdr:row>
      <xdr:rowOff>182084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F6E985-DC55-36CE-0013-7F50AC64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27" y="3914775"/>
          <a:ext cx="3029295" cy="3058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C8AD4E6-FF19-6905-07FD-500FE9A395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2</xdr:row>
      <xdr:rowOff>104775</xdr:rowOff>
    </xdr:from>
    <xdr:to>
      <xdr:col>34</xdr:col>
      <xdr:colOff>466725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1DF5A567-1045-4132-82E2-316E92DCF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8425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171450</xdr:colOff>
      <xdr:row>16</xdr:row>
      <xdr:rowOff>133350</xdr:rowOff>
    </xdr:from>
    <xdr:to>
      <xdr:col>34</xdr:col>
      <xdr:colOff>476250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19A153C-B6CF-40A0-8469-184A94049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795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95250</xdr:colOff>
      <xdr:row>2</xdr:row>
      <xdr:rowOff>104775</xdr:rowOff>
    </xdr:from>
    <xdr:to>
      <xdr:col>34</xdr:col>
      <xdr:colOff>400050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B4B758A-2FFF-443F-82A2-C50D719BA8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95250</xdr:colOff>
      <xdr:row>16</xdr:row>
      <xdr:rowOff>152400</xdr:rowOff>
    </xdr:from>
    <xdr:to>
      <xdr:col>34</xdr:col>
      <xdr:colOff>400050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C3F279A1-CC17-419D-9E7E-8322E4165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32EE4-7E91-0532-DE2D-7C0C30563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65A8DDDF-AAC3-80A5-88E7-F9F349D0E24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F354D2F6-8958-66FA-1911-1C670675B02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180975</xdr:colOff>
      <xdr:row>2</xdr:row>
      <xdr:rowOff>95250</xdr:rowOff>
    </xdr:from>
    <xdr:to>
      <xdr:col>34</xdr:col>
      <xdr:colOff>485775</xdr:colOff>
      <xdr:row>16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64F0059C-7688-438C-A1F7-6C625F9A1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7475" y="48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190500</xdr:colOff>
      <xdr:row>16</xdr:row>
      <xdr:rowOff>114300</xdr:rowOff>
    </xdr:from>
    <xdr:to>
      <xdr:col>34</xdr:col>
      <xdr:colOff>495300</xdr:colOff>
      <xdr:row>30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A8D6496-E39A-4CA9-ABCD-4DC2140B0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2</xdr:row>
      <xdr:rowOff>104775</xdr:rowOff>
    </xdr:from>
    <xdr:to>
      <xdr:col>34</xdr:col>
      <xdr:colOff>381000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B82DA2C-5A38-4645-81B0-6AAEE3C42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92700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57150</xdr:colOff>
      <xdr:row>16</xdr:row>
      <xdr:rowOff>171450</xdr:rowOff>
    </xdr:from>
    <xdr:to>
      <xdr:col>34</xdr:col>
      <xdr:colOff>361950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37AA0BD1-81B3-4B6B-9AEC-96F5DA1B9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0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5B00AA8-F29C-730F-5EDB-F133FD828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51BC319-E4C7-F875-E9A6-9D086D4E180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1E60E8C3-412C-708D-DE98-B418D2091E1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10C85E4-1851-A70C-E052-BFEFC39AF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2</xdr:row>
      <xdr:rowOff>114300</xdr:rowOff>
    </xdr:from>
    <xdr:to>
      <xdr:col>35</xdr:col>
      <xdr:colOff>190500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637CD20-5257-4E7C-A2FA-43158A9E8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1800" y="504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495300</xdr:colOff>
      <xdr:row>16</xdr:row>
      <xdr:rowOff>152400</xdr:rowOff>
    </xdr:from>
    <xdr:to>
      <xdr:col>35</xdr:col>
      <xdr:colOff>190500</xdr:colOff>
      <xdr:row>30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C1533BF6-34C9-4E6D-9CE8-AE83A5BD4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1800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2</xdr:row>
      <xdr:rowOff>76200</xdr:rowOff>
    </xdr:from>
    <xdr:to>
      <xdr:col>34</xdr:col>
      <xdr:colOff>542925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509E65F-79C2-46FF-8F71-091BBF602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4625" y="46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228600</xdr:colOff>
      <xdr:row>16</xdr:row>
      <xdr:rowOff>142875</xdr:rowOff>
    </xdr:from>
    <xdr:to>
      <xdr:col>34</xdr:col>
      <xdr:colOff>533400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23306DF3-3148-4958-8B5C-15FD44A1C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45100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C2818B0-6E1A-E537-0838-881899FF9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75CFBEE-B17D-DFB3-45D8-B65FFCF05E5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E0A60E97-C5EA-7EEF-92F6-6BFABB81996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18</xdr:row>
      <xdr:rowOff>102884</xdr:rowOff>
    </xdr:from>
    <xdr:to>
      <xdr:col>7</xdr:col>
      <xdr:colOff>476250</xdr:colOff>
      <xdr:row>42</xdr:row>
      <xdr:rowOff>96341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7B1AD9A-E987-4EA2-3B04-D4E40F445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3627134"/>
          <a:ext cx="4733924" cy="4594032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1</xdr:row>
      <xdr:rowOff>171450</xdr:rowOff>
    </xdr:from>
    <xdr:to>
      <xdr:col>34</xdr:col>
      <xdr:colOff>409575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9E11781-C4F9-4B89-A936-6949D75D5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142875</xdr:colOff>
      <xdr:row>16</xdr:row>
      <xdr:rowOff>28575</xdr:rowOff>
    </xdr:from>
    <xdr:to>
      <xdr:col>34</xdr:col>
      <xdr:colOff>447675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DBFA7C8-0960-45E7-AED5-F262FE173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3152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171450</xdr:colOff>
      <xdr:row>2</xdr:row>
      <xdr:rowOff>142875</xdr:rowOff>
    </xdr:from>
    <xdr:to>
      <xdr:col>34</xdr:col>
      <xdr:colOff>476250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D879012B-D647-40C8-A5A5-13F4A9B08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7950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16</xdr:row>
      <xdr:rowOff>180975</xdr:rowOff>
    </xdr:from>
    <xdr:to>
      <xdr:col>34</xdr:col>
      <xdr:colOff>457200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B0FE26E1-3911-4893-9BE8-A38EE171A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2</xdr:row>
      <xdr:rowOff>66675</xdr:rowOff>
    </xdr:from>
    <xdr:to>
      <xdr:col>34</xdr:col>
      <xdr:colOff>428625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F063CAB-EB31-4111-9F3C-E961F204CE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45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95250</xdr:colOff>
      <xdr:row>16</xdr:row>
      <xdr:rowOff>133350</xdr:rowOff>
    </xdr:from>
    <xdr:to>
      <xdr:col>34</xdr:col>
      <xdr:colOff>400050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A53B703-7059-45B7-B037-DF6D4BC05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BBAE478-232C-AF82-FA75-412010C5CD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342900</xdr:colOff>
      <xdr:row>8</xdr:row>
      <xdr:rowOff>190500</xdr:rowOff>
    </xdr:from>
    <xdr:to>
      <xdr:col>37</xdr:col>
      <xdr:colOff>38100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2A54175-C75C-41B2-BB6C-8E8087ADE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5375" y="1733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342900</xdr:colOff>
      <xdr:row>23</xdr:row>
      <xdr:rowOff>19050</xdr:rowOff>
    </xdr:from>
    <xdr:to>
      <xdr:col>37</xdr:col>
      <xdr:colOff>38100</xdr:colOff>
      <xdr:row>37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551AD35-6777-493D-8467-7A240E1BD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5375" y="449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18483EEA-A955-E17B-0D32-CA7EE11374F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D06AE2E7-3E00-6363-1305-EA9ADD7AEEA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123825</xdr:colOff>
      <xdr:row>3</xdr:row>
      <xdr:rowOff>133350</xdr:rowOff>
    </xdr:from>
    <xdr:to>
      <xdr:col>34</xdr:col>
      <xdr:colOff>428625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9327FE9-2836-4E78-8C4B-77B57719B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72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18</xdr:row>
      <xdr:rowOff>76200</xdr:rowOff>
    </xdr:from>
    <xdr:to>
      <xdr:col>34</xdr:col>
      <xdr:colOff>457200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72BC174A-2D6A-4FC8-8B04-85F2C0B9A0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3600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2</xdr:row>
      <xdr:rowOff>66675</xdr:rowOff>
    </xdr:from>
    <xdr:to>
      <xdr:col>34</xdr:col>
      <xdr:colOff>409575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59F64CCC-A8BB-401B-9576-C1C78AE904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45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123825</xdr:colOff>
      <xdr:row>16</xdr:row>
      <xdr:rowOff>142875</xdr:rowOff>
    </xdr:from>
    <xdr:to>
      <xdr:col>34</xdr:col>
      <xdr:colOff>428625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D60EF900-709F-4BBF-A05C-3E0F50A29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0325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2</xdr:row>
      <xdr:rowOff>171450</xdr:rowOff>
    </xdr:from>
    <xdr:to>
      <xdr:col>34</xdr:col>
      <xdr:colOff>514350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8DA73E0-6ADF-47B4-9E52-1B5BF07D2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6050" y="56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219075</xdr:colOff>
      <xdr:row>17</xdr:row>
      <xdr:rowOff>19050</xdr:rowOff>
    </xdr:from>
    <xdr:to>
      <xdr:col>34</xdr:col>
      <xdr:colOff>523875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93CEC3C4-B456-434C-B644-D725D9F91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35575" y="3343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104775</xdr:colOff>
      <xdr:row>2</xdr:row>
      <xdr:rowOff>190500</xdr:rowOff>
    </xdr:from>
    <xdr:to>
      <xdr:col>34</xdr:col>
      <xdr:colOff>409575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59494CFC-D2D2-4BA3-8796-382CC32D1A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58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17</xdr:row>
      <xdr:rowOff>38100</xdr:rowOff>
    </xdr:from>
    <xdr:to>
      <xdr:col>34</xdr:col>
      <xdr:colOff>457200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8463FEC4-450E-47FB-9786-4F6F6A860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336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F3C45D2-5949-C870-2503-7D542E66E3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EC5253B-C75F-0F82-EB2B-00F293C14EE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58CFE29F-A11F-6B43-2573-D5DEDD12DD0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171450</xdr:colOff>
      <xdr:row>2</xdr:row>
      <xdr:rowOff>161925</xdr:rowOff>
    </xdr:from>
    <xdr:to>
      <xdr:col>34</xdr:col>
      <xdr:colOff>476250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F73F483-E9F4-445F-A885-9F36EBB42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795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104775</xdr:colOff>
      <xdr:row>17</xdr:row>
      <xdr:rowOff>38100</xdr:rowOff>
    </xdr:from>
    <xdr:to>
      <xdr:col>34</xdr:col>
      <xdr:colOff>409575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B904F66-7B33-411A-975E-12CB9A7A4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1275" y="336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5</xdr:col>
      <xdr:colOff>572427</xdr:colOff>
      <xdr:row>46</xdr:row>
      <xdr:rowOff>48863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C2545969-5011-2C74-A291-0CA92A43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67275"/>
          <a:ext cx="3753777" cy="4068413"/>
        </a:xfrm>
        <a:prstGeom prst="rect">
          <a:avLst/>
        </a:prstGeom>
      </xdr:spPr>
    </xdr:pic>
    <xdr:clientData/>
  </xdr:twoCellAnchor>
  <xdr:twoCellAnchor>
    <xdr:from>
      <xdr:col>30</xdr:col>
      <xdr:colOff>514350</xdr:colOff>
      <xdr:row>9</xdr:row>
      <xdr:rowOff>9525</xdr:rowOff>
    </xdr:from>
    <xdr:to>
      <xdr:col>38</xdr:col>
      <xdr:colOff>209550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839CBAD7-86CE-4375-98CB-9F927638C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0" y="1743075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30</xdr:col>
      <xdr:colOff>504825</xdr:colOff>
      <xdr:row>23</xdr:row>
      <xdr:rowOff>38100</xdr:rowOff>
    </xdr:from>
    <xdr:to>
      <xdr:col>38</xdr:col>
      <xdr:colOff>200025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676A77FC-FB9A-4A26-818F-3212B76CBA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16875" y="453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2</xdr:row>
      <xdr:rowOff>114300</xdr:rowOff>
    </xdr:from>
    <xdr:to>
      <xdr:col>34</xdr:col>
      <xdr:colOff>419100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046BE910-CAFE-4562-BE6E-39E6BCB7D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0" y="504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257175</xdr:colOff>
      <xdr:row>16</xdr:row>
      <xdr:rowOff>171450</xdr:rowOff>
    </xdr:from>
    <xdr:to>
      <xdr:col>34</xdr:col>
      <xdr:colOff>561975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E661B0F-347C-4445-8BCE-035BD98CA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3675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4A773C1-62BE-56B4-A7D2-241580B86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4554872-DAA3-3689-E7D7-2D126AF1DA2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35D4F0F2-4581-029B-8964-F5B824C39DB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2</xdr:row>
      <xdr:rowOff>104775</xdr:rowOff>
    </xdr:from>
    <xdr:to>
      <xdr:col>34</xdr:col>
      <xdr:colOff>447675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9CFE689-AEBF-4384-A4D2-B76443C1D9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75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152400</xdr:colOff>
      <xdr:row>16</xdr:row>
      <xdr:rowOff>133350</xdr:rowOff>
    </xdr:from>
    <xdr:to>
      <xdr:col>34</xdr:col>
      <xdr:colOff>457200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2DEDE2A5-0C9F-42B9-A00E-566E505A0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2</xdr:row>
      <xdr:rowOff>47625</xdr:rowOff>
    </xdr:from>
    <xdr:to>
      <xdr:col>34</xdr:col>
      <xdr:colOff>352425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2427E46-89EA-433B-89B2-97FAEF969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4125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27</xdr:col>
      <xdr:colOff>38100</xdr:colOff>
      <xdr:row>16</xdr:row>
      <xdr:rowOff>85725</xdr:rowOff>
    </xdr:from>
    <xdr:to>
      <xdr:col>34</xdr:col>
      <xdr:colOff>342900</xdr:colOff>
      <xdr:row>30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AE141D91-5739-4D8B-A603-A36DD3E59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4600" y="3209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9622DA1-3239-B2D1-5A06-B8B7C0033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74A789BD-E5FE-D79B-652E-970289CE6C7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A82D9320-90C5-9841-0333-C7C0BB248F3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882" cy="6075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BE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19</xdr:row>
      <xdr:rowOff>38100</xdr:rowOff>
    </xdr:from>
    <xdr:to>
      <xdr:col>6</xdr:col>
      <xdr:colOff>425242</xdr:colOff>
      <xdr:row>39</xdr:row>
      <xdr:rowOff>124908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D13040C-2326-89AE-97F3-61749772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3762375"/>
          <a:ext cx="3949491" cy="3915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84A3-0365-41ED-B663-3ED3CD7D9E30}">
  <dimension ref="C7:V30"/>
  <sheetViews>
    <sheetView workbookViewId="0">
      <selection activeCell="D37" sqref="D37"/>
    </sheetView>
  </sheetViews>
  <sheetFormatPr defaultRowHeight="15" x14ac:dyDescent="0.25"/>
  <sheetData>
    <row r="7" spans="3:22" ht="15.75" thickBot="1" x14ac:dyDescent="0.3">
      <c r="C7" t="s">
        <v>21</v>
      </c>
      <c r="J7" t="s">
        <v>22</v>
      </c>
    </row>
    <row r="8" spans="3:22" ht="15.75" thickBot="1" x14ac:dyDescent="0.3">
      <c r="F8" t="s">
        <v>0</v>
      </c>
      <c r="J8" s="1" t="s">
        <v>1</v>
      </c>
      <c r="K8" s="2"/>
      <c r="L8" s="2"/>
      <c r="M8" s="2"/>
      <c r="N8" s="2"/>
      <c r="O8" s="2"/>
      <c r="P8" s="3"/>
      <c r="U8" t="s">
        <v>2</v>
      </c>
    </row>
    <row r="9" spans="3:22" ht="15.75" thickBot="1" x14ac:dyDescent="0.3">
      <c r="C9" s="4" t="s">
        <v>3</v>
      </c>
      <c r="D9" s="5" t="s">
        <v>4</v>
      </c>
      <c r="F9" t="s">
        <v>5</v>
      </c>
      <c r="J9" s="6" t="s">
        <v>6</v>
      </c>
      <c r="K9" s="7" t="s">
        <v>7</v>
      </c>
      <c r="L9" s="8" t="s">
        <v>8</v>
      </c>
      <c r="M9" s="8" t="s">
        <v>9</v>
      </c>
      <c r="N9" s="8" t="s">
        <v>10</v>
      </c>
      <c r="O9" s="8" t="s">
        <v>11</v>
      </c>
      <c r="P9" s="5" t="s">
        <v>12</v>
      </c>
      <c r="R9" s="9" t="s">
        <v>13</v>
      </c>
      <c r="S9" s="10" t="s">
        <v>14</v>
      </c>
      <c r="T9" s="10" t="s">
        <v>15</v>
      </c>
      <c r="U9" s="10" t="s">
        <v>16</v>
      </c>
      <c r="V9" s="11" t="s">
        <v>17</v>
      </c>
    </row>
    <row r="10" spans="3:22" x14ac:dyDescent="0.25">
      <c r="C10" s="12">
        <v>1</v>
      </c>
      <c r="D10" s="13"/>
      <c r="J10" s="14">
        <v>1</v>
      </c>
      <c r="K10" s="15">
        <v>-74</v>
      </c>
      <c r="L10" s="16">
        <v>132</v>
      </c>
      <c r="M10" s="16">
        <v>37.25</v>
      </c>
      <c r="N10" s="16">
        <v>-78</v>
      </c>
      <c r="O10" s="16">
        <v>140</v>
      </c>
      <c r="P10" s="17">
        <v>40</v>
      </c>
      <c r="R10" s="18">
        <f>(N10-K10)/K10*100</f>
        <v>5.4054054054054053</v>
      </c>
      <c r="S10" s="19">
        <f>(O10-L10)/L10*100</f>
        <v>6.0606060606060606</v>
      </c>
      <c r="T10" s="19">
        <f>(P10-M10)/M10*100</f>
        <v>7.3825503355704702</v>
      </c>
      <c r="U10" s="19">
        <f>SQRT(R10^2+S10^2+T10^2)</f>
        <v>10.97503543847912</v>
      </c>
      <c r="V10" s="20"/>
    </row>
    <row r="11" spans="3:22" x14ac:dyDescent="0.25">
      <c r="C11" s="21">
        <v>2</v>
      </c>
      <c r="D11" s="17"/>
      <c r="J11" s="22">
        <v>2</v>
      </c>
      <c r="K11" s="23">
        <v>-74</v>
      </c>
      <c r="L11" s="24">
        <v>132</v>
      </c>
      <c r="M11" s="24">
        <v>37.25</v>
      </c>
      <c r="N11" s="24"/>
      <c r="O11" s="24"/>
      <c r="P11" s="25"/>
      <c r="R11" s="26">
        <f t="shared" ref="R11:T14" si="0">(N11-K11)/K11*100</f>
        <v>-100</v>
      </c>
      <c r="S11" s="27">
        <f t="shared" si="0"/>
        <v>-100</v>
      </c>
      <c r="T11" s="27">
        <f t="shared" si="0"/>
        <v>-100</v>
      </c>
      <c r="U11" s="27">
        <f t="shared" ref="U11:U14" si="1">SQRT(R11^2+S11^2+T11^2)</f>
        <v>173.20508075688772</v>
      </c>
      <c r="V11" s="28"/>
    </row>
    <row r="12" spans="3:22" x14ac:dyDescent="0.25">
      <c r="C12" s="21">
        <v>3</v>
      </c>
      <c r="D12" s="17"/>
      <c r="J12" s="22">
        <v>3</v>
      </c>
      <c r="K12" s="23">
        <v>-74</v>
      </c>
      <c r="L12" s="24">
        <v>132</v>
      </c>
      <c r="M12" s="24">
        <v>37.25</v>
      </c>
      <c r="N12" s="24"/>
      <c r="O12" s="24"/>
      <c r="P12" s="25"/>
      <c r="R12" s="26">
        <f t="shared" si="0"/>
        <v>-100</v>
      </c>
      <c r="S12" s="27">
        <f t="shared" si="0"/>
        <v>-100</v>
      </c>
      <c r="T12" s="27">
        <f t="shared" si="0"/>
        <v>-100</v>
      </c>
      <c r="U12" s="27">
        <f t="shared" si="1"/>
        <v>173.20508075688772</v>
      </c>
      <c r="V12" s="28"/>
    </row>
    <row r="13" spans="3:22" x14ac:dyDescent="0.25">
      <c r="C13" s="21">
        <v>4</v>
      </c>
      <c r="D13" s="17"/>
      <c r="J13" s="22">
        <v>4</v>
      </c>
      <c r="K13" s="23">
        <v>-74</v>
      </c>
      <c r="L13" s="24">
        <v>132</v>
      </c>
      <c r="M13" s="24">
        <v>37.25</v>
      </c>
      <c r="N13" s="24"/>
      <c r="O13" s="24"/>
      <c r="P13" s="25"/>
      <c r="R13" s="26">
        <f t="shared" si="0"/>
        <v>-100</v>
      </c>
      <c r="S13" s="27">
        <f t="shared" si="0"/>
        <v>-100</v>
      </c>
      <c r="T13" s="27">
        <f t="shared" si="0"/>
        <v>-100</v>
      </c>
      <c r="U13" s="27">
        <f t="shared" si="1"/>
        <v>173.20508075688772</v>
      </c>
      <c r="V13" s="28"/>
    </row>
    <row r="14" spans="3:22" ht="15.75" thickBot="1" x14ac:dyDescent="0.3">
      <c r="C14" s="21">
        <v>5</v>
      </c>
      <c r="D14" s="17"/>
      <c r="J14" s="29">
        <v>5</v>
      </c>
      <c r="K14" s="30">
        <v>-74</v>
      </c>
      <c r="L14" s="31">
        <v>132</v>
      </c>
      <c r="M14" s="31">
        <v>37.25</v>
      </c>
      <c r="N14" s="31"/>
      <c r="O14" s="31"/>
      <c r="P14" s="32"/>
      <c r="R14" s="33">
        <f t="shared" si="0"/>
        <v>-100</v>
      </c>
      <c r="S14" s="34">
        <f t="shared" si="0"/>
        <v>-100</v>
      </c>
      <c r="T14" s="34">
        <f t="shared" si="0"/>
        <v>-100</v>
      </c>
      <c r="U14" s="34">
        <f t="shared" si="1"/>
        <v>173.20508075688772</v>
      </c>
      <c r="V14" s="35"/>
    </row>
    <row r="15" spans="3:22" ht="15.75" thickBot="1" x14ac:dyDescent="0.3">
      <c r="C15" s="21">
        <v>6</v>
      </c>
      <c r="D15" s="17"/>
    </row>
    <row r="16" spans="3:22" ht="15.75" thickBot="1" x14ac:dyDescent="0.3">
      <c r="C16" s="21">
        <v>7</v>
      </c>
      <c r="D16" s="17"/>
      <c r="J16" s="1" t="s">
        <v>18</v>
      </c>
      <c r="K16" s="2"/>
      <c r="L16" s="2"/>
      <c r="M16" s="2"/>
      <c r="N16" s="2"/>
      <c r="O16" s="2"/>
      <c r="P16" s="3"/>
    </row>
    <row r="17" spans="3:22" ht="15.75" thickBot="1" x14ac:dyDescent="0.3">
      <c r="C17" s="21">
        <v>8</v>
      </c>
      <c r="D17" s="17"/>
      <c r="J17" s="6" t="s">
        <v>6</v>
      </c>
      <c r="K17" s="7" t="s">
        <v>7</v>
      </c>
      <c r="L17" s="8" t="s">
        <v>8</v>
      </c>
      <c r="M17" s="8" t="s">
        <v>9</v>
      </c>
      <c r="N17" s="8" t="s">
        <v>10</v>
      </c>
      <c r="O17" s="8" t="s">
        <v>11</v>
      </c>
      <c r="P17" s="5" t="s">
        <v>12</v>
      </c>
      <c r="R17" s="9" t="s">
        <v>13</v>
      </c>
      <c r="S17" s="10" t="s">
        <v>14</v>
      </c>
      <c r="T17" s="10" t="s">
        <v>15</v>
      </c>
      <c r="U17" s="10" t="s">
        <v>16</v>
      </c>
      <c r="V17" s="11" t="s">
        <v>17</v>
      </c>
    </row>
    <row r="18" spans="3:22" x14ac:dyDescent="0.25">
      <c r="C18" s="21">
        <v>9</v>
      </c>
      <c r="D18" s="17"/>
      <c r="J18" s="14">
        <v>1</v>
      </c>
      <c r="K18" s="15">
        <v>79</v>
      </c>
      <c r="L18" s="16">
        <v>114</v>
      </c>
      <c r="M18" s="16">
        <v>37.25</v>
      </c>
      <c r="N18" s="16"/>
      <c r="O18" s="16"/>
      <c r="P18" s="17"/>
      <c r="R18" s="18">
        <f>(N18-K18)/K18*100</f>
        <v>-100</v>
      </c>
      <c r="S18" s="19">
        <f>(O18-L18)/L18*100</f>
        <v>-100</v>
      </c>
      <c r="T18" s="19">
        <f>(P18-M18)/M18*100</f>
        <v>-100</v>
      </c>
      <c r="U18" s="19">
        <f>SQRT(R18^2+S18^2+T18^2)</f>
        <v>173.20508075688772</v>
      </c>
      <c r="V18" s="20"/>
    </row>
    <row r="19" spans="3:22" ht="15.75" thickBot="1" x14ac:dyDescent="0.3">
      <c r="C19" s="36">
        <v>10</v>
      </c>
      <c r="D19" s="37"/>
      <c r="J19" s="22">
        <v>2</v>
      </c>
      <c r="K19" s="23">
        <v>79</v>
      </c>
      <c r="L19" s="24">
        <v>114</v>
      </c>
      <c r="M19" s="24">
        <v>37.25</v>
      </c>
      <c r="N19" s="24"/>
      <c r="O19" s="24"/>
      <c r="P19" s="25"/>
      <c r="R19" s="26">
        <f t="shared" ref="R19:T22" si="2">(N19-K19)/K19*100</f>
        <v>-100</v>
      </c>
      <c r="S19" s="27">
        <f t="shared" si="2"/>
        <v>-100</v>
      </c>
      <c r="T19" s="27">
        <f t="shared" si="2"/>
        <v>-100</v>
      </c>
      <c r="U19" s="27">
        <f t="shared" ref="U19:U22" si="3">SQRT(R19^2+S19^2+T19^2)</f>
        <v>173.20508075688772</v>
      </c>
      <c r="V19" s="28"/>
    </row>
    <row r="20" spans="3:22" x14ac:dyDescent="0.25">
      <c r="J20" s="22">
        <v>3</v>
      </c>
      <c r="K20" s="23">
        <v>79</v>
      </c>
      <c r="L20" s="24">
        <v>114</v>
      </c>
      <c r="M20" s="24">
        <v>37.25</v>
      </c>
      <c r="N20" s="24"/>
      <c r="O20" s="24"/>
      <c r="P20" s="25"/>
      <c r="R20" s="26">
        <f t="shared" si="2"/>
        <v>-100</v>
      </c>
      <c r="S20" s="27">
        <f t="shared" si="2"/>
        <v>-100</v>
      </c>
      <c r="T20" s="27">
        <f t="shared" si="2"/>
        <v>-100</v>
      </c>
      <c r="U20" s="27">
        <f t="shared" si="3"/>
        <v>173.20508075688772</v>
      </c>
      <c r="V20" s="28"/>
    </row>
    <row r="21" spans="3:22" x14ac:dyDescent="0.25">
      <c r="J21" s="22">
        <v>4</v>
      </c>
      <c r="K21" s="23">
        <v>79</v>
      </c>
      <c r="L21" s="24">
        <v>114</v>
      </c>
      <c r="M21" s="24">
        <v>37.25</v>
      </c>
      <c r="N21" s="24"/>
      <c r="O21" s="24"/>
      <c r="P21" s="25"/>
      <c r="R21" s="26">
        <f t="shared" si="2"/>
        <v>-100</v>
      </c>
      <c r="S21" s="27">
        <f t="shared" si="2"/>
        <v>-100</v>
      </c>
      <c r="T21" s="27">
        <f t="shared" si="2"/>
        <v>-100</v>
      </c>
      <c r="U21" s="27">
        <f t="shared" si="3"/>
        <v>173.20508075688772</v>
      </c>
      <c r="V21" s="28"/>
    </row>
    <row r="22" spans="3:22" ht="15.75" thickBot="1" x14ac:dyDescent="0.3">
      <c r="C22" t="s">
        <v>24</v>
      </c>
      <c r="J22" s="29">
        <v>5</v>
      </c>
      <c r="K22" s="30">
        <v>79</v>
      </c>
      <c r="L22" s="31">
        <v>114</v>
      </c>
      <c r="M22" s="31">
        <v>37.25</v>
      </c>
      <c r="N22" s="31"/>
      <c r="O22" s="31"/>
      <c r="P22" s="32"/>
      <c r="R22" s="33">
        <f t="shared" si="2"/>
        <v>-100</v>
      </c>
      <c r="S22" s="34">
        <f t="shared" si="2"/>
        <v>-100</v>
      </c>
      <c r="T22" s="34">
        <f t="shared" si="2"/>
        <v>-100</v>
      </c>
      <c r="U22" s="34">
        <f t="shared" si="3"/>
        <v>173.20508075688772</v>
      </c>
      <c r="V22" s="35"/>
    </row>
    <row r="23" spans="3:22" ht="15.75" thickBot="1" x14ac:dyDescent="0.3">
      <c r="D23" s="38">
        <f>(SUM(D10:D19)/10*100)</f>
        <v>0</v>
      </c>
      <c r="E23" s="39" t="s">
        <v>17</v>
      </c>
    </row>
    <row r="24" spans="3:22" ht="15.75" thickBot="1" x14ac:dyDescent="0.3">
      <c r="J24" s="1" t="s">
        <v>19</v>
      </c>
      <c r="K24" s="2"/>
      <c r="L24" s="2"/>
      <c r="M24" s="2"/>
      <c r="N24" s="2"/>
      <c r="O24" s="2"/>
      <c r="P24" s="3"/>
    </row>
    <row r="25" spans="3:22" ht="15.75" thickBot="1" x14ac:dyDescent="0.3">
      <c r="J25" s="6" t="s">
        <v>6</v>
      </c>
      <c r="K25" s="7" t="s">
        <v>7</v>
      </c>
      <c r="L25" s="8" t="s">
        <v>8</v>
      </c>
      <c r="M25" s="8" t="s">
        <v>9</v>
      </c>
      <c r="N25" s="8" t="s">
        <v>10</v>
      </c>
      <c r="O25" s="8" t="s">
        <v>11</v>
      </c>
      <c r="P25" s="5" t="s">
        <v>12</v>
      </c>
      <c r="R25" s="9" t="s">
        <v>13</v>
      </c>
      <c r="S25" s="10" t="s">
        <v>20</v>
      </c>
      <c r="T25" s="10" t="s">
        <v>15</v>
      </c>
      <c r="U25" s="10" t="s">
        <v>16</v>
      </c>
      <c r="V25" s="11" t="s">
        <v>17</v>
      </c>
    </row>
    <row r="26" spans="3:22" x14ac:dyDescent="0.25">
      <c r="J26" s="14">
        <v>1</v>
      </c>
      <c r="K26" s="15">
        <v>175</v>
      </c>
      <c r="L26" s="16">
        <v>0</v>
      </c>
      <c r="M26" s="16">
        <v>37.25</v>
      </c>
      <c r="N26" s="16"/>
      <c r="O26" s="16"/>
      <c r="P26" s="17"/>
      <c r="R26" s="18">
        <f>(N26-K26)/K26*100</f>
        <v>-100</v>
      </c>
      <c r="S26" s="19">
        <f>(O26-L26)</f>
        <v>0</v>
      </c>
      <c r="T26" s="19">
        <f>(P26-M26)/M26*100</f>
        <v>-100</v>
      </c>
      <c r="U26" s="40"/>
      <c r="V26" s="20"/>
    </row>
    <row r="27" spans="3:22" x14ac:dyDescent="0.25">
      <c r="J27" s="22">
        <v>2</v>
      </c>
      <c r="K27" s="23">
        <v>175</v>
      </c>
      <c r="L27" s="24">
        <v>0</v>
      </c>
      <c r="M27" s="24">
        <v>37.25</v>
      </c>
      <c r="N27" s="24"/>
      <c r="O27" s="24"/>
      <c r="P27" s="25"/>
      <c r="R27" s="26">
        <f t="shared" ref="R27:R30" si="4">(N27-K27)/K27*100</f>
        <v>-100</v>
      </c>
      <c r="S27" s="27">
        <f t="shared" ref="S27:S30" si="5">(O27-L27)</f>
        <v>0</v>
      </c>
      <c r="T27" s="27">
        <f t="shared" ref="T27:T30" si="6">(P27-M27)/M27*100</f>
        <v>-100</v>
      </c>
      <c r="U27" s="41"/>
      <c r="V27" s="28"/>
    </row>
    <row r="28" spans="3:22" x14ac:dyDescent="0.25">
      <c r="J28" s="22">
        <v>3</v>
      </c>
      <c r="K28" s="23">
        <v>175</v>
      </c>
      <c r="L28" s="24">
        <v>0</v>
      </c>
      <c r="M28" s="24">
        <v>37.25</v>
      </c>
      <c r="N28" s="24"/>
      <c r="O28" s="24"/>
      <c r="P28" s="25"/>
      <c r="R28" s="26">
        <f t="shared" si="4"/>
        <v>-100</v>
      </c>
      <c r="S28" s="27">
        <f t="shared" si="5"/>
        <v>0</v>
      </c>
      <c r="T28" s="27">
        <f t="shared" si="6"/>
        <v>-100</v>
      </c>
      <c r="U28" s="41"/>
      <c r="V28" s="28"/>
    </row>
    <row r="29" spans="3:22" x14ac:dyDescent="0.25">
      <c r="J29" s="22">
        <v>4</v>
      </c>
      <c r="K29" s="23">
        <v>175</v>
      </c>
      <c r="L29" s="24">
        <v>0</v>
      </c>
      <c r="M29" s="24">
        <v>37.25</v>
      </c>
      <c r="N29" s="24"/>
      <c r="O29" s="24"/>
      <c r="P29" s="25"/>
      <c r="R29" s="26">
        <f t="shared" si="4"/>
        <v>-100</v>
      </c>
      <c r="S29" s="27">
        <f t="shared" si="5"/>
        <v>0</v>
      </c>
      <c r="T29" s="27">
        <f t="shared" si="6"/>
        <v>-100</v>
      </c>
      <c r="U29" s="41"/>
      <c r="V29" s="28"/>
    </row>
    <row r="30" spans="3:22" ht="15.75" thickBot="1" x14ac:dyDescent="0.3">
      <c r="J30" s="29">
        <v>5</v>
      </c>
      <c r="K30" s="30">
        <v>175</v>
      </c>
      <c r="L30" s="31">
        <v>0</v>
      </c>
      <c r="M30" s="31">
        <v>37.25</v>
      </c>
      <c r="N30" s="31"/>
      <c r="O30" s="31"/>
      <c r="P30" s="32"/>
      <c r="R30" s="33">
        <f t="shared" si="4"/>
        <v>-100</v>
      </c>
      <c r="S30" s="34">
        <f t="shared" si="5"/>
        <v>0</v>
      </c>
      <c r="T30" s="34">
        <f t="shared" si="6"/>
        <v>-100</v>
      </c>
      <c r="U30" s="42"/>
      <c r="V30" s="3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B31B-0DD6-4A8A-AAA7-81F8D094370C}">
  <dimension ref="C2:W39"/>
  <sheetViews>
    <sheetView tabSelected="1" workbookViewId="0">
      <selection activeCell="S17" sqref="S17"/>
    </sheetView>
  </sheetViews>
  <sheetFormatPr defaultRowHeight="15" x14ac:dyDescent="0.25"/>
  <cols>
    <col min="3" max="3" width="11.42578125" bestFit="1" customWidth="1"/>
  </cols>
  <sheetData>
    <row r="2" spans="3:23" ht="15.75" thickBot="1" x14ac:dyDescent="0.3">
      <c r="G2" t="s">
        <v>76</v>
      </c>
      <c r="H2" t="s">
        <v>13</v>
      </c>
      <c r="I2" t="s">
        <v>14</v>
      </c>
      <c r="J2" t="s">
        <v>15</v>
      </c>
      <c r="K2" t="s">
        <v>16</v>
      </c>
      <c r="M2" t="s">
        <v>97</v>
      </c>
      <c r="N2" t="s">
        <v>92</v>
      </c>
      <c r="O2" t="s">
        <v>93</v>
      </c>
      <c r="P2" t="s">
        <v>94</v>
      </c>
      <c r="Q2" t="s">
        <v>95</v>
      </c>
    </row>
    <row r="3" spans="3:23" x14ac:dyDescent="0.25">
      <c r="C3" t="s">
        <v>4</v>
      </c>
      <c r="G3" t="s">
        <v>73</v>
      </c>
      <c r="H3" s="18">
        <v>-13.567567567567568</v>
      </c>
      <c r="I3" s="19">
        <v>8.3333333333333321</v>
      </c>
      <c r="J3" s="19">
        <v>-9.8523489932885955</v>
      </c>
      <c r="K3" s="19">
        <v>2.8015831406733671</v>
      </c>
      <c r="N3" s="45">
        <v>10.039999999999999</v>
      </c>
      <c r="O3" s="43">
        <v>11</v>
      </c>
      <c r="P3" s="43">
        <v>-3.6700000000000017</v>
      </c>
      <c r="Q3" s="43">
        <v>4.3661181201364343</v>
      </c>
    </row>
    <row r="4" spans="3:23" x14ac:dyDescent="0.25">
      <c r="C4" t="s">
        <v>73</v>
      </c>
      <c r="D4">
        <v>80</v>
      </c>
      <c r="H4" s="26">
        <v>12.027027027027035</v>
      </c>
      <c r="I4" s="27">
        <v>8.916666666666675</v>
      </c>
      <c r="J4" s="27">
        <v>-15.355704697986575</v>
      </c>
      <c r="K4" s="27">
        <v>8.3945260850142667</v>
      </c>
      <c r="N4" s="26">
        <v>-8.9000000000000057</v>
      </c>
      <c r="O4" s="27">
        <v>11.77000000000001</v>
      </c>
      <c r="P4" s="27">
        <v>-5.7199999999999989</v>
      </c>
      <c r="Q4" s="27">
        <v>13.082421834152484</v>
      </c>
    </row>
    <row r="5" spans="3:23" x14ac:dyDescent="0.25">
      <c r="C5" t="s">
        <v>74</v>
      </c>
      <c r="D5">
        <v>30</v>
      </c>
      <c r="H5" s="26">
        <v>-8.3108108108108194</v>
      </c>
      <c r="I5" s="27">
        <v>9.2878787878787818</v>
      </c>
      <c r="J5" s="27">
        <v>-12.61744966442954</v>
      </c>
      <c r="K5" s="27">
        <v>4.4043063090033057</v>
      </c>
      <c r="N5" s="26">
        <v>6.1500000000000057</v>
      </c>
      <c r="O5" s="27">
        <v>12.259999999999991</v>
      </c>
      <c r="P5" s="27">
        <v>-4.7000000000000028</v>
      </c>
      <c r="Q5" s="27">
        <v>6.8638768213563139</v>
      </c>
      <c r="T5" t="s">
        <v>92</v>
      </c>
      <c r="U5" t="s">
        <v>93</v>
      </c>
      <c r="V5" t="s">
        <v>94</v>
      </c>
      <c r="W5" t="s">
        <v>95</v>
      </c>
    </row>
    <row r="6" spans="3:23" x14ac:dyDescent="0.25">
      <c r="C6" t="s">
        <v>75</v>
      </c>
      <c r="D6">
        <v>0</v>
      </c>
      <c r="H6" s="26">
        <v>-6.4729729729729817</v>
      </c>
      <c r="I6" s="27">
        <v>8.3181818181818112</v>
      </c>
      <c r="J6" s="27">
        <v>-17.932885906040269</v>
      </c>
      <c r="K6" s="27">
        <v>3.7986928171500156</v>
      </c>
      <c r="N6" s="26">
        <v>4.7900000000000063</v>
      </c>
      <c r="O6" s="27">
        <v>10.97999999999999</v>
      </c>
      <c r="P6" s="27">
        <v>-6.68</v>
      </c>
      <c r="Q6" s="27">
        <v>5.9200604476097851</v>
      </c>
      <c r="S6" t="s">
        <v>98</v>
      </c>
      <c r="T6" s="44">
        <f>MAX(N3:N17)</f>
        <v>14.650000000000006</v>
      </c>
      <c r="U6" s="44">
        <f t="shared" ref="U6:W6" si="0">MAX(O3:O17)</f>
        <v>42.96</v>
      </c>
      <c r="V6" s="44">
        <f t="shared" si="0"/>
        <v>22.6</v>
      </c>
      <c r="W6" s="44">
        <f t="shared" si="0"/>
        <v>34.835119659411305</v>
      </c>
    </row>
    <row r="7" spans="3:23" ht="15.75" thickBot="1" x14ac:dyDescent="0.3">
      <c r="H7" s="33">
        <v>-13.567567567567568</v>
      </c>
      <c r="I7" s="34">
        <v>8.3409090909090828</v>
      </c>
      <c r="J7" s="34">
        <v>-9.8523489932885955</v>
      </c>
      <c r="K7" s="34">
        <v>2.8073105126544604</v>
      </c>
      <c r="N7" s="33">
        <v>10.039999999999999</v>
      </c>
      <c r="O7" s="34">
        <v>11.009999999999991</v>
      </c>
      <c r="P7" s="34">
        <v>-3.6700000000000017</v>
      </c>
      <c r="Q7" s="34">
        <v>4.375043924344908</v>
      </c>
      <c r="S7" t="s">
        <v>99</v>
      </c>
      <c r="T7" s="44">
        <f>MIN(N3:N17)</f>
        <v>-25</v>
      </c>
      <c r="U7" s="44">
        <f t="shared" ref="U7:W7" si="1">MIN(O3:O17)</f>
        <v>1.62</v>
      </c>
      <c r="V7" s="44">
        <f t="shared" si="1"/>
        <v>-13.219999999999999</v>
      </c>
      <c r="W7" s="44">
        <f t="shared" si="1"/>
        <v>-8.2986103812486931</v>
      </c>
    </row>
    <row r="8" spans="3:23" x14ac:dyDescent="0.25">
      <c r="H8" s="45">
        <v>0.92405063291139744</v>
      </c>
      <c r="I8" s="43">
        <v>27.622807017543867</v>
      </c>
      <c r="J8" s="43">
        <v>60.671140939597322</v>
      </c>
      <c r="K8" s="43">
        <v>22.809328129045905</v>
      </c>
      <c r="N8" s="45">
        <v>0.73000000000000398</v>
      </c>
      <c r="O8" s="43">
        <v>31.490000000000009</v>
      </c>
      <c r="P8" s="43">
        <v>22.6</v>
      </c>
      <c r="Q8" s="43">
        <v>32.757056161836346</v>
      </c>
      <c r="S8" t="s">
        <v>100</v>
      </c>
      <c r="T8" s="44">
        <f>AVERAGE(N3:N17)</f>
        <v>2.226666666666667</v>
      </c>
      <c r="U8" s="44">
        <f t="shared" ref="U8:W8" si="2">AVERAGE(O3:O17)</f>
        <v>19.642666666666667</v>
      </c>
      <c r="V8" s="44">
        <f t="shared" si="2"/>
        <v>5.4153333333333329</v>
      </c>
      <c r="W8" s="44">
        <f t="shared" si="2"/>
        <v>14.900532822526619</v>
      </c>
    </row>
    <row r="9" spans="3:23" x14ac:dyDescent="0.25">
      <c r="H9" s="26">
        <v>-1.7341772151898791</v>
      </c>
      <c r="I9" s="27">
        <v>35.131578947368432</v>
      </c>
      <c r="J9" s="27">
        <v>22.604026845637591</v>
      </c>
      <c r="K9" s="27">
        <v>24.256321166362934</v>
      </c>
      <c r="N9" s="26">
        <v>-1.3700000000000045</v>
      </c>
      <c r="O9" s="27">
        <v>40.050000000000011</v>
      </c>
      <c r="P9" s="27">
        <v>8.4200000000000017</v>
      </c>
      <c r="Q9" s="27">
        <v>34.835119659411305</v>
      </c>
    </row>
    <row r="10" spans="3:23" x14ac:dyDescent="0.25">
      <c r="H10" s="26">
        <v>2.493670886075948</v>
      </c>
      <c r="I10" s="27">
        <v>27.710526315789473</v>
      </c>
      <c r="J10" s="27">
        <v>57.986577181208055</v>
      </c>
      <c r="K10" s="27">
        <v>23.02564141648169</v>
      </c>
      <c r="N10" s="26">
        <v>1.9699999999999989</v>
      </c>
      <c r="O10" s="27">
        <v>31.590000000000003</v>
      </c>
      <c r="P10" s="27">
        <v>21.6</v>
      </c>
      <c r="Q10" s="27">
        <v>33.067709174717606</v>
      </c>
    </row>
    <row r="11" spans="3:23" x14ac:dyDescent="0.25">
      <c r="H11" s="26">
        <v>-31.645569620253166</v>
      </c>
      <c r="I11" s="27">
        <v>16.570175438596479</v>
      </c>
      <c r="J11" s="27">
        <v>-35.489932885906036</v>
      </c>
      <c r="K11" s="27">
        <v>1.2734473288657049</v>
      </c>
      <c r="N11" s="26">
        <v>-25</v>
      </c>
      <c r="O11" s="27">
        <v>18.889999999999986</v>
      </c>
      <c r="P11" s="27">
        <v>-13.219999999999999</v>
      </c>
      <c r="Q11" s="27">
        <v>1.8288300924425016</v>
      </c>
    </row>
    <row r="12" spans="3:23" ht="15.75" thickBot="1" x14ac:dyDescent="0.3">
      <c r="H12" s="33">
        <v>-1.0126582278480976</v>
      </c>
      <c r="I12" s="34">
        <v>30.026315789473674</v>
      </c>
      <c r="J12" s="34">
        <v>49.771812080536911</v>
      </c>
      <c r="K12" s="34">
        <v>22.99407983788841</v>
      </c>
      <c r="N12" s="33">
        <v>-0.79999999999999716</v>
      </c>
      <c r="O12" s="34">
        <v>34.22999999999999</v>
      </c>
      <c r="P12" s="34">
        <v>18.54</v>
      </c>
      <c r="Q12" s="34">
        <v>33.022382789096469</v>
      </c>
    </row>
    <row r="13" spans="3:23" x14ac:dyDescent="0.25">
      <c r="N13" s="45">
        <v>13.439999999999998</v>
      </c>
      <c r="O13" s="43">
        <v>42.96</v>
      </c>
      <c r="P13" s="43">
        <v>13.840000000000003</v>
      </c>
      <c r="Q13" s="43">
        <v>20.992891508762824</v>
      </c>
    </row>
    <row r="14" spans="3:23" x14ac:dyDescent="0.25">
      <c r="G14" t="s">
        <v>98</v>
      </c>
      <c r="H14" s="44">
        <f>MAX(H3:H12)</f>
        <v>12.027027027027035</v>
      </c>
      <c r="I14" s="44">
        <f t="shared" ref="I14:K14" si="3">MAX(I3:I12)</f>
        <v>35.131578947368432</v>
      </c>
      <c r="J14" s="44">
        <f t="shared" si="3"/>
        <v>60.671140939597322</v>
      </c>
      <c r="K14" s="44">
        <f t="shared" si="3"/>
        <v>24.256321166362934</v>
      </c>
      <c r="N14" s="26">
        <v>7.0099999999999909</v>
      </c>
      <c r="O14" s="27">
        <v>24.61</v>
      </c>
      <c r="P14" s="27">
        <v>15.18</v>
      </c>
      <c r="Q14" s="27">
        <v>12.082585734481114</v>
      </c>
    </row>
    <row r="15" spans="3:23" x14ac:dyDescent="0.25">
      <c r="G15" t="s">
        <v>99</v>
      </c>
      <c r="H15" s="44">
        <f>MIN(H3:H12)</f>
        <v>-31.645569620253166</v>
      </c>
      <c r="I15" s="44">
        <f t="shared" ref="I15:K15" si="4">MIN(I3:I12)</f>
        <v>8.3181818181818112</v>
      </c>
      <c r="J15" s="44">
        <f t="shared" si="4"/>
        <v>-35.489932885906036</v>
      </c>
      <c r="K15" s="44">
        <f t="shared" si="4"/>
        <v>1.2734473288657049</v>
      </c>
      <c r="N15" s="26">
        <v>14.650000000000006</v>
      </c>
      <c r="O15" s="27">
        <v>1.62</v>
      </c>
      <c r="P15" s="27">
        <v>16.649999999999999</v>
      </c>
      <c r="Q15" s="27">
        <v>18.246784223864211</v>
      </c>
    </row>
    <row r="16" spans="3:23" x14ac:dyDescent="0.25">
      <c r="G16" t="s">
        <v>100</v>
      </c>
      <c r="H16" s="44">
        <f>AVERAGE(H3:H12)</f>
        <v>-6.0866575436195696</v>
      </c>
      <c r="I16" s="44">
        <f t="shared" ref="I16:K16" si="5">AVERAGE(I3:I12)</f>
        <v>18.025837320574162</v>
      </c>
      <c r="J16" s="44">
        <f t="shared" si="5"/>
        <v>8.9932885906040276</v>
      </c>
      <c r="K16" s="44">
        <f t="shared" si="5"/>
        <v>11.656523674314005</v>
      </c>
      <c r="N16" s="26">
        <v>-6.3400000000000034</v>
      </c>
      <c r="O16" s="27">
        <v>7.32</v>
      </c>
      <c r="P16" s="27">
        <v>-12.510000000000002</v>
      </c>
      <c r="Q16" s="27">
        <v>-8.2986103812486931</v>
      </c>
    </row>
    <row r="17" spans="7:23" ht="15.75" thickBot="1" x14ac:dyDescent="0.3">
      <c r="N17" s="33">
        <v>6.9900000000000091</v>
      </c>
      <c r="O17" s="34">
        <v>4.8600000000000003</v>
      </c>
      <c r="P17" s="34">
        <v>14.57</v>
      </c>
      <c r="Q17" s="34">
        <v>10.365722226935674</v>
      </c>
    </row>
    <row r="19" spans="7:23" ht="15.75" thickBot="1" x14ac:dyDescent="0.3"/>
    <row r="20" spans="7:23" x14ac:dyDescent="0.25">
      <c r="G20" t="s">
        <v>74</v>
      </c>
      <c r="H20" s="18">
        <v>-334.24324324324328</v>
      </c>
      <c r="I20" s="19">
        <v>116.8181818181818</v>
      </c>
      <c r="J20" s="19">
        <v>-34.818791946308721</v>
      </c>
      <c r="K20" s="19">
        <v>115.26550591288162</v>
      </c>
      <c r="N20" s="45">
        <v>247.34</v>
      </c>
      <c r="O20" s="43">
        <v>154.19999999999999</v>
      </c>
      <c r="P20" s="43">
        <v>-12.969999999999999</v>
      </c>
      <c r="Q20" s="43">
        <v>179.63515224180188</v>
      </c>
    </row>
    <row r="21" spans="7:23" x14ac:dyDescent="0.25">
      <c r="H21" s="26">
        <v>-334.56756756756761</v>
      </c>
      <c r="I21" s="27">
        <v>117.24242424242424</v>
      </c>
      <c r="J21" s="27">
        <v>-40.187919463087248</v>
      </c>
      <c r="K21" s="27">
        <v>115.56272046848312</v>
      </c>
      <c r="N21" s="26">
        <v>247.58</v>
      </c>
      <c r="O21" s="27">
        <v>154.76</v>
      </c>
      <c r="P21" s="27">
        <v>-14.969999999999999</v>
      </c>
      <c r="Q21" s="27">
        <v>180.09834529787807</v>
      </c>
    </row>
    <row r="22" spans="7:23" x14ac:dyDescent="0.25">
      <c r="H22" s="26">
        <v>-334.24324324324328</v>
      </c>
      <c r="I22" s="27">
        <v>116.8181818181818</v>
      </c>
      <c r="J22" s="27">
        <v>-34.791946308724839</v>
      </c>
      <c r="K22" s="27">
        <v>115.26597040597835</v>
      </c>
      <c r="N22" s="26">
        <v>247.34</v>
      </c>
      <c r="O22" s="27">
        <v>154.19999999999999</v>
      </c>
      <c r="P22" s="27">
        <v>-12.96</v>
      </c>
      <c r="Q22" s="27">
        <v>179.6358761295555</v>
      </c>
      <c r="T22" t="s">
        <v>92</v>
      </c>
      <c r="U22" t="s">
        <v>93</v>
      </c>
      <c r="V22" t="s">
        <v>94</v>
      </c>
      <c r="W22" t="s">
        <v>95</v>
      </c>
    </row>
    <row r="23" spans="7:23" x14ac:dyDescent="0.25">
      <c r="H23" s="26">
        <v>-334.25675675675677</v>
      </c>
      <c r="I23" s="27">
        <v>116.8181818181818</v>
      </c>
      <c r="J23" s="27">
        <v>-34.791946308724839</v>
      </c>
      <c r="K23" s="27">
        <v>115.26928590315455</v>
      </c>
      <c r="N23" s="26">
        <v>247.35</v>
      </c>
      <c r="O23" s="27">
        <v>154.19999999999999</v>
      </c>
      <c r="P23" s="27">
        <v>-12.96</v>
      </c>
      <c r="Q23" s="27">
        <v>179.64104315533038</v>
      </c>
      <c r="S23" t="s">
        <v>98</v>
      </c>
      <c r="T23" s="44">
        <f>MAX(N20:N34)</f>
        <v>247.59</v>
      </c>
      <c r="U23" s="44">
        <f t="shared" ref="U23" si="6">MAX(O20:O34)</f>
        <v>286.76</v>
      </c>
      <c r="V23" s="44">
        <f t="shared" ref="V23" si="7">MAX(P20:P34)</f>
        <v>-12.96</v>
      </c>
      <c r="W23" s="44">
        <f t="shared" ref="W23" si="8">MAX(Q20:Q34)</f>
        <v>192.57124396215428</v>
      </c>
    </row>
    <row r="24" spans="7:23" ht="15.75" thickBot="1" x14ac:dyDescent="0.3">
      <c r="H24" s="33">
        <v>-334.58108108108104</v>
      </c>
      <c r="I24" s="34">
        <v>117.24242424242424</v>
      </c>
      <c r="J24" s="34">
        <v>-40.187919463087248</v>
      </c>
      <c r="K24" s="34">
        <v>115.56603598554234</v>
      </c>
      <c r="N24" s="33">
        <v>247.59</v>
      </c>
      <c r="O24" s="34">
        <v>154.76</v>
      </c>
      <c r="P24" s="34">
        <v>-14.969999999999999</v>
      </c>
      <c r="Q24" s="34">
        <v>180.10351235463955</v>
      </c>
      <c r="S24" t="s">
        <v>99</v>
      </c>
      <c r="T24" s="44">
        <f>MIN(N20:N34)</f>
        <v>-1.5300000000000011</v>
      </c>
      <c r="U24" s="44">
        <f t="shared" ref="U24" si="9">MIN(O20:O34)</f>
        <v>154.19999999999999</v>
      </c>
      <c r="V24" s="44">
        <f t="shared" ref="V24" si="10">MIN(P20:P34)</f>
        <v>-15.98</v>
      </c>
      <c r="W24" s="44">
        <f t="shared" ref="W24" si="11">MIN(Q20:Q34)</f>
        <v>156.79449440003688</v>
      </c>
    </row>
    <row r="25" spans="7:23" ht="15.75" thickBot="1" x14ac:dyDescent="0.3">
      <c r="H25" s="18">
        <v>119.88607594936708</v>
      </c>
      <c r="I25" s="19">
        <v>151.78947368421055</v>
      </c>
      <c r="J25" s="19">
        <v>-42.899328859060404</v>
      </c>
      <c r="K25" s="19">
        <v>134.09082519657926</v>
      </c>
      <c r="N25" s="45">
        <v>94.710000000000008</v>
      </c>
      <c r="O25" s="43">
        <v>173.04000000000002</v>
      </c>
      <c r="P25" s="43">
        <v>-15.98</v>
      </c>
      <c r="Q25" s="43">
        <v>192.57124396215428</v>
      </c>
      <c r="S25" t="s">
        <v>100</v>
      </c>
      <c r="T25" s="44">
        <f>AVERAGE(N20:N34)</f>
        <v>113.51466666666666</v>
      </c>
      <c r="U25" s="44">
        <f t="shared" ref="U25" si="12">AVERAGE(O20:O34)</f>
        <v>204.59199999999998</v>
      </c>
      <c r="V25" s="44">
        <f t="shared" ref="V25" si="13">AVERAGE(P20:P34)</f>
        <v>-14.369333333333334</v>
      </c>
      <c r="W25" s="44">
        <f t="shared" ref="W25" si="14">AVERAGE(Q20:Q34)</f>
        <v>176.34820199100764</v>
      </c>
    </row>
    <row r="26" spans="7:23" ht="15.75" thickBot="1" x14ac:dyDescent="0.3">
      <c r="H26" s="26">
        <v>119.72151898734178</v>
      </c>
      <c r="I26" s="27">
        <v>151.54385964912279</v>
      </c>
      <c r="J26" s="27">
        <v>-40.187919463087248</v>
      </c>
      <c r="K26" s="19">
        <v>133.9231745444925</v>
      </c>
      <c r="N26" s="26">
        <v>94.580000000000013</v>
      </c>
      <c r="O26" s="27">
        <v>172.76</v>
      </c>
      <c r="P26" s="27">
        <v>-14.969999999999999</v>
      </c>
      <c r="Q26" s="27">
        <v>192.33047659737682</v>
      </c>
    </row>
    <row r="27" spans="7:23" ht="15.75" thickBot="1" x14ac:dyDescent="0.3">
      <c r="H27" s="26">
        <v>119.73417721518989</v>
      </c>
      <c r="I27" s="27">
        <v>151.54385964912279</v>
      </c>
      <c r="J27" s="27">
        <v>-40.187919463087248</v>
      </c>
      <c r="K27" s="19">
        <v>133.92677245916931</v>
      </c>
      <c r="N27" s="26">
        <v>94.59</v>
      </c>
      <c r="O27" s="27">
        <v>172.76</v>
      </c>
      <c r="P27" s="27">
        <v>-14.969999999999999</v>
      </c>
      <c r="Q27" s="27">
        <v>192.33564365413829</v>
      </c>
    </row>
    <row r="28" spans="7:23" ht="15.75" thickBot="1" x14ac:dyDescent="0.3">
      <c r="H28" s="26">
        <v>119.73417721518989</v>
      </c>
      <c r="I28" s="27">
        <v>151.54385964912279</v>
      </c>
      <c r="J28" s="27">
        <v>-40.187919463087248</v>
      </c>
      <c r="K28" s="19">
        <v>133.92677245916931</v>
      </c>
      <c r="N28" s="26">
        <v>94.59</v>
      </c>
      <c r="O28" s="27">
        <v>172.76</v>
      </c>
      <c r="P28" s="27">
        <v>-14.969999999999999</v>
      </c>
      <c r="Q28" s="27">
        <v>192.33564365413829</v>
      </c>
    </row>
    <row r="29" spans="7:23" ht="15.75" thickBot="1" x14ac:dyDescent="0.3">
      <c r="H29" s="33">
        <v>119.72151898734178</v>
      </c>
      <c r="I29" s="34">
        <v>151.54385964912279</v>
      </c>
      <c r="J29" s="34">
        <v>-40.187919463087248</v>
      </c>
      <c r="K29" s="19">
        <v>133.9231745444925</v>
      </c>
      <c r="N29" s="33">
        <v>94.580000000000013</v>
      </c>
      <c r="O29" s="34">
        <v>172.76</v>
      </c>
      <c r="P29" s="34">
        <v>-14.969999999999999</v>
      </c>
      <c r="Q29" s="34">
        <v>192.33047659737682</v>
      </c>
    </row>
    <row r="30" spans="7:23" x14ac:dyDescent="0.25">
      <c r="N30" s="45">
        <v>-1.5300000000000011</v>
      </c>
      <c r="O30" s="43">
        <v>286.48</v>
      </c>
      <c r="P30" s="43">
        <v>-13.969999999999999</v>
      </c>
      <c r="Q30" s="43">
        <v>156.79449440003688</v>
      </c>
    </row>
    <row r="31" spans="7:23" x14ac:dyDescent="0.25">
      <c r="G31" t="s">
        <v>98</v>
      </c>
      <c r="H31" s="44">
        <f>MAX(H20:H29)</f>
        <v>119.88607594936708</v>
      </c>
      <c r="I31" s="44">
        <f t="shared" ref="I31:K31" si="15">MAX(I20:I29)</f>
        <v>151.78947368421055</v>
      </c>
      <c r="J31" s="44">
        <f t="shared" si="15"/>
        <v>-34.791946308724839</v>
      </c>
      <c r="K31" s="44">
        <f t="shared" si="15"/>
        <v>134.09082519657926</v>
      </c>
      <c r="N31" s="26">
        <v>-1.5300000000000011</v>
      </c>
      <c r="O31" s="27">
        <v>286.48</v>
      </c>
      <c r="P31" s="27">
        <v>-13.969999999999999</v>
      </c>
      <c r="Q31" s="27">
        <v>156.79449440003688</v>
      </c>
    </row>
    <row r="32" spans="7:23" x14ac:dyDescent="0.25">
      <c r="G32" t="s">
        <v>99</v>
      </c>
      <c r="H32" s="44">
        <f>MIN(H20:H29)</f>
        <v>-334.58108108108104</v>
      </c>
      <c r="I32" s="44">
        <f t="shared" ref="I32:K32" si="16">MIN(I20:I29)</f>
        <v>116.8181818181818</v>
      </c>
      <c r="J32" s="44">
        <f t="shared" si="16"/>
        <v>-42.899328859060404</v>
      </c>
      <c r="K32" s="44">
        <f t="shared" si="16"/>
        <v>115.26550591288162</v>
      </c>
      <c r="N32" s="26">
        <v>-1.5300000000000011</v>
      </c>
      <c r="O32" s="27">
        <v>286.48</v>
      </c>
      <c r="P32" s="27">
        <v>-13.969999999999999</v>
      </c>
      <c r="Q32" s="27">
        <v>156.79449440003688</v>
      </c>
    </row>
    <row r="33" spans="7:17" x14ac:dyDescent="0.25">
      <c r="G33" t="s">
        <v>100</v>
      </c>
      <c r="H33" s="44">
        <f>AVERAGE(H20:H29)</f>
        <v>-107.30944235374614</v>
      </c>
      <c r="I33" s="44">
        <f t="shared" ref="I33:K33" si="17">AVERAGE(I20:I29)</f>
        <v>134.29043062200958</v>
      </c>
      <c r="J33" s="44">
        <f t="shared" si="17"/>
        <v>-38.842953020134232</v>
      </c>
      <c r="K33" s="44">
        <f t="shared" si="17"/>
        <v>124.67202378799429</v>
      </c>
      <c r="N33" s="26">
        <v>-1.4099999999999966</v>
      </c>
      <c r="O33" s="27">
        <v>286.76</v>
      </c>
      <c r="P33" s="27">
        <v>-14.969999999999999</v>
      </c>
      <c r="Q33" s="27">
        <v>157.02763862057716</v>
      </c>
    </row>
    <row r="34" spans="7:17" ht="15.75" thickBot="1" x14ac:dyDescent="0.3">
      <c r="N34" s="33">
        <v>-1.5300000000000011</v>
      </c>
      <c r="O34" s="34">
        <v>286.48</v>
      </c>
      <c r="P34" s="34">
        <v>-13.969999999999999</v>
      </c>
      <c r="Q34" s="34">
        <v>156.79449440003688</v>
      </c>
    </row>
    <row r="39" spans="7:17" x14ac:dyDescent="0.25">
      <c r="G39" t="s">
        <v>77</v>
      </c>
      <c r="H39" t="s">
        <v>78</v>
      </c>
    </row>
  </sheetData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BDBF-B7C5-41AC-AE57-3A3DA0F31897}">
  <dimension ref="B2:AA30"/>
  <sheetViews>
    <sheetView workbookViewId="0">
      <selection activeCell="Z4" sqref="Z4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-76.23</v>
      </c>
      <c r="N5" s="16">
        <v>150.07</v>
      </c>
      <c r="O5" s="17">
        <v>14.09</v>
      </c>
      <c r="Q5" s="18">
        <f>(M5-J5)/J5*100</f>
        <v>3.0135135135135189</v>
      </c>
      <c r="R5" s="19">
        <f>(N5-K5)/K5*100</f>
        <v>13.689393939393934</v>
      </c>
      <c r="S5" s="19">
        <f>(O5-L5)/L5*100</f>
        <v>-62.17449664429531</v>
      </c>
      <c r="T5" s="27">
        <f t="shared" ref="T5:T9" si="0">(SQRT(M5^2+N5^2+O5^2)-SQRT(J5^2+K5^2+L5^2))/SQRT(J5^2+K5^2+L5^2)*100</f>
        <v>8.3834759620269157</v>
      </c>
      <c r="U5" s="20"/>
      <c r="W5" s="45">
        <f>(M5-J5)</f>
        <v>-2.230000000000004</v>
      </c>
      <c r="X5" s="43">
        <f>(N5-K5)</f>
        <v>18.069999999999993</v>
      </c>
      <c r="Y5" s="43">
        <f>(O5-L5)</f>
        <v>-23.16</v>
      </c>
      <c r="Z5" s="43">
        <f>(SQRT(M5^2+N5^2+O5^2)-SQRT(J5^2+K5^2+L5^2))</f>
        <v>13.06520080597582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-70.510000000000005</v>
      </c>
      <c r="N6" s="24">
        <v>149.57</v>
      </c>
      <c r="O6" s="25">
        <v>17.11</v>
      </c>
      <c r="Q6" s="26">
        <f t="shared" ref="Q6:S9" si="1">(M6-J6)/J6*100</f>
        <v>-4.7162162162162087</v>
      </c>
      <c r="R6" s="27">
        <f t="shared" si="1"/>
        <v>13.310606060606055</v>
      </c>
      <c r="S6" s="27">
        <f t="shared" si="1"/>
        <v>-54.067114093959731</v>
      </c>
      <c r="T6" s="27">
        <f t="shared" si="0"/>
        <v>6.6700406610642746</v>
      </c>
      <c r="U6" s="28"/>
      <c r="W6" s="26">
        <f t="shared" ref="W6:Y25" si="2">(M6-J6)</f>
        <v>3.4899999999999949</v>
      </c>
      <c r="X6" s="27">
        <f t="shared" si="2"/>
        <v>17.569999999999993</v>
      </c>
      <c r="Y6" s="27">
        <f t="shared" si="2"/>
        <v>-20.14</v>
      </c>
      <c r="Z6" s="27">
        <f t="shared" ref="Z6:Z25" si="3">(SQRT(M6^2+N6^2+O6^2)-SQRT(J6^2+K6^2+L6^2))</f>
        <v>10.394903142271176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-74.2</v>
      </c>
      <c r="N7" s="24">
        <v>149.74</v>
      </c>
      <c r="O7" s="25">
        <v>16.09</v>
      </c>
      <c r="Q7" s="26">
        <f t="shared" si="1"/>
        <v>0.27027027027027412</v>
      </c>
      <c r="R7" s="27">
        <f t="shared" si="1"/>
        <v>13.439393939393945</v>
      </c>
      <c r="S7" s="27">
        <f t="shared" si="1"/>
        <v>-56.805369127516784</v>
      </c>
      <c r="T7" s="27">
        <f t="shared" si="0"/>
        <v>7.7281861262275626</v>
      </c>
      <c r="U7" s="28"/>
      <c r="W7" s="26">
        <f t="shared" si="2"/>
        <v>-0.20000000000000284</v>
      </c>
      <c r="X7" s="27">
        <f t="shared" si="2"/>
        <v>17.740000000000009</v>
      </c>
      <c r="Y7" s="27">
        <f t="shared" si="2"/>
        <v>-21.16</v>
      </c>
      <c r="Z7" s="27">
        <f t="shared" si="3"/>
        <v>12.04396649581463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-73.22</v>
      </c>
      <c r="N8" s="24">
        <v>151.19</v>
      </c>
      <c r="O8" s="25">
        <v>16.23</v>
      </c>
      <c r="Q8" s="26">
        <f t="shared" si="1"/>
        <v>-1.0540540540540555</v>
      </c>
      <c r="R8" s="27">
        <f t="shared" si="1"/>
        <v>14.537878787878785</v>
      </c>
      <c r="S8" s="27">
        <f t="shared" si="1"/>
        <v>-56.429530201342281</v>
      </c>
      <c r="T8" s="27">
        <f t="shared" si="0"/>
        <v>8.2931233153058912</v>
      </c>
      <c r="U8" s="28"/>
      <c r="W8" s="26">
        <f t="shared" si="2"/>
        <v>0.78000000000000114</v>
      </c>
      <c r="X8" s="27">
        <f t="shared" si="2"/>
        <v>19.189999999999998</v>
      </c>
      <c r="Y8" s="27">
        <f t="shared" si="2"/>
        <v>-21.02</v>
      </c>
      <c r="Z8" s="27">
        <f t="shared" si="3"/>
        <v>12.924391017994253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-79.55</v>
      </c>
      <c r="N9" s="31">
        <v>149.77000000000001</v>
      </c>
      <c r="O9" s="32">
        <v>16.03</v>
      </c>
      <c r="Q9" s="33">
        <f t="shared" si="1"/>
        <v>7.4999999999999956</v>
      </c>
      <c r="R9" s="34">
        <f t="shared" si="1"/>
        <v>13.46212121212122</v>
      </c>
      <c r="S9" s="34">
        <f t="shared" si="1"/>
        <v>-56.966442953020135</v>
      </c>
      <c r="T9" s="27">
        <f t="shared" si="0"/>
        <v>9.3020794539983171</v>
      </c>
      <c r="U9" s="35"/>
      <c r="W9" s="33">
        <f t="shared" si="2"/>
        <v>-5.5499999999999972</v>
      </c>
      <c r="X9" s="34">
        <f t="shared" si="2"/>
        <v>17.77000000000001</v>
      </c>
      <c r="Y9" s="34">
        <f t="shared" si="2"/>
        <v>-21.22</v>
      </c>
      <c r="Z9" s="34">
        <f t="shared" si="3"/>
        <v>14.496795425920936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67.959999999999994</v>
      </c>
      <c r="N13" s="16">
        <v>121.74</v>
      </c>
      <c r="O13" s="17">
        <v>25.02</v>
      </c>
      <c r="Q13" s="18">
        <f>(M13-J13)/J13*100</f>
        <v>-13.974683544303806</v>
      </c>
      <c r="R13" s="19">
        <f>(N13-K13)/K13*100</f>
        <v>6.7894736842105212</v>
      </c>
      <c r="S13" s="19">
        <f>(O13-L13)/L13*100</f>
        <v>-32.832214765100673</v>
      </c>
      <c r="T13" s="27">
        <f t="shared" ref="T13:T17" si="4">(SQRT(M13^2+N13^2+O13^2)-SQRT(J13^2+K13^2+L13^2))/SQRT(J13^2+K13^2+L13^2)*100</f>
        <v>-1.3654059475841327</v>
      </c>
      <c r="U13" s="20"/>
      <c r="W13" s="45">
        <f t="shared" si="2"/>
        <v>-11.040000000000006</v>
      </c>
      <c r="X13" s="43">
        <f t="shared" si="2"/>
        <v>7.7399999999999949</v>
      </c>
      <c r="Y13" s="43">
        <f t="shared" si="2"/>
        <v>-12.23</v>
      </c>
      <c r="Z13" s="43">
        <f t="shared" si="3"/>
        <v>-1.9608942032695325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107.9</v>
      </c>
      <c r="N14" s="24">
        <v>120.12</v>
      </c>
      <c r="O14" s="25">
        <v>60.46</v>
      </c>
      <c r="Q14" s="26">
        <f t="shared" ref="Q14:S17" si="5">(M14-J14)/J14*100</f>
        <v>36.582278481012665</v>
      </c>
      <c r="R14" s="27">
        <f>(N14-K14)/K14*100</f>
        <v>5.3684210526315823</v>
      </c>
      <c r="S14" s="27">
        <f t="shared" si="5"/>
        <v>62.308724832214764</v>
      </c>
      <c r="T14" s="27">
        <f t="shared" si="4"/>
        <v>20.055071359836774</v>
      </c>
      <c r="U14" s="28"/>
      <c r="W14" s="26">
        <f t="shared" si="2"/>
        <v>28.900000000000006</v>
      </c>
      <c r="X14" s="27">
        <f t="shared" si="2"/>
        <v>6.1200000000000045</v>
      </c>
      <c r="Y14" s="27">
        <f t="shared" si="2"/>
        <v>23.21</v>
      </c>
      <c r="Z14" s="27">
        <f t="shared" si="3"/>
        <v>28.801597975489699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87.67</v>
      </c>
      <c r="N15" s="24">
        <v>121.42</v>
      </c>
      <c r="O15" s="25">
        <v>27.22</v>
      </c>
      <c r="Q15" s="26">
        <f>(M15-J15)/J15*100</f>
        <v>10.974683544303799</v>
      </c>
      <c r="R15" s="27">
        <f t="shared" si="5"/>
        <v>6.5087719298245625</v>
      </c>
      <c r="S15" s="27">
        <f t="shared" si="5"/>
        <v>-26.9261744966443</v>
      </c>
      <c r="T15" s="27">
        <f t="shared" si="4"/>
        <v>5.9908862645217438</v>
      </c>
      <c r="U15" s="28"/>
      <c r="W15" s="26">
        <f t="shared" si="2"/>
        <v>8.6700000000000017</v>
      </c>
      <c r="X15" s="27">
        <f t="shared" si="2"/>
        <v>7.4200000000000017</v>
      </c>
      <c r="Y15" s="27">
        <f t="shared" si="2"/>
        <v>-10.030000000000001</v>
      </c>
      <c r="Z15" s="27">
        <f t="shared" si="3"/>
        <v>8.6036641112725931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105.61</v>
      </c>
      <c r="N16" s="24">
        <v>120.5</v>
      </c>
      <c r="O16" s="25">
        <v>57.46</v>
      </c>
      <c r="Q16" s="26">
        <f t="shared" si="5"/>
        <v>33.683544303797468</v>
      </c>
      <c r="R16" s="27">
        <f t="shared" si="5"/>
        <v>5.7017543859649118</v>
      </c>
      <c r="S16" s="27">
        <f t="shared" si="5"/>
        <v>54.255033557046985</v>
      </c>
      <c r="T16" s="27">
        <f t="shared" si="4"/>
        <v>18.528325917022297</v>
      </c>
      <c r="U16" s="28"/>
      <c r="W16" s="26">
        <f t="shared" si="2"/>
        <v>26.61</v>
      </c>
      <c r="X16" s="27">
        <f t="shared" si="2"/>
        <v>6.5</v>
      </c>
      <c r="Y16" s="27">
        <f t="shared" si="2"/>
        <v>20.21</v>
      </c>
      <c r="Z16" s="27">
        <f t="shared" si="3"/>
        <v>26.609000020295412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82.81</v>
      </c>
      <c r="N17" s="31">
        <v>123.11</v>
      </c>
      <c r="O17" s="32">
        <v>25.31</v>
      </c>
      <c r="Q17" s="33">
        <f t="shared" si="5"/>
        <v>4.8227848101265858</v>
      </c>
      <c r="R17" s="34">
        <f t="shared" si="5"/>
        <v>7.9912280701754383</v>
      </c>
      <c r="S17" s="34">
        <f t="shared" si="5"/>
        <v>-32.053691275167786</v>
      </c>
      <c r="T17" s="27">
        <f t="shared" si="4"/>
        <v>4.8049151127598462</v>
      </c>
      <c r="U17" s="35"/>
      <c r="W17" s="33">
        <f t="shared" si="2"/>
        <v>3.8100000000000023</v>
      </c>
      <c r="X17" s="34">
        <f t="shared" si="2"/>
        <v>9.11</v>
      </c>
      <c r="Y17" s="34">
        <f t="shared" si="2"/>
        <v>-11.940000000000001</v>
      </c>
      <c r="Z17" s="34">
        <f t="shared" si="3"/>
        <v>6.9004607812669576</v>
      </c>
      <c r="AA17" s="35"/>
    </row>
    <row r="18" spans="2:27" ht="15.75" thickBot="1" x14ac:dyDescent="0.3">
      <c r="C18" s="38">
        <f>(SUM(C5:C14)/10*100)</f>
        <v>100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185.86</v>
      </c>
      <c r="N21" s="16">
        <v>1.55</v>
      </c>
      <c r="O21" s="17">
        <v>23</v>
      </c>
      <c r="Q21" s="18">
        <f>(M21-J21)/J21*100</f>
        <v>6.2057142857142935</v>
      </c>
      <c r="R21" s="19">
        <f>(N21-K21)</f>
        <v>1.55</v>
      </c>
      <c r="S21" s="19">
        <f>(O21-L21)/L21*100</f>
        <v>-38.255033557046978</v>
      </c>
      <c r="T21" s="40"/>
      <c r="U21" s="20"/>
      <c r="W21" s="45">
        <f t="shared" si="2"/>
        <v>10.860000000000014</v>
      </c>
      <c r="X21" s="43">
        <f t="shared" si="2"/>
        <v>1.55</v>
      </c>
      <c r="Y21" s="43">
        <f t="shared" si="2"/>
        <v>-14.25</v>
      </c>
      <c r="Z21" s="43">
        <f t="shared" si="3"/>
        <v>8.3635733142810125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171.1</v>
      </c>
      <c r="N22" s="24">
        <v>1.69</v>
      </c>
      <c r="O22" s="25">
        <v>23.86</v>
      </c>
      <c r="Q22" s="26">
        <f t="shared" ref="Q22:Q25" si="6">(M22-J22)/J22*100</f>
        <v>-2.2285714285714318</v>
      </c>
      <c r="R22" s="27">
        <f t="shared" ref="R22:R25" si="7">(N22-K22)</f>
        <v>1.69</v>
      </c>
      <c r="S22" s="27">
        <f t="shared" ref="S22:S25" si="8">(O22-L22)/L22*100</f>
        <v>-35.946308724832214</v>
      </c>
      <c r="T22" s="41"/>
      <c r="U22" s="28"/>
      <c r="W22" s="26">
        <f t="shared" si="2"/>
        <v>-3.9000000000000057</v>
      </c>
      <c r="X22" s="27">
        <f t="shared" si="2"/>
        <v>1.69</v>
      </c>
      <c r="Y22" s="27">
        <f t="shared" si="2"/>
        <v>-13.39</v>
      </c>
      <c r="Z22" s="27">
        <f t="shared" si="3"/>
        <v>-6.1566463980258561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189.28</v>
      </c>
      <c r="N23" s="24">
        <v>1.74</v>
      </c>
      <c r="O23" s="25">
        <v>26.07</v>
      </c>
      <c r="Q23" s="26">
        <f t="shared" si="6"/>
        <v>8.16</v>
      </c>
      <c r="R23" s="27">
        <f t="shared" si="7"/>
        <v>1.74</v>
      </c>
      <c r="S23" s="27">
        <f t="shared" si="8"/>
        <v>-30.013422818791945</v>
      </c>
      <c r="T23" s="41"/>
      <c r="U23" s="28"/>
      <c r="W23" s="26">
        <f t="shared" si="2"/>
        <v>14.280000000000001</v>
      </c>
      <c r="X23" s="27">
        <f t="shared" si="2"/>
        <v>1.74</v>
      </c>
      <c r="Y23" s="27">
        <f t="shared" si="2"/>
        <v>-11.18</v>
      </c>
      <c r="Z23" s="27">
        <f t="shared" si="3"/>
        <v>12.154282619814296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156.46</v>
      </c>
      <c r="N24" s="24">
        <v>1.75</v>
      </c>
      <c r="O24" s="25">
        <v>23.71</v>
      </c>
      <c r="Q24" s="26">
        <f t="shared" si="6"/>
        <v>-10.594285714285711</v>
      </c>
      <c r="R24" s="27">
        <f t="shared" si="7"/>
        <v>1.75</v>
      </c>
      <c r="S24" s="27">
        <f t="shared" si="8"/>
        <v>-36.348993288590606</v>
      </c>
      <c r="T24" s="41"/>
      <c r="U24" s="28"/>
      <c r="W24" s="26">
        <f t="shared" si="2"/>
        <v>-18.539999999999992</v>
      </c>
      <c r="X24" s="27">
        <f t="shared" si="2"/>
        <v>1.75</v>
      </c>
      <c r="Y24" s="27">
        <f t="shared" si="2"/>
        <v>-13.54</v>
      </c>
      <c r="Z24" s="27">
        <f t="shared" si="3"/>
        <v>-20.66455854932974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205.34</v>
      </c>
      <c r="N25" s="31">
        <v>2.7</v>
      </c>
      <c r="O25" s="32">
        <v>41.4</v>
      </c>
      <c r="Q25" s="33">
        <f t="shared" si="6"/>
        <v>17.337142857142858</v>
      </c>
      <c r="R25" s="34">
        <f t="shared" si="7"/>
        <v>2.7</v>
      </c>
      <c r="S25" s="34">
        <f t="shared" si="8"/>
        <v>11.140939597315432</v>
      </c>
      <c r="T25" s="42"/>
      <c r="U25" s="35"/>
      <c r="W25" s="33">
        <f t="shared" si="2"/>
        <v>30.340000000000003</v>
      </c>
      <c r="X25" s="34">
        <f t="shared" si="2"/>
        <v>2.7</v>
      </c>
      <c r="Y25" s="34">
        <f t="shared" si="2"/>
        <v>4.1499999999999986</v>
      </c>
      <c r="Z25" s="34">
        <f t="shared" si="3"/>
        <v>30.568749091863111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6.3988080738966824</v>
      </c>
      <c r="R28" s="44">
        <f>AVERAGE(R5:R9,R13:R17)</f>
        <v>10.079904306220097</v>
      </c>
      <c r="S28" s="44">
        <f t="shared" ref="S28" si="9">AVERAGE(S5:S9,S13:S17,S21:S25)</f>
        <v>-26.074272930648771</v>
      </c>
      <c r="T28" s="44">
        <f>AVERAGE(T5:T9,T13:T17)</f>
        <v>8.8390698225179491</v>
      </c>
      <c r="V28" t="s">
        <v>89</v>
      </c>
      <c r="W28" s="44">
        <f>AVERAGE(W5:W9,W13:W17,W21:W25)</f>
        <v>5.7520000000000007</v>
      </c>
      <c r="X28" s="44">
        <f>AVERAGE(X5:X9,X13:X17,X21:X25)</f>
        <v>9.1106666666666669</v>
      </c>
      <c r="Y28" s="44">
        <f t="shared" ref="Y28:Z28" si="10">AVERAGE(Y5:Y9,Y13:Y17,Y21:Y25)</f>
        <v>-9.7126666666666654</v>
      </c>
      <c r="Z28" s="44">
        <f t="shared" si="10"/>
        <v>10.409632376775651</v>
      </c>
    </row>
    <row r="29" spans="2:27" x14ac:dyDescent="0.25">
      <c r="O29" t="s">
        <v>83</v>
      </c>
      <c r="Q29" s="44">
        <f>MAX(Q5:Q9,Q13:Q17,Q21:Q25)</f>
        <v>36.582278481012665</v>
      </c>
      <c r="R29" s="44">
        <f>MAX(R5:R9,R13:R17)</f>
        <v>14.537878787878785</v>
      </c>
      <c r="S29" s="44">
        <f>MAX(S5:S9,S13:S17,S21:S25)</f>
        <v>62.308724832214764</v>
      </c>
      <c r="T29" s="44">
        <f>MAX(T5:T9,T13:T17)</f>
        <v>20.055071359836774</v>
      </c>
      <c r="V29" t="s">
        <v>90</v>
      </c>
      <c r="W29" s="44">
        <f>MAX(W5:W9,W13:W17,W21:W25)</f>
        <v>30.340000000000003</v>
      </c>
      <c r="X29" s="44">
        <f>MAX(X5:X9,X13:X17,X21:X25)</f>
        <v>19.189999999999998</v>
      </c>
      <c r="Y29" s="44">
        <f>MAX(Y5:Y9,Y13:Y17,Y21:Y25)</f>
        <v>23.21</v>
      </c>
      <c r="Z29" s="44">
        <f>MAX(Z5:Z9,Z13:Z17,Z21:Z25)</f>
        <v>30.568749091863111</v>
      </c>
    </row>
    <row r="30" spans="2:27" x14ac:dyDescent="0.25">
      <c r="O30" t="s">
        <v>84</v>
      </c>
      <c r="Q30" s="44">
        <f>MIN(Q5:Q9,Q13:Q17,Q21:Q25)</f>
        <v>-13.974683544303806</v>
      </c>
      <c r="R30" s="44">
        <f>MIN(R5:R9,R13:R17)</f>
        <v>5.3684210526315823</v>
      </c>
      <c r="S30" s="44">
        <f>MIN(S5:S9,S13:S17,S21:S25)</f>
        <v>-62.17449664429531</v>
      </c>
      <c r="T30" s="44">
        <f>MIN(T5:T9,T13:T17)</f>
        <v>-1.3654059475841327</v>
      </c>
      <c r="V30" t="s">
        <v>91</v>
      </c>
      <c r="W30" s="44">
        <f>MIN(W5:W9,W13:W17,W21:W25)</f>
        <v>-18.539999999999992</v>
      </c>
      <c r="X30" s="44">
        <f>MIN(X5:X9,X13:X17,X21:X25)</f>
        <v>1.55</v>
      </c>
      <c r="Y30" s="44">
        <f>MIN(Y5:Y9,Y13:Y17,Y21:Y25)</f>
        <v>-23.16</v>
      </c>
      <c r="Z30" s="44">
        <f>MIN(Z5:Z9,Z13:Z17,Z21:Z25)</f>
        <v>-20.66455854932974</v>
      </c>
    </row>
  </sheetData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6F13-6EA6-46DC-B8FE-1F0BCB625926}">
  <dimension ref="B2:AA30"/>
  <sheetViews>
    <sheetView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-16.239999999999998</v>
      </c>
      <c r="N5" s="16">
        <v>113.04</v>
      </c>
      <c r="O5" s="17">
        <v>14.25</v>
      </c>
      <c r="Q5" s="18">
        <f>(M5-J5)/J5*100</f>
        <v>-78.054054054054063</v>
      </c>
      <c r="R5" s="19">
        <f>(N5-K5)/K5*100</f>
        <v>-14.36363636363636</v>
      </c>
      <c r="S5" s="19">
        <f>(O5-L5)/L5*100</f>
        <v>-61.744966442953022</v>
      </c>
      <c r="T5" s="27">
        <f t="shared" ref="T5:T9" si="0">(SQRT(M5^2+N5^2+O5^2)-SQRT(J5^2+K5^2+L5^2))/SQRT(J5^2+K5^2+L5^2)*100</f>
        <v>-26.153244271721427</v>
      </c>
      <c r="U5" s="20"/>
      <c r="W5" s="45">
        <f>(M5-J5)</f>
        <v>57.760000000000005</v>
      </c>
      <c r="X5" s="43">
        <f>(N5-K5)</f>
        <v>-18.959999999999994</v>
      </c>
      <c r="Y5" s="43">
        <f>(O5-L5)</f>
        <v>-23</v>
      </c>
      <c r="Z5" s="43">
        <f>(SQRT(M5^2+N5^2+O5^2)-SQRT(J5^2+K5^2+L5^2))</f>
        <v>-40.75843834770933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-80.25</v>
      </c>
      <c r="N6" s="24">
        <v>143.81</v>
      </c>
      <c r="O6" s="25">
        <v>16.47</v>
      </c>
      <c r="Q6" s="26">
        <f t="shared" ref="Q6:S9" si="1">(M6-J6)/J6*100</f>
        <v>8.4459459459459456</v>
      </c>
      <c r="R6" s="27">
        <f t="shared" si="1"/>
        <v>8.946969696969699</v>
      </c>
      <c r="S6" s="27">
        <f t="shared" si="1"/>
        <v>-55.785234899328863</v>
      </c>
      <c r="T6" s="27">
        <f t="shared" si="0"/>
        <v>6.2001121599688114</v>
      </c>
      <c r="U6" s="28"/>
      <c r="W6" s="26">
        <f t="shared" ref="W6:Y25" si="2">(M6-J6)</f>
        <v>-6.25</v>
      </c>
      <c r="X6" s="27">
        <f t="shared" si="2"/>
        <v>11.810000000000002</v>
      </c>
      <c r="Y6" s="27">
        <f t="shared" si="2"/>
        <v>-20.78</v>
      </c>
      <c r="Z6" s="27">
        <f t="shared" ref="Z6:Z25" si="3">(SQRT(M6^2+N6^2+O6^2)-SQRT(J6^2+K6^2+L6^2))</f>
        <v>9.6625446004117634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-80.83</v>
      </c>
      <c r="N7" s="24">
        <v>145.56</v>
      </c>
      <c r="O7" s="25">
        <v>14.62</v>
      </c>
      <c r="Q7" s="26">
        <f t="shared" si="1"/>
        <v>9.2297297297297263</v>
      </c>
      <c r="R7" s="27">
        <f t="shared" si="1"/>
        <v>10.272727272727275</v>
      </c>
      <c r="S7" s="27">
        <f t="shared" si="1"/>
        <v>-60.751677852348998</v>
      </c>
      <c r="T7" s="27">
        <f t="shared" si="0"/>
        <v>7.2462114814472995</v>
      </c>
      <c r="U7" s="28"/>
      <c r="W7" s="26">
        <f t="shared" si="2"/>
        <v>-6.8299999999999983</v>
      </c>
      <c r="X7" s="27">
        <f t="shared" si="2"/>
        <v>13.560000000000002</v>
      </c>
      <c r="Y7" s="27">
        <f t="shared" si="2"/>
        <v>-22.630000000000003</v>
      </c>
      <c r="Z7" s="27">
        <f t="shared" si="3"/>
        <v>11.292834680566898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-80.81</v>
      </c>
      <c r="N8" s="24">
        <v>151.38999999999999</v>
      </c>
      <c r="O8" s="25">
        <v>15.17</v>
      </c>
      <c r="Q8" s="26">
        <f t="shared" si="1"/>
        <v>9.2027027027027053</v>
      </c>
      <c r="R8" s="27">
        <f t="shared" si="1"/>
        <v>14.689393939393931</v>
      </c>
      <c r="S8" s="27">
        <f t="shared" si="1"/>
        <v>-59.275167785234892</v>
      </c>
      <c r="T8" s="27">
        <f t="shared" si="0"/>
        <v>10.543951897741067</v>
      </c>
      <c r="U8" s="28"/>
      <c r="W8" s="26">
        <f t="shared" si="2"/>
        <v>-6.8100000000000023</v>
      </c>
      <c r="X8" s="27">
        <f t="shared" si="2"/>
        <v>19.389999999999986</v>
      </c>
      <c r="Y8" s="27">
        <f t="shared" si="2"/>
        <v>-22.08</v>
      </c>
      <c r="Z8" s="27">
        <f t="shared" si="3"/>
        <v>16.432187490787555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-81.09</v>
      </c>
      <c r="N9" s="31">
        <v>155.91999999999999</v>
      </c>
      <c r="O9" s="32">
        <v>15.49</v>
      </c>
      <c r="Q9" s="33">
        <f t="shared" si="1"/>
        <v>9.581081081081086</v>
      </c>
      <c r="R9" s="34">
        <f t="shared" si="1"/>
        <v>18.121212121212114</v>
      </c>
      <c r="S9" s="34">
        <f t="shared" si="1"/>
        <v>-58.416107382550329</v>
      </c>
      <c r="T9" s="27">
        <f t="shared" si="0"/>
        <v>13.207108926306477</v>
      </c>
      <c r="U9" s="35"/>
      <c r="W9" s="33">
        <f t="shared" si="2"/>
        <v>-7.0900000000000034</v>
      </c>
      <c r="X9" s="34">
        <f t="shared" si="2"/>
        <v>23.919999999999987</v>
      </c>
      <c r="Y9" s="34">
        <f t="shared" si="2"/>
        <v>-21.759999999999998</v>
      </c>
      <c r="Z9" s="34">
        <f t="shared" si="3"/>
        <v>20.582575887397269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68.849999999999994</v>
      </c>
      <c r="N13" s="16">
        <v>121.86</v>
      </c>
      <c r="O13" s="17">
        <v>24.04</v>
      </c>
      <c r="Q13" s="18">
        <f>(M13-J13)/J13*100</f>
        <v>-12.848101265822793</v>
      </c>
      <c r="R13" s="19">
        <f>(N13-K13)/K13*100</f>
        <v>6.8947368421052628</v>
      </c>
      <c r="S13" s="19">
        <f>(O13-L13)/L13*100</f>
        <v>-35.463087248322154</v>
      </c>
      <c r="T13" s="27">
        <f t="shared" ref="T13:T17" si="4">(SQRT(M13^2+N13^2+O13^2)-SQRT(J13^2+K13^2+L13^2))/SQRT(J13^2+K13^2+L13^2)*100</f>
        <v>-1.1127816763010916</v>
      </c>
      <c r="U13" s="20"/>
      <c r="W13" s="45">
        <f t="shared" si="2"/>
        <v>-10.150000000000006</v>
      </c>
      <c r="X13" s="43">
        <f t="shared" si="2"/>
        <v>7.8599999999999994</v>
      </c>
      <c r="Y13" s="43">
        <f t="shared" si="2"/>
        <v>-13.21</v>
      </c>
      <c r="Z13" s="43">
        <f t="shared" si="3"/>
        <v>-1.5980940631056626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71.78</v>
      </c>
      <c r="N14" s="24">
        <v>120.3</v>
      </c>
      <c r="O14" s="25">
        <v>24.93</v>
      </c>
      <c r="Q14" s="26">
        <f t="shared" ref="Q14:S17" si="5">(M14-J14)/J14*100</f>
        <v>-9.1392405063291111</v>
      </c>
      <c r="R14" s="27">
        <f>(N14-K14)/K14*100</f>
        <v>5.5263157894736823</v>
      </c>
      <c r="S14" s="27">
        <f t="shared" si="5"/>
        <v>-33.0738255033557</v>
      </c>
      <c r="T14" s="27">
        <f t="shared" si="4"/>
        <v>-0.92208693322876401</v>
      </c>
      <c r="U14" s="28"/>
      <c r="W14" s="26">
        <f t="shared" si="2"/>
        <v>-7.2199999999999989</v>
      </c>
      <c r="X14" s="27">
        <f t="shared" si="2"/>
        <v>6.2999999999999972</v>
      </c>
      <c r="Y14" s="27">
        <f t="shared" si="2"/>
        <v>-12.32</v>
      </c>
      <c r="Z14" s="27">
        <f t="shared" si="3"/>
        <v>-1.3242324932581653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85.36</v>
      </c>
      <c r="N15" s="24">
        <v>119.77</v>
      </c>
      <c r="O15" s="25">
        <v>29.04</v>
      </c>
      <c r="Q15" s="26">
        <f>(M15-J15)/J15*100</f>
        <v>8.0506329113924036</v>
      </c>
      <c r="R15" s="27">
        <f t="shared" si="5"/>
        <v>5.0614035087719262</v>
      </c>
      <c r="S15" s="27">
        <f t="shared" si="5"/>
        <v>-22.040268456375841</v>
      </c>
      <c r="T15" s="27">
        <f t="shared" si="4"/>
        <v>4.3885070697492266</v>
      </c>
      <c r="U15" s="28"/>
      <c r="W15" s="26">
        <f t="shared" si="2"/>
        <v>6.3599999999999994</v>
      </c>
      <c r="X15" s="27">
        <f t="shared" si="2"/>
        <v>5.769999999999996</v>
      </c>
      <c r="Y15" s="27">
        <f t="shared" si="2"/>
        <v>-8.2100000000000009</v>
      </c>
      <c r="Z15" s="27">
        <f t="shared" si="3"/>
        <v>6.3024466015432949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87.82</v>
      </c>
      <c r="N16" s="24">
        <v>120.94</v>
      </c>
      <c r="O16" s="25">
        <v>31.19</v>
      </c>
      <c r="Q16" s="26">
        <f t="shared" si="5"/>
        <v>11.164556962025308</v>
      </c>
      <c r="R16" s="27">
        <f t="shared" si="5"/>
        <v>6.0877192982456121</v>
      </c>
      <c r="S16" s="27">
        <f t="shared" si="5"/>
        <v>-16.268456375838923</v>
      </c>
      <c r="T16" s="27">
        <f t="shared" si="4"/>
        <v>6.3149046823363086</v>
      </c>
      <c r="U16" s="28"/>
      <c r="W16" s="26">
        <f t="shared" si="2"/>
        <v>8.8199999999999932</v>
      </c>
      <c r="X16" s="27">
        <f t="shared" si="2"/>
        <v>6.9399999999999977</v>
      </c>
      <c r="Y16" s="27">
        <f t="shared" si="2"/>
        <v>-6.0599999999999987</v>
      </c>
      <c r="Z16" s="27">
        <f t="shared" si="3"/>
        <v>9.0689952008063131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100.66</v>
      </c>
      <c r="N17" s="31">
        <v>117.33</v>
      </c>
      <c r="O17" s="32">
        <v>61.12</v>
      </c>
      <c r="Q17" s="33">
        <f t="shared" si="5"/>
        <v>27.417721518987335</v>
      </c>
      <c r="R17" s="34">
        <f t="shared" si="5"/>
        <v>2.9210526315789456</v>
      </c>
      <c r="S17" s="34">
        <f t="shared" si="5"/>
        <v>64.080536912751668</v>
      </c>
      <c r="T17" s="27">
        <f t="shared" si="4"/>
        <v>15.753144018200802</v>
      </c>
      <c r="U17" s="35"/>
      <c r="W17" s="33">
        <f t="shared" si="2"/>
        <v>21.659999999999997</v>
      </c>
      <c r="X17" s="34">
        <f t="shared" si="2"/>
        <v>3.3299999999999983</v>
      </c>
      <c r="Y17" s="34">
        <f t="shared" si="2"/>
        <v>23.869999999999997</v>
      </c>
      <c r="Z17" s="34">
        <f t="shared" si="3"/>
        <v>22.623490723191452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175.07</v>
      </c>
      <c r="N21" s="16">
        <v>-1.3</v>
      </c>
      <c r="O21" s="17">
        <v>21.61</v>
      </c>
      <c r="Q21" s="18">
        <f>(M21-J21)/J21*100</f>
        <v>3.9999999999996101E-2</v>
      </c>
      <c r="R21" s="19">
        <f>(N21-K21)</f>
        <v>-1.3</v>
      </c>
      <c r="S21" s="19">
        <f>(O21-L21)/L21*100</f>
        <v>-41.986577181208055</v>
      </c>
      <c r="T21" s="40"/>
      <c r="U21" s="20"/>
      <c r="W21" s="45">
        <f t="shared" si="2"/>
        <v>6.9999999999993179E-2</v>
      </c>
      <c r="X21" s="43">
        <f t="shared" si="2"/>
        <v>-1.3</v>
      </c>
      <c r="Y21" s="43">
        <f t="shared" si="2"/>
        <v>-15.64</v>
      </c>
      <c r="Z21" s="43">
        <f t="shared" si="3"/>
        <v>-2.5170701525725008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173.31</v>
      </c>
      <c r="N22" s="24">
        <v>14.47</v>
      </c>
      <c r="O22" s="25">
        <v>27.1</v>
      </c>
      <c r="Q22" s="26">
        <f t="shared" ref="Q22:Q25" si="6">(M22-J22)/J22*100</f>
        <v>-0.9657142857142843</v>
      </c>
      <c r="R22" s="27">
        <f t="shared" ref="R22:R25" si="7">(N22-K22)</f>
        <v>14.47</v>
      </c>
      <c r="S22" s="27">
        <f t="shared" ref="S22:S25" si="8">(O22-L22)/L22*100</f>
        <v>-27.248322147651006</v>
      </c>
      <c r="T22" s="41"/>
      <c r="U22" s="28"/>
      <c r="W22" s="26">
        <f t="shared" si="2"/>
        <v>-1.6899999999999977</v>
      </c>
      <c r="X22" s="27">
        <f t="shared" si="2"/>
        <v>14.47</v>
      </c>
      <c r="Y22" s="27">
        <f t="shared" si="2"/>
        <v>-10.149999999999999</v>
      </c>
      <c r="Z22" s="27">
        <f t="shared" si="3"/>
        <v>-2.9087671537303663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194.17</v>
      </c>
      <c r="N23" s="24">
        <v>-2.33</v>
      </c>
      <c r="O23" s="25">
        <v>27.74</v>
      </c>
      <c r="Q23" s="26">
        <f t="shared" si="6"/>
        <v>10.954285714285707</v>
      </c>
      <c r="R23" s="27">
        <f t="shared" si="7"/>
        <v>-2.33</v>
      </c>
      <c r="S23" s="27">
        <f t="shared" si="8"/>
        <v>-25.530201342281885</v>
      </c>
      <c r="T23" s="41"/>
      <c r="U23" s="28"/>
      <c r="W23" s="26">
        <f t="shared" si="2"/>
        <v>19.169999999999987</v>
      </c>
      <c r="X23" s="27">
        <f t="shared" si="2"/>
        <v>-2.33</v>
      </c>
      <c r="Y23" s="27">
        <f t="shared" si="2"/>
        <v>-9.5100000000000016</v>
      </c>
      <c r="Z23" s="27">
        <f t="shared" si="3"/>
        <v>17.234812355751558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173.5</v>
      </c>
      <c r="N24" s="24">
        <v>12.96</v>
      </c>
      <c r="O24" s="25">
        <v>24.95</v>
      </c>
      <c r="Q24" s="26">
        <f t="shared" si="6"/>
        <v>-0.85714285714285721</v>
      </c>
      <c r="R24" s="27">
        <f t="shared" si="7"/>
        <v>12.96</v>
      </c>
      <c r="S24" s="27">
        <f t="shared" si="8"/>
        <v>-33.020134228187921</v>
      </c>
      <c r="T24" s="41"/>
      <c r="U24" s="28"/>
      <c r="W24" s="26">
        <f t="shared" si="2"/>
        <v>-1.5</v>
      </c>
      <c r="X24" s="27">
        <f t="shared" si="2"/>
        <v>12.96</v>
      </c>
      <c r="Y24" s="27">
        <f t="shared" si="2"/>
        <v>-12.3</v>
      </c>
      <c r="Z24" s="27">
        <f t="shared" si="3"/>
        <v>-3.1573149372233331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187.15</v>
      </c>
      <c r="N25" s="31">
        <v>-2.62</v>
      </c>
      <c r="O25" s="32">
        <v>23.62</v>
      </c>
      <c r="Q25" s="33">
        <f t="shared" si="6"/>
        <v>6.9428571428571466</v>
      </c>
      <c r="R25" s="34">
        <f t="shared" si="7"/>
        <v>-2.62</v>
      </c>
      <c r="S25" s="34">
        <f t="shared" si="8"/>
        <v>-36.590604026845632</v>
      </c>
      <c r="T25" s="42"/>
      <c r="U25" s="35"/>
      <c r="W25" s="33">
        <f t="shared" si="2"/>
        <v>12.150000000000006</v>
      </c>
      <c r="X25" s="34">
        <f t="shared" si="2"/>
        <v>-2.62</v>
      </c>
      <c r="Y25" s="34">
        <f t="shared" si="2"/>
        <v>-13.629999999999999</v>
      </c>
      <c r="Z25" s="34">
        <f t="shared" si="3"/>
        <v>9.7322847283650162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-5.5649284003715611E-2</v>
      </c>
      <c r="R28" s="44">
        <f>AVERAGE(R5:R9,R13:R17)</f>
        <v>6.4157894736842085</v>
      </c>
      <c r="S28" s="44">
        <f t="shared" ref="S28" si="9">AVERAGE(S5:S9,S13:S17,S21:S25)</f>
        <v>-33.540939597315436</v>
      </c>
      <c r="T28" s="44">
        <f>AVERAGE(T5:T9,T13:T17)</f>
        <v>3.5465827354498707</v>
      </c>
      <c r="V28" t="s">
        <v>89</v>
      </c>
      <c r="W28" s="44">
        <f>AVERAGE(W5:W9,W13:W17,W21:W25)</f>
        <v>5.2299999999999986</v>
      </c>
      <c r="X28" s="44">
        <f>AVERAGE(X5:X9,X13:X17,X21:X25)</f>
        <v>6.7399999999999975</v>
      </c>
      <c r="Y28" s="44">
        <f t="shared" ref="Y28:Z28" si="10">AVERAGE(Y5:Y9,Y13:Y17,Y21:Y25)</f>
        <v>-12.494</v>
      </c>
      <c r="Z28" s="44">
        <f t="shared" si="10"/>
        <v>4.7112170080814506</v>
      </c>
    </row>
    <row r="29" spans="2:27" x14ac:dyDescent="0.25">
      <c r="O29" t="s">
        <v>83</v>
      </c>
      <c r="Q29" s="44">
        <f>MAX(Q5:Q9,Q13:Q17,Q21:Q25)</f>
        <v>27.417721518987335</v>
      </c>
      <c r="R29" s="44">
        <f>MAX(R5:R9,R13:R17)</f>
        <v>18.121212121212114</v>
      </c>
      <c r="S29" s="44">
        <f>MAX(S5:S9,S13:S17,S21:S25)</f>
        <v>64.080536912751668</v>
      </c>
      <c r="T29" s="44">
        <f>MAX(T5:T9,T13:T17)</f>
        <v>15.753144018200802</v>
      </c>
      <c r="V29" t="s">
        <v>90</v>
      </c>
      <c r="W29" s="44">
        <f>MAX(W5:W9,W13:W17,W21:W25)</f>
        <v>57.760000000000005</v>
      </c>
      <c r="X29" s="44">
        <f>MAX(X5:X9,X13:X17,X21:X25)</f>
        <v>23.919999999999987</v>
      </c>
      <c r="Y29" s="44">
        <f>MAX(Y5:Y9,Y13:Y17,Y21:Y25)</f>
        <v>23.869999999999997</v>
      </c>
      <c r="Z29" s="44">
        <f>MAX(Z5:Z9,Z13:Z17,Z21:Z25)</f>
        <v>22.623490723191452</v>
      </c>
    </row>
    <row r="30" spans="2:27" x14ac:dyDescent="0.25">
      <c r="O30" t="s">
        <v>84</v>
      </c>
      <c r="Q30" s="44">
        <f>MIN(Q5:Q9,Q13:Q17,Q21:Q25)</f>
        <v>-78.054054054054063</v>
      </c>
      <c r="R30" s="44">
        <f>MIN(R5:R9,R13:R17)</f>
        <v>-14.36363636363636</v>
      </c>
      <c r="S30" s="44">
        <f>MIN(S5:S9,S13:S17,S21:S25)</f>
        <v>-61.744966442953022</v>
      </c>
      <c r="T30" s="44">
        <f>MIN(T5:T9,T13:T17)</f>
        <v>-26.153244271721427</v>
      </c>
      <c r="V30" t="s">
        <v>91</v>
      </c>
      <c r="W30" s="44">
        <f>MIN(W5:W9,W13:W17,W21:W25)</f>
        <v>-10.150000000000006</v>
      </c>
      <c r="X30" s="44">
        <f>MIN(X5:X9,X13:X17,X21:X25)</f>
        <v>-18.959999999999994</v>
      </c>
      <c r="Y30" s="44">
        <f>MIN(Y5:Y9,Y13:Y17,Y21:Y25)</f>
        <v>-23</v>
      </c>
      <c r="Z30" s="44">
        <f>MIN(Z5:Z9,Z13:Z17,Z21:Z25)</f>
        <v>-40.75843834770933</v>
      </c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DFE4-83FB-4212-B6F2-A78087877307}">
  <dimension ref="B2:AA30"/>
  <sheetViews>
    <sheetView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-31.55</v>
      </c>
      <c r="N5" s="16">
        <v>103.04</v>
      </c>
      <c r="O5" s="17">
        <v>12.14</v>
      </c>
      <c r="Q5" s="18">
        <f>(M5-J5)/J5*100</f>
        <v>-57.36486486486487</v>
      </c>
      <c r="R5" s="19">
        <f>(N5-K5)/K5*100</f>
        <v>-21.939393939393934</v>
      </c>
      <c r="S5" s="19">
        <f>(O5-L5)/L5*100</f>
        <v>-67.409395973154361</v>
      </c>
      <c r="T5" s="27">
        <f t="shared" ref="T5:T9" si="0">(SQRT(M5^2+N5^2+O5^2)-SQRT(J5^2+K5^2+L5^2))/SQRT(J5^2+K5^2+L5^2)*100</f>
        <v>-30.415560575661317</v>
      </c>
      <c r="U5" s="20"/>
      <c r="W5" s="45">
        <f>(M5-J5)</f>
        <v>42.45</v>
      </c>
      <c r="X5" s="43">
        <f>(N5-K5)</f>
        <v>-28.959999999999994</v>
      </c>
      <c r="Y5" s="43">
        <f>(O5-L5)</f>
        <v>-25.11</v>
      </c>
      <c r="Z5" s="43">
        <f>(SQRT(M5^2+N5^2+O5^2)-SQRT(J5^2+K5^2+L5^2))</f>
        <v>-47.401031308170971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-32.799999999999997</v>
      </c>
      <c r="N6" s="24">
        <v>100.06</v>
      </c>
      <c r="O6" s="25">
        <v>12.85</v>
      </c>
      <c r="Q6" s="26">
        <f t="shared" ref="Q6:S9" si="1">(M6-J6)/J6*100</f>
        <v>-55.675675675675684</v>
      </c>
      <c r="R6" s="27">
        <f t="shared" si="1"/>
        <v>-24.196969696969695</v>
      </c>
      <c r="S6" s="27">
        <f t="shared" si="1"/>
        <v>-65.503355704697981</v>
      </c>
      <c r="T6" s="27">
        <f t="shared" si="0"/>
        <v>-31.932227341611778</v>
      </c>
      <c r="U6" s="28"/>
      <c r="W6" s="26">
        <f t="shared" ref="W6:Y25" si="2">(M6-J6)</f>
        <v>41.2</v>
      </c>
      <c r="X6" s="27">
        <f t="shared" si="2"/>
        <v>-31.939999999999998</v>
      </c>
      <c r="Y6" s="27">
        <f t="shared" si="2"/>
        <v>-24.4</v>
      </c>
      <c r="Z6" s="27">
        <f t="shared" ref="Z6:Z25" si="3">(SQRT(M6^2+N6^2+O6^2)-SQRT(J6^2+K6^2+L6^2))</f>
        <v>-49.764675689409444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-32.799999999999997</v>
      </c>
      <c r="N7" s="24">
        <v>100.06</v>
      </c>
      <c r="O7" s="25">
        <v>12.85</v>
      </c>
      <c r="Q7" s="26">
        <f t="shared" si="1"/>
        <v>-55.675675675675684</v>
      </c>
      <c r="R7" s="27">
        <f t="shared" si="1"/>
        <v>-24.196969696969695</v>
      </c>
      <c r="S7" s="27">
        <f t="shared" si="1"/>
        <v>-65.503355704697981</v>
      </c>
      <c r="T7" s="27">
        <f t="shared" si="0"/>
        <v>-31.932227341611778</v>
      </c>
      <c r="U7" s="28"/>
      <c r="W7" s="26">
        <f t="shared" si="2"/>
        <v>41.2</v>
      </c>
      <c r="X7" s="27">
        <f t="shared" si="2"/>
        <v>-31.939999999999998</v>
      </c>
      <c r="Y7" s="27">
        <f t="shared" si="2"/>
        <v>-24.4</v>
      </c>
      <c r="Z7" s="27">
        <f t="shared" si="3"/>
        <v>-49.764675689409444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-32.58</v>
      </c>
      <c r="N8" s="24">
        <v>101.42</v>
      </c>
      <c r="O8" s="25">
        <v>13.99</v>
      </c>
      <c r="Q8" s="26">
        <f t="shared" si="1"/>
        <v>-55.972972972972975</v>
      </c>
      <c r="R8" s="27">
        <f t="shared" si="1"/>
        <v>-23.166666666666664</v>
      </c>
      <c r="S8" s="27">
        <f t="shared" si="1"/>
        <v>-62.442953020134219</v>
      </c>
      <c r="T8" s="27">
        <f t="shared" si="0"/>
        <v>-31.060042547056536</v>
      </c>
      <c r="U8" s="28"/>
      <c r="W8" s="26">
        <f t="shared" si="2"/>
        <v>41.42</v>
      </c>
      <c r="X8" s="27">
        <f t="shared" si="2"/>
        <v>-30.58</v>
      </c>
      <c r="Y8" s="27">
        <f t="shared" si="2"/>
        <v>-23.259999999999998</v>
      </c>
      <c r="Z8" s="27">
        <f t="shared" si="3"/>
        <v>-48.405422137255414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-32.799999999999997</v>
      </c>
      <c r="N9" s="31">
        <v>101.51</v>
      </c>
      <c r="O9" s="32">
        <v>12.99</v>
      </c>
      <c r="Q9" s="33">
        <f t="shared" si="1"/>
        <v>-55.675675675675684</v>
      </c>
      <c r="R9" s="34">
        <f t="shared" si="1"/>
        <v>-23.098484848484844</v>
      </c>
      <c r="S9" s="34">
        <f t="shared" si="1"/>
        <v>-65.127516778523486</v>
      </c>
      <c r="T9" s="27">
        <f t="shared" si="0"/>
        <v>-31.043121081711927</v>
      </c>
      <c r="U9" s="35"/>
      <c r="W9" s="33">
        <f t="shared" si="2"/>
        <v>41.2</v>
      </c>
      <c r="X9" s="34">
        <f t="shared" si="2"/>
        <v>-30.489999999999995</v>
      </c>
      <c r="Y9" s="34">
        <f t="shared" si="2"/>
        <v>-24.259999999999998</v>
      </c>
      <c r="Z9" s="34">
        <f t="shared" si="3"/>
        <v>-48.379050934706484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81.5</v>
      </c>
      <c r="N13" s="16">
        <v>131.43</v>
      </c>
      <c r="O13" s="17">
        <v>28.09</v>
      </c>
      <c r="Q13" s="18">
        <f>(M13-J13)/J13*100</f>
        <v>3.1645569620253164</v>
      </c>
      <c r="R13" s="19">
        <f>(N13-K13)/K13*100</f>
        <v>15.289473684210533</v>
      </c>
      <c r="S13" s="19">
        <f>(O13-L13)/L13*100</f>
        <v>-24.590604026845639</v>
      </c>
      <c r="T13" s="27">
        <f t="shared" ref="T13:T17" si="4">(SQRT(M13^2+N13^2+O13^2)-SQRT(J13^2+K13^2+L13^2))/SQRT(J13^2+K13^2+L13^2)*100</f>
        <v>9.4463578243710487</v>
      </c>
      <c r="U13" s="20"/>
      <c r="W13" s="45">
        <f t="shared" si="2"/>
        <v>2.5</v>
      </c>
      <c r="X13" s="43">
        <f t="shared" si="2"/>
        <v>17.430000000000007</v>
      </c>
      <c r="Y13" s="43">
        <f t="shared" si="2"/>
        <v>-9.16</v>
      </c>
      <c r="Z13" s="43">
        <f t="shared" si="3"/>
        <v>13.56615469018061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78.97</v>
      </c>
      <c r="N14" s="24">
        <v>133.28</v>
      </c>
      <c r="O14" s="25">
        <v>25.23</v>
      </c>
      <c r="Q14" s="26">
        <f t="shared" ref="Q14:S17" si="5">(M14-J14)/J14*100</f>
        <v>-3.7974683544305242E-2</v>
      </c>
      <c r="R14" s="27">
        <f>(N14-K14)/K14*100</f>
        <v>16.912280701754387</v>
      </c>
      <c r="S14" s="27">
        <f t="shared" si="5"/>
        <v>-32.26845637583893</v>
      </c>
      <c r="T14" s="27">
        <f t="shared" si="4"/>
        <v>9.2939207620388142</v>
      </c>
      <c r="U14" s="28"/>
      <c r="W14" s="26">
        <f t="shared" si="2"/>
        <v>-3.0000000000001137E-2</v>
      </c>
      <c r="X14" s="27">
        <f t="shared" si="2"/>
        <v>19.28</v>
      </c>
      <c r="Y14" s="27">
        <f t="shared" si="2"/>
        <v>-12.02</v>
      </c>
      <c r="Z14" s="27">
        <f t="shared" si="3"/>
        <v>13.347235948527555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80.45</v>
      </c>
      <c r="N15" s="24">
        <v>131.69999999999999</v>
      </c>
      <c r="O15" s="25">
        <v>26.1</v>
      </c>
      <c r="Q15" s="26">
        <f>(M15-J15)/J15*100</f>
        <v>1.8354430379746871</v>
      </c>
      <c r="R15" s="27">
        <f t="shared" si="5"/>
        <v>15.526315789473674</v>
      </c>
      <c r="S15" s="27">
        <f t="shared" si="5"/>
        <v>-29.932885906040262</v>
      </c>
      <c r="T15" s="27">
        <f t="shared" si="4"/>
        <v>8.987232328652226</v>
      </c>
      <c r="U15" s="28"/>
      <c r="W15" s="26">
        <f t="shared" si="2"/>
        <v>1.4500000000000028</v>
      </c>
      <c r="X15" s="27">
        <f t="shared" si="2"/>
        <v>17.699999999999989</v>
      </c>
      <c r="Y15" s="27">
        <f t="shared" si="2"/>
        <v>-11.149999999999999</v>
      </c>
      <c r="Z15" s="27">
        <f t="shared" si="3"/>
        <v>12.906792890328177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80.489999999999995</v>
      </c>
      <c r="N16" s="24">
        <v>130.13999999999999</v>
      </c>
      <c r="O16" s="25">
        <v>26.96</v>
      </c>
      <c r="Q16" s="26">
        <f t="shared" si="5"/>
        <v>1.886075949367082</v>
      </c>
      <c r="R16" s="27">
        <f t="shared" si="5"/>
        <v>14.157894736842094</v>
      </c>
      <c r="S16" s="27">
        <f t="shared" si="5"/>
        <v>-27.624161073825498</v>
      </c>
      <c r="T16" s="27">
        <f t="shared" si="4"/>
        <v>8.1915549536875609</v>
      </c>
      <c r="U16" s="28"/>
      <c r="W16" s="26">
        <f t="shared" si="2"/>
        <v>1.4899999999999949</v>
      </c>
      <c r="X16" s="27">
        <f t="shared" si="2"/>
        <v>16.139999999999986</v>
      </c>
      <c r="Y16" s="27">
        <f t="shared" si="2"/>
        <v>-10.29</v>
      </c>
      <c r="Z16" s="27">
        <f t="shared" si="3"/>
        <v>11.764100378257666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80.45</v>
      </c>
      <c r="N17" s="31">
        <v>131.69999999999999</v>
      </c>
      <c r="O17" s="32">
        <v>26.1</v>
      </c>
      <c r="Q17" s="33">
        <f t="shared" si="5"/>
        <v>1.8354430379746871</v>
      </c>
      <c r="R17" s="34">
        <f t="shared" si="5"/>
        <v>15.526315789473674</v>
      </c>
      <c r="S17" s="34">
        <f t="shared" si="5"/>
        <v>-29.932885906040262</v>
      </c>
      <c r="T17" s="27">
        <f t="shared" si="4"/>
        <v>8.987232328652226</v>
      </c>
      <c r="U17" s="35"/>
      <c r="W17" s="33">
        <f t="shared" si="2"/>
        <v>1.4500000000000028</v>
      </c>
      <c r="X17" s="34">
        <f t="shared" si="2"/>
        <v>17.699999999999989</v>
      </c>
      <c r="Y17" s="34">
        <f t="shared" si="2"/>
        <v>-11.149999999999999</v>
      </c>
      <c r="Z17" s="34">
        <f t="shared" si="3"/>
        <v>12.906792890328177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168.77</v>
      </c>
      <c r="N21" s="16">
        <v>10.16</v>
      </c>
      <c r="O21" s="17">
        <v>24.63</v>
      </c>
      <c r="Q21" s="18">
        <f>(M21-J21)/J21*100</f>
        <v>-3.5599999999999943</v>
      </c>
      <c r="R21" s="19">
        <f>(N21-K21)</f>
        <v>10.16</v>
      </c>
      <c r="S21" s="19">
        <f>(O21-L21)/L21*100</f>
        <v>-33.879194630872483</v>
      </c>
      <c r="T21" s="40"/>
      <c r="U21" s="20"/>
      <c r="W21" s="45">
        <f t="shared" si="2"/>
        <v>-6.2299999999999898</v>
      </c>
      <c r="X21" s="43">
        <f t="shared" si="2"/>
        <v>10.16</v>
      </c>
      <c r="Y21" s="43">
        <f t="shared" si="2"/>
        <v>-12.620000000000001</v>
      </c>
      <c r="Z21" s="43">
        <f t="shared" si="3"/>
        <v>-8.060443245342384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170.28</v>
      </c>
      <c r="N22" s="24">
        <v>10.1</v>
      </c>
      <c r="O22" s="25">
        <v>23.64</v>
      </c>
      <c r="Q22" s="26">
        <f t="shared" ref="Q22:Q25" si="6">(M22-J22)/J22*100</f>
        <v>-2.6971428571428566</v>
      </c>
      <c r="R22" s="27">
        <f t="shared" ref="R22:R25" si="7">(N22-K22)</f>
        <v>10.1</v>
      </c>
      <c r="S22" s="27">
        <f t="shared" ref="S22:S25" si="8">(O22-L22)/L22*100</f>
        <v>-36.536912751677853</v>
      </c>
      <c r="T22" s="41"/>
      <c r="U22" s="28"/>
      <c r="W22" s="26">
        <f t="shared" si="2"/>
        <v>-4.7199999999999989</v>
      </c>
      <c r="X22" s="27">
        <f t="shared" si="2"/>
        <v>10.1</v>
      </c>
      <c r="Y22" s="27">
        <f t="shared" si="2"/>
        <v>-13.61</v>
      </c>
      <c r="Z22" s="27">
        <f t="shared" si="3"/>
        <v>-6.7109722013613577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167.35</v>
      </c>
      <c r="N23" s="24">
        <v>8.76</v>
      </c>
      <c r="O23" s="25">
        <v>24.48</v>
      </c>
      <c r="Q23" s="26">
        <f t="shared" si="6"/>
        <v>-4.3714285714285745</v>
      </c>
      <c r="R23" s="27">
        <f t="shared" si="7"/>
        <v>8.76</v>
      </c>
      <c r="S23" s="27">
        <f t="shared" si="8"/>
        <v>-34.281879194630868</v>
      </c>
      <c r="T23" s="41"/>
      <c r="U23" s="28"/>
      <c r="W23" s="26">
        <f t="shared" si="2"/>
        <v>-7.6500000000000057</v>
      </c>
      <c r="X23" s="27">
        <f t="shared" si="2"/>
        <v>8.76</v>
      </c>
      <c r="Y23" s="27">
        <f t="shared" si="2"/>
        <v>-12.77</v>
      </c>
      <c r="Z23" s="27">
        <f t="shared" si="3"/>
        <v>-9.5628481549650814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170.27</v>
      </c>
      <c r="N24" s="24">
        <v>7.27</v>
      </c>
      <c r="O24" s="25">
        <v>23.37</v>
      </c>
      <c r="Q24" s="26">
        <f t="shared" si="6"/>
        <v>-2.7028571428571371</v>
      </c>
      <c r="R24" s="27">
        <f t="shared" si="7"/>
        <v>7.27</v>
      </c>
      <c r="S24" s="27">
        <f t="shared" si="8"/>
        <v>-37.261744966442947</v>
      </c>
      <c r="T24" s="41"/>
      <c r="U24" s="28"/>
      <c r="W24" s="26">
        <f t="shared" si="2"/>
        <v>-4.7299999999999898</v>
      </c>
      <c r="X24" s="27">
        <f t="shared" si="2"/>
        <v>7.27</v>
      </c>
      <c r="Y24" s="27">
        <f t="shared" si="2"/>
        <v>-13.879999999999999</v>
      </c>
      <c r="Z24" s="27">
        <f t="shared" si="3"/>
        <v>-6.9005413241756344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168.77</v>
      </c>
      <c r="N25" s="31">
        <v>8.75</v>
      </c>
      <c r="O25" s="32">
        <v>24.5</v>
      </c>
      <c r="Q25" s="33">
        <f t="shared" si="6"/>
        <v>-3.5599999999999943</v>
      </c>
      <c r="R25" s="34">
        <f t="shared" si="7"/>
        <v>8.75</v>
      </c>
      <c r="S25" s="34">
        <f t="shared" si="8"/>
        <v>-34.228187919463089</v>
      </c>
      <c r="T25" s="42"/>
      <c r="U25" s="35"/>
      <c r="W25" s="33">
        <f t="shared" si="2"/>
        <v>-6.2299999999999898</v>
      </c>
      <c r="X25" s="34">
        <f t="shared" si="2"/>
        <v>8.75</v>
      </c>
      <c r="Y25" s="34">
        <f t="shared" si="2"/>
        <v>-12.75</v>
      </c>
      <c r="Z25" s="34">
        <f t="shared" si="3"/>
        <v>-8.1571871851741662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-19.238183275499733</v>
      </c>
      <c r="R28" s="44">
        <f>AVERAGE(R5:R9,R13:R17)</f>
        <v>-3.9186204146730459</v>
      </c>
      <c r="S28" s="44">
        <f t="shared" ref="S28" si="9">AVERAGE(S5:S9,S13:S17,S21:S25)</f>
        <v>-43.101565995525718</v>
      </c>
      <c r="T28" s="44">
        <f>AVERAGE(T5:T9,T13:T17)</f>
        <v>-11.147688069025147</v>
      </c>
      <c r="V28" t="s">
        <v>89</v>
      </c>
      <c r="W28" s="44">
        <f>AVERAGE(W5:W9,W13:W17,W21:W25)</f>
        <v>12.318000000000005</v>
      </c>
      <c r="X28" s="44">
        <f>AVERAGE(X5:X9,X13:X17,X21:X25)</f>
        <v>-1.3746666666666667</v>
      </c>
      <c r="Y28" s="44">
        <f t="shared" ref="Y28:Z28" si="10">AVERAGE(Y5:Y9,Y13:Y17,Y21:Y25)</f>
        <v>-16.055333333333333</v>
      </c>
      <c r="Z28" s="44">
        <f t="shared" si="10"/>
        <v>-14.574384738156544</v>
      </c>
    </row>
    <row r="29" spans="2:27" x14ac:dyDescent="0.25">
      <c r="O29" t="s">
        <v>83</v>
      </c>
      <c r="Q29" s="44">
        <f>MAX(Q5:Q9,Q13:Q17,Q21:Q25)</f>
        <v>3.1645569620253164</v>
      </c>
      <c r="R29" s="44">
        <f>MAX(R5:R9,R13:R17)</f>
        <v>16.912280701754387</v>
      </c>
      <c r="S29" s="44">
        <f>MAX(S5:S9,S13:S17,S21:S25)</f>
        <v>-24.590604026845639</v>
      </c>
      <c r="T29" s="44">
        <f>MAX(T5:T9,T13:T17)</f>
        <v>9.4463578243710487</v>
      </c>
      <c r="V29" t="s">
        <v>90</v>
      </c>
      <c r="W29" s="44">
        <f>MAX(W5:W9,W13:W17,W21:W25)</f>
        <v>42.45</v>
      </c>
      <c r="X29" s="44">
        <f>MAX(X5:X9,X13:X17,X21:X25)</f>
        <v>19.28</v>
      </c>
      <c r="Y29" s="44">
        <f>MAX(Y5:Y9,Y13:Y17,Y21:Y25)</f>
        <v>-9.16</v>
      </c>
      <c r="Z29" s="44">
        <f>MAX(Z5:Z9,Z13:Z17,Z21:Z25)</f>
        <v>13.56615469018061</v>
      </c>
    </row>
    <row r="30" spans="2:27" x14ac:dyDescent="0.25">
      <c r="O30" t="s">
        <v>84</v>
      </c>
      <c r="Q30" s="44">
        <f>MIN(Q5:Q9,Q13:Q17,Q21:Q25)</f>
        <v>-57.36486486486487</v>
      </c>
      <c r="R30" s="44">
        <f>MIN(R5:R9,R13:R17)</f>
        <v>-24.196969696969695</v>
      </c>
      <c r="S30" s="44">
        <f>MIN(S5:S9,S13:S17,S21:S25)</f>
        <v>-67.409395973154361</v>
      </c>
      <c r="T30" s="44">
        <f>MIN(T5:T9,T13:T17)</f>
        <v>-31.932227341611778</v>
      </c>
      <c r="V30" t="s">
        <v>91</v>
      </c>
      <c r="W30" s="44">
        <f>MIN(W5:W9,W13:W17,W21:W25)</f>
        <v>-7.6500000000000057</v>
      </c>
      <c r="X30" s="44">
        <f>MIN(X5:X9,X13:X17,X21:X25)</f>
        <v>-31.939999999999998</v>
      </c>
      <c r="Y30" s="44">
        <f>MIN(Y5:Y9,Y13:Y17,Y21:Y25)</f>
        <v>-25.11</v>
      </c>
      <c r="Z30" s="44">
        <f>MIN(Z5:Z9,Z13:Z17,Z21:Z25)</f>
        <v>-49.764675689409444</v>
      </c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8716-B0A4-4312-805E-B2762198FFC0}">
  <dimension ref="B2:U28"/>
  <sheetViews>
    <sheetView topLeftCell="A3" workbookViewId="0">
      <selection activeCell="M31" sqref="M31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64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65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52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>(N14-K14)/K14*100</f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N15" s="24"/>
      <c r="O15" s="25"/>
      <c r="Q15" s="26">
        <f>(M15-J15)/J15*100</f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DC9C-311D-44F5-B3A9-7C1ED5369E7C}">
  <dimension ref="B3:AN39"/>
  <sheetViews>
    <sheetView topLeftCell="J3" zoomScaleNormal="100" workbookViewId="0">
      <selection activeCell="D34" sqref="D34"/>
    </sheetView>
  </sheetViews>
  <sheetFormatPr defaultRowHeight="15" x14ac:dyDescent="0.25"/>
  <sheetData>
    <row r="3" spans="2:40" x14ac:dyDescent="0.25">
      <c r="B3" t="s">
        <v>79</v>
      </c>
      <c r="G3">
        <v>100</v>
      </c>
      <c r="L3">
        <v>500</v>
      </c>
      <c r="Q3">
        <v>1500</v>
      </c>
      <c r="V3">
        <v>2000</v>
      </c>
      <c r="W3" t="s">
        <v>78</v>
      </c>
      <c r="AA3">
        <v>60</v>
      </c>
      <c r="AF3">
        <v>80</v>
      </c>
      <c r="AG3" t="s">
        <v>78</v>
      </c>
      <c r="AK3">
        <v>100</v>
      </c>
      <c r="AL3" t="s">
        <v>78</v>
      </c>
    </row>
    <row r="4" spans="2:40" ht="15.75" thickBot="1" x14ac:dyDescent="0.3">
      <c r="B4">
        <v>100</v>
      </c>
      <c r="C4">
        <v>100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Q4" t="s">
        <v>92</v>
      </c>
      <c r="R4" t="s">
        <v>93</v>
      </c>
      <c r="S4" s="44" t="s">
        <v>94</v>
      </c>
      <c r="T4" t="s">
        <v>95</v>
      </c>
      <c r="U4" s="44"/>
      <c r="V4" t="s">
        <v>92</v>
      </c>
      <c r="W4" t="s">
        <v>93</v>
      </c>
      <c r="X4" s="44" t="s">
        <v>94</v>
      </c>
      <c r="Y4" t="s">
        <v>95</v>
      </c>
      <c r="AA4" t="s">
        <v>92</v>
      </c>
      <c r="AB4" t="s">
        <v>93</v>
      </c>
      <c r="AC4" t="s">
        <v>94</v>
      </c>
      <c r="AD4" t="s">
        <v>95</v>
      </c>
      <c r="AF4" t="s">
        <v>92</v>
      </c>
      <c r="AG4" t="s">
        <v>93</v>
      </c>
      <c r="AH4" t="s">
        <v>94</v>
      </c>
      <c r="AI4" t="s">
        <v>95</v>
      </c>
      <c r="AK4" t="s">
        <v>92</v>
      </c>
      <c r="AL4" t="s">
        <v>93</v>
      </c>
      <c r="AM4" t="s">
        <v>94</v>
      </c>
      <c r="AN4" t="s">
        <v>95</v>
      </c>
    </row>
    <row r="5" spans="2:40" x14ac:dyDescent="0.25">
      <c r="B5">
        <v>500</v>
      </c>
      <c r="C5">
        <v>50</v>
      </c>
      <c r="G5" s="18">
        <v>3.0135135135135189</v>
      </c>
      <c r="H5" s="19">
        <v>13.689393939393934</v>
      </c>
      <c r="I5" s="19">
        <v>-62.17449664429531</v>
      </c>
      <c r="J5" s="27">
        <v>8.3834759620269157</v>
      </c>
      <c r="L5" s="18">
        <v>-78.054054054054063</v>
      </c>
      <c r="M5" s="19">
        <v>-14.36363636363636</v>
      </c>
      <c r="N5" s="19">
        <v>-61.744966442953022</v>
      </c>
      <c r="O5" s="27">
        <v>-26.153244271721427</v>
      </c>
      <c r="P5" s="44"/>
      <c r="Q5" s="18">
        <v>-57.36486486486487</v>
      </c>
      <c r="R5" s="19">
        <v>-21.939393939393934</v>
      </c>
      <c r="S5" s="19">
        <v>-67.409395973154361</v>
      </c>
      <c r="T5" s="27">
        <v>-30.415560575661317</v>
      </c>
      <c r="V5" s="18"/>
      <c r="W5" s="19"/>
      <c r="X5" s="19"/>
      <c r="Y5" s="27"/>
      <c r="AA5" s="18"/>
      <c r="AB5" s="19"/>
      <c r="AC5" s="19"/>
      <c r="AD5" s="27"/>
      <c r="AF5" s="18"/>
      <c r="AG5" s="19"/>
      <c r="AH5" s="19"/>
      <c r="AI5" s="27"/>
      <c r="AK5" s="18"/>
      <c r="AL5" s="19"/>
      <c r="AM5" s="19"/>
      <c r="AN5" s="27"/>
    </row>
    <row r="6" spans="2:40" x14ac:dyDescent="0.25">
      <c r="B6">
        <v>1500</v>
      </c>
      <c r="C6">
        <v>50</v>
      </c>
      <c r="G6" s="26">
        <v>-4.7162162162162087</v>
      </c>
      <c r="H6" s="27">
        <v>13.310606060606055</v>
      </c>
      <c r="I6" s="27">
        <v>-54.067114093959731</v>
      </c>
      <c r="J6" s="27">
        <v>6.6700406610642746</v>
      </c>
      <c r="L6" s="26">
        <v>8.4459459459459456</v>
      </c>
      <c r="M6" s="27">
        <v>8.946969696969699</v>
      </c>
      <c r="N6" s="27">
        <v>-55.785234899328863</v>
      </c>
      <c r="O6" s="27">
        <v>6.2001121599688114</v>
      </c>
      <c r="P6" s="44"/>
      <c r="Q6" s="26">
        <v>-55.675675675675684</v>
      </c>
      <c r="R6" s="27">
        <v>-24.196969696969695</v>
      </c>
      <c r="S6" s="27">
        <v>-65.503355704697981</v>
      </c>
      <c r="T6" s="27">
        <v>-31.932227341611778</v>
      </c>
      <c r="V6" s="26"/>
      <c r="W6" s="27"/>
      <c r="X6" s="27"/>
      <c r="Y6" s="27"/>
      <c r="AA6" s="26"/>
      <c r="AB6" s="27"/>
      <c r="AC6" s="27"/>
      <c r="AD6" s="27"/>
      <c r="AF6" s="26"/>
      <c r="AG6" s="27"/>
      <c r="AH6" s="27"/>
      <c r="AI6" s="27"/>
      <c r="AK6" s="26"/>
      <c r="AL6" s="27"/>
      <c r="AM6" s="27"/>
      <c r="AN6" s="27"/>
    </row>
    <row r="7" spans="2:40" x14ac:dyDescent="0.25">
      <c r="B7">
        <v>2000</v>
      </c>
      <c r="C7">
        <v>0</v>
      </c>
      <c r="G7" s="26">
        <v>0.27027027027027412</v>
      </c>
      <c r="H7" s="27">
        <v>13.439393939393945</v>
      </c>
      <c r="I7" s="27">
        <v>-56.805369127516784</v>
      </c>
      <c r="J7" s="27">
        <v>7.7281861262275626</v>
      </c>
      <c r="L7" s="26">
        <v>9.2297297297297263</v>
      </c>
      <c r="M7" s="27">
        <v>10.272727272727275</v>
      </c>
      <c r="N7" s="27">
        <v>-60.751677852348998</v>
      </c>
      <c r="O7" s="27">
        <v>7.2462114814472995</v>
      </c>
      <c r="P7" s="44"/>
      <c r="Q7" s="26">
        <v>-55.675675675675684</v>
      </c>
      <c r="R7" s="27">
        <v>-24.196969696969695</v>
      </c>
      <c r="S7" s="27">
        <v>-65.503355704697981</v>
      </c>
      <c r="T7" s="27">
        <v>-31.932227341611778</v>
      </c>
      <c r="V7" s="26"/>
      <c r="W7" s="27"/>
      <c r="X7" s="27"/>
      <c r="Y7" s="27"/>
      <c r="AA7" s="26"/>
      <c r="AB7" s="27"/>
      <c r="AC7" s="27"/>
      <c r="AD7" s="27"/>
      <c r="AF7" s="26"/>
      <c r="AG7" s="27"/>
      <c r="AH7" s="27"/>
      <c r="AI7" s="27"/>
      <c r="AK7" s="26"/>
      <c r="AL7" s="27"/>
      <c r="AM7" s="27"/>
      <c r="AN7" s="27"/>
    </row>
    <row r="8" spans="2:40" x14ac:dyDescent="0.25">
      <c r="G8" s="26">
        <v>-1.0540540540540555</v>
      </c>
      <c r="H8" s="27">
        <v>14.537878787878785</v>
      </c>
      <c r="I8" s="27">
        <v>-56.429530201342281</v>
      </c>
      <c r="J8" s="27">
        <v>8.2931233153058912</v>
      </c>
      <c r="L8" s="26">
        <v>9.2027027027027053</v>
      </c>
      <c r="M8" s="27">
        <v>14.689393939393931</v>
      </c>
      <c r="N8" s="27">
        <v>-59.275167785234892</v>
      </c>
      <c r="O8" s="27">
        <v>10.543951897741067</v>
      </c>
      <c r="P8" s="44"/>
      <c r="Q8" s="26">
        <v>-55.972972972972975</v>
      </c>
      <c r="R8" s="27">
        <v>-23.166666666666664</v>
      </c>
      <c r="S8" s="27">
        <v>-62.442953020134219</v>
      </c>
      <c r="T8" s="27">
        <v>-31.060042547056536</v>
      </c>
      <c r="V8" s="26"/>
      <c r="W8" s="27"/>
      <c r="X8" s="27"/>
      <c r="Y8" s="27"/>
      <c r="AA8" s="26"/>
      <c r="AB8" s="27"/>
      <c r="AC8" s="27"/>
      <c r="AD8" s="27"/>
      <c r="AF8" s="26"/>
      <c r="AG8" s="27"/>
      <c r="AH8" s="27"/>
      <c r="AI8" s="27"/>
      <c r="AK8" s="26"/>
      <c r="AL8" s="27"/>
      <c r="AM8" s="27"/>
      <c r="AN8" s="27"/>
    </row>
    <row r="9" spans="2:40" ht="15.75" thickBot="1" x14ac:dyDescent="0.3">
      <c r="G9" s="33">
        <v>7.4999999999999956</v>
      </c>
      <c r="H9" s="34">
        <v>13.46212121212122</v>
      </c>
      <c r="I9" s="34">
        <v>-56.966442953020135</v>
      </c>
      <c r="J9" s="27">
        <v>9.3020794539983171</v>
      </c>
      <c r="L9" s="33">
        <v>9.581081081081086</v>
      </c>
      <c r="M9" s="34">
        <v>18.121212121212114</v>
      </c>
      <c r="N9" s="34">
        <v>-58.416107382550329</v>
      </c>
      <c r="O9" s="27">
        <v>13.207108926306477</v>
      </c>
      <c r="P9" s="44"/>
      <c r="Q9" s="33">
        <v>-55.675675675675684</v>
      </c>
      <c r="R9" s="34">
        <v>-23.098484848484844</v>
      </c>
      <c r="S9" s="34">
        <v>-65.127516778523486</v>
      </c>
      <c r="T9" s="27">
        <v>-31.043121081711927</v>
      </c>
      <c r="V9" s="33"/>
      <c r="W9" s="34"/>
      <c r="X9" s="34"/>
      <c r="Y9" s="27"/>
      <c r="AA9" s="33"/>
      <c r="AB9" s="34"/>
      <c r="AC9" s="34"/>
      <c r="AD9" s="27"/>
      <c r="AF9" s="33"/>
      <c r="AG9" s="34"/>
      <c r="AH9" s="34"/>
      <c r="AI9" s="27"/>
      <c r="AK9" s="33"/>
      <c r="AL9" s="34"/>
      <c r="AM9" s="34"/>
      <c r="AN9" s="27"/>
    </row>
    <row r="10" spans="2:40" x14ac:dyDescent="0.25">
      <c r="G10" s="18">
        <v>-13.974683544303806</v>
      </c>
      <c r="H10" s="19">
        <v>6.7894736842105212</v>
      </c>
      <c r="I10" s="19">
        <v>-32.832214765100673</v>
      </c>
      <c r="J10" s="27">
        <v>-1.3654059475841327</v>
      </c>
      <c r="L10" s="18">
        <v>-12.848101265822793</v>
      </c>
      <c r="M10" s="19">
        <v>6.8947368421052628</v>
      </c>
      <c r="N10" s="19">
        <v>-35.463087248322154</v>
      </c>
      <c r="O10" s="27">
        <v>-1.1127816763010916</v>
      </c>
      <c r="P10" s="44"/>
      <c r="Q10" s="18">
        <v>3.1645569620253164</v>
      </c>
      <c r="R10" s="19">
        <v>15.289473684210533</v>
      </c>
      <c r="S10" s="19">
        <v>-24.590604026845639</v>
      </c>
      <c r="T10" s="27">
        <v>9.4463578243710487</v>
      </c>
      <c r="V10" s="18"/>
      <c r="W10" s="19"/>
      <c r="X10" s="19"/>
      <c r="Y10" s="27"/>
      <c r="AA10" s="18"/>
      <c r="AB10" s="19"/>
      <c r="AC10" s="19"/>
      <c r="AD10" s="27"/>
      <c r="AF10" s="18"/>
      <c r="AG10" s="19"/>
      <c r="AH10" s="19"/>
      <c r="AI10" s="27"/>
      <c r="AK10" s="18"/>
      <c r="AL10" s="19"/>
      <c r="AM10" s="19"/>
      <c r="AN10" s="27"/>
    </row>
    <row r="11" spans="2:40" x14ac:dyDescent="0.25">
      <c r="G11" s="26">
        <v>36.582278481012665</v>
      </c>
      <c r="H11" s="27">
        <v>5.3684210526315823</v>
      </c>
      <c r="I11" s="27">
        <v>62.308724832214764</v>
      </c>
      <c r="J11" s="27">
        <v>20.055071359836774</v>
      </c>
      <c r="L11" s="26">
        <v>-9.1392405063291111</v>
      </c>
      <c r="M11" s="27">
        <v>5.5263157894736823</v>
      </c>
      <c r="N11" s="27">
        <v>-33.0738255033557</v>
      </c>
      <c r="O11" s="27">
        <v>-0.92208693322876401</v>
      </c>
      <c r="P11" s="44"/>
      <c r="Q11" s="26">
        <v>-3.7974683544305242E-2</v>
      </c>
      <c r="R11" s="27">
        <v>16.912280701754387</v>
      </c>
      <c r="S11" s="27">
        <v>-32.26845637583893</v>
      </c>
      <c r="T11" s="27">
        <v>9.2939207620388142</v>
      </c>
      <c r="V11" s="26"/>
      <c r="W11" s="27"/>
      <c r="X11" s="27"/>
      <c r="Y11" s="27"/>
      <c r="AA11" s="26"/>
      <c r="AB11" s="27"/>
      <c r="AC11" s="27"/>
      <c r="AD11" s="27"/>
      <c r="AF11" s="26"/>
      <c r="AG11" s="27"/>
      <c r="AH11" s="27"/>
      <c r="AI11" s="27"/>
      <c r="AK11" s="26"/>
      <c r="AL11" s="27"/>
      <c r="AM11" s="27"/>
      <c r="AN11" s="27"/>
    </row>
    <row r="12" spans="2:40" x14ac:dyDescent="0.25">
      <c r="G12" s="26">
        <v>10.974683544303799</v>
      </c>
      <c r="H12" s="27">
        <v>6.5087719298245625</v>
      </c>
      <c r="I12" s="27">
        <v>-26.9261744966443</v>
      </c>
      <c r="J12" s="27">
        <v>5.9908862645217438</v>
      </c>
      <c r="L12" s="26">
        <v>8.0506329113924036</v>
      </c>
      <c r="M12" s="27">
        <v>5.0614035087719262</v>
      </c>
      <c r="N12" s="27">
        <v>-22.040268456375841</v>
      </c>
      <c r="O12" s="27">
        <v>4.3885070697492266</v>
      </c>
      <c r="P12" s="44"/>
      <c r="Q12" s="26">
        <v>1.8354430379746871</v>
      </c>
      <c r="R12" s="27">
        <v>15.526315789473674</v>
      </c>
      <c r="S12" s="27">
        <v>-29.932885906040262</v>
      </c>
      <c r="T12" s="27">
        <v>8.987232328652226</v>
      </c>
      <c r="V12" s="26"/>
      <c r="W12" s="27"/>
      <c r="X12" s="27"/>
      <c r="Y12" s="27"/>
      <c r="AA12" s="26"/>
      <c r="AB12" s="27"/>
      <c r="AC12" s="27"/>
      <c r="AD12" s="27"/>
      <c r="AF12" s="26"/>
      <c r="AG12" s="27"/>
      <c r="AH12" s="27"/>
      <c r="AI12" s="27"/>
      <c r="AK12" s="26"/>
      <c r="AL12" s="27"/>
      <c r="AM12" s="27"/>
      <c r="AN12" s="27"/>
    </row>
    <row r="13" spans="2:40" x14ac:dyDescent="0.25">
      <c r="G13" s="26">
        <v>33.683544303797468</v>
      </c>
      <c r="H13" s="27">
        <v>5.7017543859649118</v>
      </c>
      <c r="I13" s="27">
        <v>54.255033557046985</v>
      </c>
      <c r="J13" s="27">
        <v>18.528325917022297</v>
      </c>
      <c r="L13" s="26">
        <v>11.164556962025308</v>
      </c>
      <c r="M13" s="27">
        <v>6.0877192982456121</v>
      </c>
      <c r="N13" s="27">
        <v>-16.268456375838923</v>
      </c>
      <c r="O13" s="27">
        <v>6.3149046823363086</v>
      </c>
      <c r="P13" s="44"/>
      <c r="Q13" s="26">
        <v>1.886075949367082</v>
      </c>
      <c r="R13" s="27">
        <v>14.157894736842094</v>
      </c>
      <c r="S13" s="27">
        <v>-27.624161073825498</v>
      </c>
      <c r="T13" s="27">
        <v>8.1915549536875609</v>
      </c>
      <c r="V13" s="26"/>
      <c r="W13" s="27"/>
      <c r="X13" s="27"/>
      <c r="Y13" s="27"/>
      <c r="AA13" s="26"/>
      <c r="AB13" s="27"/>
      <c r="AC13" s="27"/>
      <c r="AD13" s="27"/>
      <c r="AF13" s="26"/>
      <c r="AG13" s="27"/>
      <c r="AH13" s="27"/>
      <c r="AI13" s="27"/>
      <c r="AK13" s="26"/>
      <c r="AL13" s="27"/>
      <c r="AM13" s="27"/>
      <c r="AN13" s="27"/>
    </row>
    <row r="14" spans="2:40" ht="15.75" thickBot="1" x14ac:dyDescent="0.3">
      <c r="G14" s="33">
        <v>4.8227848101265858</v>
      </c>
      <c r="H14" s="34">
        <v>7.9912280701754383</v>
      </c>
      <c r="I14" s="34">
        <v>-32.053691275167786</v>
      </c>
      <c r="J14" s="27">
        <v>4.8049151127598462</v>
      </c>
      <c r="L14" s="33">
        <v>27.417721518987335</v>
      </c>
      <c r="M14" s="34">
        <v>2.9210526315789456</v>
      </c>
      <c r="N14" s="34">
        <v>64.080536912751668</v>
      </c>
      <c r="O14" s="27">
        <v>15.753144018200802</v>
      </c>
      <c r="Q14" s="33">
        <v>1.8354430379746871</v>
      </c>
      <c r="R14" s="34">
        <v>15.526315789473674</v>
      </c>
      <c r="S14" s="34">
        <v>-29.932885906040262</v>
      </c>
      <c r="T14" s="27">
        <v>8.987232328652226</v>
      </c>
      <c r="V14" s="33"/>
      <c r="W14" s="34"/>
      <c r="X14" s="34"/>
      <c r="Y14" s="27"/>
      <c r="AA14" s="33"/>
      <c r="AB14" s="34"/>
      <c r="AC14" s="34"/>
      <c r="AD14" s="27"/>
      <c r="AF14" s="33"/>
      <c r="AG14" s="34"/>
      <c r="AH14" s="34"/>
      <c r="AI14" s="27"/>
      <c r="AK14" s="33"/>
      <c r="AL14" s="34"/>
      <c r="AM14" s="34"/>
      <c r="AN14" s="27"/>
    </row>
    <row r="16" spans="2:40" x14ac:dyDescent="0.25">
      <c r="E16" t="s">
        <v>67</v>
      </c>
      <c r="G16" s="44">
        <f>AVERAGE(G5:G14)</f>
        <v>7.7102121108450232</v>
      </c>
      <c r="H16" s="44">
        <f t="shared" ref="H16:X16" si="0">AVERAGE(H5:H14)</f>
        <v>10.079904306220097</v>
      </c>
      <c r="I16" s="44">
        <f t="shared" si="0"/>
        <v>-26.169127516778531</v>
      </c>
      <c r="J16" s="44">
        <f t="shared" si="0"/>
        <v>8.8390698225179491</v>
      </c>
      <c r="K16" s="44"/>
      <c r="L16" s="44">
        <f t="shared" si="0"/>
        <v>-1.694902497434144</v>
      </c>
      <c r="M16" s="44">
        <f t="shared" si="0"/>
        <v>6.4157894736842085</v>
      </c>
      <c r="N16" s="44">
        <f t="shared" si="0"/>
        <v>-33.873825503355704</v>
      </c>
      <c r="O16" s="44">
        <f t="shared" si="0"/>
        <v>3.5465827354498707</v>
      </c>
      <c r="P16" s="44"/>
      <c r="Q16" s="44">
        <f t="shared" si="0"/>
        <v>-27.168132056106742</v>
      </c>
      <c r="R16" s="44">
        <f t="shared" si="0"/>
        <v>-3.9186204146730459</v>
      </c>
      <c r="S16" s="44">
        <f t="shared" si="0"/>
        <v>-47.033557046979865</v>
      </c>
      <c r="T16" s="44">
        <f t="shared" si="0"/>
        <v>-11.147688069025147</v>
      </c>
      <c r="U16" s="44"/>
      <c r="V16" s="44" t="e">
        <f t="shared" si="0"/>
        <v>#DIV/0!</v>
      </c>
      <c r="W16" s="44" t="e">
        <f t="shared" si="0"/>
        <v>#DIV/0!</v>
      </c>
      <c r="X16" s="44" t="e">
        <f t="shared" si="0"/>
        <v>#DIV/0!</v>
      </c>
      <c r="Y16" s="44" t="e">
        <f>AVERAGE(Y5:Y14)</f>
        <v>#DIV/0!</v>
      </c>
      <c r="Z16" s="44"/>
      <c r="AA16" s="44" t="e">
        <f>AVERAGE(AA5:AA14)</f>
        <v>#DIV/0!</v>
      </c>
      <c r="AB16" s="44" t="e">
        <f>AVERAGE(AB5:AB14)</f>
        <v>#DIV/0!</v>
      </c>
      <c r="AC16" s="44" t="e">
        <f>AVERAGE(AC5:AC14)</f>
        <v>#DIV/0!</v>
      </c>
      <c r="AD16" s="44" t="e">
        <f>AVERAGE(AD5:AD14)</f>
        <v>#DIV/0!</v>
      </c>
      <c r="AE16" s="44"/>
      <c r="AF16" s="44" t="e">
        <f>AVERAGE(AF5:AF14)</f>
        <v>#DIV/0!</v>
      </c>
      <c r="AG16" s="44" t="e">
        <f>AVERAGE(AG5:AG14)</f>
        <v>#DIV/0!</v>
      </c>
      <c r="AH16" s="44" t="e">
        <f>AVERAGE(AH5:AH14)</f>
        <v>#DIV/0!</v>
      </c>
      <c r="AI16" s="44" t="e">
        <f>AVERAGE(AI5:AI14)</f>
        <v>#DIV/0!</v>
      </c>
      <c r="AK16" s="44" t="e">
        <f>AVERAGE(AK5:AK14)</f>
        <v>#DIV/0!</v>
      </c>
      <c r="AL16" s="44" t="e">
        <f>AVERAGE(AL5:AL14)</f>
        <v>#DIV/0!</v>
      </c>
      <c r="AM16" s="44" t="e">
        <f>AVERAGE(AM5:AM14)</f>
        <v>#DIV/0!</v>
      </c>
      <c r="AN16" s="44" t="e">
        <f>AVERAGE(AN5:AN14)</f>
        <v>#DIV/0!</v>
      </c>
    </row>
    <row r="17" spans="5:40" x14ac:dyDescent="0.25">
      <c r="E17" t="s">
        <v>83</v>
      </c>
      <c r="G17" s="44">
        <f>MAX(G5:G14)</f>
        <v>36.582278481012665</v>
      </c>
      <c r="H17" s="44">
        <f t="shared" ref="H17:X17" si="1">MAX(H5:H14)</f>
        <v>14.537878787878785</v>
      </c>
      <c r="I17" s="44">
        <f t="shared" si="1"/>
        <v>62.308724832214764</v>
      </c>
      <c r="J17" s="44">
        <f t="shared" si="1"/>
        <v>20.055071359836774</v>
      </c>
      <c r="K17" s="44"/>
      <c r="L17" s="44">
        <f t="shared" si="1"/>
        <v>27.417721518987335</v>
      </c>
      <c r="M17" s="44">
        <f t="shared" si="1"/>
        <v>18.121212121212114</v>
      </c>
      <c r="N17" s="44">
        <f t="shared" si="1"/>
        <v>64.080536912751668</v>
      </c>
      <c r="O17" s="44">
        <f t="shared" si="1"/>
        <v>15.753144018200802</v>
      </c>
      <c r="P17" s="44"/>
      <c r="Q17" s="44">
        <f t="shared" si="1"/>
        <v>3.1645569620253164</v>
      </c>
      <c r="R17" s="44">
        <f t="shared" si="1"/>
        <v>16.912280701754387</v>
      </c>
      <c r="S17" s="44">
        <f t="shared" si="1"/>
        <v>-24.590604026845639</v>
      </c>
      <c r="T17" s="44">
        <f t="shared" si="1"/>
        <v>9.4463578243710487</v>
      </c>
      <c r="U17" s="44"/>
      <c r="V17" s="44">
        <f t="shared" si="1"/>
        <v>0</v>
      </c>
      <c r="W17" s="44">
        <f t="shared" si="1"/>
        <v>0</v>
      </c>
      <c r="X17" s="44">
        <f t="shared" si="1"/>
        <v>0</v>
      </c>
      <c r="Y17" s="44">
        <f>MAX(Y5:Y14)</f>
        <v>0</v>
      </c>
      <c r="Z17" s="44"/>
      <c r="AA17" s="44">
        <f>MAX(AA5:AA14)</f>
        <v>0</v>
      </c>
      <c r="AB17" s="44">
        <f>MAX(AB5:AB14)</f>
        <v>0</v>
      </c>
      <c r="AC17" s="44">
        <f>MAX(AC5:AC14)</f>
        <v>0</v>
      </c>
      <c r="AD17" s="44">
        <f>MAX(AD5:AD14)</f>
        <v>0</v>
      </c>
      <c r="AE17" s="44"/>
      <c r="AF17" s="44">
        <f>MAX(AF5:AF14)</f>
        <v>0</v>
      </c>
      <c r="AG17" s="44">
        <f>MAX(AG5:AG14)</f>
        <v>0</v>
      </c>
      <c r="AH17" s="44">
        <f>MAX(AH5:AH14)</f>
        <v>0</v>
      </c>
      <c r="AI17" s="44">
        <f>MAX(AI5:AI14)</f>
        <v>0</v>
      </c>
      <c r="AK17" s="44">
        <f>MAX(AK5:AK14)</f>
        <v>0</v>
      </c>
      <c r="AL17" s="44">
        <f>MAX(AL5:AL14)</f>
        <v>0</v>
      </c>
      <c r="AM17" s="44">
        <f>MAX(AM5:AM14)</f>
        <v>0</v>
      </c>
      <c r="AN17" s="44">
        <f>MAX(AN5:AN14)</f>
        <v>0</v>
      </c>
    </row>
    <row r="18" spans="5:40" x14ac:dyDescent="0.25">
      <c r="E18" t="s">
        <v>84</v>
      </c>
      <c r="G18" s="44">
        <f>MIN(G5:G14)</f>
        <v>-13.974683544303806</v>
      </c>
      <c r="H18" s="44">
        <f t="shared" ref="H18:X18" si="2">MIN(H5:H14)</f>
        <v>5.3684210526315823</v>
      </c>
      <c r="I18" s="44">
        <f t="shared" si="2"/>
        <v>-62.17449664429531</v>
      </c>
      <c r="J18" s="44">
        <f t="shared" si="2"/>
        <v>-1.3654059475841327</v>
      </c>
      <c r="K18" s="44"/>
      <c r="L18" s="44">
        <f t="shared" si="2"/>
        <v>-78.054054054054063</v>
      </c>
      <c r="M18" s="44">
        <f t="shared" si="2"/>
        <v>-14.36363636363636</v>
      </c>
      <c r="N18" s="44">
        <f t="shared" si="2"/>
        <v>-61.744966442953022</v>
      </c>
      <c r="O18" s="44">
        <f t="shared" si="2"/>
        <v>-26.153244271721427</v>
      </c>
      <c r="P18" s="44"/>
      <c r="Q18" s="44">
        <f t="shared" si="2"/>
        <v>-57.36486486486487</v>
      </c>
      <c r="R18" s="44">
        <f t="shared" si="2"/>
        <v>-24.196969696969695</v>
      </c>
      <c r="S18" s="44">
        <f t="shared" si="2"/>
        <v>-67.409395973154361</v>
      </c>
      <c r="T18" s="44">
        <f t="shared" si="2"/>
        <v>-31.932227341611778</v>
      </c>
      <c r="U18" s="44"/>
      <c r="V18" s="44">
        <f t="shared" si="2"/>
        <v>0</v>
      </c>
      <c r="W18" s="44">
        <f t="shared" si="2"/>
        <v>0</v>
      </c>
      <c r="X18" s="44">
        <f t="shared" si="2"/>
        <v>0</v>
      </c>
      <c r="Y18" s="44">
        <f>MIN(Y5:Y14)</f>
        <v>0</v>
      </c>
      <c r="Z18" s="44"/>
      <c r="AA18" s="44">
        <f>MIN(AA5:AA14)</f>
        <v>0</v>
      </c>
      <c r="AB18" s="44">
        <f>MIN(AB5:AB14)</f>
        <v>0</v>
      </c>
      <c r="AC18" s="44">
        <f>MIN(AC5:AC14)</f>
        <v>0</v>
      </c>
      <c r="AD18" s="44">
        <f>MIN(AD5:AD14)</f>
        <v>0</v>
      </c>
      <c r="AE18" s="44"/>
      <c r="AF18" s="44">
        <f>MIN(AF5:AF14)</f>
        <v>0</v>
      </c>
      <c r="AG18" s="44">
        <f>MIN(AG5:AG14)</f>
        <v>0</v>
      </c>
      <c r="AH18" s="44">
        <f>MIN(AH5:AH14)</f>
        <v>0</v>
      </c>
      <c r="AI18" s="44">
        <f>MIN(AI5:AI14)</f>
        <v>0</v>
      </c>
      <c r="AK18" s="44">
        <f>MIN(AK5:AK14)</f>
        <v>0</v>
      </c>
      <c r="AL18" s="44">
        <f>MIN(AL5:AL14)</f>
        <v>0</v>
      </c>
      <c r="AM18" s="44">
        <f>MIN(AM5:AM14)</f>
        <v>0</v>
      </c>
      <c r="AN18" s="44">
        <f>MIN(AN5:AN14)</f>
        <v>0</v>
      </c>
    </row>
    <row r="20" spans="5:40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Q20" t="s">
        <v>92</v>
      </c>
      <c r="R20" t="s">
        <v>93</v>
      </c>
      <c r="S20" s="44" t="s">
        <v>94</v>
      </c>
      <c r="T20" t="s">
        <v>95</v>
      </c>
      <c r="U20" s="44"/>
      <c r="V20" t="s">
        <v>92</v>
      </c>
      <c r="W20" t="s">
        <v>93</v>
      </c>
      <c r="X20" s="44" t="s">
        <v>94</v>
      </c>
      <c r="Y20" t="s">
        <v>95</v>
      </c>
      <c r="AA20" t="s">
        <v>92</v>
      </c>
      <c r="AB20" t="s">
        <v>93</v>
      </c>
      <c r="AC20" t="s">
        <v>94</v>
      </c>
      <c r="AD20" t="s">
        <v>95</v>
      </c>
      <c r="AF20" t="s">
        <v>92</v>
      </c>
      <c r="AG20" t="s">
        <v>93</v>
      </c>
      <c r="AH20" t="s">
        <v>94</v>
      </c>
      <c r="AI20" t="s">
        <v>95</v>
      </c>
      <c r="AK20" t="s">
        <v>92</v>
      </c>
      <c r="AL20" t="s">
        <v>93</v>
      </c>
      <c r="AM20" t="s">
        <v>94</v>
      </c>
      <c r="AN20" t="s">
        <v>95</v>
      </c>
    </row>
    <row r="21" spans="5:40" x14ac:dyDescent="0.25">
      <c r="G21" s="45">
        <v>-2.230000000000004</v>
      </c>
      <c r="H21" s="43">
        <v>18.069999999999993</v>
      </c>
      <c r="I21" s="43">
        <v>-23.16</v>
      </c>
      <c r="J21" s="43">
        <v>13.06520080597582</v>
      </c>
      <c r="L21" s="45">
        <v>57.760000000000005</v>
      </c>
      <c r="M21" s="43">
        <v>-18.959999999999994</v>
      </c>
      <c r="N21" s="43">
        <v>-23</v>
      </c>
      <c r="O21" s="43">
        <v>-40.75843834770933</v>
      </c>
      <c r="Q21" s="45">
        <v>42.45</v>
      </c>
      <c r="R21" s="43">
        <v>-28.959999999999994</v>
      </c>
      <c r="S21" s="43">
        <v>-25.11</v>
      </c>
      <c r="T21" s="43">
        <v>-47.401031308170971</v>
      </c>
      <c r="V21" s="45"/>
      <c r="W21" s="43"/>
      <c r="X21" s="43"/>
      <c r="Y21" s="43"/>
      <c r="AA21" s="45"/>
      <c r="AB21" s="43"/>
      <c r="AC21" s="43"/>
      <c r="AD21" s="43"/>
      <c r="AF21" s="45"/>
      <c r="AG21" s="43"/>
      <c r="AH21" s="43"/>
      <c r="AI21" s="43"/>
      <c r="AK21" s="45"/>
      <c r="AL21" s="43"/>
      <c r="AM21" s="43"/>
      <c r="AN21" s="43"/>
    </row>
    <row r="22" spans="5:40" x14ac:dyDescent="0.25">
      <c r="G22" s="26">
        <v>3.4899999999999949</v>
      </c>
      <c r="H22" s="27">
        <v>17.569999999999993</v>
      </c>
      <c r="I22" s="27">
        <v>-20.14</v>
      </c>
      <c r="J22" s="27">
        <v>10.394903142271176</v>
      </c>
      <c r="L22" s="26">
        <v>-6.25</v>
      </c>
      <c r="M22" s="27">
        <v>11.810000000000002</v>
      </c>
      <c r="N22" s="27">
        <v>-20.78</v>
      </c>
      <c r="O22" s="27">
        <v>9.6625446004117634</v>
      </c>
      <c r="Q22" s="26">
        <v>41.2</v>
      </c>
      <c r="R22" s="27">
        <v>-31.939999999999998</v>
      </c>
      <c r="S22" s="27">
        <v>-24.4</v>
      </c>
      <c r="T22" s="27">
        <v>-49.764675689409444</v>
      </c>
      <c r="V22" s="26"/>
      <c r="W22" s="27"/>
      <c r="X22" s="27"/>
      <c r="Y22" s="27"/>
      <c r="AA22" s="26"/>
      <c r="AB22" s="27"/>
      <c r="AC22" s="27"/>
      <c r="AD22" s="27"/>
      <c r="AF22" s="26"/>
      <c r="AG22" s="27"/>
      <c r="AH22" s="27"/>
      <c r="AI22" s="27"/>
      <c r="AK22" s="26"/>
      <c r="AL22" s="27"/>
      <c r="AM22" s="27"/>
      <c r="AN22" s="27"/>
    </row>
    <row r="23" spans="5:40" x14ac:dyDescent="0.25">
      <c r="G23" s="26">
        <v>-0.20000000000000284</v>
      </c>
      <c r="H23" s="27">
        <v>17.740000000000009</v>
      </c>
      <c r="I23" s="27">
        <v>-21.16</v>
      </c>
      <c r="J23" s="27">
        <v>12.04396649581463</v>
      </c>
      <c r="L23" s="26">
        <v>-6.8299999999999983</v>
      </c>
      <c r="M23" s="27">
        <v>13.560000000000002</v>
      </c>
      <c r="N23" s="27">
        <v>-22.630000000000003</v>
      </c>
      <c r="O23" s="27">
        <v>11.292834680566898</v>
      </c>
      <c r="Q23" s="26">
        <v>41.2</v>
      </c>
      <c r="R23" s="27">
        <v>-31.939999999999998</v>
      </c>
      <c r="S23" s="27">
        <v>-24.4</v>
      </c>
      <c r="T23" s="27">
        <v>-49.764675689409444</v>
      </c>
      <c r="V23" s="26"/>
      <c r="W23" s="27"/>
      <c r="X23" s="27"/>
      <c r="Y23" s="27"/>
      <c r="AA23" s="26"/>
      <c r="AB23" s="27"/>
      <c r="AC23" s="27"/>
      <c r="AD23" s="27"/>
      <c r="AF23" s="26"/>
      <c r="AG23" s="27"/>
      <c r="AH23" s="27"/>
      <c r="AI23" s="27"/>
      <c r="AK23" s="26"/>
      <c r="AL23" s="27"/>
      <c r="AM23" s="27"/>
      <c r="AN23" s="27"/>
    </row>
    <row r="24" spans="5:40" x14ac:dyDescent="0.25">
      <c r="G24" s="26">
        <v>0.78000000000000114</v>
      </c>
      <c r="H24" s="27">
        <v>19.189999999999998</v>
      </c>
      <c r="I24" s="27">
        <v>-21.02</v>
      </c>
      <c r="J24" s="27">
        <v>12.924391017994253</v>
      </c>
      <c r="L24" s="26">
        <v>-6.8100000000000023</v>
      </c>
      <c r="M24" s="27">
        <v>19.389999999999986</v>
      </c>
      <c r="N24" s="27">
        <v>-22.08</v>
      </c>
      <c r="O24" s="27">
        <v>16.432187490787555</v>
      </c>
      <c r="Q24" s="26">
        <v>41.42</v>
      </c>
      <c r="R24" s="27">
        <v>-30.58</v>
      </c>
      <c r="S24" s="27">
        <v>-23.259999999999998</v>
      </c>
      <c r="T24" s="27">
        <v>-48.405422137255414</v>
      </c>
      <c r="V24" s="26"/>
      <c r="W24" s="27"/>
      <c r="X24" s="27"/>
      <c r="Y24" s="27"/>
      <c r="AA24" s="26"/>
      <c r="AB24" s="27"/>
      <c r="AC24" s="27"/>
      <c r="AD24" s="27"/>
      <c r="AF24" s="26"/>
      <c r="AG24" s="27"/>
      <c r="AH24" s="27"/>
      <c r="AI24" s="27"/>
      <c r="AK24" s="26"/>
      <c r="AL24" s="27"/>
      <c r="AM24" s="27"/>
      <c r="AN24" s="27"/>
    </row>
    <row r="25" spans="5:40" ht="15.75" thickBot="1" x14ac:dyDescent="0.3">
      <c r="G25" s="33">
        <v>-5.5499999999999972</v>
      </c>
      <c r="H25" s="34">
        <v>17.77000000000001</v>
      </c>
      <c r="I25" s="34">
        <v>-21.22</v>
      </c>
      <c r="J25" s="34">
        <v>14.496795425920936</v>
      </c>
      <c r="L25" s="33">
        <v>-7.0900000000000034</v>
      </c>
      <c r="M25" s="34">
        <v>23.919999999999987</v>
      </c>
      <c r="N25" s="34">
        <v>-21.759999999999998</v>
      </c>
      <c r="O25" s="34">
        <v>20.582575887397269</v>
      </c>
      <c r="Q25" s="33">
        <v>41.2</v>
      </c>
      <c r="R25" s="34">
        <v>-30.489999999999995</v>
      </c>
      <c r="S25" s="34">
        <v>-24.259999999999998</v>
      </c>
      <c r="T25" s="34">
        <v>-48.379050934706484</v>
      </c>
      <c r="V25" s="33"/>
      <c r="W25" s="34"/>
      <c r="X25" s="34"/>
      <c r="Y25" s="34"/>
      <c r="AA25" s="33"/>
      <c r="AB25" s="34"/>
      <c r="AC25" s="34"/>
      <c r="AD25" s="34"/>
      <c r="AF25" s="33"/>
      <c r="AG25" s="34"/>
      <c r="AH25" s="34"/>
      <c r="AI25" s="34"/>
      <c r="AK25" s="33"/>
      <c r="AL25" s="34"/>
      <c r="AM25" s="34"/>
      <c r="AN25" s="34"/>
    </row>
    <row r="26" spans="5:40" x14ac:dyDescent="0.25">
      <c r="G26" s="45">
        <v>-11.040000000000006</v>
      </c>
      <c r="H26" s="43">
        <v>7.7399999999999949</v>
      </c>
      <c r="I26" s="43">
        <v>-12.23</v>
      </c>
      <c r="J26" s="43">
        <v>-1.9608942032695325</v>
      </c>
      <c r="L26" s="45">
        <v>-10.150000000000006</v>
      </c>
      <c r="M26" s="43">
        <v>7.8599999999999994</v>
      </c>
      <c r="N26" s="43">
        <v>-13.21</v>
      </c>
      <c r="O26" s="43">
        <v>-1.5980940631056626</v>
      </c>
      <c r="Q26" s="45">
        <v>2.5</v>
      </c>
      <c r="R26" s="43">
        <v>17.430000000000007</v>
      </c>
      <c r="S26" s="43">
        <v>-9.16</v>
      </c>
      <c r="T26" s="43">
        <v>13.56615469018061</v>
      </c>
      <c r="V26" s="45"/>
      <c r="W26" s="43"/>
      <c r="X26" s="43"/>
      <c r="Y26" s="43"/>
      <c r="AA26" s="45"/>
      <c r="AB26" s="43"/>
      <c r="AC26" s="43"/>
      <c r="AD26" s="43"/>
      <c r="AF26" s="45"/>
      <c r="AG26" s="43"/>
      <c r="AH26" s="43"/>
      <c r="AI26" s="43"/>
      <c r="AK26" s="45"/>
      <c r="AL26" s="43"/>
      <c r="AM26" s="43"/>
      <c r="AN26" s="43"/>
    </row>
    <row r="27" spans="5:40" x14ac:dyDescent="0.25">
      <c r="G27" s="26">
        <v>28.900000000000006</v>
      </c>
      <c r="H27" s="27">
        <v>6.1200000000000045</v>
      </c>
      <c r="I27" s="27">
        <v>23.21</v>
      </c>
      <c r="J27" s="27">
        <v>28.801597975489699</v>
      </c>
      <c r="L27" s="26">
        <v>-7.2199999999999989</v>
      </c>
      <c r="M27" s="27">
        <v>6.2999999999999972</v>
      </c>
      <c r="N27" s="27">
        <v>-12.32</v>
      </c>
      <c r="O27" s="27">
        <v>-1.3242324932581653</v>
      </c>
      <c r="Q27" s="26">
        <v>-3.0000000000001137E-2</v>
      </c>
      <c r="R27" s="27">
        <v>19.28</v>
      </c>
      <c r="S27" s="27">
        <v>-12.02</v>
      </c>
      <c r="T27" s="27">
        <v>13.347235948527555</v>
      </c>
      <c r="V27" s="26"/>
      <c r="W27" s="27"/>
      <c r="X27" s="27"/>
      <c r="Y27" s="27"/>
      <c r="AA27" s="26"/>
      <c r="AB27" s="27"/>
      <c r="AC27" s="27"/>
      <c r="AD27" s="27"/>
      <c r="AF27" s="26"/>
      <c r="AG27" s="27"/>
      <c r="AH27" s="27"/>
      <c r="AI27" s="27"/>
      <c r="AK27" s="26"/>
      <c r="AL27" s="27"/>
      <c r="AM27" s="27"/>
      <c r="AN27" s="27"/>
    </row>
    <row r="28" spans="5:40" x14ac:dyDescent="0.25">
      <c r="G28" s="26">
        <v>8.6700000000000017</v>
      </c>
      <c r="H28" s="27">
        <v>7.4200000000000017</v>
      </c>
      <c r="I28" s="27">
        <v>-10.030000000000001</v>
      </c>
      <c r="J28" s="27">
        <v>8.6036641112725931</v>
      </c>
      <c r="L28" s="26">
        <v>6.3599999999999994</v>
      </c>
      <c r="M28" s="27">
        <v>5.769999999999996</v>
      </c>
      <c r="N28" s="27">
        <v>-8.2100000000000009</v>
      </c>
      <c r="O28" s="27">
        <v>6.3024466015432949</v>
      </c>
      <c r="Q28" s="26">
        <v>1.4500000000000028</v>
      </c>
      <c r="R28" s="27">
        <v>17.699999999999989</v>
      </c>
      <c r="S28" s="27">
        <v>-11.149999999999999</v>
      </c>
      <c r="T28" s="27">
        <v>12.906792890328177</v>
      </c>
      <c r="V28" s="26"/>
      <c r="W28" s="27"/>
      <c r="X28" s="27"/>
      <c r="Y28" s="27"/>
      <c r="AA28" s="26"/>
      <c r="AB28" s="27"/>
      <c r="AC28" s="27"/>
      <c r="AD28" s="27"/>
      <c r="AF28" s="26"/>
      <c r="AG28" s="27"/>
      <c r="AH28" s="27"/>
      <c r="AI28" s="27"/>
      <c r="AK28" s="26"/>
      <c r="AL28" s="27"/>
      <c r="AM28" s="27"/>
      <c r="AN28" s="27"/>
    </row>
    <row r="29" spans="5:40" x14ac:dyDescent="0.25">
      <c r="G29" s="26">
        <v>26.61</v>
      </c>
      <c r="H29" s="27">
        <v>6.5</v>
      </c>
      <c r="I29" s="27">
        <v>20.21</v>
      </c>
      <c r="J29" s="27">
        <v>26.609000020295412</v>
      </c>
      <c r="L29" s="26">
        <v>8.8199999999999932</v>
      </c>
      <c r="M29" s="27">
        <v>6.9399999999999977</v>
      </c>
      <c r="N29" s="27">
        <v>-6.0599999999999987</v>
      </c>
      <c r="O29" s="27">
        <v>9.0689952008063131</v>
      </c>
      <c r="Q29" s="26">
        <v>1.4899999999999949</v>
      </c>
      <c r="R29" s="27">
        <v>16.139999999999986</v>
      </c>
      <c r="S29" s="27">
        <v>-10.29</v>
      </c>
      <c r="T29" s="27">
        <v>11.764100378257666</v>
      </c>
      <c r="V29" s="26"/>
      <c r="W29" s="27"/>
      <c r="X29" s="27"/>
      <c r="Y29" s="27"/>
      <c r="AA29" s="26"/>
      <c r="AB29" s="27"/>
      <c r="AC29" s="27"/>
      <c r="AD29" s="27"/>
      <c r="AF29" s="26"/>
      <c r="AG29" s="27"/>
      <c r="AH29" s="27"/>
      <c r="AI29" s="27"/>
      <c r="AK29" s="26"/>
      <c r="AL29" s="27"/>
      <c r="AM29" s="27"/>
      <c r="AN29" s="27"/>
    </row>
    <row r="30" spans="5:40" ht="15.75" thickBot="1" x14ac:dyDescent="0.3">
      <c r="G30" s="33">
        <v>3.8100000000000023</v>
      </c>
      <c r="H30" s="34">
        <v>9.11</v>
      </c>
      <c r="I30" s="34">
        <v>-11.940000000000001</v>
      </c>
      <c r="J30" s="34">
        <v>6.9004607812669576</v>
      </c>
      <c r="L30" s="33">
        <v>21.659999999999997</v>
      </c>
      <c r="M30" s="34">
        <v>3.3299999999999983</v>
      </c>
      <c r="N30" s="34">
        <v>23.869999999999997</v>
      </c>
      <c r="O30" s="34">
        <v>22.623490723191452</v>
      </c>
      <c r="Q30" s="33">
        <v>1.4500000000000028</v>
      </c>
      <c r="R30" s="34">
        <v>17.699999999999989</v>
      </c>
      <c r="S30" s="34">
        <v>-11.149999999999999</v>
      </c>
      <c r="T30" s="34">
        <v>12.906792890328177</v>
      </c>
      <c r="V30" s="33"/>
      <c r="W30" s="34"/>
      <c r="X30" s="34"/>
      <c r="Y30" s="34"/>
      <c r="AA30" s="33"/>
      <c r="AB30" s="34"/>
      <c r="AC30" s="34"/>
      <c r="AD30" s="34"/>
      <c r="AF30" s="33"/>
      <c r="AG30" s="34"/>
      <c r="AH30" s="34"/>
      <c r="AI30" s="34"/>
      <c r="AK30" s="33"/>
      <c r="AL30" s="34"/>
      <c r="AM30" s="34"/>
      <c r="AN30" s="34"/>
    </row>
    <row r="31" spans="5:40" x14ac:dyDescent="0.25">
      <c r="G31" s="45">
        <v>10.860000000000014</v>
      </c>
      <c r="H31" s="43">
        <v>1.55</v>
      </c>
      <c r="I31" s="43">
        <v>-14.25</v>
      </c>
      <c r="J31" s="43">
        <v>8.3635733142810125</v>
      </c>
      <c r="L31" s="45">
        <v>6.9999999999993179E-2</v>
      </c>
      <c r="M31" s="43">
        <v>-1.3</v>
      </c>
      <c r="N31" s="43">
        <v>-15.64</v>
      </c>
      <c r="O31" s="43">
        <v>-2.5170701525725008</v>
      </c>
      <c r="Q31" s="45">
        <v>-6.2299999999999898</v>
      </c>
      <c r="R31" s="43">
        <v>10.16</v>
      </c>
      <c r="S31" s="43">
        <v>-12.620000000000001</v>
      </c>
      <c r="T31" s="43">
        <v>-8.060443245342384</v>
      </c>
      <c r="V31" s="45"/>
      <c r="W31" s="43"/>
      <c r="X31" s="43"/>
      <c r="Y31" s="43"/>
      <c r="AA31" s="45"/>
      <c r="AB31" s="43"/>
      <c r="AC31" s="43"/>
      <c r="AD31" s="43"/>
      <c r="AF31" s="45"/>
      <c r="AG31" s="43"/>
      <c r="AH31" s="43"/>
      <c r="AI31" s="43"/>
      <c r="AK31" s="45"/>
      <c r="AL31" s="43"/>
      <c r="AM31" s="43"/>
      <c r="AN31" s="43"/>
    </row>
    <row r="32" spans="5:40" x14ac:dyDescent="0.25">
      <c r="G32" s="26">
        <v>-3.9000000000000057</v>
      </c>
      <c r="H32" s="27">
        <v>1.69</v>
      </c>
      <c r="I32" s="27">
        <v>-13.39</v>
      </c>
      <c r="J32" s="27">
        <v>-6.1566463980258561</v>
      </c>
      <c r="L32" s="26">
        <v>-1.6899999999999977</v>
      </c>
      <c r="M32" s="27">
        <v>14.47</v>
      </c>
      <c r="N32" s="27">
        <v>-10.149999999999999</v>
      </c>
      <c r="O32" s="27">
        <v>-2.9087671537303663</v>
      </c>
      <c r="Q32" s="26">
        <v>-4.7199999999999989</v>
      </c>
      <c r="R32" s="27">
        <v>10.1</v>
      </c>
      <c r="S32" s="27">
        <v>-13.61</v>
      </c>
      <c r="T32" s="27">
        <v>-6.7109722013613577</v>
      </c>
      <c r="V32" s="26"/>
      <c r="W32" s="27"/>
      <c r="X32" s="27"/>
      <c r="Y32" s="27"/>
      <c r="AA32" s="26"/>
      <c r="AB32" s="27"/>
      <c r="AC32" s="27"/>
      <c r="AD32" s="27"/>
      <c r="AF32" s="26"/>
      <c r="AG32" s="27"/>
      <c r="AH32" s="27"/>
      <c r="AI32" s="27"/>
      <c r="AK32" s="26"/>
      <c r="AL32" s="27"/>
      <c r="AM32" s="27"/>
      <c r="AN32" s="27"/>
    </row>
    <row r="33" spans="5:40" x14ac:dyDescent="0.25">
      <c r="G33" s="26">
        <v>14.280000000000001</v>
      </c>
      <c r="H33" s="27">
        <v>1.74</v>
      </c>
      <c r="I33" s="27">
        <v>-11.18</v>
      </c>
      <c r="J33" s="27">
        <v>12.154282619814296</v>
      </c>
      <c r="L33" s="26">
        <v>19.169999999999987</v>
      </c>
      <c r="M33" s="27">
        <v>-2.33</v>
      </c>
      <c r="N33" s="27">
        <v>-9.5100000000000016</v>
      </c>
      <c r="O33" s="27">
        <v>17.234812355751558</v>
      </c>
      <c r="Q33" s="26">
        <v>-7.6500000000000057</v>
      </c>
      <c r="R33" s="27">
        <v>8.76</v>
      </c>
      <c r="S33" s="27">
        <v>-12.77</v>
      </c>
      <c r="T33" s="27">
        <v>-9.5628481549650814</v>
      </c>
      <c r="V33" s="26"/>
      <c r="W33" s="27"/>
      <c r="X33" s="27"/>
      <c r="Y33" s="27"/>
      <c r="AA33" s="26"/>
      <c r="AB33" s="27"/>
      <c r="AC33" s="27"/>
      <c r="AD33" s="27"/>
      <c r="AF33" s="26"/>
      <c r="AG33" s="27"/>
      <c r="AH33" s="27"/>
      <c r="AI33" s="27"/>
      <c r="AK33" s="26"/>
      <c r="AL33" s="27"/>
      <c r="AM33" s="27"/>
      <c r="AN33" s="27"/>
    </row>
    <row r="34" spans="5:40" x14ac:dyDescent="0.25">
      <c r="G34" s="26">
        <v>-18.539999999999992</v>
      </c>
      <c r="H34" s="27">
        <v>1.75</v>
      </c>
      <c r="I34" s="27">
        <v>-13.54</v>
      </c>
      <c r="J34" s="27">
        <v>-20.66455854932974</v>
      </c>
      <c r="L34" s="26">
        <v>-1.5</v>
      </c>
      <c r="M34" s="27">
        <v>12.96</v>
      </c>
      <c r="N34" s="27">
        <v>-12.3</v>
      </c>
      <c r="O34" s="27">
        <v>-3.1573149372233331</v>
      </c>
      <c r="Q34" s="26">
        <v>-4.7299999999999898</v>
      </c>
      <c r="R34" s="27">
        <v>7.27</v>
      </c>
      <c r="S34" s="27">
        <v>-13.879999999999999</v>
      </c>
      <c r="T34" s="27">
        <v>-6.9005413241756344</v>
      </c>
      <c r="V34" s="26"/>
      <c r="W34" s="27"/>
      <c r="X34" s="27"/>
      <c r="Y34" s="27"/>
      <c r="AA34" s="26"/>
      <c r="AB34" s="27"/>
      <c r="AC34" s="27"/>
      <c r="AD34" s="27"/>
      <c r="AF34" s="26"/>
      <c r="AG34" s="27"/>
      <c r="AH34" s="27"/>
      <c r="AI34" s="27"/>
      <c r="AK34" s="26"/>
      <c r="AL34" s="27"/>
      <c r="AM34" s="27"/>
      <c r="AN34" s="27"/>
    </row>
    <row r="35" spans="5:40" ht="15.75" thickBot="1" x14ac:dyDescent="0.3">
      <c r="G35" s="33">
        <v>30.340000000000003</v>
      </c>
      <c r="H35" s="34">
        <v>2.7</v>
      </c>
      <c r="I35" s="34">
        <v>4.1499999999999986</v>
      </c>
      <c r="J35" s="34">
        <v>30.568749091863111</v>
      </c>
      <c r="L35" s="33">
        <v>12.150000000000006</v>
      </c>
      <c r="M35" s="34">
        <v>-2.62</v>
      </c>
      <c r="N35" s="34">
        <v>-13.629999999999999</v>
      </c>
      <c r="O35" s="34">
        <v>9.7322847283650162</v>
      </c>
      <c r="Q35" s="33">
        <v>-6.2299999999999898</v>
      </c>
      <c r="R35" s="34">
        <v>8.75</v>
      </c>
      <c r="S35" s="34">
        <v>-12.75</v>
      </c>
      <c r="T35" s="34">
        <v>-8.1571871851741662</v>
      </c>
      <c r="V35" s="33"/>
      <c r="W35" s="34"/>
      <c r="X35" s="34"/>
      <c r="Y35" s="34"/>
      <c r="AA35" s="33"/>
      <c r="AB35" s="34"/>
      <c r="AC35" s="34"/>
      <c r="AD35" s="34"/>
      <c r="AF35" s="33"/>
      <c r="AG35" s="34"/>
      <c r="AH35" s="34"/>
      <c r="AI35" s="34"/>
      <c r="AK35" s="33"/>
      <c r="AL35" s="34"/>
      <c r="AM35" s="34"/>
      <c r="AN35" s="34"/>
    </row>
    <row r="37" spans="5:40" x14ac:dyDescent="0.25">
      <c r="E37" t="s">
        <v>67</v>
      </c>
      <c r="G37" s="44">
        <f>AVERAGE(G21:G35)</f>
        <v>5.7520000000000007</v>
      </c>
      <c r="H37" s="44">
        <f t="shared" ref="H37:Y37" si="3">AVERAGE(H21:H35)</f>
        <v>9.1106666666666669</v>
      </c>
      <c r="I37" s="44">
        <f t="shared" si="3"/>
        <v>-9.7126666666666654</v>
      </c>
      <c r="J37" s="44">
        <f t="shared" si="3"/>
        <v>10.409632376775651</v>
      </c>
      <c r="K37" s="44"/>
      <c r="L37" s="44">
        <f t="shared" si="3"/>
        <v>5.2299999999999986</v>
      </c>
      <c r="M37" s="44">
        <f t="shared" si="3"/>
        <v>6.7399999999999975</v>
      </c>
      <c r="N37" s="44">
        <f t="shared" si="3"/>
        <v>-12.494</v>
      </c>
      <c r="O37" s="44">
        <f t="shared" si="3"/>
        <v>4.7112170080814506</v>
      </c>
      <c r="P37" s="44"/>
      <c r="Q37" s="44">
        <f t="shared" si="3"/>
        <v>12.318000000000005</v>
      </c>
      <c r="R37" s="44">
        <f t="shared" si="3"/>
        <v>-1.3746666666666667</v>
      </c>
      <c r="S37" s="44">
        <f t="shared" si="3"/>
        <v>-16.055333333333333</v>
      </c>
      <c r="T37" s="44">
        <f t="shared" si="3"/>
        <v>-14.574384738156544</v>
      </c>
      <c r="U37" s="44"/>
      <c r="V37" s="44" t="e">
        <f t="shared" si="3"/>
        <v>#DIV/0!</v>
      </c>
      <c r="W37" s="44" t="e">
        <f t="shared" si="3"/>
        <v>#DIV/0!</v>
      </c>
      <c r="X37" s="44" t="e">
        <f t="shared" si="3"/>
        <v>#DIV/0!</v>
      </c>
      <c r="Y37" s="44" t="e">
        <f t="shared" si="3"/>
        <v>#DIV/0!</v>
      </c>
      <c r="Z37" s="44"/>
      <c r="AA37" s="44" t="e">
        <f t="shared" ref="AA37:AD37" si="4">AVERAGE(AA21:AA35)</f>
        <v>#DIV/0!</v>
      </c>
      <c r="AB37" s="44" t="e">
        <f t="shared" si="4"/>
        <v>#DIV/0!</v>
      </c>
      <c r="AC37" s="44" t="e">
        <f t="shared" si="4"/>
        <v>#DIV/0!</v>
      </c>
      <c r="AD37" s="44" t="e">
        <f t="shared" si="4"/>
        <v>#DIV/0!</v>
      </c>
      <c r="AE37" s="44"/>
      <c r="AF37" s="44" t="e">
        <f t="shared" ref="AF37:AI37" si="5">AVERAGE(AF21:AF35)</f>
        <v>#DIV/0!</v>
      </c>
      <c r="AG37" s="44" t="e">
        <f t="shared" si="5"/>
        <v>#DIV/0!</v>
      </c>
      <c r="AH37" s="44" t="e">
        <f t="shared" si="5"/>
        <v>#DIV/0!</v>
      </c>
      <c r="AI37" s="44" t="e">
        <f t="shared" si="5"/>
        <v>#DIV/0!</v>
      </c>
      <c r="AK37" s="44" t="e">
        <f t="shared" ref="AK37:AN37" si="6">AVERAGE(AK21:AK35)</f>
        <v>#DIV/0!</v>
      </c>
      <c r="AL37" s="44" t="e">
        <f t="shared" si="6"/>
        <v>#DIV/0!</v>
      </c>
      <c r="AM37" s="44" t="e">
        <f t="shared" si="6"/>
        <v>#DIV/0!</v>
      </c>
      <c r="AN37" s="44" t="e">
        <f t="shared" si="6"/>
        <v>#DIV/0!</v>
      </c>
    </row>
    <row r="38" spans="5:40" x14ac:dyDescent="0.25">
      <c r="E38" t="s">
        <v>83</v>
      </c>
      <c r="G38" s="44">
        <f>MAX(G21:G35)</f>
        <v>30.340000000000003</v>
      </c>
      <c r="H38" s="44">
        <f t="shared" ref="H38:Y38" si="7">MAX(H21:H35)</f>
        <v>19.189999999999998</v>
      </c>
      <c r="I38" s="44">
        <f t="shared" si="7"/>
        <v>23.21</v>
      </c>
      <c r="J38" s="44">
        <f t="shared" si="7"/>
        <v>30.568749091863111</v>
      </c>
      <c r="K38" s="44"/>
      <c r="L38" s="44">
        <f t="shared" si="7"/>
        <v>57.760000000000005</v>
      </c>
      <c r="M38" s="44">
        <f t="shared" si="7"/>
        <v>23.919999999999987</v>
      </c>
      <c r="N38" s="44">
        <f t="shared" si="7"/>
        <v>23.869999999999997</v>
      </c>
      <c r="O38" s="44">
        <f t="shared" si="7"/>
        <v>22.623490723191452</v>
      </c>
      <c r="P38" s="44"/>
      <c r="Q38" s="44">
        <f t="shared" si="7"/>
        <v>42.45</v>
      </c>
      <c r="R38" s="44">
        <f t="shared" si="7"/>
        <v>19.28</v>
      </c>
      <c r="S38" s="44">
        <f t="shared" si="7"/>
        <v>-9.16</v>
      </c>
      <c r="T38" s="44">
        <f t="shared" si="7"/>
        <v>13.56615469018061</v>
      </c>
      <c r="U38" s="44"/>
      <c r="V38" s="44">
        <f t="shared" si="7"/>
        <v>0</v>
      </c>
      <c r="W38" s="44">
        <f t="shared" si="7"/>
        <v>0</v>
      </c>
      <c r="X38" s="44">
        <f t="shared" si="7"/>
        <v>0</v>
      </c>
      <c r="Y38" s="44">
        <f t="shared" si="7"/>
        <v>0</v>
      </c>
      <c r="Z38" s="44"/>
      <c r="AA38" s="44">
        <f t="shared" ref="AA38:AD38" si="8">MAX(AA21:AA35)</f>
        <v>0</v>
      </c>
      <c r="AB38" s="44">
        <f t="shared" si="8"/>
        <v>0</v>
      </c>
      <c r="AC38" s="44">
        <f t="shared" si="8"/>
        <v>0</v>
      </c>
      <c r="AD38" s="44">
        <f t="shared" si="8"/>
        <v>0</v>
      </c>
      <c r="AE38" s="44"/>
      <c r="AF38" s="44">
        <f t="shared" ref="AF38:AI38" si="9">MAX(AF21:AF35)</f>
        <v>0</v>
      </c>
      <c r="AG38" s="44">
        <f t="shared" si="9"/>
        <v>0</v>
      </c>
      <c r="AH38" s="44">
        <f t="shared" si="9"/>
        <v>0</v>
      </c>
      <c r="AI38" s="44">
        <f t="shared" si="9"/>
        <v>0</v>
      </c>
      <c r="AK38" s="44">
        <f t="shared" ref="AK38:AN38" si="10">MAX(AK21:AK35)</f>
        <v>0</v>
      </c>
      <c r="AL38" s="44">
        <f t="shared" si="10"/>
        <v>0</v>
      </c>
      <c r="AM38" s="44">
        <f t="shared" si="10"/>
        <v>0</v>
      </c>
      <c r="AN38" s="44">
        <f t="shared" si="10"/>
        <v>0</v>
      </c>
    </row>
    <row r="39" spans="5:40" x14ac:dyDescent="0.25">
      <c r="E39" t="s">
        <v>84</v>
      </c>
      <c r="G39" s="44">
        <f>MIN(G21:G35)</f>
        <v>-18.539999999999992</v>
      </c>
      <c r="H39" s="44">
        <f t="shared" ref="H39:Y39" si="11">MIN(H21:H35)</f>
        <v>1.55</v>
      </c>
      <c r="I39" s="44">
        <f t="shared" si="11"/>
        <v>-23.16</v>
      </c>
      <c r="J39" s="44">
        <f t="shared" si="11"/>
        <v>-20.66455854932974</v>
      </c>
      <c r="K39" s="44"/>
      <c r="L39" s="44">
        <f t="shared" si="11"/>
        <v>-10.150000000000006</v>
      </c>
      <c r="M39" s="44">
        <f t="shared" si="11"/>
        <v>-18.959999999999994</v>
      </c>
      <c r="N39" s="44">
        <f t="shared" si="11"/>
        <v>-23</v>
      </c>
      <c r="O39" s="44">
        <f t="shared" si="11"/>
        <v>-40.75843834770933</v>
      </c>
      <c r="P39" s="44"/>
      <c r="Q39" s="44">
        <f t="shared" si="11"/>
        <v>-7.6500000000000057</v>
      </c>
      <c r="R39" s="44">
        <f t="shared" si="11"/>
        <v>-31.939999999999998</v>
      </c>
      <c r="S39" s="44">
        <f t="shared" si="11"/>
        <v>-25.11</v>
      </c>
      <c r="T39" s="44">
        <f t="shared" si="11"/>
        <v>-49.764675689409444</v>
      </c>
      <c r="U39" s="44"/>
      <c r="V39" s="44">
        <f t="shared" si="11"/>
        <v>0</v>
      </c>
      <c r="W39" s="44">
        <f t="shared" si="11"/>
        <v>0</v>
      </c>
      <c r="X39" s="44">
        <f t="shared" si="11"/>
        <v>0</v>
      </c>
      <c r="Y39" s="44">
        <f t="shared" si="11"/>
        <v>0</v>
      </c>
      <c r="Z39" s="44"/>
      <c r="AA39" s="44">
        <f t="shared" ref="AA39:AD39" si="12">MIN(AA21:AA35)</f>
        <v>0</v>
      </c>
      <c r="AB39" s="44">
        <f t="shared" si="12"/>
        <v>0</v>
      </c>
      <c r="AC39" s="44">
        <f t="shared" si="12"/>
        <v>0</v>
      </c>
      <c r="AD39" s="44">
        <f t="shared" si="12"/>
        <v>0</v>
      </c>
      <c r="AE39" s="44"/>
      <c r="AF39" s="44">
        <f t="shared" ref="AF39:AI39" si="13">MIN(AF21:AF35)</f>
        <v>0</v>
      </c>
      <c r="AG39" s="44">
        <f t="shared" si="13"/>
        <v>0</v>
      </c>
      <c r="AH39" s="44">
        <f t="shared" si="13"/>
        <v>0</v>
      </c>
      <c r="AI39" s="44">
        <f t="shared" si="13"/>
        <v>0</v>
      </c>
      <c r="AK39" s="44">
        <f t="shared" ref="AK39:AN39" si="14">MIN(AK21:AK35)</f>
        <v>0</v>
      </c>
      <c r="AL39" s="44">
        <f t="shared" si="14"/>
        <v>0</v>
      </c>
      <c r="AM39" s="44">
        <f t="shared" si="14"/>
        <v>0</v>
      </c>
      <c r="AN39" s="44">
        <f t="shared" si="14"/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1EB9-B1AB-4E6A-8EED-1D92216BAE81}">
  <dimension ref="B2:AA30"/>
  <sheetViews>
    <sheetView topLeftCell="L1" workbookViewId="0">
      <selection activeCell="W21" activeCellId="1" sqref="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  <c r="W5" s="45">
        <f>(M5-J5)</f>
        <v>74</v>
      </c>
      <c r="X5" s="43">
        <f>(N5-K5)</f>
        <v>-132</v>
      </c>
      <c r="Y5" s="43">
        <f>(O5-L5)</f>
        <v>-37.25</v>
      </c>
      <c r="Z5" s="43">
        <f>(SQRT(M5^2+N5^2+O5^2)-SQRT(J5^2+K5^2+L5^2))</f>
        <v>-155.84467427538229</v>
      </c>
      <c r="AA5" s="46"/>
    </row>
    <row r="6" spans="2:27" x14ac:dyDescent="0.25">
      <c r="B6" s="21">
        <v>2</v>
      </c>
      <c r="C6" s="17">
        <v>1</v>
      </c>
      <c r="E6" t="s">
        <v>46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  <c r="W6" s="26">
        <f t="shared" ref="W6:Y25" si="2">(M6-J6)</f>
        <v>74</v>
      </c>
      <c r="X6" s="27">
        <f t="shared" si="2"/>
        <v>-132</v>
      </c>
      <c r="Y6" s="27">
        <f t="shared" si="2"/>
        <v>-37.25</v>
      </c>
      <c r="Z6" s="27">
        <f t="shared" ref="Z6:Z25" si="3">(SQRT(M6^2+N6^2+O6^2)-SQRT(J6^2+K6^2+L6^2))</f>
        <v>-155.84467427538229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  <c r="W7" s="26">
        <f t="shared" si="2"/>
        <v>74</v>
      </c>
      <c r="X7" s="27">
        <f t="shared" si="2"/>
        <v>-132</v>
      </c>
      <c r="Y7" s="27">
        <f t="shared" si="2"/>
        <v>-37.25</v>
      </c>
      <c r="Z7" s="27">
        <f t="shared" si="3"/>
        <v>-155.84467427538229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  <c r="W8" s="26">
        <f t="shared" si="2"/>
        <v>74</v>
      </c>
      <c r="X8" s="27">
        <f t="shared" si="2"/>
        <v>-132</v>
      </c>
      <c r="Y8" s="27">
        <f t="shared" si="2"/>
        <v>-37.25</v>
      </c>
      <c r="Z8" s="27">
        <f t="shared" si="3"/>
        <v>-155.84467427538229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  <c r="W9" s="33">
        <f t="shared" si="2"/>
        <v>74</v>
      </c>
      <c r="X9" s="34">
        <f t="shared" si="2"/>
        <v>-132</v>
      </c>
      <c r="Y9" s="34">
        <f t="shared" si="2"/>
        <v>-37.25</v>
      </c>
      <c r="Z9" s="34">
        <f t="shared" si="3"/>
        <v>-155.84467427538229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82.84</v>
      </c>
      <c r="N13" s="16">
        <v>117.27</v>
      </c>
      <c r="O13" s="17">
        <v>25.77</v>
      </c>
      <c r="Q13" s="18">
        <f>(M13-J13)/J13*100</f>
        <v>4.8607594936708898</v>
      </c>
      <c r="R13" s="19">
        <f>(N13-K13)/K13*100</f>
        <v>2.8684210526315752</v>
      </c>
      <c r="S13" s="19">
        <f>(O13-L13)/L13*100</f>
        <v>-30.818791946308728</v>
      </c>
      <c r="T13" s="27">
        <f t="shared" ref="T13:T17" si="4">(SQRT(M13^2+N13^2+O13^2)-SQRT(J13^2+K13^2+L13^2))/SQRT(J13^2+K13^2+L13^2)*100</f>
        <v>1.5737087870290125</v>
      </c>
      <c r="U13" s="20"/>
      <c r="W13" s="45">
        <f t="shared" si="2"/>
        <v>3.8400000000000034</v>
      </c>
      <c r="X13" s="43">
        <f t="shared" si="2"/>
        <v>3.269999999999996</v>
      </c>
      <c r="Y13" s="43">
        <f t="shared" si="2"/>
        <v>-11.48</v>
      </c>
      <c r="Z13" s="43">
        <f t="shared" si="3"/>
        <v>2.2600432080872963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81.45</v>
      </c>
      <c r="N14" s="24">
        <v>118.59</v>
      </c>
      <c r="O14" s="25">
        <v>26.88</v>
      </c>
      <c r="Q14" s="26">
        <f t="shared" ref="Q14:S17" si="5">(M14-J14)/J14*100</f>
        <v>3.1012658227848138</v>
      </c>
      <c r="R14" s="27">
        <f>(N14-K14)/K14*100</f>
        <v>4.0263157894736867</v>
      </c>
      <c r="S14" s="27">
        <f t="shared" si="5"/>
        <v>-27.838926174496649</v>
      </c>
      <c r="T14" s="27">
        <f t="shared" si="4"/>
        <v>1.910666472511481</v>
      </c>
      <c r="U14" s="28"/>
      <c r="W14" s="26">
        <f t="shared" si="2"/>
        <v>2.4500000000000028</v>
      </c>
      <c r="X14" s="27">
        <f t="shared" si="2"/>
        <v>4.5900000000000034</v>
      </c>
      <c r="Y14" s="27">
        <f t="shared" si="2"/>
        <v>-10.370000000000001</v>
      </c>
      <c r="Z14" s="27">
        <f t="shared" si="3"/>
        <v>2.743956708961349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93.89</v>
      </c>
      <c r="N15" s="24">
        <v>101.15</v>
      </c>
      <c r="O15" s="25">
        <v>28.39</v>
      </c>
      <c r="Q15" s="26">
        <f>(M15-J15)/J15*100</f>
        <v>18.848101265822788</v>
      </c>
      <c r="R15" s="27">
        <f t="shared" si="5"/>
        <v>-11.271929824561399</v>
      </c>
      <c r="S15" s="27">
        <f t="shared" si="5"/>
        <v>-23.785234899328859</v>
      </c>
      <c r="T15" s="27">
        <f t="shared" si="4"/>
        <v>-1.8891960338938414</v>
      </c>
      <c r="U15" s="28"/>
      <c r="W15" s="26">
        <f t="shared" si="2"/>
        <v>14.89</v>
      </c>
      <c r="X15" s="27">
        <f t="shared" si="2"/>
        <v>-12.849999999999994</v>
      </c>
      <c r="Y15" s="27">
        <f t="shared" si="2"/>
        <v>-8.86</v>
      </c>
      <c r="Z15" s="27">
        <f t="shared" si="3"/>
        <v>-2.7131224660744806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95.32</v>
      </c>
      <c r="N16" s="24">
        <v>102.57</v>
      </c>
      <c r="O16" s="25">
        <v>28.53</v>
      </c>
      <c r="Q16" s="26">
        <f t="shared" si="5"/>
        <v>20.658227848101259</v>
      </c>
      <c r="R16" s="27">
        <f t="shared" si="5"/>
        <v>-10.02631578947369</v>
      </c>
      <c r="S16" s="27">
        <f t="shared" si="5"/>
        <v>-23.409395973154361</v>
      </c>
      <c r="T16" s="27">
        <f t="shared" si="4"/>
        <v>-0.49601470899374139</v>
      </c>
      <c r="U16" s="28"/>
      <c r="W16" s="26">
        <f t="shared" si="2"/>
        <v>16.319999999999993</v>
      </c>
      <c r="X16" s="27">
        <f t="shared" si="2"/>
        <v>-11.430000000000007</v>
      </c>
      <c r="Y16" s="27">
        <f t="shared" si="2"/>
        <v>-8.7199999999999989</v>
      </c>
      <c r="Z16" s="27">
        <f t="shared" si="3"/>
        <v>-0.71233933712034059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81.45</v>
      </c>
      <c r="N17" s="31">
        <v>118.59</v>
      </c>
      <c r="O17" s="32">
        <v>26.88</v>
      </c>
      <c r="Q17" s="33">
        <f t="shared" si="5"/>
        <v>3.1012658227848138</v>
      </c>
      <c r="R17" s="34">
        <f t="shared" si="5"/>
        <v>4.0263157894736867</v>
      </c>
      <c r="S17" s="34">
        <f t="shared" si="5"/>
        <v>-27.838926174496649</v>
      </c>
      <c r="T17" s="27">
        <f t="shared" si="4"/>
        <v>1.910666472511481</v>
      </c>
      <c r="U17" s="35"/>
      <c r="W17" s="33">
        <f t="shared" si="2"/>
        <v>2.4500000000000028</v>
      </c>
      <c r="X17" s="34">
        <f t="shared" si="2"/>
        <v>4.5900000000000034</v>
      </c>
      <c r="Y17" s="34">
        <f t="shared" si="2"/>
        <v>-10.370000000000001</v>
      </c>
      <c r="Z17" s="34">
        <f t="shared" si="3"/>
        <v>2.743956708961349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194.77</v>
      </c>
      <c r="N21" s="16">
        <v>-22.51</v>
      </c>
      <c r="O21" s="17">
        <v>20.83</v>
      </c>
      <c r="Q21" s="18">
        <f>(M21-J21)/J21*100</f>
        <v>11.297142857142862</v>
      </c>
      <c r="R21" s="19">
        <f>(N21-K21)</f>
        <v>-22.51</v>
      </c>
      <c r="S21" s="19">
        <f>(O21-L21)/L21*100</f>
        <v>-44.080536912751683</v>
      </c>
      <c r="T21" s="40"/>
      <c r="U21" s="20"/>
      <c r="W21" s="45">
        <f t="shared" si="2"/>
        <v>19.77000000000001</v>
      </c>
      <c r="X21" s="43">
        <f t="shared" si="2"/>
        <v>-22.51</v>
      </c>
      <c r="Y21" s="43">
        <f t="shared" si="2"/>
        <v>-16.420000000000002</v>
      </c>
      <c r="Z21" s="43">
        <f t="shared" si="3"/>
        <v>18.249282086338496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197.13</v>
      </c>
      <c r="N22" s="24">
        <v>-23.94</v>
      </c>
      <c r="O22" s="25">
        <v>20.72</v>
      </c>
      <c r="Q22" s="26">
        <f t="shared" ref="Q22:Q25" si="6">(M22-J22)/J22*100</f>
        <v>12.645714285714282</v>
      </c>
      <c r="R22" s="27">
        <f t="shared" ref="R22:R25" si="7">(N22-K22)</f>
        <v>-23.94</v>
      </c>
      <c r="S22" s="27">
        <f t="shared" ref="S22:S25" si="8">(O22-L22)/L22*100</f>
        <v>-44.375838926174502</v>
      </c>
      <c r="T22" s="41"/>
      <c r="U22" s="28"/>
      <c r="W22" s="26">
        <f t="shared" si="2"/>
        <v>22.129999999999995</v>
      </c>
      <c r="X22" s="27">
        <f t="shared" si="2"/>
        <v>-23.94</v>
      </c>
      <c r="Y22" s="27">
        <f t="shared" si="2"/>
        <v>-16.53</v>
      </c>
      <c r="Z22" s="27">
        <f t="shared" si="3"/>
        <v>20.735854091765162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195.57</v>
      </c>
      <c r="N23" s="24">
        <v>-23.82</v>
      </c>
      <c r="O23" s="25">
        <v>21.72</v>
      </c>
      <c r="Q23" s="26">
        <f t="shared" si="6"/>
        <v>11.754285714285711</v>
      </c>
      <c r="R23" s="27">
        <f t="shared" si="7"/>
        <v>-23.82</v>
      </c>
      <c r="S23" s="27">
        <f t="shared" si="8"/>
        <v>-41.691275167785236</v>
      </c>
      <c r="T23" s="41"/>
      <c r="U23" s="28"/>
      <c r="W23" s="26">
        <f t="shared" si="2"/>
        <v>20.569999999999993</v>
      </c>
      <c r="X23" s="27">
        <f t="shared" si="2"/>
        <v>-23.82</v>
      </c>
      <c r="Y23" s="27">
        <f t="shared" si="2"/>
        <v>-15.530000000000001</v>
      </c>
      <c r="Z23" s="27">
        <f t="shared" si="3"/>
        <v>19.288371315594759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196.85</v>
      </c>
      <c r="N24" s="24">
        <v>-23.72</v>
      </c>
      <c r="O24" s="25">
        <v>22.74</v>
      </c>
      <c r="Q24" s="26">
        <f t="shared" si="6"/>
        <v>12.485714285714282</v>
      </c>
      <c r="R24" s="27">
        <f t="shared" si="7"/>
        <v>-23.72</v>
      </c>
      <c r="S24" s="27">
        <f t="shared" si="8"/>
        <v>-38.953020134228197</v>
      </c>
      <c r="T24" s="41"/>
      <c r="U24" s="28"/>
      <c r="W24" s="26">
        <f t="shared" si="2"/>
        <v>21.849999999999994</v>
      </c>
      <c r="X24" s="27">
        <f t="shared" si="2"/>
        <v>-23.72</v>
      </c>
      <c r="Y24" s="27">
        <f t="shared" si="2"/>
        <v>-14.510000000000002</v>
      </c>
      <c r="Z24" s="27">
        <f t="shared" si="3"/>
        <v>20.65316894747329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195.71</v>
      </c>
      <c r="N25" s="31">
        <v>-23.93</v>
      </c>
      <c r="O25" s="32">
        <v>20.7</v>
      </c>
      <c r="Q25" s="33">
        <f t="shared" si="6"/>
        <v>11.83428571428572</v>
      </c>
      <c r="R25" s="34">
        <f t="shared" si="7"/>
        <v>-23.93</v>
      </c>
      <c r="S25" s="34">
        <f t="shared" si="8"/>
        <v>-44.429530201342281</v>
      </c>
      <c r="T25" s="42"/>
      <c r="U25" s="35"/>
      <c r="W25" s="33">
        <f t="shared" si="2"/>
        <v>20.710000000000008</v>
      </c>
      <c r="X25" s="34">
        <f t="shared" si="2"/>
        <v>-23.93</v>
      </c>
      <c r="Y25" s="34">
        <f t="shared" si="2"/>
        <v>-16.55</v>
      </c>
      <c r="Z25" s="34">
        <f t="shared" si="3"/>
        <v>19.330653752360547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AVERAGE(Q13:Q17,Q21:Q25)</f>
        <v>11.058676311030741</v>
      </c>
      <c r="R28" s="44">
        <f>AVERAGE(R13:R17)</f>
        <v>-2.0754385964912281</v>
      </c>
      <c r="S28" s="44">
        <f>AVERAGE(S13:S17,S21:S25)</f>
        <v>-34.722147651006722</v>
      </c>
      <c r="T28" s="44">
        <f>AVERAGE(T13:T17)</f>
        <v>0.6019661978328783</v>
      </c>
      <c r="V28" t="s">
        <v>89</v>
      </c>
      <c r="W28" s="44">
        <f>AVERAGE(W13:W17,W21:W25)</f>
        <v>14.498000000000001</v>
      </c>
      <c r="X28" s="44">
        <f>AVERAGE(X13:X17,X21:X25)</f>
        <v>-12.975</v>
      </c>
      <c r="Y28" s="44">
        <f>AVERAGE(Y13:Y17,Y21:Y25)</f>
        <v>-12.934000000000001</v>
      </c>
      <c r="Z28" s="44">
        <f>AVERAGE(Z13:Z17,Z21:Z25)</f>
        <v>10.257982501634743</v>
      </c>
    </row>
    <row r="29" spans="2:27" x14ac:dyDescent="0.25">
      <c r="O29" t="s">
        <v>83</v>
      </c>
      <c r="Q29" s="44">
        <f>MAX(Q13:Q17,Q21:Q25)</f>
        <v>20.658227848101259</v>
      </c>
      <c r="R29" s="44">
        <f>MAX(R13:R17)</f>
        <v>4.0263157894736867</v>
      </c>
      <c r="S29" s="44">
        <f>MAX(S13:S17,S21:S25)</f>
        <v>-23.409395973154361</v>
      </c>
      <c r="T29" s="44">
        <f>MAX(T13:T17)</f>
        <v>1.910666472511481</v>
      </c>
      <c r="V29" t="s">
        <v>90</v>
      </c>
      <c r="W29" s="44">
        <f>MAX(W13:W17,W21:W25)</f>
        <v>22.129999999999995</v>
      </c>
      <c r="X29" s="44">
        <f>MAX(X13:X17,X21:X25)</f>
        <v>4.5900000000000034</v>
      </c>
      <c r="Y29" s="44">
        <f>MAX(Y13:Y17,Y21:Y25)</f>
        <v>-8.7199999999999989</v>
      </c>
      <c r="Z29" s="44">
        <f>MAX(Z13:Z17,Z21:Z25)</f>
        <v>20.735854091765162</v>
      </c>
    </row>
    <row r="30" spans="2:27" x14ac:dyDescent="0.25">
      <c r="O30" t="s">
        <v>84</v>
      </c>
      <c r="Q30" s="44">
        <f>MIN(Q13:Q17,Q21:Q25)</f>
        <v>3.1012658227848138</v>
      </c>
      <c r="R30" s="44">
        <f>MIN(R13:R17)</f>
        <v>-11.271929824561399</v>
      </c>
      <c r="S30" s="44">
        <f>MIN(S13:S17,S21:S25)</f>
        <v>-44.429530201342281</v>
      </c>
      <c r="T30" s="44">
        <f>MIN(T13:T17)</f>
        <v>-1.8891960338938414</v>
      </c>
      <c r="V30" t="s">
        <v>91</v>
      </c>
      <c r="W30" s="44">
        <f>MIN(W13:W17,W21:W25)</f>
        <v>2.4500000000000028</v>
      </c>
      <c r="X30" s="44">
        <f>MIN(X13:X17,X21:X25)</f>
        <v>-23.94</v>
      </c>
      <c r="Y30" s="44">
        <f>MIN(Y13:Y17,Y21:Y25)</f>
        <v>-16.55</v>
      </c>
      <c r="Z30" s="44">
        <f>MIN(Z13:Z17,Z21:Z25)</f>
        <v>-2.7131224660744806</v>
      </c>
    </row>
  </sheetData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36E8-B800-460D-B148-69E3F0A1D794}">
  <dimension ref="B2:U28"/>
  <sheetViews>
    <sheetView workbookViewId="0">
      <selection activeCell="P33" sqref="P33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66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52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>(N14-K14)/K14*100</f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N15" s="24"/>
      <c r="O15" s="25"/>
      <c r="Q15" s="26">
        <f>(M15-J15)/J15*100</f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B552-47E4-4BE8-A9AA-967C4199A729}">
  <dimension ref="B3:O39"/>
  <sheetViews>
    <sheetView topLeftCell="A12" workbookViewId="0">
      <selection activeCell="E44" sqref="E44"/>
    </sheetView>
  </sheetViews>
  <sheetFormatPr defaultRowHeight="15" x14ac:dyDescent="0.25"/>
  <sheetData>
    <row r="3" spans="2:15" x14ac:dyDescent="0.25">
      <c r="B3" t="s">
        <v>79</v>
      </c>
      <c r="G3">
        <v>125</v>
      </c>
      <c r="L3">
        <v>500</v>
      </c>
      <c r="M3" t="s">
        <v>78</v>
      </c>
    </row>
    <row r="4" spans="2:15" ht="15.75" thickBot="1" x14ac:dyDescent="0.3">
      <c r="B4">
        <v>125</v>
      </c>
      <c r="C4">
        <v>70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</row>
    <row r="5" spans="2:15" x14ac:dyDescent="0.25">
      <c r="B5">
        <v>500</v>
      </c>
      <c r="C5">
        <v>0</v>
      </c>
      <c r="G5" s="18">
        <v>4.8607594936708898</v>
      </c>
      <c r="H5" s="19">
        <v>2.8684210526315752</v>
      </c>
      <c r="I5" s="19">
        <v>-30.818791946308728</v>
      </c>
      <c r="J5" s="27">
        <v>1.5737087870290125</v>
      </c>
      <c r="L5" s="18"/>
      <c r="M5" s="19"/>
      <c r="N5" s="19"/>
      <c r="O5" s="27"/>
    </row>
    <row r="6" spans="2:15" x14ac:dyDescent="0.25">
      <c r="G6" s="26">
        <v>3.1012658227848138</v>
      </c>
      <c r="H6" s="27">
        <v>4.0263157894736867</v>
      </c>
      <c r="I6" s="27">
        <v>-27.838926174496649</v>
      </c>
      <c r="J6" s="27">
        <v>1.910666472511481</v>
      </c>
      <c r="L6" s="26"/>
      <c r="M6" s="27"/>
      <c r="N6" s="27"/>
      <c r="O6" s="27"/>
    </row>
    <row r="7" spans="2:15" x14ac:dyDescent="0.25">
      <c r="G7" s="26">
        <v>18.848101265822788</v>
      </c>
      <c r="H7" s="27">
        <v>-11.271929824561399</v>
      </c>
      <c r="I7" s="27">
        <v>-23.785234899328859</v>
      </c>
      <c r="J7" s="27">
        <v>-1.8891960338938414</v>
      </c>
      <c r="L7" s="26"/>
      <c r="M7" s="27"/>
      <c r="N7" s="27"/>
      <c r="O7" s="27"/>
    </row>
    <row r="8" spans="2:15" x14ac:dyDescent="0.25">
      <c r="G8" s="26">
        <v>20.658227848101259</v>
      </c>
      <c r="H8" s="27">
        <v>-10.02631578947369</v>
      </c>
      <c r="I8" s="27">
        <v>-23.409395973154361</v>
      </c>
      <c r="J8" s="27">
        <v>-0.49601470899374139</v>
      </c>
      <c r="L8" s="26"/>
      <c r="M8" s="27"/>
      <c r="N8" s="27"/>
      <c r="O8" s="27"/>
    </row>
    <row r="9" spans="2:15" ht="15.75" thickBot="1" x14ac:dyDescent="0.3">
      <c r="G9" s="33">
        <v>3.1012658227848138</v>
      </c>
      <c r="H9" s="34">
        <v>4.0263157894736867</v>
      </c>
      <c r="I9" s="34">
        <v>-27.838926174496649</v>
      </c>
      <c r="J9" s="27">
        <v>1.910666472511481</v>
      </c>
      <c r="L9" s="33"/>
      <c r="M9" s="34"/>
      <c r="N9" s="34"/>
      <c r="O9" s="27"/>
    </row>
    <row r="10" spans="2:15" x14ac:dyDescent="0.25">
      <c r="G10" s="18"/>
      <c r="H10" s="19"/>
      <c r="I10" s="19"/>
      <c r="J10" s="27"/>
      <c r="L10" s="18"/>
      <c r="M10" s="19"/>
      <c r="N10" s="19"/>
      <c r="O10" s="27"/>
    </row>
    <row r="11" spans="2:15" x14ac:dyDescent="0.25">
      <c r="G11" s="26"/>
      <c r="H11" s="27"/>
      <c r="I11" s="27"/>
      <c r="J11" s="27"/>
      <c r="L11" s="26"/>
      <c r="M11" s="27"/>
      <c r="N11" s="27"/>
      <c r="O11" s="27"/>
    </row>
    <row r="12" spans="2:15" x14ac:dyDescent="0.25">
      <c r="G12" s="26"/>
      <c r="H12" s="27"/>
      <c r="I12" s="27"/>
      <c r="J12" s="27"/>
      <c r="L12" s="26"/>
      <c r="M12" s="27"/>
      <c r="N12" s="27"/>
      <c r="O12" s="27"/>
    </row>
    <row r="13" spans="2:15" x14ac:dyDescent="0.25">
      <c r="G13" s="26"/>
      <c r="H13" s="27"/>
      <c r="I13" s="27"/>
      <c r="J13" s="27"/>
      <c r="L13" s="26"/>
      <c r="M13" s="27"/>
      <c r="N13" s="27"/>
      <c r="O13" s="27"/>
    </row>
    <row r="14" spans="2:15" ht="15.75" thickBot="1" x14ac:dyDescent="0.3">
      <c r="G14" s="33"/>
      <c r="H14" s="34"/>
      <c r="I14" s="34"/>
      <c r="J14" s="27"/>
      <c r="L14" s="33"/>
      <c r="M14" s="34"/>
      <c r="N14" s="34"/>
      <c r="O14" s="27"/>
    </row>
    <row r="16" spans="2:15" x14ac:dyDescent="0.25">
      <c r="E16" t="s">
        <v>67</v>
      </c>
      <c r="G16" s="44">
        <f>AVERAGE(G5:G14)</f>
        <v>10.113924050632912</v>
      </c>
      <c r="H16" s="44">
        <f t="shared" ref="H16:O16" si="0">AVERAGE(H5:H14)</f>
        <v>-2.0754385964912281</v>
      </c>
      <c r="I16" s="44">
        <f t="shared" si="0"/>
        <v>-26.738255033557049</v>
      </c>
      <c r="J16" s="44">
        <f t="shared" si="0"/>
        <v>0.6019661978328783</v>
      </c>
      <c r="K16" s="44"/>
      <c r="L16" s="44" t="e">
        <f t="shared" si="0"/>
        <v>#DIV/0!</v>
      </c>
      <c r="M16" s="44" t="e">
        <f t="shared" si="0"/>
        <v>#DIV/0!</v>
      </c>
      <c r="N16" s="44" t="e">
        <f t="shared" si="0"/>
        <v>#DIV/0!</v>
      </c>
      <c r="O16" s="44" t="e">
        <f t="shared" si="0"/>
        <v>#DIV/0!</v>
      </c>
    </row>
    <row r="17" spans="5:15" x14ac:dyDescent="0.25">
      <c r="E17" t="s">
        <v>83</v>
      </c>
      <c r="G17" s="44">
        <f>MAX(G5:G14)</f>
        <v>20.658227848101259</v>
      </c>
      <c r="H17" s="44">
        <f t="shared" ref="H17:O17" si="1">MAX(H5:H14)</f>
        <v>4.0263157894736867</v>
      </c>
      <c r="I17" s="44">
        <f t="shared" si="1"/>
        <v>-23.409395973154361</v>
      </c>
      <c r="J17" s="44">
        <f t="shared" si="1"/>
        <v>1.910666472511481</v>
      </c>
      <c r="K17" s="44"/>
      <c r="L17" s="44">
        <f t="shared" si="1"/>
        <v>0</v>
      </c>
      <c r="M17" s="44">
        <f t="shared" si="1"/>
        <v>0</v>
      </c>
      <c r="N17" s="44">
        <f t="shared" si="1"/>
        <v>0</v>
      </c>
      <c r="O17" s="44">
        <f t="shared" si="1"/>
        <v>0</v>
      </c>
    </row>
    <row r="18" spans="5:15" x14ac:dyDescent="0.25">
      <c r="E18" t="s">
        <v>84</v>
      </c>
      <c r="G18" s="44">
        <f>MIN(G5:G14)</f>
        <v>3.1012658227848138</v>
      </c>
      <c r="H18" s="44">
        <f t="shared" ref="H18:O18" si="2">MIN(H5:H14)</f>
        <v>-11.271929824561399</v>
      </c>
      <c r="I18" s="44">
        <f t="shared" si="2"/>
        <v>-30.818791946308728</v>
      </c>
      <c r="J18" s="44">
        <f t="shared" si="2"/>
        <v>-1.8891960338938414</v>
      </c>
      <c r="K18" s="44"/>
      <c r="L18" s="44">
        <f t="shared" si="2"/>
        <v>0</v>
      </c>
      <c r="M18" s="44">
        <f t="shared" si="2"/>
        <v>0</v>
      </c>
      <c r="N18" s="44">
        <f t="shared" si="2"/>
        <v>0</v>
      </c>
      <c r="O18" s="44">
        <f t="shared" si="2"/>
        <v>0</v>
      </c>
    </row>
    <row r="20" spans="5:1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</row>
    <row r="21" spans="5:15" x14ac:dyDescent="0.25">
      <c r="G21" s="45">
        <v>3.8400000000000034</v>
      </c>
      <c r="H21" s="43">
        <v>3.269999999999996</v>
      </c>
      <c r="I21" s="43">
        <v>-11.48</v>
      </c>
      <c r="J21" s="43">
        <v>2.2600432080872963</v>
      </c>
      <c r="L21" s="45"/>
      <c r="M21" s="43"/>
      <c r="N21" s="43"/>
      <c r="O21" s="43"/>
    </row>
    <row r="22" spans="5:15" x14ac:dyDescent="0.25">
      <c r="G22" s="26">
        <v>2.4500000000000028</v>
      </c>
      <c r="H22" s="27">
        <v>4.5900000000000034</v>
      </c>
      <c r="I22" s="27">
        <v>-10.370000000000001</v>
      </c>
      <c r="J22" s="27">
        <v>2.743956708961349</v>
      </c>
      <c r="L22" s="26"/>
      <c r="M22" s="27"/>
      <c r="N22" s="27"/>
      <c r="O22" s="27"/>
    </row>
    <row r="23" spans="5:15" x14ac:dyDescent="0.25">
      <c r="G23" s="26">
        <v>14.89</v>
      </c>
      <c r="H23" s="27">
        <v>-12.849999999999994</v>
      </c>
      <c r="I23" s="27">
        <v>-8.86</v>
      </c>
      <c r="J23" s="27">
        <v>-2.7131224660744806</v>
      </c>
      <c r="L23" s="26"/>
      <c r="M23" s="27"/>
      <c r="N23" s="27"/>
      <c r="O23" s="27"/>
    </row>
    <row r="24" spans="5:15" x14ac:dyDescent="0.25">
      <c r="G24" s="26">
        <v>16.319999999999993</v>
      </c>
      <c r="H24" s="27">
        <v>-11.430000000000007</v>
      </c>
      <c r="I24" s="27">
        <v>-8.7199999999999989</v>
      </c>
      <c r="J24" s="27">
        <v>-0.71233933712034059</v>
      </c>
      <c r="L24" s="26"/>
      <c r="M24" s="27"/>
      <c r="N24" s="27"/>
      <c r="O24" s="27"/>
    </row>
    <row r="25" spans="5:15" ht="15.75" thickBot="1" x14ac:dyDescent="0.3">
      <c r="G25" s="33">
        <v>2.4500000000000028</v>
      </c>
      <c r="H25" s="34">
        <v>4.5900000000000034</v>
      </c>
      <c r="I25" s="34">
        <v>-10.370000000000001</v>
      </c>
      <c r="J25" s="34">
        <v>2.743956708961349</v>
      </c>
      <c r="L25" s="33"/>
      <c r="M25" s="34"/>
      <c r="N25" s="34"/>
      <c r="O25" s="34"/>
    </row>
    <row r="26" spans="5:15" x14ac:dyDescent="0.25">
      <c r="G26" s="45">
        <v>19.77000000000001</v>
      </c>
      <c r="H26" s="43">
        <v>-22.51</v>
      </c>
      <c r="I26" s="43">
        <v>-16.420000000000002</v>
      </c>
      <c r="J26" s="43">
        <v>18.249282086338496</v>
      </c>
      <c r="L26" s="45"/>
      <c r="M26" s="43"/>
      <c r="N26" s="43"/>
      <c r="O26" s="43"/>
    </row>
    <row r="27" spans="5:15" x14ac:dyDescent="0.25">
      <c r="G27" s="26">
        <v>22.129999999999995</v>
      </c>
      <c r="H27" s="27">
        <v>-23.94</v>
      </c>
      <c r="I27" s="27">
        <v>-16.53</v>
      </c>
      <c r="J27" s="27">
        <v>20.735854091765162</v>
      </c>
      <c r="L27" s="26"/>
      <c r="M27" s="27"/>
      <c r="N27" s="27"/>
      <c r="O27" s="27"/>
    </row>
    <row r="28" spans="5:15" x14ac:dyDescent="0.25">
      <c r="G28" s="26">
        <v>20.569999999999993</v>
      </c>
      <c r="H28" s="27">
        <v>-23.82</v>
      </c>
      <c r="I28" s="27">
        <v>-15.530000000000001</v>
      </c>
      <c r="J28" s="27">
        <v>19.288371315594759</v>
      </c>
      <c r="L28" s="26"/>
      <c r="M28" s="27"/>
      <c r="N28" s="27"/>
      <c r="O28" s="27"/>
    </row>
    <row r="29" spans="5:15" x14ac:dyDescent="0.25">
      <c r="G29" s="26">
        <v>21.849999999999994</v>
      </c>
      <c r="H29" s="27">
        <v>-23.72</v>
      </c>
      <c r="I29" s="27">
        <v>-14.510000000000002</v>
      </c>
      <c r="J29" s="27">
        <v>20.65316894747329</v>
      </c>
      <c r="L29" s="26"/>
      <c r="M29" s="27"/>
      <c r="N29" s="27"/>
      <c r="O29" s="27"/>
    </row>
    <row r="30" spans="5:15" ht="15.75" thickBot="1" x14ac:dyDescent="0.3">
      <c r="G30" s="33">
        <v>20.710000000000008</v>
      </c>
      <c r="H30" s="34">
        <v>-23.93</v>
      </c>
      <c r="I30" s="34">
        <v>-16.55</v>
      </c>
      <c r="J30" s="34">
        <v>19.330653752360547</v>
      </c>
      <c r="L30" s="33"/>
      <c r="M30" s="34"/>
      <c r="N30" s="34"/>
      <c r="O30" s="34"/>
    </row>
    <row r="31" spans="5:15" x14ac:dyDescent="0.25">
      <c r="G31" s="45"/>
      <c r="H31" s="43"/>
      <c r="I31" s="43"/>
      <c r="J31" s="43"/>
      <c r="L31" s="45"/>
      <c r="M31" s="43"/>
      <c r="N31" s="43"/>
      <c r="O31" s="43"/>
    </row>
    <row r="32" spans="5:15" x14ac:dyDescent="0.25">
      <c r="G32" s="26"/>
      <c r="H32" s="27"/>
      <c r="I32" s="27"/>
      <c r="J32" s="27"/>
      <c r="L32" s="26"/>
      <c r="M32" s="27"/>
      <c r="N32" s="27"/>
      <c r="O32" s="27"/>
    </row>
    <row r="33" spans="5:15" x14ac:dyDescent="0.25">
      <c r="G33" s="26"/>
      <c r="H33" s="27"/>
      <c r="I33" s="27"/>
      <c r="J33" s="27"/>
      <c r="L33" s="26"/>
      <c r="M33" s="27"/>
      <c r="N33" s="27"/>
      <c r="O33" s="27"/>
    </row>
    <row r="34" spans="5:15" x14ac:dyDescent="0.25">
      <c r="G34" s="26"/>
      <c r="H34" s="27"/>
      <c r="I34" s="27"/>
      <c r="J34" s="27"/>
      <c r="L34" s="26"/>
      <c r="M34" s="27"/>
      <c r="N34" s="27"/>
      <c r="O34" s="27"/>
    </row>
    <row r="35" spans="5:15" ht="15.75" thickBot="1" x14ac:dyDescent="0.3">
      <c r="G35" s="33"/>
      <c r="H35" s="34"/>
      <c r="I35" s="34"/>
      <c r="J35" s="34"/>
      <c r="L35" s="33"/>
      <c r="M35" s="34"/>
      <c r="N35" s="34"/>
      <c r="O35" s="34"/>
    </row>
    <row r="37" spans="5:15" x14ac:dyDescent="0.25">
      <c r="E37" t="s">
        <v>67</v>
      </c>
      <c r="G37" s="44">
        <f>AVERAGE(G21:G35)</f>
        <v>14.498000000000001</v>
      </c>
      <c r="H37" s="44">
        <f t="shared" ref="H37:O37" si="3">AVERAGE(H21:H35)</f>
        <v>-12.975</v>
      </c>
      <c r="I37" s="44">
        <f t="shared" si="3"/>
        <v>-12.934000000000001</v>
      </c>
      <c r="J37" s="44">
        <f t="shared" si="3"/>
        <v>10.257982501634743</v>
      </c>
      <c r="K37" s="44"/>
      <c r="L37" s="44" t="e">
        <f t="shared" si="3"/>
        <v>#DIV/0!</v>
      </c>
      <c r="M37" s="44" t="e">
        <f t="shared" si="3"/>
        <v>#DIV/0!</v>
      </c>
      <c r="N37" s="44" t="e">
        <f t="shared" si="3"/>
        <v>#DIV/0!</v>
      </c>
      <c r="O37" s="44" t="e">
        <f t="shared" si="3"/>
        <v>#DIV/0!</v>
      </c>
    </row>
    <row r="38" spans="5:15" x14ac:dyDescent="0.25">
      <c r="E38" t="s">
        <v>83</v>
      </c>
      <c r="G38" s="44">
        <f>MAX(G21:G35)</f>
        <v>22.129999999999995</v>
      </c>
      <c r="H38" s="44">
        <f t="shared" ref="H38:O38" si="4">MAX(H21:H35)</f>
        <v>4.5900000000000034</v>
      </c>
      <c r="I38" s="44">
        <f t="shared" si="4"/>
        <v>-8.7199999999999989</v>
      </c>
      <c r="J38" s="44">
        <f t="shared" si="4"/>
        <v>20.735854091765162</v>
      </c>
      <c r="K38" s="44"/>
      <c r="L38" s="44">
        <f t="shared" si="4"/>
        <v>0</v>
      </c>
      <c r="M38" s="44">
        <f t="shared" si="4"/>
        <v>0</v>
      </c>
      <c r="N38" s="44">
        <f t="shared" si="4"/>
        <v>0</v>
      </c>
      <c r="O38" s="44">
        <f t="shared" si="4"/>
        <v>0</v>
      </c>
    </row>
    <row r="39" spans="5:15" x14ac:dyDescent="0.25">
      <c r="E39" t="s">
        <v>84</v>
      </c>
      <c r="G39" s="44">
        <f>MIN(G21:G35)</f>
        <v>2.4500000000000028</v>
      </c>
      <c r="H39" s="44">
        <f t="shared" ref="H39:O39" si="5">MIN(H21:H35)</f>
        <v>-23.94</v>
      </c>
      <c r="I39" s="44">
        <f t="shared" si="5"/>
        <v>-16.55</v>
      </c>
      <c r="J39" s="44">
        <f t="shared" si="5"/>
        <v>-2.7131224660744806</v>
      </c>
      <c r="K39" s="44"/>
      <c r="L39" s="44">
        <f t="shared" si="5"/>
        <v>0</v>
      </c>
      <c r="M39" s="44">
        <f t="shared" si="5"/>
        <v>0</v>
      </c>
      <c r="N39" s="44">
        <f t="shared" si="5"/>
        <v>0</v>
      </c>
      <c r="O39" s="44">
        <f t="shared" si="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C855-9849-4821-B920-8DD5A3537DEF}">
  <dimension ref="B4:AA32"/>
  <sheetViews>
    <sheetView workbookViewId="0">
      <selection activeCell="Z30" sqref="Z30:Z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4" spans="2:27" ht="15.75" thickBot="1" x14ac:dyDescent="0.3">
      <c r="B4" t="s">
        <v>21</v>
      </c>
      <c r="I4" t="s">
        <v>22</v>
      </c>
    </row>
    <row r="5" spans="2:27" ht="15.75" thickBot="1" x14ac:dyDescent="0.3">
      <c r="E5" t="s">
        <v>0</v>
      </c>
      <c r="I5" s="1" t="s">
        <v>1</v>
      </c>
      <c r="J5" s="2"/>
      <c r="K5" s="2"/>
      <c r="L5" s="2"/>
      <c r="M5" s="2"/>
      <c r="N5" s="2"/>
      <c r="O5" s="3"/>
      <c r="T5" t="s">
        <v>2</v>
      </c>
    </row>
    <row r="6" spans="2:27" ht="15.75" thickBot="1" x14ac:dyDescent="0.3">
      <c r="B6" s="4" t="s">
        <v>3</v>
      </c>
      <c r="C6" s="5" t="s">
        <v>4</v>
      </c>
      <c r="E6" t="s">
        <v>5</v>
      </c>
      <c r="I6" s="6" t="s">
        <v>6</v>
      </c>
      <c r="J6" s="7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5" t="s">
        <v>12</v>
      </c>
      <c r="Q6" s="9" t="s">
        <v>13</v>
      </c>
      <c r="R6" s="10" t="s">
        <v>14</v>
      </c>
      <c r="S6" s="10" t="s">
        <v>15</v>
      </c>
      <c r="T6" s="10" t="s">
        <v>16</v>
      </c>
      <c r="U6" s="11" t="s">
        <v>17</v>
      </c>
      <c r="W6" s="4" t="s">
        <v>85</v>
      </c>
      <c r="X6" s="8" t="s">
        <v>86</v>
      </c>
      <c r="Y6" s="8" t="s">
        <v>87</v>
      </c>
      <c r="Z6" s="8" t="s">
        <v>88</v>
      </c>
      <c r="AA6" s="5" t="s">
        <v>96</v>
      </c>
    </row>
    <row r="7" spans="2:27" x14ac:dyDescent="0.25">
      <c r="B7" s="12">
        <v>1</v>
      </c>
      <c r="C7" s="13">
        <v>1</v>
      </c>
      <c r="I7" s="14">
        <v>1</v>
      </c>
      <c r="J7" s="15">
        <v>-74</v>
      </c>
      <c r="K7" s="16">
        <v>132</v>
      </c>
      <c r="L7" s="16">
        <v>37.25</v>
      </c>
      <c r="M7" s="16">
        <v>-82.21</v>
      </c>
      <c r="N7" s="16">
        <v>156.99</v>
      </c>
      <c r="O7" s="17">
        <v>29.08</v>
      </c>
      <c r="Q7" s="18">
        <f>(M7-J7)/J7*100</f>
        <v>11.094594594594586</v>
      </c>
      <c r="R7" s="19">
        <f>(N7-K7)/K7*100</f>
        <v>18.931818181818187</v>
      </c>
      <c r="S7" s="19">
        <f>(O7-L7)/L7*100</f>
        <v>-21.932885906040273</v>
      </c>
      <c r="T7" s="19">
        <f>(SQRT(M7^2+N7^2+O7^2)-SQRT(J7^2+K7^2+L7^2))/SQRT(J7^2+K7^2+L7^2)*100</f>
        <v>15.231928600643297</v>
      </c>
      <c r="U7" s="20"/>
      <c r="W7" s="45">
        <f>(M7-J7)</f>
        <v>-8.2099999999999937</v>
      </c>
      <c r="X7" s="43">
        <f>(N7-K7)</f>
        <v>24.990000000000009</v>
      </c>
      <c r="Y7" s="43">
        <f>(O7-L7)</f>
        <v>-8.1700000000000017</v>
      </c>
      <c r="Z7" s="43">
        <f>(SQRT(M7^2+N7^2+O7^2)-SQRT(J7^2+K7^2+L7^2))</f>
        <v>23.73814951353134</v>
      </c>
      <c r="AA7" s="46"/>
    </row>
    <row r="8" spans="2:27" x14ac:dyDescent="0.25">
      <c r="B8" s="21">
        <v>2</v>
      </c>
      <c r="C8" s="17">
        <v>1</v>
      </c>
      <c r="I8" s="22">
        <v>2</v>
      </c>
      <c r="J8" s="23">
        <v>-74</v>
      </c>
      <c r="K8" s="24">
        <v>132</v>
      </c>
      <c r="L8" s="24">
        <v>37.25</v>
      </c>
      <c r="M8" s="24">
        <v>-81.81</v>
      </c>
      <c r="N8" s="24">
        <v>152.9</v>
      </c>
      <c r="O8" s="25">
        <v>30.17</v>
      </c>
      <c r="Q8" s="26">
        <f t="shared" ref="Q8:S11" si="0">(M8-J8)/J8*100</f>
        <v>10.554054054054058</v>
      </c>
      <c r="R8" s="27">
        <f t="shared" si="0"/>
        <v>15.833333333333337</v>
      </c>
      <c r="S8" s="27">
        <f t="shared" si="0"/>
        <v>-19.006711409395969</v>
      </c>
      <c r="T8" s="27">
        <f>(SQRT(M8^2+N8^2+O8^2)-SQRT(J8^2+K8^2+L8^2))/SQRT(J8^2+K8^2+L8^2)*100</f>
        <v>12.943010555050313</v>
      </c>
      <c r="U8" s="28"/>
      <c r="W8" s="26">
        <f t="shared" ref="W8:Y27" si="1">(M8-J8)</f>
        <v>-7.8100000000000023</v>
      </c>
      <c r="X8" s="27">
        <f t="shared" si="1"/>
        <v>20.900000000000006</v>
      </c>
      <c r="Y8" s="27">
        <f t="shared" si="1"/>
        <v>-7.0799999999999983</v>
      </c>
      <c r="Z8" s="27">
        <f t="shared" ref="Z8:Z27" si="2">(SQRT(M8^2+N8^2+O8^2)-SQRT(J8^2+K8^2+L8^2))</f>
        <v>20.170992640946508</v>
      </c>
      <c r="AA8" s="28"/>
    </row>
    <row r="9" spans="2:27" x14ac:dyDescent="0.25">
      <c r="B9" s="21">
        <v>3</v>
      </c>
      <c r="C9" s="17">
        <v>1</v>
      </c>
      <c r="I9" s="22">
        <v>3</v>
      </c>
      <c r="J9" s="23">
        <v>-74</v>
      </c>
      <c r="K9" s="24">
        <v>132</v>
      </c>
      <c r="L9" s="24">
        <v>37.25</v>
      </c>
      <c r="M9" s="24">
        <v>-80.53</v>
      </c>
      <c r="N9" s="24">
        <v>155.61000000000001</v>
      </c>
      <c r="O9" s="25">
        <v>30.12</v>
      </c>
      <c r="Q9" s="26">
        <f t="shared" si="0"/>
        <v>8.8243243243243263</v>
      </c>
      <c r="R9" s="27">
        <f t="shared" si="0"/>
        <v>17.886363636363647</v>
      </c>
      <c r="S9" s="27">
        <f t="shared" si="0"/>
        <v>-19.140939597315434</v>
      </c>
      <c r="T9" s="27">
        <f t="shared" ref="T9:T11" si="3">(SQRT(M9^2+N9^2+O9^2)-SQRT(J9^2+K9^2+L9^2))/SQRT(J9^2+K9^2+L9^2)*100</f>
        <v>14.076995542889151</v>
      </c>
      <c r="U9" s="28"/>
      <c r="W9" s="26">
        <f t="shared" si="1"/>
        <v>-6.5300000000000011</v>
      </c>
      <c r="X9" s="27">
        <f t="shared" si="1"/>
        <v>23.610000000000014</v>
      </c>
      <c r="Y9" s="27">
        <f t="shared" si="1"/>
        <v>-7.129999999999999</v>
      </c>
      <c r="Z9" s="27">
        <f t="shared" si="2"/>
        <v>21.938247851575682</v>
      </c>
      <c r="AA9" s="28"/>
    </row>
    <row r="10" spans="2:27" x14ac:dyDescent="0.25">
      <c r="B10" s="21">
        <v>4</v>
      </c>
      <c r="C10" s="17">
        <v>1</v>
      </c>
      <c r="I10" s="22">
        <v>4</v>
      </c>
      <c r="J10" s="23">
        <v>-74</v>
      </c>
      <c r="K10" s="24">
        <v>132</v>
      </c>
      <c r="L10" s="24">
        <v>37.25</v>
      </c>
      <c r="M10" s="24">
        <v>-78.98</v>
      </c>
      <c r="N10" s="24">
        <v>152.83000000000001</v>
      </c>
      <c r="O10" s="25">
        <v>32.19</v>
      </c>
      <c r="Q10" s="26">
        <f t="shared" si="0"/>
        <v>6.7297297297297343</v>
      </c>
      <c r="R10" s="27">
        <f t="shared" si="0"/>
        <v>15.780303030303038</v>
      </c>
      <c r="S10" s="27">
        <f t="shared" si="0"/>
        <v>-13.583892617449669</v>
      </c>
      <c r="T10" s="27">
        <f t="shared" si="3"/>
        <v>12.302375767969414</v>
      </c>
      <c r="U10" s="28"/>
      <c r="W10" s="26">
        <f t="shared" si="1"/>
        <v>-4.980000000000004</v>
      </c>
      <c r="X10" s="27">
        <f t="shared" si="1"/>
        <v>20.830000000000013</v>
      </c>
      <c r="Y10" s="27">
        <f t="shared" si="1"/>
        <v>-5.0600000000000023</v>
      </c>
      <c r="Z10" s="27">
        <f t="shared" si="2"/>
        <v>19.172597443725493</v>
      </c>
      <c r="AA10" s="28"/>
    </row>
    <row r="11" spans="2:27" ht="15.75" thickBot="1" x14ac:dyDescent="0.3">
      <c r="B11" s="21">
        <v>5</v>
      </c>
      <c r="C11" s="17">
        <v>1</v>
      </c>
      <c r="I11" s="29">
        <v>5</v>
      </c>
      <c r="J11" s="30">
        <v>-74</v>
      </c>
      <c r="K11" s="31">
        <v>132</v>
      </c>
      <c r="L11" s="31">
        <v>37.25</v>
      </c>
      <c r="M11" s="31">
        <v>-67.84</v>
      </c>
      <c r="N11" s="31">
        <v>138.51</v>
      </c>
      <c r="O11" s="32">
        <v>29.58</v>
      </c>
      <c r="Q11" s="33">
        <f t="shared" si="0"/>
        <v>-8.3243243243243192</v>
      </c>
      <c r="R11" s="34">
        <f t="shared" si="0"/>
        <v>4.9318181818181746</v>
      </c>
      <c r="S11" s="34">
        <f t="shared" si="0"/>
        <v>-20.590604026845639</v>
      </c>
      <c r="T11" s="34">
        <f t="shared" si="3"/>
        <v>0.7684292311128027</v>
      </c>
      <c r="U11" s="35"/>
      <c r="W11" s="33">
        <f t="shared" si="1"/>
        <v>6.1599999999999966</v>
      </c>
      <c r="X11" s="34">
        <f t="shared" si="1"/>
        <v>6.5099999999999909</v>
      </c>
      <c r="Y11" s="34">
        <f t="shared" si="1"/>
        <v>-7.6700000000000017</v>
      </c>
      <c r="Z11" s="34">
        <f t="shared" si="2"/>
        <v>1.197556032264572</v>
      </c>
      <c r="AA11" s="35"/>
    </row>
    <row r="12" spans="2:27" ht="15.75" thickBot="1" x14ac:dyDescent="0.3">
      <c r="B12" s="21">
        <v>6</v>
      </c>
      <c r="C12" s="17">
        <v>0</v>
      </c>
      <c r="W12" s="44"/>
      <c r="X12" s="44"/>
      <c r="Y12" s="44"/>
      <c r="Z12" s="44"/>
    </row>
    <row r="13" spans="2:27" ht="15.75" thickBot="1" x14ac:dyDescent="0.3">
      <c r="B13" s="21">
        <v>7</v>
      </c>
      <c r="C13" s="17">
        <v>1</v>
      </c>
      <c r="I13" s="1" t="s">
        <v>18</v>
      </c>
      <c r="J13" s="2"/>
      <c r="K13" s="2"/>
      <c r="L13" s="2"/>
      <c r="M13" s="2"/>
      <c r="N13" s="2"/>
      <c r="O13" s="3"/>
      <c r="W13" s="44"/>
      <c r="X13" s="44"/>
      <c r="Y13" s="44"/>
      <c r="Z13" s="44"/>
    </row>
    <row r="14" spans="2:27" ht="15.75" thickBot="1" x14ac:dyDescent="0.3">
      <c r="B14" s="21">
        <v>8</v>
      </c>
      <c r="C14" s="17">
        <v>1</v>
      </c>
      <c r="I14" s="6" t="s">
        <v>6</v>
      </c>
      <c r="J14" s="7" t="s">
        <v>7</v>
      </c>
      <c r="K14" s="8" t="s">
        <v>8</v>
      </c>
      <c r="L14" s="8" t="s">
        <v>9</v>
      </c>
      <c r="M14" s="8" t="s">
        <v>10</v>
      </c>
      <c r="N14" s="8" t="s">
        <v>11</v>
      </c>
      <c r="O14" s="5" t="s">
        <v>12</v>
      </c>
      <c r="Q14" s="9" t="s">
        <v>13</v>
      </c>
      <c r="R14" s="10" t="s">
        <v>14</v>
      </c>
      <c r="S14" s="10" t="s">
        <v>15</v>
      </c>
      <c r="T14" s="10" t="s">
        <v>16</v>
      </c>
      <c r="U14" s="11" t="s">
        <v>17</v>
      </c>
      <c r="W14" s="4" t="s">
        <v>85</v>
      </c>
      <c r="X14" s="8" t="s">
        <v>86</v>
      </c>
      <c r="Y14" s="8" t="s">
        <v>87</v>
      </c>
      <c r="Z14" s="8" t="s">
        <v>88</v>
      </c>
      <c r="AA14" s="5" t="s">
        <v>96</v>
      </c>
    </row>
    <row r="15" spans="2:27" x14ac:dyDescent="0.25">
      <c r="B15" s="21">
        <v>9</v>
      </c>
      <c r="C15" s="17">
        <v>0</v>
      </c>
      <c r="I15" s="14">
        <v>1</v>
      </c>
      <c r="J15" s="15">
        <v>79</v>
      </c>
      <c r="K15" s="16">
        <v>114</v>
      </c>
      <c r="L15" s="16">
        <v>37.25</v>
      </c>
      <c r="M15" s="16">
        <v>85.4</v>
      </c>
      <c r="N15" s="16">
        <v>123.62</v>
      </c>
      <c r="O15" s="17">
        <v>24.7</v>
      </c>
      <c r="Q15" s="18">
        <f>(M15-J15)/J15*100</f>
        <v>8.1012658227848178</v>
      </c>
      <c r="R15" s="19">
        <f>(N15-K15)/K15*100</f>
        <v>8.4385964912280738</v>
      </c>
      <c r="S15" s="19">
        <f>(O15-L15)/L15*100</f>
        <v>-33.691275167785243</v>
      </c>
      <c r="T15" s="19">
        <f t="shared" ref="T15:T19" si="4">(SQRT(M15^2+N15^2+O15^2)-SQRT(J15^2+K15^2+L15^2))/SQRT(J15^2+K15^2+L15^2)*100</f>
        <v>6.0260601853072426</v>
      </c>
      <c r="U15" s="20"/>
      <c r="W15" s="45">
        <f t="shared" si="1"/>
        <v>6.4000000000000057</v>
      </c>
      <c r="X15" s="43">
        <f t="shared" si="1"/>
        <v>9.6200000000000045</v>
      </c>
      <c r="Y15" s="43">
        <f t="shared" si="1"/>
        <v>-12.55</v>
      </c>
      <c r="Z15" s="43">
        <f t="shared" si="2"/>
        <v>8.6541782733769708</v>
      </c>
      <c r="AA15" s="46"/>
    </row>
    <row r="16" spans="2:27" ht="15.75" thickBot="1" x14ac:dyDescent="0.3">
      <c r="B16" s="36">
        <v>10</v>
      </c>
      <c r="C16" s="37">
        <v>1</v>
      </c>
      <c r="I16" s="22">
        <v>2</v>
      </c>
      <c r="J16" s="23">
        <v>79</v>
      </c>
      <c r="K16" s="24">
        <v>114</v>
      </c>
      <c r="L16" s="24">
        <v>37.25</v>
      </c>
      <c r="M16" s="24">
        <v>84.04</v>
      </c>
      <c r="N16" s="24">
        <v>123.58</v>
      </c>
      <c r="O16" s="25">
        <v>24.7</v>
      </c>
      <c r="Q16" s="26">
        <f t="shared" ref="Q16:S19" si="5">(M16-J16)/J16*100</f>
        <v>6.3797468354430453</v>
      </c>
      <c r="R16" s="27">
        <f t="shared" si="5"/>
        <v>8.4035087719298218</v>
      </c>
      <c r="S16" s="27">
        <f t="shared" si="5"/>
        <v>-33.691275167785243</v>
      </c>
      <c r="T16" s="27">
        <f t="shared" si="4"/>
        <v>5.47512064833297</v>
      </c>
      <c r="U16" s="28"/>
      <c r="W16" s="26">
        <f t="shared" si="1"/>
        <v>5.0400000000000063</v>
      </c>
      <c r="X16" s="27">
        <f t="shared" si="1"/>
        <v>9.5799999999999983</v>
      </c>
      <c r="Y16" s="27">
        <f t="shared" si="1"/>
        <v>-12.55</v>
      </c>
      <c r="Z16" s="27">
        <f t="shared" si="2"/>
        <v>7.8629599940686603</v>
      </c>
      <c r="AA16" s="28"/>
    </row>
    <row r="17" spans="2:27" x14ac:dyDescent="0.25">
      <c r="I17" s="22">
        <v>3</v>
      </c>
      <c r="J17" s="23">
        <v>79</v>
      </c>
      <c r="K17" s="24">
        <v>114</v>
      </c>
      <c r="L17" s="24">
        <v>37.25</v>
      </c>
      <c r="M17" s="24">
        <v>84.1</v>
      </c>
      <c r="N17" s="24">
        <v>122.21</v>
      </c>
      <c r="O17" s="25">
        <v>25.73</v>
      </c>
      <c r="Q17" s="26">
        <f t="shared" si="5"/>
        <v>6.4556962025316382</v>
      </c>
      <c r="R17" s="27">
        <f t="shared" si="5"/>
        <v>7.2017543859649065</v>
      </c>
      <c r="S17" s="27">
        <f t="shared" si="5"/>
        <v>-30.926174496644293</v>
      </c>
      <c r="T17" s="27">
        <f t="shared" si="4"/>
        <v>4.8418327142195059</v>
      </c>
      <c r="U17" s="28"/>
      <c r="W17" s="26">
        <f t="shared" si="1"/>
        <v>5.0999999999999943</v>
      </c>
      <c r="X17" s="27">
        <f t="shared" si="1"/>
        <v>8.2099999999999937</v>
      </c>
      <c r="Y17" s="27">
        <f t="shared" si="1"/>
        <v>-11.52</v>
      </c>
      <c r="Z17" s="27">
        <f t="shared" si="2"/>
        <v>6.9534790875288763</v>
      </c>
      <c r="AA17" s="28"/>
    </row>
    <row r="18" spans="2:27" x14ac:dyDescent="0.25">
      <c r="I18" s="22">
        <v>4</v>
      </c>
      <c r="J18" s="23">
        <v>79</v>
      </c>
      <c r="K18" s="24">
        <v>114</v>
      </c>
      <c r="L18" s="24">
        <v>37.25</v>
      </c>
      <c r="M18" s="24">
        <v>89.83</v>
      </c>
      <c r="N18" s="24">
        <v>129.09</v>
      </c>
      <c r="O18" s="25">
        <v>27.6</v>
      </c>
      <c r="Q18" s="26">
        <f t="shared" si="5"/>
        <v>13.708860759493668</v>
      </c>
      <c r="R18" s="27">
        <f t="shared" si="5"/>
        <v>13.236842105263161</v>
      </c>
      <c r="S18" s="27">
        <f t="shared" si="5"/>
        <v>-25.906040268456369</v>
      </c>
      <c r="T18" s="27">
        <f t="shared" si="4"/>
        <v>11.183076591768403</v>
      </c>
      <c r="U18" s="28"/>
      <c r="W18" s="26">
        <f t="shared" si="1"/>
        <v>10.829999999999998</v>
      </c>
      <c r="X18" s="27">
        <f t="shared" si="1"/>
        <v>15.090000000000003</v>
      </c>
      <c r="Y18" s="27">
        <f t="shared" si="1"/>
        <v>-9.6499999999999986</v>
      </c>
      <c r="Z18" s="27">
        <f t="shared" si="2"/>
        <v>16.06030067637937</v>
      </c>
      <c r="AA18" s="28"/>
    </row>
    <row r="19" spans="2:27" ht="15.75" thickBot="1" x14ac:dyDescent="0.3">
      <c r="B19" t="s">
        <v>23</v>
      </c>
      <c r="I19" s="29">
        <v>5</v>
      </c>
      <c r="J19" s="30">
        <v>79</v>
      </c>
      <c r="K19" s="31">
        <v>114</v>
      </c>
      <c r="L19" s="31">
        <v>37.25</v>
      </c>
      <c r="M19" s="31">
        <v>92.59</v>
      </c>
      <c r="N19" s="31">
        <v>126.48</v>
      </c>
      <c r="O19" s="32">
        <v>26.67</v>
      </c>
      <c r="Q19" s="33">
        <f t="shared" si="5"/>
        <v>17.202531645569625</v>
      </c>
      <c r="R19" s="34">
        <f t="shared" si="5"/>
        <v>10.947368421052635</v>
      </c>
      <c r="S19" s="34">
        <f t="shared" si="5"/>
        <v>-28.402684563758385</v>
      </c>
      <c r="T19" s="34">
        <f t="shared" si="4"/>
        <v>10.715411717921736</v>
      </c>
      <c r="U19" s="35"/>
      <c r="W19" s="33">
        <f t="shared" si="1"/>
        <v>13.590000000000003</v>
      </c>
      <c r="X19" s="34">
        <f t="shared" si="1"/>
        <v>12.480000000000004</v>
      </c>
      <c r="Y19" s="34">
        <f t="shared" si="1"/>
        <v>-10.579999999999998</v>
      </c>
      <c r="Z19" s="34">
        <f t="shared" si="2"/>
        <v>15.388675258443214</v>
      </c>
      <c r="AA19" s="35"/>
    </row>
    <row r="20" spans="2:27" ht="15.75" thickBot="1" x14ac:dyDescent="0.3">
      <c r="C20" s="38">
        <f>(SUM(C7:C16)/10*100)</f>
        <v>80</v>
      </c>
      <c r="D20" s="39" t="s">
        <v>17</v>
      </c>
      <c r="W20" s="44"/>
      <c r="X20" s="44"/>
      <c r="Y20" s="44"/>
      <c r="Z20" s="44"/>
    </row>
    <row r="21" spans="2:27" ht="15.75" thickBot="1" x14ac:dyDescent="0.3">
      <c r="I21" s="1" t="s">
        <v>19</v>
      </c>
      <c r="J21" s="2"/>
      <c r="K21" s="2"/>
      <c r="L21" s="2"/>
      <c r="M21" s="2"/>
      <c r="N21" s="2"/>
      <c r="O21" s="3"/>
      <c r="W21" s="44"/>
      <c r="X21" s="44"/>
      <c r="Y21" s="44"/>
      <c r="Z21" s="44"/>
    </row>
    <row r="22" spans="2:27" ht="15.75" thickBot="1" x14ac:dyDescent="0.3">
      <c r="I22" s="6" t="s">
        <v>6</v>
      </c>
      <c r="J22" s="7" t="s">
        <v>7</v>
      </c>
      <c r="K22" s="8" t="s">
        <v>8</v>
      </c>
      <c r="L22" s="8" t="s">
        <v>9</v>
      </c>
      <c r="M22" s="8" t="s">
        <v>10</v>
      </c>
      <c r="N22" s="8" t="s">
        <v>11</v>
      </c>
      <c r="O22" s="5" t="s">
        <v>12</v>
      </c>
      <c r="Q22" s="9" t="s">
        <v>13</v>
      </c>
      <c r="R22" s="10" t="s">
        <v>20</v>
      </c>
      <c r="S22" s="10" t="s">
        <v>15</v>
      </c>
      <c r="T22" s="10" t="s">
        <v>16</v>
      </c>
      <c r="U22" s="11" t="s">
        <v>17</v>
      </c>
      <c r="W22" s="4" t="s">
        <v>85</v>
      </c>
      <c r="X22" s="8" t="s">
        <v>86</v>
      </c>
      <c r="Y22" s="8" t="s">
        <v>87</v>
      </c>
      <c r="Z22" s="8" t="s">
        <v>88</v>
      </c>
      <c r="AA22" s="5" t="s">
        <v>96</v>
      </c>
    </row>
    <row r="23" spans="2:27" x14ac:dyDescent="0.25">
      <c r="I23" s="14">
        <v>1</v>
      </c>
      <c r="J23" s="15">
        <v>175</v>
      </c>
      <c r="K23" s="16">
        <v>0</v>
      </c>
      <c r="L23" s="16">
        <v>37.25</v>
      </c>
      <c r="M23" s="16">
        <v>183.39</v>
      </c>
      <c r="N23" s="16">
        <v>13.71</v>
      </c>
      <c r="O23" s="17">
        <v>52.74</v>
      </c>
      <c r="Q23" s="18">
        <f>(M23-J23)/J23*100</f>
        <v>4.7942857142857065</v>
      </c>
      <c r="R23" s="19">
        <f>(N23-K23)</f>
        <v>13.71</v>
      </c>
      <c r="S23" s="19">
        <f>(O23-L23)/L23*100</f>
        <v>41.583892617449671</v>
      </c>
      <c r="T23" s="40"/>
      <c r="U23" s="20"/>
      <c r="W23" s="45">
        <f t="shared" si="1"/>
        <v>8.3899999999999864</v>
      </c>
      <c r="X23" s="43">
        <f t="shared" si="1"/>
        <v>13.71</v>
      </c>
      <c r="Y23" s="43">
        <f t="shared" si="1"/>
        <v>15.490000000000002</v>
      </c>
      <c r="Z23" s="43">
        <f t="shared" si="2"/>
        <v>12.3942810028407</v>
      </c>
      <c r="AA23" s="46"/>
    </row>
    <row r="24" spans="2:27" x14ac:dyDescent="0.25">
      <c r="I24" s="22">
        <v>2</v>
      </c>
      <c r="J24" s="23">
        <v>175</v>
      </c>
      <c r="K24" s="24">
        <v>0</v>
      </c>
      <c r="L24" s="24">
        <v>37.25</v>
      </c>
      <c r="M24" s="24">
        <v>184.25</v>
      </c>
      <c r="N24" s="24">
        <v>14.27</v>
      </c>
      <c r="O24" s="25">
        <v>55.73</v>
      </c>
      <c r="Q24" s="26">
        <f t="shared" ref="Q24:Q27" si="6">(M24-J24)/J24*100</f>
        <v>5.2857142857142856</v>
      </c>
      <c r="R24" s="27">
        <f t="shared" ref="R24:R27" si="7">(N24-K24)</f>
        <v>14.27</v>
      </c>
      <c r="S24" s="27">
        <f t="shared" ref="S24:S27" si="8">(O24-L24)/L24*100</f>
        <v>49.610738255033546</v>
      </c>
      <c r="T24" s="41"/>
      <c r="U24" s="28"/>
      <c r="W24" s="26">
        <f t="shared" si="1"/>
        <v>9.25</v>
      </c>
      <c r="X24" s="27">
        <f t="shared" si="1"/>
        <v>14.27</v>
      </c>
      <c r="Y24" s="27">
        <f t="shared" si="1"/>
        <v>18.479999999999997</v>
      </c>
      <c r="Z24" s="27">
        <f t="shared" si="2"/>
        <v>14.101544767522171</v>
      </c>
      <c r="AA24" s="28"/>
    </row>
    <row r="25" spans="2:27" x14ac:dyDescent="0.25">
      <c r="I25" s="22">
        <v>3</v>
      </c>
      <c r="J25" s="23">
        <v>175</v>
      </c>
      <c r="K25" s="24">
        <v>0</v>
      </c>
      <c r="L25" s="24">
        <v>37.25</v>
      </c>
      <c r="M25" s="24">
        <v>183.69</v>
      </c>
      <c r="N25" s="24">
        <v>13.69</v>
      </c>
      <c r="O25" s="25">
        <v>59.75</v>
      </c>
      <c r="Q25" s="26">
        <f t="shared" si="6"/>
        <v>4.9657142857142844</v>
      </c>
      <c r="R25" s="27">
        <f t="shared" si="7"/>
        <v>13.69</v>
      </c>
      <c r="S25" s="27">
        <f t="shared" si="8"/>
        <v>60.402684563758392</v>
      </c>
      <c r="T25" s="41"/>
      <c r="U25" s="28"/>
      <c r="W25" s="26">
        <f t="shared" si="1"/>
        <v>8.6899999999999977</v>
      </c>
      <c r="X25" s="27">
        <f t="shared" si="1"/>
        <v>13.69</v>
      </c>
      <c r="Y25" s="27">
        <f t="shared" si="1"/>
        <v>22.5</v>
      </c>
      <c r="Z25" s="27">
        <f t="shared" si="2"/>
        <v>14.727314617541225</v>
      </c>
      <c r="AA25" s="28"/>
    </row>
    <row r="26" spans="2:27" x14ac:dyDescent="0.25">
      <c r="I26" s="22">
        <v>4</v>
      </c>
      <c r="J26" s="23">
        <v>175</v>
      </c>
      <c r="K26" s="24">
        <v>0</v>
      </c>
      <c r="L26" s="24">
        <v>37.25</v>
      </c>
      <c r="M26" s="24">
        <v>183.77</v>
      </c>
      <c r="N26" s="24">
        <v>16.079999999999998</v>
      </c>
      <c r="O26" s="25">
        <v>58.69</v>
      </c>
      <c r="Q26" s="26">
        <f t="shared" si="6"/>
        <v>5.0114285714285769</v>
      </c>
      <c r="R26" s="27">
        <f t="shared" si="7"/>
        <v>16.079999999999998</v>
      </c>
      <c r="S26" s="27">
        <f t="shared" si="8"/>
        <v>57.557046979865767</v>
      </c>
      <c r="T26" s="41"/>
      <c r="U26" s="28"/>
      <c r="W26" s="26">
        <f t="shared" si="1"/>
        <v>8.7700000000000102</v>
      </c>
      <c r="X26" s="27">
        <f t="shared" si="1"/>
        <v>16.079999999999998</v>
      </c>
      <c r="Y26" s="27">
        <f t="shared" si="1"/>
        <v>21.439999999999998</v>
      </c>
      <c r="Z26" s="27">
        <f t="shared" si="2"/>
        <v>14.662755506122011</v>
      </c>
      <c r="AA26" s="28"/>
    </row>
    <row r="27" spans="2:27" ht="15.75" thickBot="1" x14ac:dyDescent="0.3">
      <c r="I27" s="29">
        <v>5</v>
      </c>
      <c r="J27" s="30">
        <v>175</v>
      </c>
      <c r="K27" s="31">
        <v>0</v>
      </c>
      <c r="L27" s="31">
        <v>37.25</v>
      </c>
      <c r="M27" s="31">
        <v>183.67</v>
      </c>
      <c r="N27" s="31">
        <v>8.31</v>
      </c>
      <c r="O27" s="32">
        <v>51.87</v>
      </c>
      <c r="Q27" s="33">
        <f t="shared" si="6"/>
        <v>4.9542857142857066</v>
      </c>
      <c r="R27" s="34">
        <f t="shared" si="7"/>
        <v>8.31</v>
      </c>
      <c r="S27" s="34">
        <f t="shared" si="8"/>
        <v>39.248322147651002</v>
      </c>
      <c r="T27" s="42"/>
      <c r="U27" s="35"/>
      <c r="W27" s="33">
        <f t="shared" si="1"/>
        <v>8.6699999999999875</v>
      </c>
      <c r="X27" s="34">
        <f t="shared" si="1"/>
        <v>8.31</v>
      </c>
      <c r="Y27" s="34">
        <f t="shared" si="1"/>
        <v>14.619999999999997</v>
      </c>
      <c r="Z27" s="34">
        <f t="shared" si="2"/>
        <v>12.114061158632495</v>
      </c>
      <c r="AA27" s="35"/>
    </row>
    <row r="29" spans="2:27" x14ac:dyDescent="0.25">
      <c r="Q29" t="s">
        <v>92</v>
      </c>
      <c r="R29" t="s">
        <v>93</v>
      </c>
      <c r="S29" t="s">
        <v>94</v>
      </c>
      <c r="T29" t="s">
        <v>95</v>
      </c>
      <c r="W29" t="s">
        <v>92</v>
      </c>
      <c r="X29" t="s">
        <v>93</v>
      </c>
      <c r="Y29" t="s">
        <v>94</v>
      </c>
      <c r="Z29" t="s">
        <v>95</v>
      </c>
    </row>
    <row r="30" spans="2:27" x14ac:dyDescent="0.25">
      <c r="O30" t="s">
        <v>67</v>
      </c>
      <c r="Q30" s="44">
        <f>AVERAGE(Q7:Q11,Q15:Q19,Q23:Q27)</f>
        <v>7.0491938810419841</v>
      </c>
      <c r="R30" s="44">
        <f>AVERAGE(R7:R11,R15:R19)</f>
        <v>12.159170653907498</v>
      </c>
      <c r="S30" s="44">
        <f t="shared" ref="S30" si="9">AVERAGE(S7:S11,S15:S19,S23:S27)</f>
        <v>0.1020134228187904</v>
      </c>
      <c r="T30" s="44">
        <f>AVERAGE(T7:T11,T15:T19)</f>
        <v>9.3564241555214842</v>
      </c>
      <c r="V30" t="s">
        <v>89</v>
      </c>
      <c r="W30" s="44">
        <f>AVERAGE(W7:W11,W15:W19,W23:W27)</f>
        <v>4.2239999999999993</v>
      </c>
      <c r="X30" s="44">
        <f>AVERAGE(X7:X11,X15:X19,X23:X27)</f>
        <v>14.525333333333338</v>
      </c>
      <c r="Y30" s="44">
        <f t="shared" ref="Y30:Z30" si="10">AVERAGE(Y7:Y11,Y15:Y19,Y23:Y27)</f>
        <v>3.7999999999999548E-2</v>
      </c>
      <c r="Z30" s="44">
        <f t="shared" si="10"/>
        <v>13.942472921633286</v>
      </c>
    </row>
    <row r="31" spans="2:27" x14ac:dyDescent="0.25">
      <c r="O31" t="s">
        <v>83</v>
      </c>
      <c r="Q31" s="44">
        <f>MAX(Q7:Q11,Q15:Q19,Q23:Q27)</f>
        <v>17.202531645569625</v>
      </c>
      <c r="R31" s="44">
        <f>MAX(R7:R11,R15:R19)</f>
        <v>18.931818181818187</v>
      </c>
      <c r="S31" s="44">
        <f>MAX(S7:S11,S15:S19,S23:S27)</f>
        <v>60.402684563758392</v>
      </c>
      <c r="T31" s="44">
        <f>MAX(T7:T11,T15:T19)</f>
        <v>15.231928600643297</v>
      </c>
      <c r="V31" t="s">
        <v>90</v>
      </c>
      <c r="W31" s="44">
        <f>MAX(W7:W11,W15:W19,W23:W27)</f>
        <v>13.590000000000003</v>
      </c>
      <c r="X31" s="44">
        <f>MAX(X7:X11,X15:X19,X23:X27)</f>
        <v>24.990000000000009</v>
      </c>
      <c r="Y31" s="44">
        <f>MAX(Y7:Y11,Y15:Y19,Y23:Y27)</f>
        <v>22.5</v>
      </c>
      <c r="Z31" s="44">
        <f>MAX(Z7:Z11,Z15:Z19,Z23:Z27)</f>
        <v>23.73814951353134</v>
      </c>
    </row>
    <row r="32" spans="2:27" x14ac:dyDescent="0.25">
      <c r="O32" t="s">
        <v>84</v>
      </c>
      <c r="Q32" s="44">
        <f>MIN(Q7:Q11,Q15:Q19,Q23:Q27)</f>
        <v>-8.3243243243243192</v>
      </c>
      <c r="R32" s="44">
        <f>MIN(R7:R11,R15:R19)</f>
        <v>4.9318181818181746</v>
      </c>
      <c r="S32" s="44">
        <f>MIN(S7:S11,S15:S19,S23:S27)</f>
        <v>-33.691275167785243</v>
      </c>
      <c r="T32" s="44">
        <f>MIN(T7:T11,T15:T19)</f>
        <v>0.7684292311128027</v>
      </c>
      <c r="V32" t="s">
        <v>91</v>
      </c>
      <c r="W32" s="44">
        <f>MIN(W7:W11,W15:W19,W23:W27)</f>
        <v>-8.2099999999999937</v>
      </c>
      <c r="X32" s="44">
        <f>MIN(X7:X11,X15:X19,X23:X27)</f>
        <v>6.5099999999999909</v>
      </c>
      <c r="Y32" s="44">
        <f>MIN(Y7:Y11,Y15:Y19,Y23:Y27)</f>
        <v>-12.55</v>
      </c>
      <c r="Z32" s="44">
        <f>MIN(Z7:Z11,Z15:Z19,Z23:Z27)</f>
        <v>1.197556032264572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25EE-82AA-43C6-A207-DCE8B98662AF}">
  <dimension ref="B3:AA31"/>
  <sheetViews>
    <sheetView topLeftCell="A9" workbookViewId="0">
      <selection activeCell="Z29" sqref="Z29:Z31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3" spans="2:27" ht="15.75" thickBot="1" x14ac:dyDescent="0.3">
      <c r="B3" t="s">
        <v>21</v>
      </c>
      <c r="I3" t="s">
        <v>22</v>
      </c>
    </row>
    <row r="4" spans="2:27" ht="15.75" thickBot="1" x14ac:dyDescent="0.3">
      <c r="E4" t="s">
        <v>0</v>
      </c>
      <c r="I4" s="1" t="s">
        <v>1</v>
      </c>
      <c r="J4" s="2"/>
      <c r="K4" s="2"/>
      <c r="L4" s="2"/>
      <c r="M4" s="2"/>
      <c r="N4" s="2"/>
      <c r="O4" s="3"/>
      <c r="T4" t="s">
        <v>2</v>
      </c>
    </row>
    <row r="5" spans="2:27" ht="15.75" thickBot="1" x14ac:dyDescent="0.3">
      <c r="B5" s="4" t="s">
        <v>3</v>
      </c>
      <c r="C5" s="5" t="s">
        <v>4</v>
      </c>
      <c r="E5" t="s">
        <v>5</v>
      </c>
      <c r="I5" s="6" t="s">
        <v>6</v>
      </c>
      <c r="J5" s="7" t="s">
        <v>7</v>
      </c>
      <c r="K5" s="8" t="s">
        <v>8</v>
      </c>
      <c r="L5" s="8" t="s">
        <v>9</v>
      </c>
      <c r="M5" s="8" t="s">
        <v>10</v>
      </c>
      <c r="N5" s="8" t="s">
        <v>11</v>
      </c>
      <c r="O5" s="5" t="s">
        <v>12</v>
      </c>
      <c r="Q5" s="9" t="s">
        <v>13</v>
      </c>
      <c r="R5" s="10" t="s">
        <v>14</v>
      </c>
      <c r="S5" s="10" t="s">
        <v>15</v>
      </c>
      <c r="T5" s="10" t="s">
        <v>16</v>
      </c>
      <c r="U5" s="11" t="s">
        <v>17</v>
      </c>
      <c r="W5" s="4" t="s">
        <v>85</v>
      </c>
      <c r="X5" s="8" t="s">
        <v>86</v>
      </c>
      <c r="Y5" s="8" t="s">
        <v>87</v>
      </c>
      <c r="Z5" s="8" t="s">
        <v>88</v>
      </c>
      <c r="AA5" s="5" t="s">
        <v>96</v>
      </c>
    </row>
    <row r="6" spans="2:27" x14ac:dyDescent="0.25">
      <c r="B6" s="12">
        <v>1</v>
      </c>
      <c r="C6" s="13">
        <v>0</v>
      </c>
      <c r="I6" s="14">
        <v>1</v>
      </c>
      <c r="J6" s="15">
        <v>-74</v>
      </c>
      <c r="K6" s="16">
        <v>132</v>
      </c>
      <c r="L6" s="16">
        <v>37.25</v>
      </c>
      <c r="M6" s="16">
        <v>-78.94</v>
      </c>
      <c r="N6" s="16">
        <v>139.49</v>
      </c>
      <c r="O6" s="17">
        <v>31.5</v>
      </c>
      <c r="Q6" s="18">
        <f>(M6-J6)/J6*100</f>
        <v>6.6756756756756728</v>
      </c>
      <c r="R6" s="19">
        <f>(N6-K6)/K6*100</f>
        <v>5.674242424242431</v>
      </c>
      <c r="S6" s="19">
        <f>(O6-L6)/L6*100</f>
        <v>-15.436241610738255</v>
      </c>
      <c r="T6" s="19">
        <f>(SQRT(M6^2+N6^2+O6^2)-SQRT(J6^2+K6^2+L6^2))/SQRT(J6^2+K6^2+L6^2)*100</f>
        <v>4.8119950867507857</v>
      </c>
      <c r="U6" s="20"/>
      <c r="W6" s="45">
        <f>(M6-J6)</f>
        <v>-4.9399999999999977</v>
      </c>
      <c r="X6" s="43">
        <f>(N6-K6)</f>
        <v>7.4900000000000091</v>
      </c>
      <c r="Y6" s="43">
        <f>(O6-L6)</f>
        <v>-5.75</v>
      </c>
      <c r="Z6" s="43">
        <f>(SQRT(M6^2+N6^2+O6^2)-SQRT(J6^2+K6^2+L6^2))</f>
        <v>7.4992380690941616</v>
      </c>
      <c r="AA6" s="46"/>
    </row>
    <row r="7" spans="2:27" x14ac:dyDescent="0.25">
      <c r="B7" s="21">
        <v>2</v>
      </c>
      <c r="C7" s="17">
        <v>1</v>
      </c>
      <c r="I7" s="22">
        <v>2</v>
      </c>
      <c r="J7" s="23">
        <v>-74</v>
      </c>
      <c r="K7" s="24">
        <v>132</v>
      </c>
      <c r="L7" s="24">
        <v>37.25</v>
      </c>
      <c r="M7" s="24">
        <v>-47.32</v>
      </c>
      <c r="N7" s="24">
        <v>134.96</v>
      </c>
      <c r="O7" s="25">
        <v>30.76</v>
      </c>
      <c r="Q7" s="26">
        <f t="shared" ref="Q7:S10" si="0">(M7-J7)/J7*100</f>
        <v>-36.054054054054049</v>
      </c>
      <c r="R7" s="27">
        <f t="shared" si="0"/>
        <v>2.2424242424242484</v>
      </c>
      <c r="S7" s="27">
        <f t="shared" si="0"/>
        <v>-17.422818791946305</v>
      </c>
      <c r="T7" s="27">
        <f t="shared" ref="T7:T10" si="1">(SQRT(M7^2+N7^2+O7^2)-SQRT(J7^2+K7^2+L7^2))/SQRT(J7^2+K7^2+L7^2)*100</f>
        <v>-6.1335328682710939</v>
      </c>
      <c r="U7" s="28"/>
      <c r="W7" s="26">
        <f t="shared" ref="W7:Y26" si="2">(M7-J7)</f>
        <v>26.68</v>
      </c>
      <c r="X7" s="27">
        <f t="shared" si="2"/>
        <v>2.960000000000008</v>
      </c>
      <c r="Y7" s="27">
        <f t="shared" si="2"/>
        <v>-6.4899999999999984</v>
      </c>
      <c r="Z7" s="27">
        <f t="shared" ref="Z7:Z26" si="3">(SQRT(M7^2+N7^2+O7^2)-SQRT(J7^2+K7^2+L7^2))</f>
        <v>-9.5587843201305986</v>
      </c>
      <c r="AA7" s="28"/>
    </row>
    <row r="8" spans="2:27" x14ac:dyDescent="0.25">
      <c r="B8" s="21">
        <v>3</v>
      </c>
      <c r="C8" s="17">
        <v>1</v>
      </c>
      <c r="I8" s="22">
        <v>3</v>
      </c>
      <c r="J8" s="23">
        <v>-74</v>
      </c>
      <c r="K8" s="24">
        <v>132</v>
      </c>
      <c r="L8" s="24">
        <v>37.25</v>
      </c>
      <c r="M8" s="24">
        <v>-69.819999999999993</v>
      </c>
      <c r="N8" s="24">
        <v>136.94999999999999</v>
      </c>
      <c r="O8" s="25">
        <v>33.6</v>
      </c>
      <c r="Q8" s="26">
        <f t="shared" si="0"/>
        <v>-5.648648648648658</v>
      </c>
      <c r="R8" s="27">
        <f t="shared" si="0"/>
        <v>3.7499999999999916</v>
      </c>
      <c r="S8" s="27">
        <f t="shared" si="0"/>
        <v>-9.7986577181208006</v>
      </c>
      <c r="T8" s="27">
        <f t="shared" si="1"/>
        <v>0.96606174822767266</v>
      </c>
      <c r="U8" s="28"/>
      <c r="W8" s="26">
        <f t="shared" si="2"/>
        <v>4.1800000000000068</v>
      </c>
      <c r="X8" s="27">
        <f t="shared" si="2"/>
        <v>4.9499999999999886</v>
      </c>
      <c r="Y8" s="27">
        <f t="shared" si="2"/>
        <v>-3.6499999999999986</v>
      </c>
      <c r="Z8" s="27">
        <f t="shared" si="3"/>
        <v>1.5055557848244803</v>
      </c>
      <c r="AA8" s="28"/>
    </row>
    <row r="9" spans="2:27" x14ac:dyDescent="0.25">
      <c r="B9" s="21">
        <v>4</v>
      </c>
      <c r="C9" s="17">
        <v>0</v>
      </c>
      <c r="I9" s="22">
        <v>4</v>
      </c>
      <c r="J9" s="23">
        <v>-74</v>
      </c>
      <c r="K9" s="24">
        <v>132</v>
      </c>
      <c r="L9" s="24">
        <v>37.25</v>
      </c>
      <c r="M9" s="24">
        <v>-82.37</v>
      </c>
      <c r="N9" s="24">
        <v>151.47</v>
      </c>
      <c r="O9" s="25">
        <v>31.2</v>
      </c>
      <c r="Q9" s="26">
        <f t="shared" si="0"/>
        <v>11.310810810810818</v>
      </c>
      <c r="R9" s="27">
        <f t="shared" si="0"/>
        <v>14.75</v>
      </c>
      <c r="S9" s="27">
        <f t="shared" si="0"/>
        <v>-16.241610738255037</v>
      </c>
      <c r="T9" s="27">
        <f t="shared" si="1"/>
        <v>12.431304664942711</v>
      </c>
      <c r="U9" s="28"/>
      <c r="W9" s="26">
        <f t="shared" si="2"/>
        <v>-8.3700000000000045</v>
      </c>
      <c r="X9" s="27">
        <f t="shared" si="2"/>
        <v>19.47</v>
      </c>
      <c r="Y9" s="27">
        <f t="shared" si="2"/>
        <v>-6.0500000000000007</v>
      </c>
      <c r="Z9" s="27">
        <f t="shared" si="3"/>
        <v>19.373526263260374</v>
      </c>
      <c r="AA9" s="28"/>
    </row>
    <row r="10" spans="2:27" ht="15.75" thickBot="1" x14ac:dyDescent="0.3">
      <c r="B10" s="21">
        <v>5</v>
      </c>
      <c r="C10" s="17">
        <v>1</v>
      </c>
      <c r="I10" s="29">
        <v>5</v>
      </c>
      <c r="J10" s="30">
        <v>-74</v>
      </c>
      <c r="K10" s="31">
        <v>132</v>
      </c>
      <c r="L10" s="31">
        <v>37.25</v>
      </c>
      <c r="M10" s="31">
        <v>-82.33</v>
      </c>
      <c r="N10" s="31">
        <v>150.13</v>
      </c>
      <c r="O10" s="32">
        <v>31.24</v>
      </c>
      <c r="Q10" s="33">
        <f t="shared" si="0"/>
        <v>11.256756756756754</v>
      </c>
      <c r="R10" s="34">
        <f t="shared" si="0"/>
        <v>13.734848484848481</v>
      </c>
      <c r="S10" s="34">
        <f t="shared" si="0"/>
        <v>-16.134228187919465</v>
      </c>
      <c r="T10" s="34">
        <f t="shared" si="1"/>
        <v>11.68130793772082</v>
      </c>
      <c r="U10" s="35"/>
      <c r="W10" s="33">
        <f t="shared" si="2"/>
        <v>-8.3299999999999983</v>
      </c>
      <c r="X10" s="34">
        <f t="shared" si="2"/>
        <v>18.129999999999995</v>
      </c>
      <c r="Y10" s="34">
        <f t="shared" si="2"/>
        <v>-6.0100000000000016</v>
      </c>
      <c r="Z10" s="34">
        <f t="shared" si="3"/>
        <v>18.204696306645388</v>
      </c>
      <c r="AA10" s="35"/>
    </row>
    <row r="11" spans="2:27" ht="15.75" thickBot="1" x14ac:dyDescent="0.3">
      <c r="B11" s="21">
        <v>6</v>
      </c>
      <c r="C11" s="17">
        <v>0</v>
      </c>
      <c r="W11" s="44"/>
      <c r="X11" s="44"/>
      <c r="Y11" s="44"/>
      <c r="Z11" s="44"/>
    </row>
    <row r="12" spans="2:27" ht="15.75" thickBot="1" x14ac:dyDescent="0.3">
      <c r="B12" s="21">
        <v>7</v>
      </c>
      <c r="C12" s="17">
        <v>1</v>
      </c>
      <c r="I12" s="1" t="s">
        <v>18</v>
      </c>
      <c r="J12" s="2"/>
      <c r="K12" s="2"/>
      <c r="L12" s="2"/>
      <c r="M12" s="2"/>
      <c r="N12" s="2"/>
      <c r="O12" s="3"/>
      <c r="W12" s="44"/>
      <c r="X12" s="44"/>
      <c r="Y12" s="44"/>
      <c r="Z12" s="44"/>
    </row>
    <row r="13" spans="2:27" ht="15.75" thickBot="1" x14ac:dyDescent="0.3">
      <c r="B13" s="21">
        <v>8</v>
      </c>
      <c r="C13" s="17">
        <v>0</v>
      </c>
      <c r="I13" s="6" t="s">
        <v>6</v>
      </c>
      <c r="J13" s="7" t="s">
        <v>7</v>
      </c>
      <c r="K13" s="8" t="s">
        <v>8</v>
      </c>
      <c r="L13" s="8" t="s">
        <v>9</v>
      </c>
      <c r="M13" s="8" t="s">
        <v>10</v>
      </c>
      <c r="N13" s="8" t="s">
        <v>11</v>
      </c>
      <c r="O13" s="5" t="s">
        <v>12</v>
      </c>
      <c r="Q13" s="9" t="s">
        <v>13</v>
      </c>
      <c r="R13" s="10" t="s">
        <v>14</v>
      </c>
      <c r="S13" s="10" t="s">
        <v>15</v>
      </c>
      <c r="T13" s="10" t="s">
        <v>16</v>
      </c>
      <c r="U13" s="11" t="s">
        <v>17</v>
      </c>
      <c r="W13" s="4" t="s">
        <v>85</v>
      </c>
      <c r="X13" s="8" t="s">
        <v>86</v>
      </c>
      <c r="Y13" s="8" t="s">
        <v>87</v>
      </c>
      <c r="Z13" s="8" t="s">
        <v>88</v>
      </c>
      <c r="AA13" s="5" t="s">
        <v>96</v>
      </c>
    </row>
    <row r="14" spans="2:27" x14ac:dyDescent="0.25">
      <c r="B14" s="21">
        <v>9</v>
      </c>
      <c r="C14" s="17">
        <v>1</v>
      </c>
      <c r="I14" s="14">
        <v>1</v>
      </c>
      <c r="J14" s="15">
        <v>79</v>
      </c>
      <c r="K14" s="16">
        <v>114</v>
      </c>
      <c r="L14" s="16">
        <v>37.25</v>
      </c>
      <c r="M14" s="16">
        <v>104.97</v>
      </c>
      <c r="N14" s="16">
        <v>122.41</v>
      </c>
      <c r="O14" s="17">
        <v>57.84</v>
      </c>
      <c r="Q14" s="18">
        <f>(M14-J14)/J14*100</f>
        <v>32.87341772151899</v>
      </c>
      <c r="R14" s="19">
        <f>(N14-K14)/K14*100</f>
        <v>7.3771929824561377</v>
      </c>
      <c r="S14" s="19">
        <f>(O14-L14)/L14*100</f>
        <v>55.275167785234913</v>
      </c>
      <c r="T14" s="19">
        <f t="shared" ref="T14:T18" si="4">(SQRT(M14^2+N14^2+O14^2)-SQRT(J14^2+K14^2+L14^2))/SQRT(J14^2+K14^2+L14^2)*100</f>
        <v>19.288795794804596</v>
      </c>
      <c r="U14" s="20"/>
      <c r="W14" s="45">
        <f t="shared" si="2"/>
        <v>25.97</v>
      </c>
      <c r="X14" s="43">
        <f t="shared" si="2"/>
        <v>8.4099999999999966</v>
      </c>
      <c r="Y14" s="43">
        <f t="shared" si="2"/>
        <v>20.590000000000003</v>
      </c>
      <c r="Z14" s="43">
        <f t="shared" si="3"/>
        <v>27.70113015034417</v>
      </c>
      <c r="AA14" s="46"/>
    </row>
    <row r="15" spans="2:27" ht="15.75" thickBot="1" x14ac:dyDescent="0.3">
      <c r="B15" s="36">
        <v>10</v>
      </c>
      <c r="C15" s="37">
        <v>1</v>
      </c>
      <c r="I15" s="22">
        <v>2</v>
      </c>
      <c r="J15" s="23">
        <v>79</v>
      </c>
      <c r="K15" s="24">
        <v>114</v>
      </c>
      <c r="L15" s="24">
        <v>37.25</v>
      </c>
      <c r="M15" s="24">
        <v>104.16</v>
      </c>
      <c r="N15" s="24">
        <v>121.11</v>
      </c>
      <c r="O15" s="25">
        <v>56.86</v>
      </c>
      <c r="Q15" s="26">
        <f t="shared" ref="Q15:S18" si="5">(M15-J15)/J15*100</f>
        <v>31.84810126582278</v>
      </c>
      <c r="R15" s="27">
        <f t="shared" si="5"/>
        <v>6.2368421052631575</v>
      </c>
      <c r="S15" s="27">
        <f t="shared" si="5"/>
        <v>52.644295302013418</v>
      </c>
      <c r="T15" s="27">
        <f t="shared" si="4"/>
        <v>18.066457220759148</v>
      </c>
      <c r="U15" s="28"/>
      <c r="W15" s="26">
        <f t="shared" si="2"/>
        <v>25.159999999999997</v>
      </c>
      <c r="X15" s="27">
        <f t="shared" si="2"/>
        <v>7.1099999999999994</v>
      </c>
      <c r="Y15" s="27">
        <f t="shared" si="2"/>
        <v>19.61</v>
      </c>
      <c r="Z15" s="27">
        <f t="shared" si="3"/>
        <v>25.945698640382346</v>
      </c>
      <c r="AA15" s="28"/>
    </row>
    <row r="16" spans="2:27" x14ac:dyDescent="0.25">
      <c r="I16" s="22">
        <v>3</v>
      </c>
      <c r="J16" s="23">
        <v>79</v>
      </c>
      <c r="K16" s="24">
        <v>114</v>
      </c>
      <c r="L16" s="24">
        <v>37.25</v>
      </c>
      <c r="M16" s="24">
        <v>66.81</v>
      </c>
      <c r="N16" s="24">
        <v>112.29</v>
      </c>
      <c r="O16" s="25">
        <v>27.87</v>
      </c>
      <c r="Q16" s="26">
        <f t="shared" si="5"/>
        <v>-15.43037974683544</v>
      </c>
      <c r="R16" s="27">
        <f t="shared" si="5"/>
        <v>-1.4999999999999947</v>
      </c>
      <c r="S16" s="27">
        <f t="shared" si="5"/>
        <v>-25.181208053691272</v>
      </c>
      <c r="T16" s="27">
        <f t="shared" si="4"/>
        <v>-6.9708791613946053</v>
      </c>
      <c r="U16" s="28"/>
      <c r="W16" s="26">
        <f t="shared" si="2"/>
        <v>-12.189999999999998</v>
      </c>
      <c r="X16" s="27">
        <f t="shared" si="2"/>
        <v>-1.7099999999999937</v>
      </c>
      <c r="Y16" s="27">
        <f t="shared" si="2"/>
        <v>-9.379999999999999</v>
      </c>
      <c r="Z16" s="27">
        <f t="shared" si="3"/>
        <v>-10.011056831454738</v>
      </c>
      <c r="AA16" s="28"/>
    </row>
    <row r="17" spans="2:27" x14ac:dyDescent="0.25">
      <c r="I17" s="22">
        <v>4</v>
      </c>
      <c r="J17" s="23">
        <v>79</v>
      </c>
      <c r="K17" s="24">
        <v>114</v>
      </c>
      <c r="L17" s="24">
        <v>37.25</v>
      </c>
      <c r="M17" s="24">
        <v>121.12</v>
      </c>
      <c r="N17" s="24">
        <v>105.53</v>
      </c>
      <c r="O17" s="25">
        <v>27.3</v>
      </c>
      <c r="Q17" s="26">
        <f t="shared" si="5"/>
        <v>53.316455696202539</v>
      </c>
      <c r="R17" s="27">
        <f t="shared" si="5"/>
        <v>-7.4298245614035068</v>
      </c>
      <c r="S17" s="27">
        <f t="shared" si="5"/>
        <v>-26.711409395973153</v>
      </c>
      <c r="T17" s="27">
        <f t="shared" si="4"/>
        <v>13.463358997343889</v>
      </c>
      <c r="U17" s="28"/>
      <c r="W17" s="26">
        <f t="shared" si="2"/>
        <v>42.120000000000005</v>
      </c>
      <c r="X17" s="27">
        <f t="shared" si="2"/>
        <v>-8.4699999999999989</v>
      </c>
      <c r="Y17" s="27">
        <f t="shared" si="2"/>
        <v>-9.9499999999999993</v>
      </c>
      <c r="Z17" s="27">
        <f t="shared" si="3"/>
        <v>19.335072226057974</v>
      </c>
      <c r="AA17" s="28"/>
    </row>
    <row r="18" spans="2:27" ht="15.75" thickBot="1" x14ac:dyDescent="0.3">
      <c r="B18" t="s">
        <v>24</v>
      </c>
      <c r="I18" s="29">
        <v>5</v>
      </c>
      <c r="J18" s="30">
        <v>79</v>
      </c>
      <c r="K18" s="31">
        <v>114</v>
      </c>
      <c r="L18" s="31">
        <v>37.25</v>
      </c>
      <c r="M18" s="31">
        <v>32.57</v>
      </c>
      <c r="N18" s="31">
        <v>129</v>
      </c>
      <c r="O18" s="32">
        <v>27.31</v>
      </c>
      <c r="Q18" s="33">
        <f t="shared" si="5"/>
        <v>-58.77215189873418</v>
      </c>
      <c r="R18" s="34">
        <f t="shared" si="5"/>
        <v>13.157894736842104</v>
      </c>
      <c r="S18" s="34">
        <f t="shared" si="5"/>
        <v>-26.684563758389263</v>
      </c>
      <c r="T18" s="34">
        <f t="shared" si="4"/>
        <v>-5.4246304807219099</v>
      </c>
      <c r="U18" s="35"/>
      <c r="W18" s="33">
        <f t="shared" si="2"/>
        <v>-46.43</v>
      </c>
      <c r="X18" s="34">
        <f t="shared" si="2"/>
        <v>15</v>
      </c>
      <c r="Y18" s="34">
        <f t="shared" si="2"/>
        <v>-9.9400000000000013</v>
      </c>
      <c r="Z18" s="34">
        <f t="shared" si="3"/>
        <v>-7.7904497804096309</v>
      </c>
      <c r="AA18" s="35"/>
    </row>
    <row r="19" spans="2:27" ht="15.75" thickBot="1" x14ac:dyDescent="0.3">
      <c r="C19" s="38">
        <f>(SUM(C6:C15)/10*100)</f>
        <v>60</v>
      </c>
      <c r="D19" s="39" t="s">
        <v>17</v>
      </c>
      <c r="W19" s="44"/>
      <c r="X19" s="44"/>
      <c r="Y19" s="44"/>
      <c r="Z19" s="44"/>
    </row>
    <row r="20" spans="2:27" ht="15.75" thickBot="1" x14ac:dyDescent="0.3">
      <c r="I20" s="1" t="s">
        <v>19</v>
      </c>
      <c r="J20" s="2"/>
      <c r="K20" s="2"/>
      <c r="L20" s="2"/>
      <c r="M20" s="2"/>
      <c r="N20" s="2"/>
      <c r="O20" s="3"/>
      <c r="W20" s="44"/>
      <c r="X20" s="44"/>
      <c r="Y20" s="44"/>
      <c r="Z20" s="44"/>
    </row>
    <row r="21" spans="2:27" ht="15.75" thickBot="1" x14ac:dyDescent="0.3">
      <c r="I21" s="6" t="s">
        <v>6</v>
      </c>
      <c r="J21" s="7" t="s">
        <v>7</v>
      </c>
      <c r="K21" s="8" t="s">
        <v>8</v>
      </c>
      <c r="L21" s="8" t="s">
        <v>9</v>
      </c>
      <c r="M21" s="8" t="s">
        <v>10</v>
      </c>
      <c r="N21" s="8" t="s">
        <v>11</v>
      </c>
      <c r="O21" s="5" t="s">
        <v>12</v>
      </c>
      <c r="Q21" s="9" t="s">
        <v>13</v>
      </c>
      <c r="R21" s="10" t="s">
        <v>20</v>
      </c>
      <c r="S21" s="10" t="s">
        <v>15</v>
      </c>
      <c r="T21" s="10" t="s">
        <v>16</v>
      </c>
      <c r="U21" s="11" t="s">
        <v>17</v>
      </c>
      <c r="W21" s="4" t="s">
        <v>85</v>
      </c>
      <c r="X21" s="8" t="s">
        <v>86</v>
      </c>
      <c r="Y21" s="8" t="s">
        <v>87</v>
      </c>
      <c r="Z21" s="8" t="s">
        <v>88</v>
      </c>
      <c r="AA21" s="5" t="s">
        <v>96</v>
      </c>
    </row>
    <row r="22" spans="2:27" x14ac:dyDescent="0.25">
      <c r="I22" s="14">
        <v>1</v>
      </c>
      <c r="J22" s="15">
        <v>175</v>
      </c>
      <c r="K22" s="16">
        <v>0</v>
      </c>
      <c r="L22" s="16">
        <v>37.25</v>
      </c>
      <c r="M22" s="16">
        <v>202.06</v>
      </c>
      <c r="N22" s="16">
        <v>-0.01</v>
      </c>
      <c r="O22" s="17">
        <v>60.16</v>
      </c>
      <c r="Q22" s="18">
        <f>(M22-J22)/J22*100</f>
        <v>15.462857142857144</v>
      </c>
      <c r="R22" s="19">
        <f>(N22-K22)</f>
        <v>-0.01</v>
      </c>
      <c r="S22" s="19">
        <f>(O22-L22)/L22*100</f>
        <v>61.503355704697981</v>
      </c>
      <c r="T22" s="40"/>
      <c r="U22" s="20"/>
      <c r="W22" s="45">
        <f t="shared" si="2"/>
        <v>27.060000000000002</v>
      </c>
      <c r="X22" s="43">
        <f t="shared" si="2"/>
        <v>-0.01</v>
      </c>
      <c r="Y22" s="43">
        <f t="shared" si="2"/>
        <v>22.909999999999997</v>
      </c>
      <c r="Z22" s="43">
        <f t="shared" si="3"/>
        <v>31.905136621247323</v>
      </c>
      <c r="AA22" s="46"/>
    </row>
    <row r="23" spans="2:27" x14ac:dyDescent="0.25">
      <c r="I23" s="22">
        <v>2</v>
      </c>
      <c r="J23" s="23">
        <v>175</v>
      </c>
      <c r="K23" s="24">
        <v>0</v>
      </c>
      <c r="L23" s="24">
        <v>37.25</v>
      </c>
      <c r="M23" s="24">
        <v>203.43</v>
      </c>
      <c r="N23" s="24">
        <v>0.7</v>
      </c>
      <c r="O23" s="25">
        <v>57.15</v>
      </c>
      <c r="Q23" s="26">
        <f t="shared" ref="Q23:Q26" si="6">(M23-J23)/J23*100</f>
        <v>16.245714285714289</v>
      </c>
      <c r="R23" s="27">
        <f t="shared" ref="R23:R26" si="7">(N23-K23)</f>
        <v>0.7</v>
      </c>
      <c r="S23" s="27">
        <f t="shared" ref="S23:S26" si="8">(O23-L23)/L23*100</f>
        <v>53.422818791946305</v>
      </c>
      <c r="T23" s="41"/>
      <c r="U23" s="28"/>
      <c r="W23" s="26">
        <f t="shared" si="2"/>
        <v>28.430000000000007</v>
      </c>
      <c r="X23" s="27">
        <f t="shared" si="2"/>
        <v>0.7</v>
      </c>
      <c r="Y23" s="27">
        <f t="shared" si="2"/>
        <v>19.899999999999999</v>
      </c>
      <c r="Z23" s="27">
        <f t="shared" si="3"/>
        <v>32.385811099787986</v>
      </c>
      <c r="AA23" s="28"/>
    </row>
    <row r="24" spans="2:27" x14ac:dyDescent="0.25">
      <c r="I24" s="22">
        <v>3</v>
      </c>
      <c r="J24" s="23">
        <v>175</v>
      </c>
      <c r="K24" s="24">
        <v>0</v>
      </c>
      <c r="L24" s="24">
        <v>37.25</v>
      </c>
      <c r="M24" s="24">
        <v>134.30000000000001</v>
      </c>
      <c r="N24" s="24">
        <v>0.99</v>
      </c>
      <c r="O24" s="25">
        <v>26.78</v>
      </c>
      <c r="Q24" s="26">
        <f t="shared" si="6"/>
        <v>-23.257142857142853</v>
      </c>
      <c r="R24" s="27">
        <f t="shared" si="7"/>
        <v>0.99</v>
      </c>
      <c r="S24" s="27">
        <f t="shared" si="8"/>
        <v>-28.107382550335569</v>
      </c>
      <c r="T24" s="41"/>
      <c r="U24" s="28"/>
      <c r="W24" s="26">
        <f t="shared" si="2"/>
        <v>-40.699999999999989</v>
      </c>
      <c r="X24" s="27">
        <f t="shared" si="2"/>
        <v>0.99</v>
      </c>
      <c r="Y24" s="27">
        <f t="shared" si="2"/>
        <v>-10.469999999999999</v>
      </c>
      <c r="Z24" s="27">
        <f t="shared" si="3"/>
        <v>-41.972972273325837</v>
      </c>
      <c r="AA24" s="28"/>
    </row>
    <row r="25" spans="2:27" x14ac:dyDescent="0.25">
      <c r="I25" s="22">
        <v>4</v>
      </c>
      <c r="J25" s="23">
        <v>175</v>
      </c>
      <c r="K25" s="24">
        <v>0</v>
      </c>
      <c r="L25" s="24">
        <v>37.25</v>
      </c>
      <c r="M25" s="24">
        <v>134.16</v>
      </c>
      <c r="N25" s="24">
        <v>6.43</v>
      </c>
      <c r="O25" s="25">
        <v>26.65</v>
      </c>
      <c r="Q25" s="26">
        <f t="shared" si="6"/>
        <v>-23.337142857142858</v>
      </c>
      <c r="R25" s="27">
        <f t="shared" si="7"/>
        <v>6.43</v>
      </c>
      <c r="S25" s="27">
        <f t="shared" si="8"/>
        <v>-28.456375838926178</v>
      </c>
      <c r="T25" s="41"/>
      <c r="U25" s="28"/>
      <c r="W25" s="26">
        <f t="shared" si="2"/>
        <v>-40.840000000000003</v>
      </c>
      <c r="X25" s="27">
        <f t="shared" si="2"/>
        <v>6.43</v>
      </c>
      <c r="Y25" s="27">
        <f t="shared" si="2"/>
        <v>-10.600000000000001</v>
      </c>
      <c r="Z25" s="27">
        <f t="shared" si="3"/>
        <v>-41.988181492247577</v>
      </c>
      <c r="AA25" s="28"/>
    </row>
    <row r="26" spans="2:27" ht="15.75" thickBot="1" x14ac:dyDescent="0.3">
      <c r="I26" s="29">
        <v>5</v>
      </c>
      <c r="J26" s="30">
        <v>175</v>
      </c>
      <c r="K26" s="31">
        <v>0</v>
      </c>
      <c r="L26" s="31">
        <v>37.25</v>
      </c>
      <c r="M26" s="31">
        <v>203.25</v>
      </c>
      <c r="N26" s="31">
        <v>0.9</v>
      </c>
      <c r="O26" s="32">
        <v>58.14</v>
      </c>
      <c r="Q26" s="33">
        <f t="shared" si="6"/>
        <v>16.142857142857142</v>
      </c>
      <c r="R26" s="34">
        <f t="shared" si="7"/>
        <v>0.9</v>
      </c>
      <c r="S26" s="34">
        <f t="shared" si="8"/>
        <v>56.080536912751676</v>
      </c>
      <c r="T26" s="42"/>
      <c r="U26" s="35"/>
      <c r="W26" s="33">
        <f t="shared" si="2"/>
        <v>28.25</v>
      </c>
      <c r="X26" s="34">
        <f t="shared" si="2"/>
        <v>0.9</v>
      </c>
      <c r="Y26" s="34">
        <f t="shared" si="2"/>
        <v>20.89</v>
      </c>
      <c r="Z26" s="34">
        <f t="shared" si="3"/>
        <v>32.483406778539347</v>
      </c>
      <c r="AA26" s="35"/>
    </row>
    <row r="28" spans="2:27" x14ac:dyDescent="0.25">
      <c r="Q28" t="s">
        <v>92</v>
      </c>
      <c r="R28" t="s">
        <v>93</v>
      </c>
      <c r="S28" t="s">
        <v>94</v>
      </c>
      <c r="T28" t="s">
        <v>95</v>
      </c>
      <c r="W28" t="s">
        <v>92</v>
      </c>
      <c r="X28" t="s">
        <v>93</v>
      </c>
      <c r="Y28" t="s">
        <v>94</v>
      </c>
      <c r="Z28" t="s">
        <v>95</v>
      </c>
    </row>
    <row r="29" spans="2:27" x14ac:dyDescent="0.25">
      <c r="O29" t="s">
        <v>67</v>
      </c>
      <c r="Q29" s="44">
        <f>AVERAGE(Q6:Q10,Q14:Q18,Q22:Q26)</f>
        <v>2.1755417623772066</v>
      </c>
      <c r="R29" s="44">
        <f>AVERAGE(R6:R10,R14:R18)</f>
        <v>5.7993620414673055</v>
      </c>
      <c r="S29" s="44">
        <f t="shared" ref="S29" si="9">AVERAGE(S6:S10,S14:S18,S22:S26)</f>
        <v>4.5834451901565991</v>
      </c>
      <c r="T29" s="44">
        <f>AVERAGE(T6:T10,T14:T18)</f>
        <v>6.2180238940162003</v>
      </c>
      <c r="V29" t="s">
        <v>89</v>
      </c>
      <c r="W29" s="44">
        <f>AVERAGE(W6:W10,W14:W18,W22:W26)</f>
        <v>3.0700000000000007</v>
      </c>
      <c r="X29" s="44">
        <f>AVERAGE(X6:X10,X14:X18,X22:X26)</f>
        <v>5.4899999999999993</v>
      </c>
      <c r="Y29" s="44">
        <f t="shared" ref="Y29:Z29" si="10">AVERAGE(Y6:Y10,Y14:Y18,Y22:Y26)</f>
        <v>1.7073333333333334</v>
      </c>
      <c r="Z29" s="44">
        <f t="shared" si="10"/>
        <v>7.0011884828410116</v>
      </c>
    </row>
    <row r="30" spans="2:27" x14ac:dyDescent="0.25">
      <c r="O30" t="s">
        <v>83</v>
      </c>
      <c r="Q30" s="44">
        <f>MAX(Q6:Q10,Q14:Q18,Q22:Q26)</f>
        <v>53.316455696202539</v>
      </c>
      <c r="R30" s="44">
        <f>MAX(R6:R10,R14:R18)</f>
        <v>14.75</v>
      </c>
      <c r="S30" s="44">
        <f>MAX(S6:S10,S14:S18,S22:S26)</f>
        <v>61.503355704697981</v>
      </c>
      <c r="T30" s="44">
        <f>MAX(T6:T10,T14:T18)</f>
        <v>19.288795794804596</v>
      </c>
      <c r="V30" t="s">
        <v>90</v>
      </c>
      <c r="W30" s="44">
        <f>MAX(W6:W10,W14:W18,W22:W26)</f>
        <v>42.120000000000005</v>
      </c>
      <c r="X30" s="44">
        <f>MAX(X6:X10,X14:X18,X22:X26)</f>
        <v>19.47</v>
      </c>
      <c r="Y30" s="44">
        <f>MAX(Y6:Y10,Y14:Y18,Y22:Y26)</f>
        <v>22.909999999999997</v>
      </c>
      <c r="Z30" s="44">
        <f>MAX(Z6:Z10,Z14:Z18,Z22:Z26)</f>
        <v>32.483406778539347</v>
      </c>
    </row>
    <row r="31" spans="2:27" x14ac:dyDescent="0.25">
      <c r="O31" t="s">
        <v>84</v>
      </c>
      <c r="Q31" s="44">
        <f>MIN(Q6:Q10,Q14:Q18,Q22:Q26)</f>
        <v>-58.77215189873418</v>
      </c>
      <c r="R31" s="44">
        <f>MIN(R6:R10,R14:R18)</f>
        <v>-7.4298245614035068</v>
      </c>
      <c r="S31" s="44">
        <f>MIN(S6:S10,S14:S18,S22:S26)</f>
        <v>-28.456375838926178</v>
      </c>
      <c r="T31" s="44">
        <f>MIN(T6:T10,T14:T18)</f>
        <v>-6.9708791613946053</v>
      </c>
      <c r="V31" t="s">
        <v>91</v>
      </c>
      <c r="W31" s="44">
        <f>MIN(W6:W10,W14:W18,W22:W26)</f>
        <v>-46.43</v>
      </c>
      <c r="X31" s="44">
        <f>MIN(X6:X10,X14:X18,X22:X26)</f>
        <v>-8.4699999999999989</v>
      </c>
      <c r="Y31" s="44">
        <f>MIN(Y6:Y10,Y14:Y18,Y22:Y26)</f>
        <v>-10.600000000000001</v>
      </c>
      <c r="Z31" s="44">
        <f>MIN(Z6:Z10,Z14:Z18,Z22:Z26)</f>
        <v>-41.988181492247577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26C7-BE60-4C5B-B35A-60E33C7EAC37}">
  <dimension ref="C7:AB35"/>
  <sheetViews>
    <sheetView topLeftCell="A14" workbookViewId="0">
      <selection activeCell="AA33" sqref="AA33:AA35"/>
    </sheetView>
  </sheetViews>
  <sheetFormatPr defaultRowHeight="15" x14ac:dyDescent="0.25"/>
  <cols>
    <col min="4" max="4" width="11.140625" bestFit="1" customWidth="1"/>
    <col min="6" max="6" width="15" bestFit="1" customWidth="1"/>
    <col min="11" max="12" width="10.28515625" bestFit="1" customWidth="1"/>
    <col min="13" max="13" width="9.7109375" bestFit="1" customWidth="1"/>
    <col min="14" max="15" width="13.85546875" bestFit="1" customWidth="1"/>
    <col min="16" max="16" width="13.7109375" bestFit="1" customWidth="1"/>
  </cols>
  <sheetData>
    <row r="7" spans="3:28" ht="15.75" thickBot="1" x14ac:dyDescent="0.3">
      <c r="C7" t="s">
        <v>21</v>
      </c>
      <c r="J7" t="s">
        <v>22</v>
      </c>
    </row>
    <row r="8" spans="3:28" ht="15.75" thickBot="1" x14ac:dyDescent="0.3">
      <c r="F8" t="s">
        <v>0</v>
      </c>
      <c r="J8" s="1" t="s">
        <v>1</v>
      </c>
      <c r="K8" s="2"/>
      <c r="L8" s="2"/>
      <c r="M8" s="2"/>
      <c r="N8" s="2"/>
      <c r="O8" s="2"/>
      <c r="P8" s="3"/>
      <c r="U8" t="s">
        <v>2</v>
      </c>
    </row>
    <row r="9" spans="3:28" ht="15.75" thickBot="1" x14ac:dyDescent="0.3">
      <c r="C9" s="4" t="s">
        <v>3</v>
      </c>
      <c r="D9" s="5" t="s">
        <v>4</v>
      </c>
      <c r="F9" t="s">
        <v>5</v>
      </c>
      <c r="J9" s="6" t="s">
        <v>6</v>
      </c>
      <c r="K9" s="7" t="s">
        <v>7</v>
      </c>
      <c r="L9" s="8" t="s">
        <v>8</v>
      </c>
      <c r="M9" s="8" t="s">
        <v>9</v>
      </c>
      <c r="N9" s="8" t="s">
        <v>10</v>
      </c>
      <c r="O9" s="8" t="s">
        <v>11</v>
      </c>
      <c r="P9" s="5" t="s">
        <v>12</v>
      </c>
      <c r="R9" s="9" t="s">
        <v>13</v>
      </c>
      <c r="S9" s="10" t="s">
        <v>14</v>
      </c>
      <c r="T9" s="10" t="s">
        <v>15</v>
      </c>
      <c r="U9" s="10" t="s">
        <v>16</v>
      </c>
      <c r="V9" s="11" t="s">
        <v>17</v>
      </c>
      <c r="X9" s="4" t="s">
        <v>85</v>
      </c>
      <c r="Y9" s="8" t="s">
        <v>86</v>
      </c>
      <c r="Z9" s="8" t="s">
        <v>87</v>
      </c>
      <c r="AA9" s="8" t="s">
        <v>88</v>
      </c>
      <c r="AB9" s="5" t="s">
        <v>96</v>
      </c>
    </row>
    <row r="10" spans="3:28" x14ac:dyDescent="0.25">
      <c r="C10" s="12">
        <v>1</v>
      </c>
      <c r="D10" s="13">
        <v>1</v>
      </c>
      <c r="J10" s="14">
        <v>1</v>
      </c>
      <c r="K10" s="15">
        <v>-74</v>
      </c>
      <c r="L10" s="16">
        <v>132</v>
      </c>
      <c r="M10" s="16">
        <v>37.25</v>
      </c>
      <c r="N10" s="16">
        <v>-34.840000000000003</v>
      </c>
      <c r="O10" s="16">
        <v>159.04</v>
      </c>
      <c r="P10" s="17">
        <v>30.33</v>
      </c>
      <c r="R10" s="18">
        <f>(N10-K10)/K10*100</f>
        <v>-52.918918918918912</v>
      </c>
      <c r="S10" s="19">
        <f>(O10-L10)/L10*100</f>
        <v>20.484848484848477</v>
      </c>
      <c r="T10" s="19">
        <f>(P10-M10)/M10*100</f>
        <v>-18.577181208053695</v>
      </c>
      <c r="U10" s="19">
        <f>(SQRT(N10^2+O10^2+P10^2)-SQRT(K10^2+L10^2+M10^2))/SQRT(K10^2+L10^2+M10^2)*100</f>
        <v>6.2675819754135347</v>
      </c>
      <c r="V10" s="20"/>
      <c r="X10" s="45">
        <f>(N10-K10)</f>
        <v>39.159999999999997</v>
      </c>
      <c r="Y10" s="43">
        <f>(O10-L10)</f>
        <v>27.039999999999992</v>
      </c>
      <c r="Z10" s="43">
        <f>(P10-M10)</f>
        <v>-6.9200000000000017</v>
      </c>
      <c r="AA10" s="43">
        <f>(SQRT(N10^2+O10^2+P10^2)-SQRT(K10^2+L10^2+M10^2))</f>
        <v>9.7676927145257935</v>
      </c>
      <c r="AB10" s="46"/>
    </row>
    <row r="11" spans="3:28" x14ac:dyDescent="0.25">
      <c r="C11" s="21">
        <v>2</v>
      </c>
      <c r="D11" s="17">
        <v>1</v>
      </c>
      <c r="J11" s="22">
        <v>2</v>
      </c>
      <c r="K11" s="23">
        <v>-74</v>
      </c>
      <c r="L11" s="24">
        <v>132</v>
      </c>
      <c r="M11" s="24">
        <v>37.25</v>
      </c>
      <c r="N11" s="24">
        <v>-20.56</v>
      </c>
      <c r="O11" s="24">
        <v>151.94999999999999</v>
      </c>
      <c r="P11" s="25">
        <v>27.51</v>
      </c>
      <c r="R11" s="26">
        <f t="shared" ref="R11:T14" si="0">(N11-K11)/K11*100</f>
        <v>-72.21621621621621</v>
      </c>
      <c r="S11" s="27">
        <f t="shared" si="0"/>
        <v>15.113636363636354</v>
      </c>
      <c r="T11" s="27">
        <f t="shared" si="0"/>
        <v>-26.147651006711403</v>
      </c>
      <c r="U11" s="27">
        <f t="shared" ref="U11:U14" si="1">(SQRT(N11^2+O11^2+P11^2)-SQRT(K11^2+L11^2+M11^2))/SQRT(K11^2+L11^2+M11^2)*100</f>
        <v>-3.9629572479780405E-2</v>
      </c>
      <c r="V11" s="28"/>
      <c r="X11" s="26">
        <f t="shared" ref="X11:Z30" si="2">(N11-K11)</f>
        <v>53.44</v>
      </c>
      <c r="Y11" s="27">
        <f t="shared" si="2"/>
        <v>19.949999999999989</v>
      </c>
      <c r="Z11" s="27">
        <f t="shared" si="2"/>
        <v>-9.7399999999999984</v>
      </c>
      <c r="AA11" s="27">
        <f t="shared" ref="AA11:AA30" si="3">(SQRT(N11^2+O11^2+P11^2)-SQRT(K11^2+L11^2+M11^2))</f>
        <v>-6.1760578147840306E-2</v>
      </c>
      <c r="AB11" s="28"/>
    </row>
    <row r="12" spans="3:28" x14ac:dyDescent="0.25">
      <c r="C12" s="21">
        <v>3</v>
      </c>
      <c r="D12" s="17">
        <v>1</v>
      </c>
      <c r="J12" s="22">
        <v>3</v>
      </c>
      <c r="K12" s="23">
        <v>-74</v>
      </c>
      <c r="L12" s="24">
        <v>132</v>
      </c>
      <c r="M12" s="24">
        <v>37.25</v>
      </c>
      <c r="N12" s="24">
        <v>-79.7</v>
      </c>
      <c r="O12" s="24">
        <v>146.12</v>
      </c>
      <c r="P12" s="25">
        <v>32.340000000000003</v>
      </c>
      <c r="R12" s="26">
        <f t="shared" si="0"/>
        <v>7.7027027027027062</v>
      </c>
      <c r="S12" s="27">
        <f t="shared" si="0"/>
        <v>10.696969696969701</v>
      </c>
      <c r="T12" s="27">
        <f t="shared" si="0"/>
        <v>-13.181208053691265</v>
      </c>
      <c r="U12" s="27">
        <f t="shared" si="1"/>
        <v>8.7976605421591199</v>
      </c>
      <c r="V12" s="28"/>
      <c r="X12" s="26">
        <f t="shared" si="2"/>
        <v>-5.7000000000000028</v>
      </c>
      <c r="Y12" s="27">
        <f t="shared" si="2"/>
        <v>14.120000000000005</v>
      </c>
      <c r="Z12" s="27">
        <f t="shared" si="2"/>
        <v>-4.9099999999999966</v>
      </c>
      <c r="AA12" s="27">
        <f t="shared" si="3"/>
        <v>13.710685415781711</v>
      </c>
      <c r="AB12" s="28"/>
    </row>
    <row r="13" spans="3:28" x14ac:dyDescent="0.25">
      <c r="C13" s="21">
        <v>4</v>
      </c>
      <c r="D13" s="17">
        <v>1</v>
      </c>
      <c r="J13" s="22">
        <v>4</v>
      </c>
      <c r="K13" s="23">
        <v>-74</v>
      </c>
      <c r="L13" s="24">
        <v>132</v>
      </c>
      <c r="M13" s="24">
        <v>37.25</v>
      </c>
      <c r="N13" s="24">
        <v>-35.590000000000003</v>
      </c>
      <c r="O13" s="24">
        <v>167.46</v>
      </c>
      <c r="P13" s="25">
        <v>30.07</v>
      </c>
      <c r="R13" s="26">
        <f t="shared" si="0"/>
        <v>-51.905405405405403</v>
      </c>
      <c r="S13" s="27">
        <f t="shared" si="0"/>
        <v>26.863636363636367</v>
      </c>
      <c r="T13" s="27">
        <f t="shared" si="0"/>
        <v>-19.275167785234899</v>
      </c>
      <c r="U13" s="27">
        <f t="shared" si="1"/>
        <v>11.534705219373063</v>
      </c>
      <c r="V13" s="28"/>
      <c r="X13" s="26">
        <f t="shared" si="2"/>
        <v>38.409999999999997</v>
      </c>
      <c r="Y13" s="27">
        <f t="shared" si="2"/>
        <v>35.460000000000008</v>
      </c>
      <c r="Z13" s="27">
        <f t="shared" si="2"/>
        <v>-7.18</v>
      </c>
      <c r="AA13" s="27">
        <f t="shared" si="3"/>
        <v>17.976223777757468</v>
      </c>
      <c r="AB13" s="28"/>
    </row>
    <row r="14" spans="3:28" ht="15.75" thickBot="1" x14ac:dyDescent="0.3">
      <c r="C14" s="21">
        <v>5</v>
      </c>
      <c r="D14" s="17">
        <v>1</v>
      </c>
      <c r="J14" s="29">
        <v>5</v>
      </c>
      <c r="K14" s="30">
        <v>-74</v>
      </c>
      <c r="L14" s="31">
        <v>132</v>
      </c>
      <c r="M14" s="31">
        <v>37.25</v>
      </c>
      <c r="N14" s="31">
        <v>-73.33</v>
      </c>
      <c r="O14" s="31">
        <v>147.68</v>
      </c>
      <c r="P14" s="32">
        <v>31.33</v>
      </c>
      <c r="R14" s="33">
        <f t="shared" si="0"/>
        <v>-0.90540540540540781</v>
      </c>
      <c r="S14" s="34">
        <f t="shared" si="0"/>
        <v>11.878787878787884</v>
      </c>
      <c r="T14" s="34">
        <f t="shared" si="0"/>
        <v>-15.892617449664433</v>
      </c>
      <c r="U14" s="34">
        <f t="shared" si="1"/>
        <v>7.6931033731582721</v>
      </c>
      <c r="V14" s="35"/>
      <c r="X14" s="33">
        <f t="shared" si="2"/>
        <v>0.67000000000000171</v>
      </c>
      <c r="Y14" s="34">
        <f t="shared" si="2"/>
        <v>15.680000000000007</v>
      </c>
      <c r="Z14" s="34">
        <f t="shared" si="2"/>
        <v>-5.9200000000000017</v>
      </c>
      <c r="AA14" s="34">
        <f t="shared" si="3"/>
        <v>11.989291893566957</v>
      </c>
      <c r="AB14" s="35"/>
    </row>
    <row r="15" spans="3:28" ht="15.75" thickBot="1" x14ac:dyDescent="0.3">
      <c r="C15" s="21">
        <v>6</v>
      </c>
      <c r="D15" s="17">
        <v>1</v>
      </c>
      <c r="X15" s="44"/>
      <c r="Y15" s="44"/>
      <c r="Z15" s="44"/>
      <c r="AA15" s="44"/>
    </row>
    <row r="16" spans="3:28" ht="15.75" thickBot="1" x14ac:dyDescent="0.3">
      <c r="C16" s="21">
        <v>7</v>
      </c>
      <c r="D16" s="17">
        <v>0</v>
      </c>
      <c r="J16" s="1" t="s">
        <v>18</v>
      </c>
      <c r="K16" s="2"/>
      <c r="L16" s="2"/>
      <c r="M16" s="2"/>
      <c r="N16" s="2"/>
      <c r="O16" s="2"/>
      <c r="P16" s="3"/>
      <c r="X16" s="44"/>
      <c r="Y16" s="44"/>
      <c r="Z16" s="44"/>
      <c r="AA16" s="44"/>
    </row>
    <row r="17" spans="3:28" ht="15.75" thickBot="1" x14ac:dyDescent="0.3">
      <c r="C17" s="21">
        <v>8</v>
      </c>
      <c r="D17" s="17">
        <v>1</v>
      </c>
      <c r="J17" s="6" t="s">
        <v>6</v>
      </c>
      <c r="K17" s="7" t="s">
        <v>7</v>
      </c>
      <c r="L17" s="8" t="s">
        <v>8</v>
      </c>
      <c r="M17" s="8" t="s">
        <v>9</v>
      </c>
      <c r="N17" s="8" t="s">
        <v>10</v>
      </c>
      <c r="O17" s="8" t="s">
        <v>11</v>
      </c>
      <c r="P17" s="5" t="s">
        <v>12</v>
      </c>
      <c r="R17" s="9" t="s">
        <v>13</v>
      </c>
      <c r="S17" s="10" t="s">
        <v>14</v>
      </c>
      <c r="T17" s="10" t="s">
        <v>15</v>
      </c>
      <c r="U17" s="10" t="s">
        <v>16</v>
      </c>
      <c r="V17" s="11" t="s">
        <v>17</v>
      </c>
      <c r="X17" s="4" t="s">
        <v>85</v>
      </c>
      <c r="Y17" s="8" t="s">
        <v>86</v>
      </c>
      <c r="Z17" s="8" t="s">
        <v>87</v>
      </c>
      <c r="AA17" s="8" t="s">
        <v>88</v>
      </c>
      <c r="AB17" s="5" t="s">
        <v>96</v>
      </c>
    </row>
    <row r="18" spans="3:28" x14ac:dyDescent="0.25">
      <c r="C18" s="21">
        <v>9</v>
      </c>
      <c r="D18" s="17">
        <v>1</v>
      </c>
      <c r="J18" s="14">
        <v>1</v>
      </c>
      <c r="K18" s="15">
        <v>79</v>
      </c>
      <c r="L18" s="16">
        <v>114</v>
      </c>
      <c r="M18" s="16">
        <v>37.25</v>
      </c>
      <c r="N18" s="16">
        <v>133.88999999999999</v>
      </c>
      <c r="O18" s="16">
        <v>123.48</v>
      </c>
      <c r="P18" s="17">
        <v>24.95</v>
      </c>
      <c r="R18" s="18">
        <f>(N18-K18)/K18*100</f>
        <v>69.481012658227826</v>
      </c>
      <c r="S18" s="19">
        <f>(O18-L18)/L18*100</f>
        <v>8.3157894736842142</v>
      </c>
      <c r="T18" s="19">
        <f>(P18-M18)/M18*100</f>
        <v>-33.020134228187921</v>
      </c>
      <c r="U18" s="19">
        <f t="shared" ref="U18:U22" si="4">(SQRT(N18^2+O18^2+P18^2)-SQRT(K18^2+L18^2+M18^2))/SQRT(K18^2+L18^2+M18^2)*100</f>
        <v>28.009586586789005</v>
      </c>
      <c r="V18" s="20"/>
      <c r="X18" s="45">
        <f t="shared" si="2"/>
        <v>54.889999999999986</v>
      </c>
      <c r="Y18" s="43">
        <f t="shared" si="2"/>
        <v>9.480000000000004</v>
      </c>
      <c r="Z18" s="43">
        <f t="shared" si="2"/>
        <v>-12.3</v>
      </c>
      <c r="AA18" s="43">
        <f t="shared" si="3"/>
        <v>40.225279574319671</v>
      </c>
      <c r="AB18" s="46"/>
    </row>
    <row r="19" spans="3:28" ht="15.75" thickBot="1" x14ac:dyDescent="0.3">
      <c r="C19" s="36">
        <v>10</v>
      </c>
      <c r="D19" s="37">
        <v>1</v>
      </c>
      <c r="J19" s="22">
        <v>2</v>
      </c>
      <c r="K19" s="23">
        <v>79</v>
      </c>
      <c r="L19" s="24">
        <v>114</v>
      </c>
      <c r="M19" s="24">
        <v>37.25</v>
      </c>
      <c r="N19" s="24">
        <v>134.88999999999999</v>
      </c>
      <c r="O19" s="24">
        <v>119.43</v>
      </c>
      <c r="P19" s="25">
        <v>25.05</v>
      </c>
      <c r="R19" s="26">
        <f t="shared" ref="R19:T22" si="5">(N19-K19)/K19*100</f>
        <v>70.746835443037952</v>
      </c>
      <c r="S19" s="27">
        <f t="shared" si="5"/>
        <v>4.7631578947368487</v>
      </c>
      <c r="T19" s="27">
        <f t="shared" si="5"/>
        <v>-32.75167785234899</v>
      </c>
      <c r="U19" s="27">
        <f t="shared" si="4"/>
        <v>26.657814069594799</v>
      </c>
      <c r="V19" s="28"/>
      <c r="X19" s="26">
        <f t="shared" si="2"/>
        <v>55.889999999999986</v>
      </c>
      <c r="Y19" s="27">
        <f t="shared" si="2"/>
        <v>5.4300000000000068</v>
      </c>
      <c r="Z19" s="27">
        <f t="shared" si="2"/>
        <v>-12.2</v>
      </c>
      <c r="AA19" s="27">
        <f t="shared" si="3"/>
        <v>38.283964687127963</v>
      </c>
      <c r="AB19" s="28"/>
    </row>
    <row r="20" spans="3:28" x14ac:dyDescent="0.25">
      <c r="J20" s="22">
        <v>3</v>
      </c>
      <c r="K20" s="23">
        <v>79</v>
      </c>
      <c r="L20" s="24">
        <v>114</v>
      </c>
      <c r="M20" s="24">
        <v>37.25</v>
      </c>
      <c r="N20" s="24">
        <v>136.22</v>
      </c>
      <c r="O20" s="24">
        <v>120.82</v>
      </c>
      <c r="P20" s="25">
        <v>25.03</v>
      </c>
      <c r="R20" s="26">
        <f t="shared" si="5"/>
        <v>72.430379746835442</v>
      </c>
      <c r="S20" s="27">
        <f t="shared" si="5"/>
        <v>5.9824561403508714</v>
      </c>
      <c r="T20" s="27">
        <f t="shared" si="5"/>
        <v>-32.805369127516776</v>
      </c>
      <c r="U20" s="27">
        <f t="shared" si="4"/>
        <v>27.978366084121848</v>
      </c>
      <c r="V20" s="28"/>
      <c r="X20" s="26">
        <f t="shared" si="2"/>
        <v>57.22</v>
      </c>
      <c r="Y20" s="27">
        <f t="shared" si="2"/>
        <v>6.8199999999999932</v>
      </c>
      <c r="Z20" s="27">
        <f t="shared" si="2"/>
        <v>-12.219999999999999</v>
      </c>
      <c r="AA20" s="27">
        <f t="shared" si="3"/>
        <v>40.180443016509514</v>
      </c>
      <c r="AB20" s="28"/>
    </row>
    <row r="21" spans="3:28" x14ac:dyDescent="0.25">
      <c r="J21" s="22">
        <v>4</v>
      </c>
      <c r="K21" s="23">
        <v>79</v>
      </c>
      <c r="L21" s="24">
        <v>114</v>
      </c>
      <c r="M21" s="24">
        <v>37.25</v>
      </c>
      <c r="N21" s="24">
        <v>132.61000000000001</v>
      </c>
      <c r="O21" s="24">
        <v>118.01</v>
      </c>
      <c r="P21" s="25">
        <v>26.1</v>
      </c>
      <c r="R21" s="26">
        <f t="shared" si="5"/>
        <v>67.860759493670912</v>
      </c>
      <c r="S21" s="27">
        <f t="shared" si="5"/>
        <v>3.5175438596491277</v>
      </c>
      <c r="T21" s="27">
        <f t="shared" si="5"/>
        <v>-29.932885906040262</v>
      </c>
      <c r="U21" s="27">
        <f t="shared" si="4"/>
        <v>24.936182683318016</v>
      </c>
      <c r="V21" s="28"/>
      <c r="X21" s="26">
        <f t="shared" si="2"/>
        <v>53.610000000000014</v>
      </c>
      <c r="Y21" s="27">
        <f t="shared" si="2"/>
        <v>4.0100000000000051</v>
      </c>
      <c r="Z21" s="27">
        <f t="shared" si="2"/>
        <v>-11.149999999999999</v>
      </c>
      <c r="AA21" s="27">
        <f t="shared" si="3"/>
        <v>35.811486072624916</v>
      </c>
      <c r="AB21" s="28"/>
    </row>
    <row r="22" spans="3:28" ht="15.75" thickBot="1" x14ac:dyDescent="0.3">
      <c r="C22" t="s">
        <v>23</v>
      </c>
      <c r="J22" s="29">
        <v>5</v>
      </c>
      <c r="K22" s="30">
        <v>79</v>
      </c>
      <c r="L22" s="31">
        <v>114</v>
      </c>
      <c r="M22" s="31">
        <v>37.25</v>
      </c>
      <c r="N22" s="31">
        <v>133.69999999999999</v>
      </c>
      <c r="O22" s="31">
        <v>135.77000000000001</v>
      </c>
      <c r="P22" s="32">
        <v>22.67</v>
      </c>
      <c r="R22" s="33">
        <f t="shared" si="5"/>
        <v>69.240506329113899</v>
      </c>
      <c r="S22" s="34">
        <f t="shared" si="5"/>
        <v>19.096491228070185</v>
      </c>
      <c r="T22" s="34">
        <f t="shared" si="5"/>
        <v>-39.14093959731543</v>
      </c>
      <c r="U22" s="34">
        <f t="shared" si="4"/>
        <v>33.618893443377658</v>
      </c>
      <c r="V22" s="35"/>
      <c r="X22" s="33">
        <f t="shared" si="2"/>
        <v>54.699999999999989</v>
      </c>
      <c r="Y22" s="34">
        <f t="shared" si="2"/>
        <v>21.77000000000001</v>
      </c>
      <c r="Z22" s="34">
        <f t="shared" si="2"/>
        <v>-14.579999999999998</v>
      </c>
      <c r="AA22" s="34">
        <f t="shared" si="3"/>
        <v>48.280947794387231</v>
      </c>
      <c r="AB22" s="35"/>
    </row>
    <row r="23" spans="3:28" ht="15.75" thickBot="1" x14ac:dyDescent="0.3">
      <c r="D23" s="38">
        <f>(SUM(D10:D19)/10*100)</f>
        <v>90</v>
      </c>
      <c r="E23" s="39" t="s">
        <v>17</v>
      </c>
      <c r="X23" s="44"/>
      <c r="Y23" s="44"/>
      <c r="Z23" s="44"/>
      <c r="AA23" s="44"/>
    </row>
    <row r="24" spans="3:28" ht="15.75" thickBot="1" x14ac:dyDescent="0.3">
      <c r="J24" s="1" t="s">
        <v>19</v>
      </c>
      <c r="K24" s="2"/>
      <c r="L24" s="2"/>
      <c r="M24" s="2"/>
      <c r="N24" s="2"/>
      <c r="O24" s="2"/>
      <c r="P24" s="3"/>
      <c r="X24" s="44"/>
      <c r="Y24" s="44"/>
      <c r="Z24" s="44"/>
      <c r="AA24" s="44"/>
    </row>
    <row r="25" spans="3:28" ht="15.75" thickBot="1" x14ac:dyDescent="0.3">
      <c r="J25" s="6" t="s">
        <v>6</v>
      </c>
      <c r="K25" s="7" t="s">
        <v>7</v>
      </c>
      <c r="L25" s="8" t="s">
        <v>8</v>
      </c>
      <c r="M25" s="8" t="s">
        <v>9</v>
      </c>
      <c r="N25" s="8" t="s">
        <v>10</v>
      </c>
      <c r="O25" s="8" t="s">
        <v>11</v>
      </c>
      <c r="P25" s="5" t="s">
        <v>12</v>
      </c>
      <c r="R25" s="9" t="s">
        <v>13</v>
      </c>
      <c r="S25" s="10" t="s">
        <v>20</v>
      </c>
      <c r="T25" s="10" t="s">
        <v>15</v>
      </c>
      <c r="U25" s="10" t="s">
        <v>16</v>
      </c>
      <c r="V25" s="11" t="s">
        <v>17</v>
      </c>
      <c r="X25" s="4" t="s">
        <v>85</v>
      </c>
      <c r="Y25" s="8" t="s">
        <v>86</v>
      </c>
      <c r="Z25" s="8" t="s">
        <v>87</v>
      </c>
      <c r="AA25" s="8" t="s">
        <v>88</v>
      </c>
      <c r="AB25" s="5" t="s">
        <v>96</v>
      </c>
    </row>
    <row r="26" spans="3:28" x14ac:dyDescent="0.25">
      <c r="J26" s="14">
        <v>1</v>
      </c>
      <c r="K26" s="15">
        <v>175</v>
      </c>
      <c r="L26" s="16">
        <v>0</v>
      </c>
      <c r="M26" s="16">
        <v>37.25</v>
      </c>
      <c r="N26" s="16">
        <v>202.93</v>
      </c>
      <c r="O26" s="16">
        <v>3.89</v>
      </c>
      <c r="P26" s="17">
        <v>26.1</v>
      </c>
      <c r="R26" s="18">
        <f>(N26-K26)/K26*100</f>
        <v>15.960000000000004</v>
      </c>
      <c r="S26" s="19">
        <f>(O26-L26)</f>
        <v>3.89</v>
      </c>
      <c r="T26" s="19">
        <f>(P26-M26)/M26*100</f>
        <v>-29.932885906040262</v>
      </c>
      <c r="U26" s="40"/>
      <c r="V26" s="20"/>
      <c r="X26" s="45">
        <f t="shared" si="2"/>
        <v>27.930000000000007</v>
      </c>
      <c r="Y26" s="43">
        <f t="shared" si="2"/>
        <v>3.89</v>
      </c>
      <c r="Z26" s="43">
        <f t="shared" si="2"/>
        <v>-11.149999999999999</v>
      </c>
      <c r="AA26" s="43">
        <f t="shared" si="3"/>
        <v>25.717979643585522</v>
      </c>
      <c r="AB26" s="46"/>
    </row>
    <row r="27" spans="3:28" x14ac:dyDescent="0.25">
      <c r="J27" s="22">
        <v>2</v>
      </c>
      <c r="K27" s="23">
        <v>175</v>
      </c>
      <c r="L27" s="24">
        <v>0</v>
      </c>
      <c r="M27" s="24">
        <v>37.25</v>
      </c>
      <c r="N27" s="24">
        <v>205.88</v>
      </c>
      <c r="O27" s="24">
        <v>3.36</v>
      </c>
      <c r="P27" s="25">
        <v>30.1</v>
      </c>
      <c r="R27" s="26">
        <f t="shared" ref="R27:R30" si="6">(N27-K27)/K27*100</f>
        <v>17.645714285714284</v>
      </c>
      <c r="S27" s="27">
        <f t="shared" ref="S27:S30" si="7">(O27-L27)</f>
        <v>3.36</v>
      </c>
      <c r="T27" s="27">
        <f t="shared" ref="T27:T30" si="8">(P27-M27)/M27*100</f>
        <v>-19.194630872483216</v>
      </c>
      <c r="U27" s="41"/>
      <c r="V27" s="28"/>
      <c r="X27" s="26">
        <f t="shared" si="2"/>
        <v>30.879999999999995</v>
      </c>
      <c r="Y27" s="27">
        <f t="shared" si="2"/>
        <v>3.36</v>
      </c>
      <c r="Z27" s="27">
        <f t="shared" si="2"/>
        <v>-7.1499999999999986</v>
      </c>
      <c r="AA27" s="27">
        <f t="shared" si="3"/>
        <v>29.175280877152659</v>
      </c>
      <c r="AB27" s="28"/>
    </row>
    <row r="28" spans="3:28" x14ac:dyDescent="0.25">
      <c r="J28" s="22">
        <v>3</v>
      </c>
      <c r="K28" s="23">
        <v>175</v>
      </c>
      <c r="L28" s="24">
        <v>0</v>
      </c>
      <c r="M28" s="24">
        <v>37.25</v>
      </c>
      <c r="N28" s="24">
        <v>206.51</v>
      </c>
      <c r="O28" s="24">
        <v>5.0999999999999996</v>
      </c>
      <c r="P28" s="25">
        <v>39.049999999999997</v>
      </c>
      <c r="R28" s="26">
        <f t="shared" si="6"/>
        <v>18.00571428571428</v>
      </c>
      <c r="S28" s="27">
        <f t="shared" si="7"/>
        <v>5.0999999999999996</v>
      </c>
      <c r="T28" s="27">
        <f t="shared" si="8"/>
        <v>4.8322147651006633</v>
      </c>
      <c r="U28" s="41"/>
      <c r="V28" s="28"/>
      <c r="X28" s="26">
        <f t="shared" si="2"/>
        <v>31.509999999999991</v>
      </c>
      <c r="Y28" s="27">
        <f t="shared" si="2"/>
        <v>5.0999999999999996</v>
      </c>
      <c r="Z28" s="27">
        <f t="shared" si="2"/>
        <v>1.7999999999999972</v>
      </c>
      <c r="AA28" s="27">
        <f t="shared" si="3"/>
        <v>31.310973413961278</v>
      </c>
      <c r="AB28" s="28"/>
    </row>
    <row r="29" spans="3:28" x14ac:dyDescent="0.25">
      <c r="J29" s="22">
        <v>4</v>
      </c>
      <c r="K29" s="23">
        <v>175</v>
      </c>
      <c r="L29" s="24">
        <v>0</v>
      </c>
      <c r="M29" s="24">
        <v>37.25</v>
      </c>
      <c r="N29" s="24">
        <v>202.62</v>
      </c>
      <c r="O29" s="24">
        <v>2.9</v>
      </c>
      <c r="P29" s="25">
        <v>28.1</v>
      </c>
      <c r="R29" s="26">
        <f t="shared" si="6"/>
        <v>15.782857142857146</v>
      </c>
      <c r="S29" s="27">
        <f t="shared" si="7"/>
        <v>2.9</v>
      </c>
      <c r="T29" s="27">
        <f t="shared" si="8"/>
        <v>-24.563758389261743</v>
      </c>
      <c r="U29" s="41"/>
      <c r="V29" s="28"/>
      <c r="X29" s="26">
        <f t="shared" si="2"/>
        <v>27.620000000000005</v>
      </c>
      <c r="Y29" s="27">
        <f t="shared" si="2"/>
        <v>2.9</v>
      </c>
      <c r="Z29" s="27">
        <f t="shared" si="2"/>
        <v>-9.1499999999999986</v>
      </c>
      <c r="AA29" s="27">
        <f t="shared" si="3"/>
        <v>25.659227139517697</v>
      </c>
      <c r="AB29" s="28"/>
    </row>
    <row r="30" spans="3:28" ht="15.75" thickBot="1" x14ac:dyDescent="0.3">
      <c r="J30" s="29">
        <v>5</v>
      </c>
      <c r="K30" s="30">
        <v>175</v>
      </c>
      <c r="L30" s="31">
        <v>0</v>
      </c>
      <c r="M30" s="31">
        <v>37.25</v>
      </c>
      <c r="N30" s="31">
        <v>203.97</v>
      </c>
      <c r="O30" s="31">
        <v>2.93</v>
      </c>
      <c r="P30" s="32">
        <v>28.1</v>
      </c>
      <c r="R30" s="33">
        <f t="shared" si="6"/>
        <v>16.554285714285712</v>
      </c>
      <c r="S30" s="34">
        <f t="shared" si="7"/>
        <v>2.93</v>
      </c>
      <c r="T30" s="34">
        <f t="shared" si="8"/>
        <v>-24.563758389261743</v>
      </c>
      <c r="U30" s="42"/>
      <c r="V30" s="35"/>
      <c r="X30" s="33">
        <f t="shared" si="2"/>
        <v>28.97</v>
      </c>
      <c r="Y30" s="34">
        <f t="shared" si="2"/>
        <v>2.93</v>
      </c>
      <c r="Z30" s="34">
        <f t="shared" si="2"/>
        <v>-9.1499999999999986</v>
      </c>
      <c r="AA30" s="34">
        <f t="shared" si="3"/>
        <v>26.996803857754713</v>
      </c>
      <c r="AB30" s="35"/>
    </row>
    <row r="32" spans="3:28" x14ac:dyDescent="0.25">
      <c r="R32" t="s">
        <v>92</v>
      </c>
      <c r="S32" t="s">
        <v>93</v>
      </c>
      <c r="T32" t="s">
        <v>94</v>
      </c>
      <c r="U32" t="s">
        <v>95</v>
      </c>
      <c r="X32" t="s">
        <v>92</v>
      </c>
      <c r="Y32" t="s">
        <v>93</v>
      </c>
      <c r="Z32" t="s">
        <v>94</v>
      </c>
      <c r="AA32" t="s">
        <v>95</v>
      </c>
    </row>
    <row r="33" spans="16:27" x14ac:dyDescent="0.25">
      <c r="P33" t="s">
        <v>67</v>
      </c>
      <c r="R33" s="44">
        <f>AVERAGE(R10:R14,R18:R22,R26:R30)</f>
        <v>17.56432145708095</v>
      </c>
      <c r="S33" s="44">
        <f>AVERAGE(S10:S14,S18:S22)</f>
        <v>12.671331738437004</v>
      </c>
      <c r="T33" s="44">
        <f t="shared" ref="T33" si="9">AVERAGE(T10:T14,T18:T22,T26:T30)</f>
        <v>-23.609843400447424</v>
      </c>
      <c r="U33" s="44">
        <f>AVERAGE(U10:U14,U18:U22)</f>
        <v>17.545426440482551</v>
      </c>
      <c r="W33" t="s">
        <v>89</v>
      </c>
      <c r="X33" s="44">
        <f>AVERAGE(X10:X14,X18:X22,X26:X30)</f>
        <v>36.613333333333337</v>
      </c>
      <c r="Y33" s="44">
        <f>AVERAGE(Y10:Y14,Y18:Y22,Y26:Y30)</f>
        <v>11.862666666666668</v>
      </c>
      <c r="Z33" s="44">
        <f t="shared" ref="Z33:AA33" si="10">AVERAGE(Z10:Z14,Z18:Z22,Z26:Z30)</f>
        <v>-8.7946666666666662</v>
      </c>
      <c r="AA33" s="44">
        <f t="shared" si="10"/>
        <v>26.334967953361684</v>
      </c>
    </row>
    <row r="34" spans="16:27" x14ac:dyDescent="0.25">
      <c r="P34" t="s">
        <v>83</v>
      </c>
      <c r="R34" s="44">
        <f>MAX(R10:R14,R18:R22,R26:R30)</f>
        <v>72.430379746835442</v>
      </c>
      <c r="S34" s="44">
        <f>MAX(S10:S14,S18:S22)</f>
        <v>26.863636363636367</v>
      </c>
      <c r="T34" s="44">
        <f>MAX(T10:T14,T18:T22,T26:T30)</f>
        <v>4.8322147651006633</v>
      </c>
      <c r="U34" s="44">
        <f>MAX(U10:U14,U18:U22)</f>
        <v>33.618893443377658</v>
      </c>
      <c r="W34" t="s">
        <v>90</v>
      </c>
      <c r="X34" s="44">
        <f>MAX(X10:X14,X18:X22,X26:X30)</f>
        <v>57.22</v>
      </c>
      <c r="Y34" s="44">
        <f>MAX(Y10:Y14,Y18:Y22,Y26:Y30)</f>
        <v>35.460000000000008</v>
      </c>
      <c r="Z34" s="44">
        <f>MAX(Z10:Z14,Z18:Z22,Z26:Z30)</f>
        <v>1.7999999999999972</v>
      </c>
      <c r="AA34" s="44">
        <f>MAX(AA10:AA14,AA18:AA22,AA26:AA30)</f>
        <v>48.280947794387231</v>
      </c>
    </row>
    <row r="35" spans="16:27" x14ac:dyDescent="0.25">
      <c r="P35" t="s">
        <v>84</v>
      </c>
      <c r="R35" s="44">
        <f>MIN(R10:R14,R18:R22,R26:R30)</f>
        <v>-72.21621621621621</v>
      </c>
      <c r="S35" s="44">
        <f>MIN(S10:S14,S18:S22)</f>
        <v>3.5175438596491277</v>
      </c>
      <c r="T35" s="44">
        <f>MIN(T10:T14,T18:T22,T26:T30)</f>
        <v>-39.14093959731543</v>
      </c>
      <c r="U35" s="44">
        <f>MIN(U10:U14,U18:U22)</f>
        <v>-3.9629572479780405E-2</v>
      </c>
      <c r="W35" t="s">
        <v>91</v>
      </c>
      <c r="X35" s="44">
        <f>MIN(X10:X14,X18:X22,X26:X30)</f>
        <v>-5.7000000000000028</v>
      </c>
      <c r="Y35" s="44">
        <f>MIN(Y10:Y14,Y18:Y22,Y26:Y30)</f>
        <v>2.9</v>
      </c>
      <c r="Z35" s="44">
        <f>MIN(Z10:Z14,Z18:Z22,Z26:Z30)</f>
        <v>-14.579999999999998</v>
      </c>
      <c r="AA35" s="44">
        <f>MIN(AA10:AA14,AA18:AA22,AA26:AA30)</f>
        <v>-6.1760578147840306E-2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C3F8-6139-4353-BEC6-DBF747BF9C53}">
  <dimension ref="K4:AJ32"/>
  <sheetViews>
    <sheetView topLeftCell="J1" workbookViewId="0">
      <selection activeCell="AI30" sqref="AI30:AI32"/>
    </sheetView>
  </sheetViews>
  <sheetFormatPr defaultRowHeight="15" x14ac:dyDescent="0.25"/>
  <cols>
    <col min="1" max="9" width="0" hidden="1" customWidth="1"/>
    <col min="12" max="12" width="11.140625" bestFit="1" customWidth="1"/>
    <col min="14" max="14" width="15" bestFit="1" customWidth="1"/>
    <col min="19" max="20" width="10.28515625" bestFit="1" customWidth="1"/>
    <col min="21" max="21" width="9.7109375" bestFit="1" customWidth="1"/>
    <col min="22" max="23" width="13.85546875" bestFit="1" customWidth="1"/>
    <col min="24" max="24" width="13.7109375" bestFit="1" customWidth="1"/>
  </cols>
  <sheetData>
    <row r="4" spans="11:36" ht="15.75" thickBot="1" x14ac:dyDescent="0.3">
      <c r="K4" t="s">
        <v>21</v>
      </c>
      <c r="R4" t="s">
        <v>22</v>
      </c>
    </row>
    <row r="5" spans="11:36" ht="15.75" thickBot="1" x14ac:dyDescent="0.3">
      <c r="N5" t="s">
        <v>0</v>
      </c>
      <c r="R5" s="1" t="s">
        <v>1</v>
      </c>
      <c r="S5" s="2"/>
      <c r="T5" s="2"/>
      <c r="U5" s="2"/>
      <c r="V5" s="2"/>
      <c r="W5" s="2"/>
      <c r="X5" s="3"/>
      <c r="AC5" t="s">
        <v>2</v>
      </c>
    </row>
    <row r="6" spans="11:36" ht="15.75" thickBot="1" x14ac:dyDescent="0.3">
      <c r="K6" s="4" t="s">
        <v>3</v>
      </c>
      <c r="L6" s="5" t="s">
        <v>4</v>
      </c>
      <c r="N6" t="s">
        <v>5</v>
      </c>
      <c r="R6" s="6" t="s">
        <v>6</v>
      </c>
      <c r="S6" s="7" t="s">
        <v>7</v>
      </c>
      <c r="T6" s="8" t="s">
        <v>8</v>
      </c>
      <c r="U6" s="8" t="s">
        <v>9</v>
      </c>
      <c r="V6" s="8" t="s">
        <v>10</v>
      </c>
      <c r="W6" s="8" t="s">
        <v>11</v>
      </c>
      <c r="X6" s="5" t="s">
        <v>12</v>
      </c>
      <c r="Z6" s="9" t="s">
        <v>13</v>
      </c>
      <c r="AA6" s="10" t="s">
        <v>14</v>
      </c>
      <c r="AB6" s="10" t="s">
        <v>15</v>
      </c>
      <c r="AC6" s="10" t="s">
        <v>16</v>
      </c>
      <c r="AD6" s="11" t="s">
        <v>17</v>
      </c>
      <c r="AF6" s="4" t="s">
        <v>85</v>
      </c>
      <c r="AG6" s="8" t="s">
        <v>86</v>
      </c>
      <c r="AH6" s="8" t="s">
        <v>87</v>
      </c>
      <c r="AI6" s="8" t="s">
        <v>88</v>
      </c>
      <c r="AJ6" s="5" t="s">
        <v>96</v>
      </c>
    </row>
    <row r="7" spans="11:36" x14ac:dyDescent="0.25">
      <c r="K7" s="12">
        <v>1</v>
      </c>
      <c r="L7" s="13">
        <v>0</v>
      </c>
      <c r="R7" s="14">
        <v>1</v>
      </c>
      <c r="S7" s="15">
        <v>-74</v>
      </c>
      <c r="T7" s="16">
        <v>132</v>
      </c>
      <c r="U7" s="16">
        <v>37.25</v>
      </c>
      <c r="V7" s="16">
        <v>-74.77</v>
      </c>
      <c r="W7" s="16">
        <v>146.41</v>
      </c>
      <c r="X7" s="17">
        <v>29.36</v>
      </c>
      <c r="Z7" s="18">
        <f>(V7-S7)/S7*100</f>
        <v>1.040540540540535</v>
      </c>
      <c r="AA7" s="19">
        <f>(W7-T7)/T7*100</f>
        <v>10.916666666666664</v>
      </c>
      <c r="AB7" s="19">
        <f>(X7-U7)/U7*100</f>
        <v>-21.181208053691279</v>
      </c>
      <c r="AC7" s="19">
        <f>(SQRT(V7^2+W7^2+X7^2)-SQRT(S7^2+T7^2+U7^2))/SQRT(S7^2+T7^2+U7^2)*100</f>
        <v>7.1569213758489516</v>
      </c>
      <c r="AD7" s="20"/>
      <c r="AF7" s="45">
        <f>(V7-S7)</f>
        <v>-0.76999999999999602</v>
      </c>
      <c r="AG7" s="43">
        <f>(W7-T7)</f>
        <v>14.409999999999997</v>
      </c>
      <c r="AH7" s="43">
        <f>(X7-U7)</f>
        <v>-7.8900000000000006</v>
      </c>
      <c r="AI7" s="43">
        <f>(SQRT(V7^2+W7^2+X7^2)-SQRT(S7^2+T7^2+U7^2))</f>
        <v>11.153680806337007</v>
      </c>
      <c r="AJ7" s="46"/>
    </row>
    <row r="8" spans="11:36" x14ac:dyDescent="0.25">
      <c r="K8" s="21">
        <v>2</v>
      </c>
      <c r="L8" s="17">
        <v>1</v>
      </c>
      <c r="R8" s="22">
        <v>2</v>
      </c>
      <c r="S8" s="23">
        <v>-74</v>
      </c>
      <c r="T8" s="24">
        <v>132</v>
      </c>
      <c r="U8" s="24">
        <v>37.25</v>
      </c>
      <c r="V8" s="24">
        <v>-82.44</v>
      </c>
      <c r="W8" s="24">
        <v>154.15</v>
      </c>
      <c r="X8" s="25">
        <v>31.14</v>
      </c>
      <c r="Z8" s="26">
        <f t="shared" ref="Z8:AB11" si="0">(V8-S8)/S8*100</f>
        <v>11.405405405405403</v>
      </c>
      <c r="AA8" s="27">
        <f t="shared" si="0"/>
        <v>16.780303030303035</v>
      </c>
      <c r="AB8" s="27">
        <f t="shared" si="0"/>
        <v>-16.402684563758388</v>
      </c>
      <c r="AC8" s="27">
        <f t="shared" ref="AC8:AC11" si="1">(SQRT(V8^2+W8^2+X8^2)-SQRT(S8^2+T8^2+U8^2))/SQRT(S8^2+T8^2+U8^2)*100</f>
        <v>13.935259071966108</v>
      </c>
      <c r="AD8" s="28"/>
      <c r="AF8" s="26">
        <f t="shared" ref="AF8:AH27" si="2">(V8-S8)</f>
        <v>-8.4399999999999977</v>
      </c>
      <c r="AG8" s="27">
        <f t="shared" si="2"/>
        <v>22.150000000000006</v>
      </c>
      <c r="AH8" s="27">
        <f t="shared" si="2"/>
        <v>-6.1099999999999994</v>
      </c>
      <c r="AI8" s="27">
        <f t="shared" ref="AI8:AI27" si="3">(SQRT(V8^2+W8^2+X8^2)-SQRT(S8^2+T8^2+U8^2))</f>
        <v>21.717359110136243</v>
      </c>
      <c r="AJ8" s="28"/>
    </row>
    <row r="9" spans="11:36" x14ac:dyDescent="0.25">
      <c r="K9" s="21">
        <v>3</v>
      </c>
      <c r="L9" s="17">
        <v>0</v>
      </c>
      <c r="R9" s="22">
        <v>3</v>
      </c>
      <c r="S9" s="23">
        <v>-74</v>
      </c>
      <c r="T9" s="24">
        <v>132</v>
      </c>
      <c r="U9" s="24">
        <v>37.25</v>
      </c>
      <c r="V9" s="24">
        <v>-80.430000000000007</v>
      </c>
      <c r="W9" s="24">
        <v>151.59</v>
      </c>
      <c r="X9" s="25">
        <v>30.21</v>
      </c>
      <c r="Z9" s="26">
        <f t="shared" si="0"/>
        <v>8.6891891891891984</v>
      </c>
      <c r="AA9" s="27">
        <f t="shared" si="0"/>
        <v>14.840909090909093</v>
      </c>
      <c r="AB9" s="27">
        <f t="shared" si="0"/>
        <v>-18.8993288590604</v>
      </c>
      <c r="AC9" s="27">
        <f t="shared" si="1"/>
        <v>11.806536407189308</v>
      </c>
      <c r="AD9" s="28"/>
      <c r="AF9" s="26">
        <f t="shared" si="2"/>
        <v>-6.4300000000000068</v>
      </c>
      <c r="AG9" s="27">
        <f t="shared" si="2"/>
        <v>19.590000000000003</v>
      </c>
      <c r="AH9" s="27">
        <f t="shared" si="2"/>
        <v>-7.0399999999999991</v>
      </c>
      <c r="AI9" s="27">
        <f t="shared" si="3"/>
        <v>18.399858206988597</v>
      </c>
      <c r="AJ9" s="28"/>
    </row>
    <row r="10" spans="11:36" x14ac:dyDescent="0.25">
      <c r="K10" s="21">
        <v>4</v>
      </c>
      <c r="L10" s="17">
        <v>0</v>
      </c>
      <c r="R10" s="22">
        <v>4</v>
      </c>
      <c r="S10" s="23">
        <v>-74</v>
      </c>
      <c r="T10" s="24">
        <v>132</v>
      </c>
      <c r="U10" s="24">
        <v>37.25</v>
      </c>
      <c r="V10" s="24">
        <v>-57.05</v>
      </c>
      <c r="W10" s="24">
        <v>148.15</v>
      </c>
      <c r="X10" s="25">
        <v>30.41</v>
      </c>
      <c r="Z10" s="26">
        <f t="shared" si="0"/>
        <v>-22.905405405405411</v>
      </c>
      <c r="AA10" s="27">
        <f t="shared" si="0"/>
        <v>12.234848484848488</v>
      </c>
      <c r="AB10" s="27">
        <f t="shared" si="0"/>
        <v>-18.36241610738255</v>
      </c>
      <c r="AC10" s="27">
        <f t="shared" si="1"/>
        <v>3.7194558561429245</v>
      </c>
      <c r="AD10" s="28"/>
      <c r="AF10" s="26">
        <f t="shared" si="2"/>
        <v>16.950000000000003</v>
      </c>
      <c r="AG10" s="27">
        <f t="shared" si="2"/>
        <v>16.150000000000006</v>
      </c>
      <c r="AH10" s="27">
        <f t="shared" si="2"/>
        <v>-6.84</v>
      </c>
      <c r="AI10" s="27">
        <f t="shared" si="3"/>
        <v>5.796573863822573</v>
      </c>
      <c r="AJ10" s="28"/>
    </row>
    <row r="11" spans="11:36" ht="15.75" thickBot="1" x14ac:dyDescent="0.3">
      <c r="K11" s="21">
        <v>5</v>
      </c>
      <c r="L11" s="17">
        <v>0</v>
      </c>
      <c r="R11" s="29">
        <v>5</v>
      </c>
      <c r="S11" s="30">
        <v>-74</v>
      </c>
      <c r="T11" s="31">
        <v>132</v>
      </c>
      <c r="U11" s="31">
        <v>37.25</v>
      </c>
      <c r="V11" s="31">
        <v>-82.27</v>
      </c>
      <c r="W11" s="31">
        <v>147.44999999999999</v>
      </c>
      <c r="X11" s="32">
        <v>31.3</v>
      </c>
      <c r="Z11" s="33">
        <f t="shared" si="0"/>
        <v>11.17567567567567</v>
      </c>
      <c r="AA11" s="34">
        <f t="shared" si="0"/>
        <v>11.704545454545446</v>
      </c>
      <c r="AB11" s="34">
        <f t="shared" si="0"/>
        <v>-15.973154362416105</v>
      </c>
      <c r="AC11" s="34">
        <f t="shared" si="1"/>
        <v>10.189972135689946</v>
      </c>
      <c r="AD11" s="35"/>
      <c r="AF11" s="33">
        <f t="shared" si="2"/>
        <v>-8.269999999999996</v>
      </c>
      <c r="AG11" s="34">
        <f t="shared" si="2"/>
        <v>15.449999999999989</v>
      </c>
      <c r="AH11" s="34">
        <f t="shared" si="2"/>
        <v>-5.9499999999999993</v>
      </c>
      <c r="AI11" s="34">
        <f t="shared" si="3"/>
        <v>15.880528883618211</v>
      </c>
      <c r="AJ11" s="35"/>
    </row>
    <row r="12" spans="11:36" ht="15.75" thickBot="1" x14ac:dyDescent="0.3">
      <c r="K12" s="21">
        <v>6</v>
      </c>
      <c r="L12" s="17">
        <v>0</v>
      </c>
      <c r="AF12" s="44"/>
      <c r="AG12" s="44"/>
      <c r="AH12" s="44"/>
      <c r="AI12" s="44"/>
    </row>
    <row r="13" spans="11:36" ht="15.75" thickBot="1" x14ac:dyDescent="0.3">
      <c r="K13" s="21">
        <v>7</v>
      </c>
      <c r="L13" s="17">
        <v>0</v>
      </c>
      <c r="R13" s="1" t="s">
        <v>18</v>
      </c>
      <c r="S13" s="2"/>
      <c r="T13" s="2"/>
      <c r="U13" s="2"/>
      <c r="V13" s="2"/>
      <c r="W13" s="2"/>
      <c r="X13" s="3"/>
      <c r="AF13" s="44"/>
      <c r="AG13" s="44"/>
      <c r="AH13" s="44"/>
      <c r="AI13" s="44"/>
    </row>
    <row r="14" spans="11:36" ht="15.75" thickBot="1" x14ac:dyDescent="0.3">
      <c r="K14" s="21">
        <v>8</v>
      </c>
      <c r="L14" s="17">
        <v>1</v>
      </c>
      <c r="R14" s="6" t="s">
        <v>6</v>
      </c>
      <c r="S14" s="7" t="s">
        <v>7</v>
      </c>
      <c r="T14" s="8" t="s">
        <v>8</v>
      </c>
      <c r="U14" s="8" t="s">
        <v>9</v>
      </c>
      <c r="V14" s="8" t="s">
        <v>10</v>
      </c>
      <c r="W14" s="8" t="s">
        <v>11</v>
      </c>
      <c r="X14" s="5" t="s">
        <v>12</v>
      </c>
      <c r="Z14" s="9" t="s">
        <v>13</v>
      </c>
      <c r="AA14" s="10" t="s">
        <v>14</v>
      </c>
      <c r="AB14" s="10" t="s">
        <v>15</v>
      </c>
      <c r="AC14" s="10" t="s">
        <v>16</v>
      </c>
      <c r="AD14" s="11" t="s">
        <v>17</v>
      </c>
      <c r="AF14" s="4" t="s">
        <v>85</v>
      </c>
      <c r="AG14" s="8" t="s">
        <v>86</v>
      </c>
      <c r="AH14" s="8" t="s">
        <v>87</v>
      </c>
      <c r="AI14" s="8" t="s">
        <v>88</v>
      </c>
      <c r="AJ14" s="5" t="s">
        <v>96</v>
      </c>
    </row>
    <row r="15" spans="11:36" x14ac:dyDescent="0.25">
      <c r="K15" s="21">
        <v>9</v>
      </c>
      <c r="L15" s="17">
        <v>0</v>
      </c>
      <c r="R15" s="14">
        <v>1</v>
      </c>
      <c r="S15" s="15">
        <v>79</v>
      </c>
      <c r="T15" s="16">
        <v>114</v>
      </c>
      <c r="U15" s="16">
        <v>37.25</v>
      </c>
      <c r="V15" s="16">
        <v>70.459999999999994</v>
      </c>
      <c r="W15" s="16">
        <v>157.28</v>
      </c>
      <c r="X15" s="17">
        <v>22.85</v>
      </c>
      <c r="Z15" s="18">
        <f>(V15-S15)/S15*100</f>
        <v>-10.810126582278489</v>
      </c>
      <c r="AA15" s="19">
        <f>(W15-T15)/T15*100</f>
        <v>37.964912280701753</v>
      </c>
      <c r="AB15" s="19">
        <f>(X15-U15)/U15*100</f>
        <v>-38.65771812080537</v>
      </c>
      <c r="AC15" s="19">
        <f t="shared" ref="AC15:AC19" si="4">(SQRT(V15^2+W15^2+X15^2)-SQRT(S15^2+T15^2+U15^2))/SQRT(S15^2+T15^2+U15^2)*100</f>
        <v>21.054705636102092</v>
      </c>
      <c r="AD15" s="20"/>
      <c r="AF15" s="45">
        <f t="shared" si="2"/>
        <v>-8.5400000000000063</v>
      </c>
      <c r="AG15" s="43">
        <f t="shared" si="2"/>
        <v>43.28</v>
      </c>
      <c r="AH15" s="43">
        <f t="shared" si="2"/>
        <v>-14.399999999999999</v>
      </c>
      <c r="AI15" s="43">
        <f t="shared" si="3"/>
        <v>30.237198180092889</v>
      </c>
      <c r="AJ15" s="46"/>
    </row>
    <row r="16" spans="11:36" ht="15.75" thickBot="1" x14ac:dyDescent="0.3">
      <c r="K16" s="36">
        <v>10</v>
      </c>
      <c r="L16" s="37">
        <v>1</v>
      </c>
      <c r="R16" s="22">
        <v>2</v>
      </c>
      <c r="S16" s="23">
        <v>79</v>
      </c>
      <c r="T16" s="24">
        <v>114</v>
      </c>
      <c r="U16" s="24">
        <v>37.25</v>
      </c>
      <c r="V16" s="24">
        <v>70.5</v>
      </c>
      <c r="W16" s="24">
        <v>155.91999999999999</v>
      </c>
      <c r="X16" s="25">
        <v>22.88</v>
      </c>
      <c r="Z16" s="26">
        <f t="shared" ref="Z16:AB19" si="5">(V16-S16)/S16*100</f>
        <v>-10.759493670886076</v>
      </c>
      <c r="AA16" s="27">
        <f t="shared" si="5"/>
        <v>36.771929824561397</v>
      </c>
      <c r="AB16" s="27">
        <f t="shared" si="5"/>
        <v>-38.577181208053695</v>
      </c>
      <c r="AC16" s="27">
        <f t="shared" si="4"/>
        <v>20.212787170883388</v>
      </c>
      <c r="AD16" s="28"/>
      <c r="AF16" s="26">
        <f t="shared" si="2"/>
        <v>-8.5</v>
      </c>
      <c r="AG16" s="27">
        <f t="shared" si="2"/>
        <v>41.919999999999987</v>
      </c>
      <c r="AH16" s="27">
        <f t="shared" si="2"/>
        <v>-14.370000000000001</v>
      </c>
      <c r="AI16" s="27">
        <f t="shared" si="3"/>
        <v>29.028097662408783</v>
      </c>
      <c r="AJ16" s="28"/>
    </row>
    <row r="17" spans="11:36" x14ac:dyDescent="0.25">
      <c r="R17" s="22">
        <v>3</v>
      </c>
      <c r="S17" s="23">
        <v>79</v>
      </c>
      <c r="T17" s="24">
        <v>114</v>
      </c>
      <c r="U17" s="24">
        <v>37.25</v>
      </c>
      <c r="V17" s="24">
        <v>71.41</v>
      </c>
      <c r="W17" s="24">
        <v>157.24</v>
      </c>
      <c r="X17" s="25">
        <v>23.86</v>
      </c>
      <c r="Z17" s="26">
        <f t="shared" si="5"/>
        <v>-9.607594936708864</v>
      </c>
      <c r="AA17" s="27">
        <f t="shared" si="5"/>
        <v>37.929824561403521</v>
      </c>
      <c r="AB17" s="27">
        <f t="shared" si="5"/>
        <v>-35.946308724832214</v>
      </c>
      <c r="AC17" s="27">
        <f t="shared" si="4"/>
        <v>21.393425044675727</v>
      </c>
      <c r="AD17" s="28"/>
      <c r="AF17" s="26">
        <f t="shared" si="2"/>
        <v>-7.5900000000000034</v>
      </c>
      <c r="AG17" s="27">
        <f t="shared" si="2"/>
        <v>43.240000000000009</v>
      </c>
      <c r="AH17" s="27">
        <f t="shared" si="2"/>
        <v>-13.39</v>
      </c>
      <c r="AI17" s="27">
        <f t="shared" si="3"/>
        <v>30.723641736298362</v>
      </c>
      <c r="AJ17" s="28"/>
    </row>
    <row r="18" spans="11:36" x14ac:dyDescent="0.25">
      <c r="R18" s="22">
        <v>4</v>
      </c>
      <c r="S18" s="23">
        <v>79</v>
      </c>
      <c r="T18" s="24">
        <v>114</v>
      </c>
      <c r="U18" s="24">
        <v>37.25</v>
      </c>
      <c r="V18" s="24">
        <v>72.77</v>
      </c>
      <c r="W18" s="24">
        <v>157.27000000000001</v>
      </c>
      <c r="X18" s="25">
        <v>23.86</v>
      </c>
      <c r="Z18" s="26">
        <f t="shared" si="5"/>
        <v>-7.8860759493670942</v>
      </c>
      <c r="AA18" s="27">
        <f t="shared" si="5"/>
        <v>37.956140350877206</v>
      </c>
      <c r="AB18" s="27">
        <f t="shared" si="5"/>
        <v>-35.946308724832214</v>
      </c>
      <c r="AC18" s="27">
        <f t="shared" si="4"/>
        <v>21.803168542195124</v>
      </c>
      <c r="AD18" s="28"/>
      <c r="AF18" s="26">
        <f t="shared" si="2"/>
        <v>-6.230000000000004</v>
      </c>
      <c r="AG18" s="27">
        <f t="shared" si="2"/>
        <v>43.27000000000001</v>
      </c>
      <c r="AH18" s="27">
        <f t="shared" si="2"/>
        <v>-13.39</v>
      </c>
      <c r="AI18" s="27">
        <f t="shared" si="3"/>
        <v>31.312084792764296</v>
      </c>
      <c r="AJ18" s="28"/>
    </row>
    <row r="19" spans="11:36" ht="15.75" thickBot="1" x14ac:dyDescent="0.3">
      <c r="K19" t="s">
        <v>24</v>
      </c>
      <c r="R19" s="29">
        <v>5</v>
      </c>
      <c r="S19" s="30">
        <v>79</v>
      </c>
      <c r="T19" s="31">
        <v>114</v>
      </c>
      <c r="U19" s="31">
        <v>37.25</v>
      </c>
      <c r="V19" s="31">
        <v>86.74</v>
      </c>
      <c r="W19" s="31">
        <v>123.66</v>
      </c>
      <c r="X19" s="32">
        <v>23.71</v>
      </c>
      <c r="Z19" s="33">
        <f t="shared" si="5"/>
        <v>9.7974683544303733</v>
      </c>
      <c r="AA19" s="34">
        <f t="shared" si="5"/>
        <v>8.4736842105263133</v>
      </c>
      <c r="AB19" s="34">
        <f t="shared" si="5"/>
        <v>-36.348993288590606</v>
      </c>
      <c r="AC19" s="34">
        <f t="shared" si="4"/>
        <v>6.4656056636235819</v>
      </c>
      <c r="AD19" s="35"/>
      <c r="AF19" s="33">
        <f t="shared" si="2"/>
        <v>7.7399999999999949</v>
      </c>
      <c r="AG19" s="34">
        <f t="shared" si="2"/>
        <v>9.6599999999999966</v>
      </c>
      <c r="AH19" s="34">
        <f t="shared" si="2"/>
        <v>-13.54</v>
      </c>
      <c r="AI19" s="34">
        <f t="shared" si="3"/>
        <v>9.2854207123225763</v>
      </c>
      <c r="AJ19" s="35"/>
    </row>
    <row r="20" spans="11:36" ht="15.75" thickBot="1" x14ac:dyDescent="0.3">
      <c r="L20" s="38">
        <f>(SUM(L7:L16)/10*100)</f>
        <v>30</v>
      </c>
      <c r="M20" s="39" t="s">
        <v>17</v>
      </c>
      <c r="AF20" s="44"/>
      <c r="AG20" s="44"/>
      <c r="AH20" s="44"/>
      <c r="AI20" s="44"/>
    </row>
    <row r="21" spans="11:36" ht="15.75" thickBot="1" x14ac:dyDescent="0.3">
      <c r="R21" s="1" t="s">
        <v>19</v>
      </c>
      <c r="S21" s="2"/>
      <c r="T21" s="2"/>
      <c r="U21" s="2"/>
      <c r="V21" s="2"/>
      <c r="W21" s="2"/>
      <c r="X21" s="3"/>
      <c r="AF21" s="44"/>
      <c r="AG21" s="44"/>
      <c r="AH21" s="44"/>
      <c r="AI21" s="44"/>
    </row>
    <row r="22" spans="11:36" ht="15.75" thickBot="1" x14ac:dyDescent="0.3">
      <c r="R22" s="6" t="s">
        <v>6</v>
      </c>
      <c r="S22" s="7" t="s">
        <v>7</v>
      </c>
      <c r="T22" s="8" t="s">
        <v>8</v>
      </c>
      <c r="U22" s="8" t="s">
        <v>9</v>
      </c>
      <c r="V22" s="8" t="s">
        <v>10</v>
      </c>
      <c r="W22" s="8" t="s">
        <v>11</v>
      </c>
      <c r="X22" s="5" t="s">
        <v>12</v>
      </c>
      <c r="Z22" s="9" t="s">
        <v>13</v>
      </c>
      <c r="AA22" s="10" t="s">
        <v>20</v>
      </c>
      <c r="AB22" s="10" t="s">
        <v>15</v>
      </c>
      <c r="AC22" s="10" t="s">
        <v>16</v>
      </c>
      <c r="AD22" s="11" t="s">
        <v>17</v>
      </c>
      <c r="AF22" s="4" t="s">
        <v>85</v>
      </c>
      <c r="AG22" s="8" t="s">
        <v>86</v>
      </c>
      <c r="AH22" s="8" t="s">
        <v>87</v>
      </c>
      <c r="AI22" s="8" t="s">
        <v>88</v>
      </c>
      <c r="AJ22" s="5" t="s">
        <v>96</v>
      </c>
    </row>
    <row r="23" spans="11:36" x14ac:dyDescent="0.25">
      <c r="R23" s="14">
        <v>1</v>
      </c>
      <c r="S23" s="15">
        <v>175</v>
      </c>
      <c r="T23" s="16">
        <v>0</v>
      </c>
      <c r="U23" s="16">
        <v>37.25</v>
      </c>
      <c r="V23" s="16">
        <v>177.05</v>
      </c>
      <c r="W23" s="16">
        <v>31.23</v>
      </c>
      <c r="X23" s="17">
        <v>30.3</v>
      </c>
      <c r="Z23" s="18">
        <f>(V23-S23)/S23*100</f>
        <v>1.1714285714285779</v>
      </c>
      <c r="AA23" s="19">
        <f>(W23-T23)</f>
        <v>31.23</v>
      </c>
      <c r="AB23" s="19">
        <f>(X23-U23)/U23*100</f>
        <v>-18.657718120805367</v>
      </c>
      <c r="AC23" s="40"/>
      <c r="AD23" s="20"/>
      <c r="AF23" s="45">
        <f t="shared" si="2"/>
        <v>2.0500000000000114</v>
      </c>
      <c r="AG23" s="43">
        <f t="shared" si="2"/>
        <v>31.23</v>
      </c>
      <c r="AH23" s="43">
        <f t="shared" si="2"/>
        <v>-6.9499999999999993</v>
      </c>
      <c r="AI23" s="43">
        <f t="shared" si="3"/>
        <v>3.3981438463274856</v>
      </c>
      <c r="AJ23" s="46"/>
    </row>
    <row r="24" spans="11:36" x14ac:dyDescent="0.25">
      <c r="R24" s="22">
        <v>2</v>
      </c>
      <c r="S24" s="23">
        <v>175</v>
      </c>
      <c r="T24" s="24">
        <v>0</v>
      </c>
      <c r="U24" s="24">
        <v>37.25</v>
      </c>
      <c r="V24" s="24">
        <v>173.86</v>
      </c>
      <c r="W24" s="24">
        <v>29.35</v>
      </c>
      <c r="X24" s="25">
        <v>27.33</v>
      </c>
      <c r="Z24" s="26">
        <f t="shared" ref="Z24:Z27" si="6">(V24-S24)/S24*100</f>
        <v>-0.6514285714285637</v>
      </c>
      <c r="AA24" s="27">
        <f t="shared" ref="AA24:AA27" si="7">(W24-T24)</f>
        <v>29.35</v>
      </c>
      <c r="AB24" s="27">
        <f t="shared" ref="AB24:AB27" si="8">(X24-U24)/U24*100</f>
        <v>-26.630872483221481</v>
      </c>
      <c r="AC24" s="41"/>
      <c r="AD24" s="28"/>
      <c r="AF24" s="26">
        <f t="shared" si="2"/>
        <v>-1.1399999999999864</v>
      </c>
      <c r="AG24" s="27">
        <f t="shared" si="2"/>
        <v>29.35</v>
      </c>
      <c r="AH24" s="27">
        <f t="shared" si="2"/>
        <v>-9.9200000000000017</v>
      </c>
      <c r="AI24" s="27">
        <f t="shared" si="3"/>
        <v>-0.49507056858141141</v>
      </c>
      <c r="AJ24" s="28"/>
    </row>
    <row r="25" spans="11:36" x14ac:dyDescent="0.25">
      <c r="R25" s="22">
        <v>3</v>
      </c>
      <c r="S25" s="23">
        <v>175</v>
      </c>
      <c r="T25" s="24">
        <v>0</v>
      </c>
      <c r="U25" s="24">
        <v>37.25</v>
      </c>
      <c r="V25" s="24">
        <v>174.48</v>
      </c>
      <c r="W25" s="24">
        <v>31.02</v>
      </c>
      <c r="X25" s="25">
        <v>29.29</v>
      </c>
      <c r="Z25" s="26">
        <f t="shared" si="6"/>
        <v>-0.29714285714286298</v>
      </c>
      <c r="AA25" s="27">
        <f t="shared" si="7"/>
        <v>31.02</v>
      </c>
      <c r="AB25" s="27">
        <f t="shared" si="8"/>
        <v>-21.369127516778523</v>
      </c>
      <c r="AC25" s="41"/>
      <c r="AD25" s="28"/>
      <c r="AF25" s="26">
        <f t="shared" si="2"/>
        <v>-0.52000000000001023</v>
      </c>
      <c r="AG25" s="27">
        <f t="shared" si="2"/>
        <v>31.02</v>
      </c>
      <c r="AH25" s="27">
        <f t="shared" si="2"/>
        <v>-7.9600000000000009</v>
      </c>
      <c r="AI25" s="27">
        <f t="shared" si="3"/>
        <v>0.69964823808200549</v>
      </c>
      <c r="AJ25" s="28"/>
    </row>
    <row r="26" spans="11:36" x14ac:dyDescent="0.25">
      <c r="R26" s="22">
        <v>4</v>
      </c>
      <c r="S26" s="23">
        <v>175</v>
      </c>
      <c r="T26" s="24">
        <v>0</v>
      </c>
      <c r="U26" s="24">
        <v>37.25</v>
      </c>
      <c r="V26" s="24">
        <v>173.95</v>
      </c>
      <c r="W26" s="24">
        <v>30.57</v>
      </c>
      <c r="X26" s="25">
        <v>26.3</v>
      </c>
      <c r="Z26" s="26">
        <f t="shared" si="6"/>
        <v>-0.60000000000000653</v>
      </c>
      <c r="AA26" s="27">
        <f t="shared" si="7"/>
        <v>30.57</v>
      </c>
      <c r="AB26" s="27">
        <f t="shared" si="8"/>
        <v>-29.395973154362416</v>
      </c>
      <c r="AC26" s="41"/>
      <c r="AD26" s="28"/>
      <c r="AF26" s="26">
        <f t="shared" si="2"/>
        <v>-1.0500000000000114</v>
      </c>
      <c r="AG26" s="27">
        <f t="shared" si="2"/>
        <v>30.57</v>
      </c>
      <c r="AH26" s="27">
        <f t="shared" si="2"/>
        <v>-10.95</v>
      </c>
      <c r="AI26" s="27">
        <f t="shared" si="3"/>
        <v>-0.35734519318694424</v>
      </c>
      <c r="AJ26" s="28"/>
    </row>
    <row r="27" spans="11:36" ht="15.75" thickBot="1" x14ac:dyDescent="0.3">
      <c r="R27" s="29">
        <v>5</v>
      </c>
      <c r="S27" s="30">
        <v>175</v>
      </c>
      <c r="T27" s="31">
        <v>0</v>
      </c>
      <c r="U27" s="31">
        <v>37.25</v>
      </c>
      <c r="V27" s="31">
        <v>175.83</v>
      </c>
      <c r="W27" s="31">
        <v>31.05</v>
      </c>
      <c r="X27" s="32">
        <v>29.3</v>
      </c>
      <c r="Z27" s="33">
        <f t="shared" si="6"/>
        <v>0.47428571428572142</v>
      </c>
      <c r="AA27" s="34">
        <f t="shared" si="7"/>
        <v>31.05</v>
      </c>
      <c r="AB27" s="34">
        <f t="shared" si="8"/>
        <v>-21.34228187919463</v>
      </c>
      <c r="AC27" s="42"/>
      <c r="AD27" s="35"/>
      <c r="AF27" s="33">
        <f t="shared" si="2"/>
        <v>0.83000000000001251</v>
      </c>
      <c r="AG27" s="34">
        <f t="shared" si="2"/>
        <v>31.05</v>
      </c>
      <c r="AH27" s="34">
        <f t="shared" si="2"/>
        <v>-7.9499999999999993</v>
      </c>
      <c r="AI27" s="34">
        <f t="shared" si="3"/>
        <v>2.0180642323872462</v>
      </c>
      <c r="AJ27" s="35"/>
    </row>
    <row r="29" spans="11:36" x14ac:dyDescent="0.25">
      <c r="Z29" t="s">
        <v>92</v>
      </c>
      <c r="AA29" t="s">
        <v>93</v>
      </c>
      <c r="AB29" t="s">
        <v>94</v>
      </c>
      <c r="AC29" t="s">
        <v>95</v>
      </c>
      <c r="AF29" t="s">
        <v>92</v>
      </c>
      <c r="AG29" t="s">
        <v>93</v>
      </c>
      <c r="AH29" t="s">
        <v>94</v>
      </c>
      <c r="AI29" t="s">
        <v>95</v>
      </c>
    </row>
    <row r="30" spans="11:36" x14ac:dyDescent="0.25">
      <c r="X30" t="s">
        <v>67</v>
      </c>
      <c r="Z30" s="44">
        <f>AVERAGE(Z7:Z11,Z15:Z19,Z23:Z27)</f>
        <v>-1.317551634817459</v>
      </c>
      <c r="AA30" s="44">
        <f>AVERAGE(AA7:AA11,AA15:AA19)</f>
        <v>22.557376395534288</v>
      </c>
      <c r="AB30" s="44">
        <f t="shared" ref="AB30" si="9">AVERAGE(AB7:AB11,AB15:AB19,AB23:AB27)</f>
        <v>-26.246085011185688</v>
      </c>
      <c r="AC30" s="44">
        <f>AVERAGE(AC7:AC11,AC15:AC19)</f>
        <v>13.773783690431717</v>
      </c>
      <c r="AE30" t="s">
        <v>89</v>
      </c>
      <c r="AF30" s="44">
        <f>AVERAGE(AF7:AF11,AF15:AF19,AF23:AF27)</f>
        <v>-1.9939999999999998</v>
      </c>
      <c r="AG30" s="44">
        <f>AVERAGE(AG7:AG11,AG15:AG19,AG23:AG27)</f>
        <v>28.156000000000002</v>
      </c>
      <c r="AH30" s="44">
        <f t="shared" ref="AH30:AI30" si="10">AVERAGE(AH7:AH11,AH15:AH19,AH23:AH27)</f>
        <v>-9.7766666666666655</v>
      </c>
      <c r="AI30" s="44">
        <f t="shared" si="10"/>
        <v>13.919858967321195</v>
      </c>
    </row>
    <row r="31" spans="11:36" x14ac:dyDescent="0.25">
      <c r="X31" t="s">
        <v>83</v>
      </c>
      <c r="Z31" s="44">
        <f>MAX(Z7:Z11,Z15:Z19,Z23:Z27)</f>
        <v>11.405405405405403</v>
      </c>
      <c r="AA31" s="44">
        <f>MAX(AA7:AA11,AA15:AA19)</f>
        <v>37.964912280701753</v>
      </c>
      <c r="AB31" s="44">
        <f>MAX(AB7:AB11,AB15:AB19,AB23:AB27)</f>
        <v>-15.973154362416105</v>
      </c>
      <c r="AC31" s="44">
        <f>MAX(AC7:AC11,AC15:AC19)</f>
        <v>21.803168542195124</v>
      </c>
      <c r="AE31" t="s">
        <v>90</v>
      </c>
      <c r="AF31" s="44">
        <f>MAX(AF7:AF11,AF15:AF19,AF23:AF27)</f>
        <v>16.950000000000003</v>
      </c>
      <c r="AG31" s="44">
        <f>MAX(AG7:AG11,AG15:AG19,AG23:AG27)</f>
        <v>43.28</v>
      </c>
      <c r="AH31" s="44">
        <f>MAX(AH7:AH11,AH15:AH19,AH23:AH27)</f>
        <v>-5.9499999999999993</v>
      </c>
      <c r="AI31" s="44">
        <f>MAX(AI7:AI11,AI15:AI19,AI23:AI27)</f>
        <v>31.312084792764296</v>
      </c>
    </row>
    <row r="32" spans="11:36" x14ac:dyDescent="0.25">
      <c r="X32" t="s">
        <v>84</v>
      </c>
      <c r="Z32" s="44">
        <f>MIN(Z7:Z11,Z15:Z19,Z23:Z27)</f>
        <v>-22.905405405405411</v>
      </c>
      <c r="AA32" s="44">
        <f>MIN(AA7:AA11,AA15:AA19)</f>
        <v>8.4736842105263133</v>
      </c>
      <c r="AB32" s="44">
        <f>MIN(AB7:AB11,AB15:AB19,AB23:AB27)</f>
        <v>-38.65771812080537</v>
      </c>
      <c r="AC32" s="44">
        <f>MIN(AC7:AC11,AC15:AC19)</f>
        <v>3.7194558561429245</v>
      </c>
      <c r="AE32" t="s">
        <v>91</v>
      </c>
      <c r="AF32" s="44">
        <f>MIN(AF7:AF11,AF15:AF19,AF23:AF27)</f>
        <v>-8.5400000000000063</v>
      </c>
      <c r="AG32" s="44">
        <f>MIN(AG7:AG11,AG15:AG19,AG23:AG27)</f>
        <v>9.6599999999999966</v>
      </c>
      <c r="AH32" s="44">
        <f>MIN(AH7:AH11,AH15:AH19,AH23:AH27)</f>
        <v>-14.399999999999999</v>
      </c>
      <c r="AI32" s="44">
        <f>MIN(AI7:AI11,AI15:AI19,AI23:AI27)</f>
        <v>-0.49507056858141141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C37-F1DB-4B62-9DE6-D4A564094096}">
  <dimension ref="B4:U30"/>
  <sheetViews>
    <sheetView topLeftCell="A9" workbookViewId="0">
      <selection activeCell="M34" sqref="M34"/>
    </sheetView>
  </sheetViews>
  <sheetFormatPr defaultRowHeight="15" x14ac:dyDescent="0.25"/>
  <cols>
    <col min="3" max="3" width="11.140625" bestFit="1" customWidth="1"/>
    <col min="8" max="8" width="13.140625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4" spans="2:21" ht="15.75" thickBot="1" x14ac:dyDescent="0.3">
      <c r="B4" t="s">
        <v>21</v>
      </c>
      <c r="I4" t="s">
        <v>22</v>
      </c>
    </row>
    <row r="5" spans="2:21" ht="15.75" thickBot="1" x14ac:dyDescent="0.3">
      <c r="E5" t="s">
        <v>0</v>
      </c>
      <c r="I5" s="1" t="s">
        <v>1</v>
      </c>
      <c r="J5" s="2"/>
      <c r="K5" s="2"/>
      <c r="L5" s="2"/>
      <c r="M5" s="2"/>
      <c r="N5" s="2"/>
      <c r="O5" s="3"/>
      <c r="T5" t="s">
        <v>2</v>
      </c>
    </row>
    <row r="6" spans="2:21" ht="15.75" thickBot="1" x14ac:dyDescent="0.3">
      <c r="B6" s="4" t="s">
        <v>3</v>
      </c>
      <c r="C6" s="5" t="s">
        <v>4</v>
      </c>
      <c r="E6" t="s">
        <v>5</v>
      </c>
      <c r="I6" s="6" t="s">
        <v>6</v>
      </c>
      <c r="J6" s="7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5" t="s">
        <v>12</v>
      </c>
      <c r="Q6" s="9" t="s">
        <v>13</v>
      </c>
      <c r="R6" s="10" t="s">
        <v>14</v>
      </c>
      <c r="S6" s="10" t="s">
        <v>15</v>
      </c>
      <c r="T6" s="10" t="s">
        <v>16</v>
      </c>
      <c r="U6" s="11" t="s">
        <v>17</v>
      </c>
    </row>
    <row r="7" spans="2:21" x14ac:dyDescent="0.25">
      <c r="B7" s="12">
        <v>1</v>
      </c>
      <c r="C7" s="13">
        <v>0</v>
      </c>
      <c r="I7" s="14">
        <v>1</v>
      </c>
      <c r="J7" s="15">
        <v>-74</v>
      </c>
      <c r="K7" s="16">
        <v>132</v>
      </c>
      <c r="L7" s="16">
        <v>37.25</v>
      </c>
      <c r="M7" s="16"/>
      <c r="N7" s="16"/>
      <c r="O7" s="17"/>
      <c r="Q7" s="18">
        <f>(M7-J7)/J7*100</f>
        <v>-100</v>
      </c>
      <c r="R7" s="19">
        <f>(N7-K7)/K7*100</f>
        <v>-100</v>
      </c>
      <c r="S7" s="19">
        <f>(O7-L7)/L7*100</f>
        <v>-100</v>
      </c>
      <c r="T7" s="19">
        <f>SQRT(Q7^2+R7^2+S7^2)</f>
        <v>173.20508075688772</v>
      </c>
      <c r="U7" s="20"/>
    </row>
    <row r="8" spans="2:21" x14ac:dyDescent="0.25">
      <c r="B8" s="21">
        <v>2</v>
      </c>
      <c r="C8" s="17">
        <v>0</v>
      </c>
      <c r="E8" t="s">
        <v>25</v>
      </c>
      <c r="I8" s="22">
        <v>2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ref="Q8:S11" si="0">(M8-J8)/J8*100</f>
        <v>-100</v>
      </c>
      <c r="R8" s="27">
        <f t="shared" si="0"/>
        <v>-100</v>
      </c>
      <c r="S8" s="27">
        <f t="shared" si="0"/>
        <v>-100</v>
      </c>
      <c r="T8" s="27">
        <f t="shared" ref="T8:T11" si="1">SQRT(Q8^2+R8^2+S8^2)</f>
        <v>173.20508075688772</v>
      </c>
      <c r="U8" s="28"/>
    </row>
    <row r="9" spans="2:21" x14ac:dyDescent="0.25">
      <c r="B9" s="21">
        <v>3</v>
      </c>
      <c r="C9" s="17">
        <v>0</v>
      </c>
      <c r="E9" t="s">
        <v>26</v>
      </c>
      <c r="I9" s="22">
        <v>3</v>
      </c>
      <c r="J9" s="23">
        <v>-74</v>
      </c>
      <c r="K9" s="24">
        <v>132</v>
      </c>
      <c r="L9" s="24">
        <v>37.25</v>
      </c>
      <c r="M9" s="24"/>
      <c r="N9" s="24"/>
      <c r="O9" s="25"/>
      <c r="Q9" s="26">
        <f t="shared" si="0"/>
        <v>-100</v>
      </c>
      <c r="R9" s="27">
        <f t="shared" si="0"/>
        <v>-100</v>
      </c>
      <c r="S9" s="27">
        <f t="shared" si="0"/>
        <v>-100</v>
      </c>
      <c r="T9" s="27">
        <f t="shared" si="1"/>
        <v>173.20508075688772</v>
      </c>
      <c r="U9" s="28"/>
    </row>
    <row r="10" spans="2:21" x14ac:dyDescent="0.25">
      <c r="B10" s="21">
        <v>4</v>
      </c>
      <c r="C10" s="17">
        <v>0</v>
      </c>
      <c r="E10" t="s">
        <v>27</v>
      </c>
      <c r="I10" s="22">
        <v>4</v>
      </c>
      <c r="J10" s="23">
        <v>-74</v>
      </c>
      <c r="K10" s="24">
        <v>132</v>
      </c>
      <c r="L10" s="24">
        <v>37.25</v>
      </c>
      <c r="M10" s="24"/>
      <c r="N10" s="24"/>
      <c r="O10" s="25"/>
      <c r="Q10" s="26">
        <f t="shared" si="0"/>
        <v>-100</v>
      </c>
      <c r="R10" s="27">
        <f t="shared" si="0"/>
        <v>-100</v>
      </c>
      <c r="S10" s="27">
        <f t="shared" si="0"/>
        <v>-100</v>
      </c>
      <c r="T10" s="27">
        <f t="shared" si="1"/>
        <v>173.20508075688772</v>
      </c>
      <c r="U10" s="28"/>
    </row>
    <row r="11" spans="2:21" ht="15.75" thickBot="1" x14ac:dyDescent="0.3">
      <c r="B11" s="21">
        <v>5</v>
      </c>
      <c r="C11" s="17">
        <v>0</v>
      </c>
      <c r="E11" t="s">
        <v>28</v>
      </c>
      <c r="I11" s="29">
        <v>5</v>
      </c>
      <c r="J11" s="30">
        <v>-74</v>
      </c>
      <c r="K11" s="31">
        <v>132</v>
      </c>
      <c r="L11" s="31">
        <v>37.25</v>
      </c>
      <c r="M11" s="31"/>
      <c r="N11" s="31"/>
      <c r="O11" s="32"/>
      <c r="Q11" s="33">
        <f t="shared" si="0"/>
        <v>-100</v>
      </c>
      <c r="R11" s="34">
        <f t="shared" si="0"/>
        <v>-100</v>
      </c>
      <c r="S11" s="34">
        <f t="shared" si="0"/>
        <v>-100</v>
      </c>
      <c r="T11" s="34">
        <f t="shared" si="1"/>
        <v>173.20508075688772</v>
      </c>
      <c r="U11" s="35"/>
    </row>
    <row r="12" spans="2:21" ht="15.75" thickBot="1" x14ac:dyDescent="0.3">
      <c r="B12" s="21">
        <v>6</v>
      </c>
      <c r="C12" s="17">
        <v>0</v>
      </c>
    </row>
    <row r="13" spans="2:21" ht="15.75" thickBot="1" x14ac:dyDescent="0.3">
      <c r="B13" s="21">
        <v>7</v>
      </c>
      <c r="C13" s="17">
        <v>0</v>
      </c>
      <c r="I13" s="1" t="s">
        <v>18</v>
      </c>
      <c r="J13" s="2"/>
      <c r="K13" s="2"/>
      <c r="L13" s="2"/>
      <c r="M13" s="2"/>
      <c r="N13" s="2"/>
      <c r="O13" s="3"/>
    </row>
    <row r="14" spans="2:21" ht="15.75" thickBot="1" x14ac:dyDescent="0.3">
      <c r="B14" s="21">
        <v>8</v>
      </c>
      <c r="C14" s="17">
        <v>0</v>
      </c>
      <c r="I14" s="6" t="s">
        <v>6</v>
      </c>
      <c r="J14" s="7" t="s">
        <v>7</v>
      </c>
      <c r="K14" s="8" t="s">
        <v>8</v>
      </c>
      <c r="L14" s="8" t="s">
        <v>9</v>
      </c>
      <c r="M14" s="8" t="s">
        <v>10</v>
      </c>
      <c r="N14" s="8" t="s">
        <v>11</v>
      </c>
      <c r="O14" s="5" t="s">
        <v>12</v>
      </c>
      <c r="Q14" s="9" t="s">
        <v>13</v>
      </c>
      <c r="R14" s="10" t="s">
        <v>14</v>
      </c>
      <c r="S14" s="10" t="s">
        <v>15</v>
      </c>
      <c r="T14" s="10" t="s">
        <v>16</v>
      </c>
      <c r="U14" s="11" t="s">
        <v>17</v>
      </c>
    </row>
    <row r="15" spans="2:21" x14ac:dyDescent="0.25">
      <c r="B15" s="21">
        <v>9</v>
      </c>
      <c r="C15" s="17">
        <v>0</v>
      </c>
      <c r="I15" s="14">
        <v>1</v>
      </c>
      <c r="J15" s="15">
        <v>79</v>
      </c>
      <c r="K15" s="16">
        <v>114</v>
      </c>
      <c r="L15" s="16">
        <v>37.25</v>
      </c>
      <c r="M15" s="16"/>
      <c r="N15" s="16"/>
      <c r="O15" s="17"/>
      <c r="Q15" s="18">
        <f>(M15-J15)/J15*100</f>
        <v>-100</v>
      </c>
      <c r="R15" s="19">
        <f>(N15-K15)/K15*100</f>
        <v>-100</v>
      </c>
      <c r="S15" s="19">
        <f>(O15-L15)/L15*100</f>
        <v>-100</v>
      </c>
      <c r="T15" s="19">
        <f>SQRT(Q15^2+R15^2+S15^2)</f>
        <v>173.20508075688772</v>
      </c>
      <c r="U15" s="20"/>
    </row>
    <row r="16" spans="2:21" ht="15.75" thickBot="1" x14ac:dyDescent="0.3">
      <c r="B16" s="36">
        <v>10</v>
      </c>
      <c r="C16" s="37">
        <v>0</v>
      </c>
      <c r="I16" s="22">
        <v>2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ref="Q16:S19" si="2">(M16-J16)/J16*100</f>
        <v>-100</v>
      </c>
      <c r="R16" s="27">
        <f t="shared" si="2"/>
        <v>-100</v>
      </c>
      <c r="S16" s="27">
        <f t="shared" si="2"/>
        <v>-100</v>
      </c>
      <c r="T16" s="27">
        <f t="shared" ref="T16:T19" si="3">SQRT(Q16^2+R16^2+S16^2)</f>
        <v>173.20508075688772</v>
      </c>
      <c r="U16" s="28"/>
    </row>
    <row r="17" spans="2:21" x14ac:dyDescent="0.25">
      <c r="I17" s="22">
        <v>3</v>
      </c>
      <c r="J17" s="23">
        <v>79</v>
      </c>
      <c r="K17" s="24">
        <v>114</v>
      </c>
      <c r="L17" s="24">
        <v>37.25</v>
      </c>
      <c r="M17" s="24"/>
      <c r="N17" s="24"/>
      <c r="O17" s="25"/>
      <c r="Q17" s="26">
        <f t="shared" si="2"/>
        <v>-100</v>
      </c>
      <c r="R17" s="27">
        <f t="shared" si="2"/>
        <v>-100</v>
      </c>
      <c r="S17" s="27">
        <f t="shared" si="2"/>
        <v>-100</v>
      </c>
      <c r="T17" s="27">
        <f t="shared" si="3"/>
        <v>173.20508075688772</v>
      </c>
      <c r="U17" s="28"/>
    </row>
    <row r="18" spans="2:21" x14ac:dyDescent="0.25">
      <c r="I18" s="22">
        <v>4</v>
      </c>
      <c r="J18" s="23">
        <v>79</v>
      </c>
      <c r="K18" s="24">
        <v>114</v>
      </c>
      <c r="L18" s="24">
        <v>37.25</v>
      </c>
      <c r="M18" s="24"/>
      <c r="N18" s="24"/>
      <c r="O18" s="25"/>
      <c r="Q18" s="26">
        <f t="shared" si="2"/>
        <v>-100</v>
      </c>
      <c r="R18" s="27">
        <f t="shared" si="2"/>
        <v>-100</v>
      </c>
      <c r="S18" s="27">
        <f t="shared" si="2"/>
        <v>-100</v>
      </c>
      <c r="T18" s="27">
        <f t="shared" si="3"/>
        <v>173.20508075688772</v>
      </c>
      <c r="U18" s="28"/>
    </row>
    <row r="19" spans="2:21" ht="15.75" thickBot="1" x14ac:dyDescent="0.3">
      <c r="B19" t="s">
        <v>24</v>
      </c>
      <c r="I19" s="29">
        <v>5</v>
      </c>
      <c r="J19" s="30">
        <v>79</v>
      </c>
      <c r="K19" s="31">
        <v>114</v>
      </c>
      <c r="L19" s="31">
        <v>37.25</v>
      </c>
      <c r="M19" s="31"/>
      <c r="N19" s="31"/>
      <c r="O19" s="32"/>
      <c r="Q19" s="33">
        <f t="shared" si="2"/>
        <v>-100</v>
      </c>
      <c r="R19" s="34">
        <f t="shared" si="2"/>
        <v>-100</v>
      </c>
      <c r="S19" s="34">
        <f t="shared" si="2"/>
        <v>-100</v>
      </c>
      <c r="T19" s="34">
        <f t="shared" si="3"/>
        <v>173.20508075688772</v>
      </c>
      <c r="U19" s="35"/>
    </row>
    <row r="20" spans="2:21" ht="15.75" thickBot="1" x14ac:dyDescent="0.3">
      <c r="C20" s="38">
        <f>(SUM(C7:C16)/10*100)</f>
        <v>0</v>
      </c>
      <c r="D20" s="39" t="s">
        <v>17</v>
      </c>
    </row>
    <row r="21" spans="2:21" ht="15.75" thickBot="1" x14ac:dyDescent="0.3">
      <c r="I21" s="1" t="s">
        <v>19</v>
      </c>
      <c r="J21" s="2"/>
      <c r="K21" s="2"/>
      <c r="L21" s="2"/>
      <c r="M21" s="2"/>
      <c r="N21" s="2"/>
      <c r="O21" s="3"/>
    </row>
    <row r="22" spans="2:21" ht="15.75" thickBot="1" x14ac:dyDescent="0.3">
      <c r="I22" s="6" t="s">
        <v>6</v>
      </c>
      <c r="J22" s="7" t="s">
        <v>7</v>
      </c>
      <c r="K22" s="8" t="s">
        <v>8</v>
      </c>
      <c r="L22" s="8" t="s">
        <v>9</v>
      </c>
      <c r="M22" s="8" t="s">
        <v>10</v>
      </c>
      <c r="N22" s="8" t="s">
        <v>11</v>
      </c>
      <c r="O22" s="5" t="s">
        <v>12</v>
      </c>
      <c r="Q22" s="9" t="s">
        <v>13</v>
      </c>
      <c r="R22" s="10" t="s">
        <v>20</v>
      </c>
      <c r="S22" s="10" t="s">
        <v>15</v>
      </c>
      <c r="T22" s="10" t="s">
        <v>16</v>
      </c>
      <c r="U22" s="11" t="s">
        <v>17</v>
      </c>
    </row>
    <row r="23" spans="2:21" x14ac:dyDescent="0.25">
      <c r="I23" s="14">
        <v>1</v>
      </c>
      <c r="J23" s="15">
        <v>175</v>
      </c>
      <c r="K23" s="16">
        <v>0</v>
      </c>
      <c r="L23" s="16">
        <v>37.25</v>
      </c>
      <c r="M23" s="16"/>
      <c r="N23" s="16"/>
      <c r="O23" s="17"/>
      <c r="Q23" s="18">
        <f>(M23-J23)/J23*100</f>
        <v>-100</v>
      </c>
      <c r="R23" s="19">
        <f>(N23-K23)</f>
        <v>0</v>
      </c>
      <c r="S23" s="19">
        <f>(O23-L23)/L23*100</f>
        <v>-100</v>
      </c>
      <c r="T23" s="40"/>
      <c r="U23" s="20"/>
    </row>
    <row r="24" spans="2:21" x14ac:dyDescent="0.25">
      <c r="I24" s="22">
        <v>2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ref="Q24:Q27" si="4">(M24-J24)/J24*100</f>
        <v>-100</v>
      </c>
      <c r="R24" s="27">
        <f t="shared" ref="R24:R27" si="5">(N24-K24)</f>
        <v>0</v>
      </c>
      <c r="S24" s="27">
        <f t="shared" ref="S24:S27" si="6">(O24-L24)/L24*100</f>
        <v>-100</v>
      </c>
      <c r="T24" s="41"/>
      <c r="U24" s="28"/>
    </row>
    <row r="25" spans="2:21" x14ac:dyDescent="0.25">
      <c r="I25" s="22">
        <v>3</v>
      </c>
      <c r="J25" s="23">
        <v>175</v>
      </c>
      <c r="K25" s="24">
        <v>0</v>
      </c>
      <c r="L25" s="24">
        <v>37.25</v>
      </c>
      <c r="M25" s="24"/>
      <c r="N25" s="24"/>
      <c r="O25" s="25"/>
      <c r="Q25" s="26">
        <f t="shared" si="4"/>
        <v>-100</v>
      </c>
      <c r="R25" s="27">
        <f t="shared" si="5"/>
        <v>0</v>
      </c>
      <c r="S25" s="27">
        <f t="shared" si="6"/>
        <v>-100</v>
      </c>
      <c r="T25" s="41"/>
      <c r="U25" s="28"/>
    </row>
    <row r="26" spans="2:21" x14ac:dyDescent="0.25">
      <c r="I26" s="22">
        <v>4</v>
      </c>
      <c r="J26" s="23">
        <v>175</v>
      </c>
      <c r="K26" s="24">
        <v>0</v>
      </c>
      <c r="L26" s="24">
        <v>37.25</v>
      </c>
      <c r="M26" s="24"/>
      <c r="N26" s="24"/>
      <c r="O26" s="25"/>
      <c r="Q26" s="26">
        <f t="shared" si="4"/>
        <v>-100</v>
      </c>
      <c r="R26" s="27">
        <f t="shared" si="5"/>
        <v>0</v>
      </c>
      <c r="S26" s="27">
        <f t="shared" si="6"/>
        <v>-100</v>
      </c>
      <c r="T26" s="41"/>
      <c r="U26" s="28"/>
    </row>
    <row r="27" spans="2:21" ht="15.75" thickBot="1" x14ac:dyDescent="0.3">
      <c r="I27" s="29">
        <v>5</v>
      </c>
      <c r="J27" s="30">
        <v>175</v>
      </c>
      <c r="K27" s="31">
        <v>0</v>
      </c>
      <c r="L27" s="31">
        <v>37.25</v>
      </c>
      <c r="M27" s="31"/>
      <c r="N27" s="31"/>
      <c r="O27" s="32"/>
      <c r="Q27" s="33">
        <f t="shared" si="4"/>
        <v>-100</v>
      </c>
      <c r="R27" s="34">
        <f t="shared" si="5"/>
        <v>0</v>
      </c>
      <c r="S27" s="34">
        <f t="shared" si="6"/>
        <v>-100</v>
      </c>
      <c r="T27" s="42"/>
      <c r="U27" s="35"/>
    </row>
    <row r="29" spans="2:21" x14ac:dyDescent="0.25">
      <c r="Q29" t="s">
        <v>68</v>
      </c>
      <c r="R29" t="s">
        <v>69</v>
      </c>
      <c r="S29" t="s">
        <v>70</v>
      </c>
      <c r="T29" t="s">
        <v>71</v>
      </c>
    </row>
    <row r="30" spans="2:21" x14ac:dyDescent="0.25">
      <c r="O30" t="s">
        <v>67</v>
      </c>
      <c r="Q30" s="44">
        <f>AVERAGE(Q7:Q11,Q15:Q19,Q23:Q27)</f>
        <v>-100</v>
      </c>
      <c r="R30" s="44">
        <f>AVERAGE(R7:R11,R15:R19)</f>
        <v>-100</v>
      </c>
      <c r="S30" s="44">
        <f t="shared" ref="S30" si="7">AVERAGE(S7:S11,S15:S19,S23:S27)</f>
        <v>-100</v>
      </c>
      <c r="T30" s="44">
        <f>AVERAGE(T7:T11,T15:T19)</f>
        <v>173.20508075688775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90C2-10E5-4109-8EE0-A9F3135B4775}">
  <dimension ref="B3:AC39"/>
  <sheetViews>
    <sheetView zoomScale="70" zoomScaleNormal="70" workbookViewId="0">
      <selection activeCell="B9" sqref="B9"/>
    </sheetView>
  </sheetViews>
  <sheetFormatPr defaultRowHeight="15" x14ac:dyDescent="0.25"/>
  <sheetData>
    <row r="3" spans="2:29" x14ac:dyDescent="0.25">
      <c r="C3" t="s">
        <v>72</v>
      </c>
      <c r="F3">
        <v>0.8</v>
      </c>
      <c r="K3">
        <v>0.6</v>
      </c>
      <c r="P3">
        <v>0.5</v>
      </c>
      <c r="U3">
        <v>0.4</v>
      </c>
      <c r="Z3">
        <v>0.2</v>
      </c>
    </row>
    <row r="4" spans="2:29" ht="15.75" thickBot="1" x14ac:dyDescent="0.3">
      <c r="B4">
        <v>0.8</v>
      </c>
      <c r="C4">
        <v>80</v>
      </c>
      <c r="E4" t="s">
        <v>101</v>
      </c>
      <c r="F4" t="s">
        <v>92</v>
      </c>
      <c r="G4" t="s">
        <v>93</v>
      </c>
      <c r="H4" s="44" t="s">
        <v>94</v>
      </c>
      <c r="I4" t="s">
        <v>95</v>
      </c>
      <c r="K4" t="s">
        <v>92</v>
      </c>
      <c r="L4" t="s">
        <v>93</v>
      </c>
      <c r="M4" s="44" t="s">
        <v>94</v>
      </c>
      <c r="N4" t="s">
        <v>95</v>
      </c>
      <c r="O4" s="44"/>
      <c r="P4" t="s">
        <v>92</v>
      </c>
      <c r="Q4" t="s">
        <v>93</v>
      </c>
      <c r="R4" s="44" t="s">
        <v>94</v>
      </c>
      <c r="S4" t="s">
        <v>95</v>
      </c>
      <c r="T4" s="44"/>
      <c r="U4" t="s">
        <v>92</v>
      </c>
      <c r="V4" t="s">
        <v>93</v>
      </c>
      <c r="W4" s="44" t="s">
        <v>94</v>
      </c>
      <c r="X4" t="s">
        <v>95</v>
      </c>
      <c r="Z4" t="s">
        <v>101</v>
      </c>
      <c r="AA4" t="s">
        <v>92</v>
      </c>
      <c r="AB4" t="s">
        <v>93</v>
      </c>
      <c r="AC4" s="44" t="s">
        <v>94</v>
      </c>
    </row>
    <row r="5" spans="2:29" x14ac:dyDescent="0.25">
      <c r="B5">
        <v>0.6</v>
      </c>
      <c r="C5">
        <v>60</v>
      </c>
      <c r="F5" s="18">
        <v>11.094594594594586</v>
      </c>
      <c r="G5" s="19">
        <v>18.931818181818187</v>
      </c>
      <c r="H5" s="19">
        <v>-21.932885906040273</v>
      </c>
      <c r="I5" s="19">
        <v>15.231928600643297</v>
      </c>
      <c r="K5" s="18">
        <v>6.6756756756756728</v>
      </c>
      <c r="L5" s="19">
        <v>5.674242424242431</v>
      </c>
      <c r="M5" s="19">
        <v>-15.436241610738255</v>
      </c>
      <c r="N5" s="19">
        <v>4.8119950867507857</v>
      </c>
      <c r="O5" s="44"/>
      <c r="P5" s="18">
        <v>-52.918918918918912</v>
      </c>
      <c r="Q5" s="19">
        <v>20.484848484848477</v>
      </c>
      <c r="R5" s="19">
        <v>-18.577181208053695</v>
      </c>
      <c r="S5" s="19">
        <v>6.2675819754135347</v>
      </c>
      <c r="U5" s="18">
        <v>1.040540540540535</v>
      </c>
      <c r="V5" s="19">
        <v>10.916666666666664</v>
      </c>
      <c r="W5" s="19">
        <v>-21.181208053691279</v>
      </c>
      <c r="X5" s="19">
        <v>7.1569213758489516</v>
      </c>
      <c r="Z5" t="s">
        <v>78</v>
      </c>
    </row>
    <row r="6" spans="2:29" x14ac:dyDescent="0.25">
      <c r="B6">
        <v>0.5</v>
      </c>
      <c r="C6">
        <v>90</v>
      </c>
      <c r="F6" s="26">
        <v>10.554054054054058</v>
      </c>
      <c r="G6" s="27">
        <v>15.833333333333337</v>
      </c>
      <c r="H6" s="27">
        <v>-19.006711409395969</v>
      </c>
      <c r="I6" s="27">
        <v>12.943010555050313</v>
      </c>
      <c r="K6" s="26">
        <v>-36.054054054054049</v>
      </c>
      <c r="L6" s="27">
        <v>2.2424242424242484</v>
      </c>
      <c r="M6" s="27">
        <v>-17.422818791946305</v>
      </c>
      <c r="N6" s="27">
        <v>-6.1335328682710939</v>
      </c>
      <c r="O6" s="44"/>
      <c r="P6" s="26">
        <v>-72.21621621621621</v>
      </c>
      <c r="Q6" s="27">
        <v>15.113636363636354</v>
      </c>
      <c r="R6" s="27">
        <v>-26.147651006711403</v>
      </c>
      <c r="S6" s="27">
        <v>-3.9629572479780405E-2</v>
      </c>
      <c r="U6" s="26">
        <v>11.405405405405403</v>
      </c>
      <c r="V6" s="27">
        <v>16.780303030303035</v>
      </c>
      <c r="W6" s="27">
        <v>-16.402684563758388</v>
      </c>
      <c r="X6" s="27">
        <v>13.935259071966108</v>
      </c>
    </row>
    <row r="7" spans="2:29" x14ac:dyDescent="0.25">
      <c r="B7">
        <v>0.4</v>
      </c>
      <c r="C7">
        <v>30</v>
      </c>
      <c r="F7" s="26">
        <v>8.8243243243243263</v>
      </c>
      <c r="G7" s="27">
        <v>17.886363636363647</v>
      </c>
      <c r="H7" s="27">
        <v>-19.140939597315434</v>
      </c>
      <c r="I7" s="27">
        <v>14.076995542889151</v>
      </c>
      <c r="K7" s="26">
        <v>-5.648648648648658</v>
      </c>
      <c r="L7" s="27">
        <v>3.7499999999999916</v>
      </c>
      <c r="M7" s="27">
        <v>-9.7986577181208006</v>
      </c>
      <c r="N7" s="27">
        <v>0.96606174822767266</v>
      </c>
      <c r="O7" s="44"/>
      <c r="P7" s="26">
        <v>7.7027027027027062</v>
      </c>
      <c r="Q7" s="27">
        <v>10.696969696969701</v>
      </c>
      <c r="R7" s="27">
        <v>-13.181208053691265</v>
      </c>
      <c r="S7" s="27">
        <v>8.7976605421591199</v>
      </c>
      <c r="U7" s="26">
        <v>8.6891891891891984</v>
      </c>
      <c r="V7" s="27">
        <v>14.840909090909093</v>
      </c>
      <c r="W7" s="27">
        <v>-18.8993288590604</v>
      </c>
      <c r="X7" s="27">
        <v>11.806536407189308</v>
      </c>
    </row>
    <row r="8" spans="2:29" x14ac:dyDescent="0.25">
      <c r="B8">
        <v>0.2</v>
      </c>
      <c r="C8">
        <v>0</v>
      </c>
      <c r="F8" s="26">
        <v>6.7297297297297343</v>
      </c>
      <c r="G8" s="27">
        <v>15.780303030303038</v>
      </c>
      <c r="H8" s="27">
        <v>-13.583892617449669</v>
      </c>
      <c r="I8" s="27">
        <v>12.302375767969414</v>
      </c>
      <c r="K8" s="26">
        <v>11.310810810810818</v>
      </c>
      <c r="L8" s="27">
        <v>14.75</v>
      </c>
      <c r="M8" s="27">
        <v>-16.241610738255037</v>
      </c>
      <c r="N8" s="27">
        <v>12.431304664942711</v>
      </c>
      <c r="O8" s="44"/>
      <c r="P8" s="26">
        <v>-51.905405405405403</v>
      </c>
      <c r="Q8" s="27">
        <v>26.863636363636367</v>
      </c>
      <c r="R8" s="27">
        <v>-19.275167785234899</v>
      </c>
      <c r="S8" s="27">
        <v>11.534705219373063</v>
      </c>
      <c r="U8" s="26">
        <v>-22.905405405405411</v>
      </c>
      <c r="V8" s="27">
        <v>12.234848484848488</v>
      </c>
      <c r="W8" s="27">
        <v>-18.36241610738255</v>
      </c>
      <c r="X8" s="27">
        <v>3.7194558561429245</v>
      </c>
    </row>
    <row r="9" spans="2:29" ht="15.75" thickBot="1" x14ac:dyDescent="0.3">
      <c r="F9" s="33">
        <v>-8.3243243243243192</v>
      </c>
      <c r="G9" s="34">
        <v>4.9318181818181746</v>
      </c>
      <c r="H9" s="34">
        <v>-20.590604026845639</v>
      </c>
      <c r="I9" s="34">
        <v>0.7684292311128027</v>
      </c>
      <c r="K9" s="33">
        <v>11.256756756756754</v>
      </c>
      <c r="L9" s="34">
        <v>13.734848484848481</v>
      </c>
      <c r="M9" s="34">
        <v>-16.134228187919465</v>
      </c>
      <c r="N9" s="34">
        <v>11.68130793772082</v>
      </c>
      <c r="O9" s="44"/>
      <c r="P9" s="33">
        <v>-0.90540540540540781</v>
      </c>
      <c r="Q9" s="34">
        <v>11.878787878787884</v>
      </c>
      <c r="R9" s="34">
        <v>-15.892617449664433</v>
      </c>
      <c r="S9" s="34">
        <v>7.6931033731582721</v>
      </c>
      <c r="U9" s="33">
        <v>11.17567567567567</v>
      </c>
      <c r="V9" s="34">
        <v>11.704545454545446</v>
      </c>
      <c r="W9" s="34">
        <v>-15.973154362416105</v>
      </c>
      <c r="X9" s="34">
        <v>10.189972135689946</v>
      </c>
    </row>
    <row r="10" spans="2:29" x14ac:dyDescent="0.25">
      <c r="F10" s="18">
        <v>8.1012658227848178</v>
      </c>
      <c r="G10" s="19">
        <v>8.4385964912280738</v>
      </c>
      <c r="H10" s="19">
        <v>-33.691275167785243</v>
      </c>
      <c r="I10" s="19">
        <v>6.0260601853072426</v>
      </c>
      <c r="K10" s="18">
        <v>32.87341772151899</v>
      </c>
      <c r="L10" s="19">
        <v>7.3771929824561377</v>
      </c>
      <c r="M10" s="19">
        <v>55.275167785234913</v>
      </c>
      <c r="N10" s="19">
        <v>19.288795794804596</v>
      </c>
      <c r="O10" s="44"/>
      <c r="P10" s="18">
        <v>69.481012658227826</v>
      </c>
      <c r="Q10" s="19">
        <v>8.3157894736842142</v>
      </c>
      <c r="R10" s="19">
        <v>-33.020134228187921</v>
      </c>
      <c r="S10" s="19">
        <v>28.009586586789005</v>
      </c>
      <c r="U10" s="18">
        <v>-10.810126582278489</v>
      </c>
      <c r="V10" s="19">
        <v>37.964912280701753</v>
      </c>
      <c r="W10" s="19">
        <v>-38.65771812080537</v>
      </c>
      <c r="X10" s="19">
        <v>21.054705636102092</v>
      </c>
    </row>
    <row r="11" spans="2:29" x14ac:dyDescent="0.25">
      <c r="F11" s="26">
        <v>6.3797468354430453</v>
      </c>
      <c r="G11" s="27">
        <v>8.4035087719298218</v>
      </c>
      <c r="H11" s="27">
        <v>-33.691275167785243</v>
      </c>
      <c r="I11" s="27">
        <v>5.47512064833297</v>
      </c>
      <c r="K11" s="26">
        <v>31.84810126582278</v>
      </c>
      <c r="L11" s="27">
        <v>6.2368421052631575</v>
      </c>
      <c r="M11" s="27">
        <v>52.644295302013418</v>
      </c>
      <c r="N11" s="27">
        <v>18.066457220759148</v>
      </c>
      <c r="O11" s="44"/>
      <c r="P11" s="26">
        <v>70.746835443037952</v>
      </c>
      <c r="Q11" s="27">
        <v>4.7631578947368487</v>
      </c>
      <c r="R11" s="27">
        <v>-32.75167785234899</v>
      </c>
      <c r="S11" s="27">
        <v>26.657814069594799</v>
      </c>
      <c r="U11" s="26">
        <v>-10.759493670886076</v>
      </c>
      <c r="V11" s="27">
        <v>36.771929824561397</v>
      </c>
      <c r="W11" s="27">
        <v>-38.577181208053695</v>
      </c>
      <c r="X11" s="27">
        <v>20.212787170883388</v>
      </c>
    </row>
    <row r="12" spans="2:29" x14ac:dyDescent="0.25">
      <c r="F12" s="26">
        <v>6.4556962025316382</v>
      </c>
      <c r="G12" s="27">
        <v>7.2017543859649065</v>
      </c>
      <c r="H12" s="27">
        <v>-30.926174496644293</v>
      </c>
      <c r="I12" s="27">
        <v>4.8418327142195059</v>
      </c>
      <c r="K12" s="26">
        <v>-15.43037974683544</v>
      </c>
      <c r="L12" s="27">
        <v>-1.4999999999999947</v>
      </c>
      <c r="M12" s="27">
        <v>-25.181208053691272</v>
      </c>
      <c r="N12" s="27">
        <v>-6.9708791613946053</v>
      </c>
      <c r="O12" s="44"/>
      <c r="P12" s="26">
        <v>72.430379746835442</v>
      </c>
      <c r="Q12" s="27">
        <v>5.9824561403508714</v>
      </c>
      <c r="R12" s="27">
        <v>-32.805369127516776</v>
      </c>
      <c r="S12" s="27">
        <v>27.978366084121848</v>
      </c>
      <c r="U12" s="26">
        <v>-9.607594936708864</v>
      </c>
      <c r="V12" s="27">
        <v>37.929824561403521</v>
      </c>
      <c r="W12" s="27">
        <v>-35.946308724832214</v>
      </c>
      <c r="X12" s="27">
        <v>21.393425044675727</v>
      </c>
    </row>
    <row r="13" spans="2:29" x14ac:dyDescent="0.25">
      <c r="F13" s="26">
        <v>13.708860759493668</v>
      </c>
      <c r="G13" s="27">
        <v>13.236842105263161</v>
      </c>
      <c r="H13" s="27">
        <v>-25.906040268456369</v>
      </c>
      <c r="I13" s="27">
        <v>11.183076591768403</v>
      </c>
      <c r="K13" s="26">
        <v>53.316455696202539</v>
      </c>
      <c r="L13" s="27">
        <v>-7.4298245614035068</v>
      </c>
      <c r="M13" s="27">
        <v>-26.711409395973153</v>
      </c>
      <c r="N13" s="27">
        <v>13.463358997343889</v>
      </c>
      <c r="O13" s="44"/>
      <c r="P13" s="26">
        <v>67.860759493670912</v>
      </c>
      <c r="Q13" s="27">
        <v>3.5175438596491277</v>
      </c>
      <c r="R13" s="27">
        <v>-29.932885906040262</v>
      </c>
      <c r="S13" s="27">
        <v>24.936182683318016</v>
      </c>
      <c r="U13" s="26">
        <v>-7.8860759493670942</v>
      </c>
      <c r="V13" s="27">
        <v>37.956140350877206</v>
      </c>
      <c r="W13" s="27">
        <v>-35.946308724832214</v>
      </c>
      <c r="X13" s="27">
        <v>21.803168542195124</v>
      </c>
    </row>
    <row r="14" spans="2:29" ht="15.75" thickBot="1" x14ac:dyDescent="0.3">
      <c r="F14" s="33">
        <v>17.202531645569625</v>
      </c>
      <c r="G14" s="34">
        <v>10.947368421052635</v>
      </c>
      <c r="H14" s="34">
        <v>-28.402684563758385</v>
      </c>
      <c r="I14" s="34">
        <v>10.715411717921736</v>
      </c>
      <c r="K14" s="33">
        <v>-58.77215189873418</v>
      </c>
      <c r="L14" s="34">
        <v>13.157894736842104</v>
      </c>
      <c r="M14" s="34">
        <v>-26.684563758389263</v>
      </c>
      <c r="N14" s="34">
        <v>-5.4246304807219099</v>
      </c>
      <c r="P14" s="33">
        <v>69.240506329113899</v>
      </c>
      <c r="Q14" s="34">
        <v>19.096491228070185</v>
      </c>
      <c r="R14" s="34">
        <v>-39.14093959731543</v>
      </c>
      <c r="S14" s="34">
        <v>33.618893443377658</v>
      </c>
      <c r="U14" s="33">
        <v>9.7974683544303733</v>
      </c>
      <c r="V14" s="34">
        <v>8.4736842105263133</v>
      </c>
      <c r="W14" s="34">
        <v>-36.348993288590606</v>
      </c>
      <c r="X14" s="34">
        <v>6.4656056636235819</v>
      </c>
    </row>
    <row r="16" spans="2:29" x14ac:dyDescent="0.25">
      <c r="D16" t="s">
        <v>67</v>
      </c>
      <c r="F16" s="44">
        <v>7.0491938810419841</v>
      </c>
      <c r="G16" s="44">
        <v>12.159170653907498</v>
      </c>
      <c r="H16" s="44">
        <v>0.1020134228187904</v>
      </c>
      <c r="I16" s="44">
        <v>9.3564241555214842</v>
      </c>
      <c r="K16" s="44">
        <v>2.1755417623772066</v>
      </c>
      <c r="L16" s="44">
        <v>5.7993620414673055</v>
      </c>
      <c r="M16" s="44">
        <v>4.5834451901565991</v>
      </c>
      <c r="N16" s="44">
        <v>6.2180238940162003</v>
      </c>
      <c r="P16" s="44">
        <v>17.56432145708095</v>
      </c>
      <c r="Q16" s="44">
        <v>12.671331738437004</v>
      </c>
      <c r="R16" s="44">
        <v>-23.609843400447424</v>
      </c>
      <c r="S16" s="44">
        <v>17.545426440482551</v>
      </c>
      <c r="U16" s="44">
        <v>-1.317551634817459</v>
      </c>
      <c r="V16" s="44">
        <v>22.557376395534288</v>
      </c>
      <c r="W16" s="44">
        <v>-26.246085011185688</v>
      </c>
      <c r="X16" s="44">
        <v>13.773783690431717</v>
      </c>
    </row>
    <row r="17" spans="4:26" x14ac:dyDescent="0.25">
      <c r="D17" t="s">
        <v>83</v>
      </c>
      <c r="F17" s="44">
        <v>17.202531645569625</v>
      </c>
      <c r="G17" s="44">
        <v>18.931818181818187</v>
      </c>
      <c r="H17" s="44">
        <v>60.402684563758392</v>
      </c>
      <c r="I17" s="44">
        <v>15.231928600643297</v>
      </c>
      <c r="K17" s="44">
        <v>53.316455696202539</v>
      </c>
      <c r="L17" s="44">
        <v>14.75</v>
      </c>
      <c r="M17" s="44">
        <v>61.503355704697981</v>
      </c>
      <c r="N17" s="44">
        <v>19.288795794804596</v>
      </c>
      <c r="P17" s="44">
        <v>72.430379746835442</v>
      </c>
      <c r="Q17" s="44">
        <v>26.863636363636367</v>
      </c>
      <c r="R17" s="44">
        <v>4.8322147651006633</v>
      </c>
      <c r="S17" s="44">
        <v>33.618893443377658</v>
      </c>
      <c r="U17" s="44">
        <v>11.405405405405403</v>
      </c>
      <c r="V17" s="44">
        <v>37.964912280701753</v>
      </c>
      <c r="W17" s="44">
        <v>-15.973154362416105</v>
      </c>
      <c r="X17" s="44">
        <v>21.803168542195124</v>
      </c>
    </row>
    <row r="18" spans="4:26" x14ac:dyDescent="0.25">
      <c r="D18" t="s">
        <v>84</v>
      </c>
      <c r="F18" s="44">
        <v>-8.3243243243243192</v>
      </c>
      <c r="G18" s="44">
        <v>4.9318181818181746</v>
      </c>
      <c r="H18" s="44">
        <v>-33.691275167785243</v>
      </c>
      <c r="I18" s="44">
        <v>0.7684292311128027</v>
      </c>
      <c r="K18" s="44">
        <v>-58.77215189873418</v>
      </c>
      <c r="L18" s="44">
        <v>-7.4298245614035068</v>
      </c>
      <c r="M18" s="44">
        <v>-28.456375838926178</v>
      </c>
      <c r="N18" s="44">
        <v>-6.9708791613946053</v>
      </c>
      <c r="P18" s="44">
        <v>-72.21621621621621</v>
      </c>
      <c r="Q18" s="44">
        <v>3.5175438596491277</v>
      </c>
      <c r="R18" s="44">
        <v>-39.14093959731543</v>
      </c>
      <c r="S18" s="44">
        <v>-3.9629572479780405E-2</v>
      </c>
      <c r="U18" s="44">
        <v>-22.905405405405411</v>
      </c>
      <c r="V18" s="44">
        <v>8.4736842105263133</v>
      </c>
      <c r="W18" s="44">
        <v>-38.65771812080537</v>
      </c>
      <c r="X18" s="44">
        <v>3.7194558561429245</v>
      </c>
    </row>
    <row r="20" spans="4:26" x14ac:dyDescent="0.25">
      <c r="E20" t="s">
        <v>97</v>
      </c>
      <c r="F20" t="s">
        <v>92</v>
      </c>
      <c r="G20" t="s">
        <v>93</v>
      </c>
      <c r="H20" s="44" t="s">
        <v>94</v>
      </c>
      <c r="I20" t="s">
        <v>95</v>
      </c>
      <c r="K20" t="s">
        <v>92</v>
      </c>
      <c r="L20" t="s">
        <v>93</v>
      </c>
      <c r="M20" s="44" t="s">
        <v>94</v>
      </c>
      <c r="N20" t="s">
        <v>95</v>
      </c>
      <c r="O20" s="44"/>
      <c r="P20" t="s">
        <v>92</v>
      </c>
      <c r="Q20" t="s">
        <v>93</v>
      </c>
      <c r="R20" s="44" t="s">
        <v>94</v>
      </c>
      <c r="S20" t="s">
        <v>95</v>
      </c>
      <c r="T20" s="44"/>
      <c r="U20" t="s">
        <v>92</v>
      </c>
      <c r="V20" t="s">
        <v>93</v>
      </c>
      <c r="W20" s="44" t="s">
        <v>94</v>
      </c>
      <c r="X20" t="s">
        <v>95</v>
      </c>
    </row>
    <row r="21" spans="4:26" x14ac:dyDescent="0.25">
      <c r="F21" s="45">
        <v>-8.2099999999999937</v>
      </c>
      <c r="G21" s="43">
        <v>24.990000000000009</v>
      </c>
      <c r="H21" s="43">
        <v>-8.1700000000000017</v>
      </c>
      <c r="I21" s="43">
        <v>23.73814951353134</v>
      </c>
      <c r="K21" s="45">
        <v>-4.9399999999999977</v>
      </c>
      <c r="L21" s="43">
        <v>7.4900000000000091</v>
      </c>
      <c r="M21" s="43">
        <v>-5.75</v>
      </c>
      <c r="N21" s="43">
        <v>7.4992380690941616</v>
      </c>
      <c r="P21" s="45">
        <v>39.159999999999997</v>
      </c>
      <c r="Q21" s="43">
        <v>27.039999999999992</v>
      </c>
      <c r="R21" s="43">
        <v>-6.9200000000000017</v>
      </c>
      <c r="S21" s="43">
        <v>9.7676927145257935</v>
      </c>
      <c r="U21" s="45">
        <v>-0.76999999999999602</v>
      </c>
      <c r="V21" s="43">
        <v>14.409999999999997</v>
      </c>
      <c r="W21" s="43">
        <v>-7.8900000000000006</v>
      </c>
      <c r="X21" s="43">
        <v>11.153680806337007</v>
      </c>
      <c r="Z21" t="s">
        <v>78</v>
      </c>
    </row>
    <row r="22" spans="4:26" x14ac:dyDescent="0.25">
      <c r="F22" s="26">
        <v>-7.8100000000000023</v>
      </c>
      <c r="G22" s="27">
        <v>20.900000000000006</v>
      </c>
      <c r="H22" s="27">
        <v>-7.0799999999999983</v>
      </c>
      <c r="I22" s="27">
        <v>20.170992640946508</v>
      </c>
      <c r="K22" s="26">
        <v>26.68</v>
      </c>
      <c r="L22" s="27">
        <v>2.960000000000008</v>
      </c>
      <c r="M22" s="27">
        <v>-6.4899999999999984</v>
      </c>
      <c r="N22" s="27">
        <v>-9.5587843201305986</v>
      </c>
      <c r="P22" s="26">
        <v>53.44</v>
      </c>
      <c r="Q22" s="27">
        <v>19.949999999999989</v>
      </c>
      <c r="R22" s="27">
        <v>-9.7399999999999984</v>
      </c>
      <c r="S22" s="27">
        <v>-6.1760578147840306E-2</v>
      </c>
      <c r="U22" s="26">
        <v>-8.4399999999999977</v>
      </c>
      <c r="V22" s="27">
        <v>22.150000000000006</v>
      </c>
      <c r="W22" s="27">
        <v>-6.1099999999999994</v>
      </c>
      <c r="X22" s="27">
        <v>21.717359110136243</v>
      </c>
    </row>
    <row r="23" spans="4:26" x14ac:dyDescent="0.25">
      <c r="F23" s="26">
        <v>-6.5300000000000011</v>
      </c>
      <c r="G23" s="27">
        <v>23.610000000000014</v>
      </c>
      <c r="H23" s="27">
        <v>-7.129999999999999</v>
      </c>
      <c r="I23" s="27">
        <v>21.938247851575682</v>
      </c>
      <c r="K23" s="26">
        <v>4.1800000000000068</v>
      </c>
      <c r="L23" s="27">
        <v>4.9499999999999886</v>
      </c>
      <c r="M23" s="27">
        <v>-3.6499999999999986</v>
      </c>
      <c r="N23" s="27">
        <v>1.5055557848244803</v>
      </c>
      <c r="P23" s="26">
        <v>-5.7000000000000028</v>
      </c>
      <c r="Q23" s="27">
        <v>14.120000000000005</v>
      </c>
      <c r="R23" s="27">
        <v>-4.9099999999999966</v>
      </c>
      <c r="S23" s="27">
        <v>13.710685415781711</v>
      </c>
      <c r="U23" s="26">
        <v>-6.4300000000000068</v>
      </c>
      <c r="V23" s="27">
        <v>19.590000000000003</v>
      </c>
      <c r="W23" s="27">
        <v>-7.0399999999999991</v>
      </c>
      <c r="X23" s="27">
        <v>18.399858206988597</v>
      </c>
    </row>
    <row r="24" spans="4:26" x14ac:dyDescent="0.25">
      <c r="F24" s="26">
        <v>-4.980000000000004</v>
      </c>
      <c r="G24" s="27">
        <v>20.830000000000013</v>
      </c>
      <c r="H24" s="27">
        <v>-5.0600000000000023</v>
      </c>
      <c r="I24" s="27">
        <v>19.172597443725493</v>
      </c>
      <c r="K24" s="26">
        <v>-8.3700000000000045</v>
      </c>
      <c r="L24" s="27">
        <v>19.47</v>
      </c>
      <c r="M24" s="27">
        <v>-6.0500000000000007</v>
      </c>
      <c r="N24" s="27">
        <v>19.373526263260374</v>
      </c>
      <c r="P24" s="26">
        <v>38.409999999999997</v>
      </c>
      <c r="Q24" s="27">
        <v>35.460000000000008</v>
      </c>
      <c r="R24" s="27">
        <v>-7.18</v>
      </c>
      <c r="S24" s="27">
        <v>17.976223777757468</v>
      </c>
      <c r="U24" s="26">
        <v>16.950000000000003</v>
      </c>
      <c r="V24" s="27">
        <v>16.150000000000006</v>
      </c>
      <c r="W24" s="27">
        <v>-6.84</v>
      </c>
      <c r="X24" s="27">
        <v>5.796573863822573</v>
      </c>
    </row>
    <row r="25" spans="4:26" ht="15.75" thickBot="1" x14ac:dyDescent="0.3">
      <c r="F25" s="33">
        <v>6.1599999999999966</v>
      </c>
      <c r="G25" s="34">
        <v>6.5099999999999909</v>
      </c>
      <c r="H25" s="34">
        <v>-7.6700000000000017</v>
      </c>
      <c r="I25" s="34">
        <v>1.197556032264572</v>
      </c>
      <c r="K25" s="33">
        <v>-8.3299999999999983</v>
      </c>
      <c r="L25" s="34">
        <v>18.129999999999995</v>
      </c>
      <c r="M25" s="34">
        <v>-6.0100000000000016</v>
      </c>
      <c r="N25" s="34">
        <v>18.204696306645388</v>
      </c>
      <c r="P25" s="33">
        <v>0.67000000000000171</v>
      </c>
      <c r="Q25" s="34">
        <v>15.680000000000007</v>
      </c>
      <c r="R25" s="34">
        <v>-5.9200000000000017</v>
      </c>
      <c r="S25" s="34">
        <v>11.989291893566957</v>
      </c>
      <c r="U25" s="33">
        <v>-8.269999999999996</v>
      </c>
      <c r="V25" s="34">
        <v>15.449999999999989</v>
      </c>
      <c r="W25" s="34">
        <v>-5.9499999999999993</v>
      </c>
      <c r="X25" s="34">
        <v>15.880528883618211</v>
      </c>
    </row>
    <row r="26" spans="4:26" x14ac:dyDescent="0.25">
      <c r="F26" s="45">
        <v>6.4000000000000057</v>
      </c>
      <c r="G26" s="43">
        <v>9.6200000000000045</v>
      </c>
      <c r="H26" s="43">
        <v>-12.55</v>
      </c>
      <c r="I26" s="43">
        <v>8.6541782733769708</v>
      </c>
      <c r="K26" s="45">
        <v>25.97</v>
      </c>
      <c r="L26" s="43">
        <v>8.4099999999999966</v>
      </c>
      <c r="M26" s="43">
        <v>20.590000000000003</v>
      </c>
      <c r="N26" s="43">
        <v>27.70113015034417</v>
      </c>
      <c r="P26" s="45">
        <v>54.889999999999986</v>
      </c>
      <c r="Q26" s="43">
        <v>9.480000000000004</v>
      </c>
      <c r="R26" s="43">
        <v>-12.3</v>
      </c>
      <c r="S26" s="43">
        <v>40.225279574319671</v>
      </c>
      <c r="U26" s="45">
        <v>-8.5400000000000063</v>
      </c>
      <c r="V26" s="43">
        <v>43.28</v>
      </c>
      <c r="W26" s="43">
        <v>-14.399999999999999</v>
      </c>
      <c r="X26" s="43">
        <v>30.237198180092889</v>
      </c>
    </row>
    <row r="27" spans="4:26" x14ac:dyDescent="0.25">
      <c r="F27" s="26">
        <v>5.0400000000000063</v>
      </c>
      <c r="G27" s="27">
        <v>9.5799999999999983</v>
      </c>
      <c r="H27" s="27">
        <v>-12.55</v>
      </c>
      <c r="I27" s="27">
        <v>7.8629599940686603</v>
      </c>
      <c r="K27" s="26">
        <v>25.159999999999997</v>
      </c>
      <c r="L27" s="27">
        <v>7.1099999999999994</v>
      </c>
      <c r="M27" s="27">
        <v>19.61</v>
      </c>
      <c r="N27" s="27">
        <v>25.945698640382346</v>
      </c>
      <c r="P27" s="26">
        <v>55.889999999999986</v>
      </c>
      <c r="Q27" s="27">
        <v>5.4300000000000068</v>
      </c>
      <c r="R27" s="27">
        <v>-12.2</v>
      </c>
      <c r="S27" s="27">
        <v>38.283964687127963</v>
      </c>
      <c r="U27" s="26">
        <v>-8.5</v>
      </c>
      <c r="V27" s="27">
        <v>41.919999999999987</v>
      </c>
      <c r="W27" s="27">
        <v>-14.370000000000001</v>
      </c>
      <c r="X27" s="27">
        <v>29.028097662408783</v>
      </c>
    </row>
    <row r="28" spans="4:26" x14ac:dyDescent="0.25">
      <c r="F28" s="26">
        <v>5.0999999999999943</v>
      </c>
      <c r="G28" s="27">
        <v>8.2099999999999937</v>
      </c>
      <c r="H28" s="27">
        <v>-11.52</v>
      </c>
      <c r="I28" s="27">
        <v>6.9534790875288763</v>
      </c>
      <c r="K28" s="26">
        <v>-12.189999999999998</v>
      </c>
      <c r="L28" s="27">
        <v>-1.7099999999999937</v>
      </c>
      <c r="M28" s="27">
        <v>-9.379999999999999</v>
      </c>
      <c r="N28" s="27">
        <v>-10.011056831454738</v>
      </c>
      <c r="P28" s="26">
        <v>57.22</v>
      </c>
      <c r="Q28" s="27">
        <v>6.8199999999999932</v>
      </c>
      <c r="R28" s="27">
        <v>-12.219999999999999</v>
      </c>
      <c r="S28" s="27">
        <v>40.180443016509514</v>
      </c>
      <c r="U28" s="26">
        <v>-7.5900000000000034</v>
      </c>
      <c r="V28" s="27">
        <v>43.240000000000009</v>
      </c>
      <c r="W28" s="27">
        <v>-13.39</v>
      </c>
      <c r="X28" s="27">
        <v>30.723641736298362</v>
      </c>
    </row>
    <row r="29" spans="4:26" x14ac:dyDescent="0.25">
      <c r="F29" s="26">
        <v>10.829999999999998</v>
      </c>
      <c r="G29" s="27">
        <v>15.090000000000003</v>
      </c>
      <c r="H29" s="27">
        <v>-9.6499999999999986</v>
      </c>
      <c r="I29" s="27">
        <v>16.06030067637937</v>
      </c>
      <c r="K29" s="26">
        <v>42.120000000000005</v>
      </c>
      <c r="L29" s="27">
        <v>-8.4699999999999989</v>
      </c>
      <c r="M29" s="27">
        <v>-9.9499999999999993</v>
      </c>
      <c r="N29" s="27">
        <v>19.335072226057974</v>
      </c>
      <c r="P29" s="26">
        <v>53.610000000000014</v>
      </c>
      <c r="Q29" s="27">
        <v>4.0100000000000051</v>
      </c>
      <c r="R29" s="27">
        <v>-11.149999999999999</v>
      </c>
      <c r="S29" s="27">
        <v>35.811486072624916</v>
      </c>
      <c r="U29" s="26">
        <v>-6.230000000000004</v>
      </c>
      <c r="V29" s="27">
        <v>43.27000000000001</v>
      </c>
      <c r="W29" s="27">
        <v>-13.39</v>
      </c>
      <c r="X29" s="27">
        <v>31.312084792764296</v>
      </c>
    </row>
    <row r="30" spans="4:26" ht="15.75" thickBot="1" x14ac:dyDescent="0.3">
      <c r="F30" s="33">
        <v>13.590000000000003</v>
      </c>
      <c r="G30" s="34">
        <v>12.480000000000004</v>
      </c>
      <c r="H30" s="34">
        <v>-10.579999999999998</v>
      </c>
      <c r="I30" s="34">
        <v>15.388675258443214</v>
      </c>
      <c r="K30" s="33">
        <v>-46.43</v>
      </c>
      <c r="L30" s="34">
        <v>15</v>
      </c>
      <c r="M30" s="34">
        <v>-9.9400000000000013</v>
      </c>
      <c r="N30" s="34">
        <v>-7.7904497804096309</v>
      </c>
      <c r="P30" s="33">
        <v>54.699999999999989</v>
      </c>
      <c r="Q30" s="34">
        <v>21.77000000000001</v>
      </c>
      <c r="R30" s="34">
        <v>-14.579999999999998</v>
      </c>
      <c r="S30" s="34">
        <v>48.280947794387231</v>
      </c>
      <c r="U30" s="33">
        <v>7.7399999999999949</v>
      </c>
      <c r="V30" s="34">
        <v>9.6599999999999966</v>
      </c>
      <c r="W30" s="34">
        <v>-13.54</v>
      </c>
      <c r="X30" s="34">
        <v>9.2854207123225763</v>
      </c>
    </row>
    <row r="31" spans="4:26" x14ac:dyDescent="0.25">
      <c r="F31" s="45">
        <v>8.3899999999999864</v>
      </c>
      <c r="G31" s="43">
        <v>13.71</v>
      </c>
      <c r="H31" s="43">
        <v>15.490000000000002</v>
      </c>
      <c r="I31" s="43">
        <v>12.3942810028407</v>
      </c>
      <c r="K31" s="45">
        <v>27.060000000000002</v>
      </c>
      <c r="L31" s="43">
        <v>-0.01</v>
      </c>
      <c r="M31" s="43">
        <v>22.909999999999997</v>
      </c>
      <c r="N31" s="43">
        <v>31.905136621247323</v>
      </c>
      <c r="P31" s="45">
        <v>27.930000000000007</v>
      </c>
      <c r="Q31" s="43">
        <v>3.89</v>
      </c>
      <c r="R31" s="43">
        <v>-11.149999999999999</v>
      </c>
      <c r="S31" s="43">
        <v>25.717979643585522</v>
      </c>
      <c r="U31" s="45">
        <v>2.0500000000000114</v>
      </c>
      <c r="V31" s="43">
        <v>31.23</v>
      </c>
      <c r="W31" s="43">
        <v>-6.9499999999999993</v>
      </c>
      <c r="X31" s="43">
        <v>3.3981438463274856</v>
      </c>
    </row>
    <row r="32" spans="4:26" x14ac:dyDescent="0.25">
      <c r="F32" s="26">
        <v>9.25</v>
      </c>
      <c r="G32" s="27">
        <v>14.27</v>
      </c>
      <c r="H32" s="27">
        <v>18.479999999999997</v>
      </c>
      <c r="I32" s="27">
        <v>14.101544767522171</v>
      </c>
      <c r="K32" s="26">
        <v>28.430000000000007</v>
      </c>
      <c r="L32" s="27">
        <v>0.7</v>
      </c>
      <c r="M32" s="27">
        <v>19.899999999999999</v>
      </c>
      <c r="N32" s="27">
        <v>32.385811099787986</v>
      </c>
      <c r="P32" s="26">
        <v>30.879999999999995</v>
      </c>
      <c r="Q32" s="27">
        <v>3.36</v>
      </c>
      <c r="R32" s="27">
        <v>-7.1499999999999986</v>
      </c>
      <c r="S32" s="27">
        <v>29.175280877152659</v>
      </c>
      <c r="U32" s="26">
        <v>-1.1399999999999864</v>
      </c>
      <c r="V32" s="27">
        <v>29.35</v>
      </c>
      <c r="W32" s="27">
        <v>-9.9200000000000017</v>
      </c>
      <c r="X32" s="27">
        <v>-0.49507056858141141</v>
      </c>
    </row>
    <row r="33" spans="4:24" x14ac:dyDescent="0.25">
      <c r="F33" s="26">
        <v>8.6899999999999977</v>
      </c>
      <c r="G33" s="27">
        <v>13.69</v>
      </c>
      <c r="H33" s="27">
        <v>22.5</v>
      </c>
      <c r="I33" s="27">
        <v>14.727314617541225</v>
      </c>
      <c r="K33" s="26">
        <v>-40.699999999999989</v>
      </c>
      <c r="L33" s="27">
        <v>0.99</v>
      </c>
      <c r="M33" s="27">
        <v>-10.469999999999999</v>
      </c>
      <c r="N33" s="27">
        <v>-41.972972273325837</v>
      </c>
      <c r="P33" s="26">
        <v>31.509999999999991</v>
      </c>
      <c r="Q33" s="27">
        <v>5.0999999999999996</v>
      </c>
      <c r="R33" s="27">
        <v>1.7999999999999972</v>
      </c>
      <c r="S33" s="27">
        <v>31.310973413961278</v>
      </c>
      <c r="U33" s="26">
        <v>-0.52000000000001023</v>
      </c>
      <c r="V33" s="27">
        <v>31.02</v>
      </c>
      <c r="W33" s="27">
        <v>-7.9600000000000009</v>
      </c>
      <c r="X33" s="27">
        <v>0.69964823808200549</v>
      </c>
    </row>
    <row r="34" spans="4:24" x14ac:dyDescent="0.25">
      <c r="F34" s="26">
        <v>8.7700000000000102</v>
      </c>
      <c r="G34" s="27">
        <v>16.079999999999998</v>
      </c>
      <c r="H34" s="27">
        <v>21.439999999999998</v>
      </c>
      <c r="I34" s="27">
        <v>14.662755506122011</v>
      </c>
      <c r="K34" s="26">
        <v>-40.840000000000003</v>
      </c>
      <c r="L34" s="27">
        <v>6.43</v>
      </c>
      <c r="M34" s="27">
        <v>-10.600000000000001</v>
      </c>
      <c r="N34" s="27">
        <v>-41.988181492247577</v>
      </c>
      <c r="P34" s="26">
        <v>27.620000000000005</v>
      </c>
      <c r="Q34" s="27">
        <v>2.9</v>
      </c>
      <c r="R34" s="27">
        <v>-9.1499999999999986</v>
      </c>
      <c r="S34" s="27">
        <v>25.659227139517697</v>
      </c>
      <c r="U34" s="26">
        <v>-1.0500000000000114</v>
      </c>
      <c r="V34" s="27">
        <v>30.57</v>
      </c>
      <c r="W34" s="27">
        <v>-10.95</v>
      </c>
      <c r="X34" s="27">
        <v>-0.35734519318694424</v>
      </c>
    </row>
    <row r="35" spans="4:24" ht="15.75" thickBot="1" x14ac:dyDescent="0.3">
      <c r="F35" s="33">
        <v>8.6699999999999875</v>
      </c>
      <c r="G35" s="34">
        <v>8.31</v>
      </c>
      <c r="H35" s="34">
        <v>14.619999999999997</v>
      </c>
      <c r="I35" s="34">
        <v>12.114061158632495</v>
      </c>
      <c r="K35" s="33">
        <v>28.25</v>
      </c>
      <c r="L35" s="34">
        <v>0.9</v>
      </c>
      <c r="M35" s="34">
        <v>20.89</v>
      </c>
      <c r="N35" s="34">
        <v>32.483406778539347</v>
      </c>
      <c r="P35" s="33">
        <v>28.97</v>
      </c>
      <c r="Q35" s="34">
        <v>2.93</v>
      </c>
      <c r="R35" s="34">
        <v>-9.1499999999999986</v>
      </c>
      <c r="S35" s="34">
        <v>26.996803857754713</v>
      </c>
      <c r="U35" s="33">
        <v>0.83000000000001251</v>
      </c>
      <c r="V35" s="34">
        <v>31.05</v>
      </c>
      <c r="W35" s="34">
        <v>-7.9499999999999993</v>
      </c>
      <c r="X35" s="34">
        <v>2.0180642323872462</v>
      </c>
    </row>
    <row r="37" spans="4:24" x14ac:dyDescent="0.25">
      <c r="D37" t="s">
        <v>104</v>
      </c>
      <c r="F37" s="44">
        <f>AVERAGE(F21:F35)</f>
        <v>4.2239999999999993</v>
      </c>
      <c r="G37" s="44">
        <f t="shared" ref="G37:X37" si="0">AVERAGE(G21:G35)</f>
        <v>14.525333333333338</v>
      </c>
      <c r="H37" s="44">
        <f t="shared" si="0"/>
        <v>3.7999999999999548E-2</v>
      </c>
      <c r="I37" s="44">
        <f t="shared" si="0"/>
        <v>13.942472921633286</v>
      </c>
      <c r="J37" s="44"/>
      <c r="K37" s="44">
        <f t="shared" si="0"/>
        <v>3.0700000000000007</v>
      </c>
      <c r="L37" s="44">
        <f t="shared" si="0"/>
        <v>5.4899999999999993</v>
      </c>
      <c r="M37" s="44">
        <f t="shared" si="0"/>
        <v>1.7073333333333334</v>
      </c>
      <c r="N37" s="44">
        <f t="shared" si="0"/>
        <v>7.0011884828410116</v>
      </c>
      <c r="O37" s="44"/>
      <c r="P37" s="44">
        <f t="shared" si="0"/>
        <v>36.613333333333337</v>
      </c>
      <c r="Q37" s="44">
        <f t="shared" si="0"/>
        <v>11.862666666666668</v>
      </c>
      <c r="R37" s="44">
        <f t="shared" si="0"/>
        <v>-8.7946666666666662</v>
      </c>
      <c r="S37" s="44">
        <f t="shared" si="0"/>
        <v>26.334967953361684</v>
      </c>
      <c r="T37" s="44"/>
      <c r="U37" s="44">
        <f t="shared" si="0"/>
        <v>-1.9939999999999998</v>
      </c>
      <c r="V37" s="44">
        <f t="shared" si="0"/>
        <v>28.156000000000002</v>
      </c>
      <c r="W37" s="44">
        <f t="shared" si="0"/>
        <v>-9.7766666666666655</v>
      </c>
      <c r="X37" s="44">
        <f t="shared" si="0"/>
        <v>13.919858967321195</v>
      </c>
    </row>
    <row r="38" spans="4:24" x14ac:dyDescent="0.25">
      <c r="D38" t="s">
        <v>83</v>
      </c>
      <c r="F38" s="44">
        <f>MAX(F21:F35)</f>
        <v>13.590000000000003</v>
      </c>
      <c r="G38" s="44">
        <f t="shared" ref="G38:X38" si="1">MAX(G21:G35)</f>
        <v>24.990000000000009</v>
      </c>
      <c r="H38" s="44">
        <f t="shared" si="1"/>
        <v>22.5</v>
      </c>
      <c r="I38" s="44">
        <f t="shared" si="1"/>
        <v>23.73814951353134</v>
      </c>
      <c r="J38" s="44"/>
      <c r="K38" s="44">
        <f t="shared" si="1"/>
        <v>42.120000000000005</v>
      </c>
      <c r="L38" s="44">
        <f t="shared" si="1"/>
        <v>19.47</v>
      </c>
      <c r="M38" s="44">
        <f t="shared" si="1"/>
        <v>22.909999999999997</v>
      </c>
      <c r="N38" s="44">
        <f t="shared" si="1"/>
        <v>32.483406778539347</v>
      </c>
      <c r="O38" s="44"/>
      <c r="P38" s="44">
        <f t="shared" si="1"/>
        <v>57.22</v>
      </c>
      <c r="Q38" s="44">
        <f t="shared" si="1"/>
        <v>35.460000000000008</v>
      </c>
      <c r="R38" s="44">
        <f t="shared" si="1"/>
        <v>1.7999999999999972</v>
      </c>
      <c r="S38" s="44">
        <f t="shared" si="1"/>
        <v>48.280947794387231</v>
      </c>
      <c r="T38" s="44"/>
      <c r="U38" s="44">
        <f t="shared" si="1"/>
        <v>16.950000000000003</v>
      </c>
      <c r="V38" s="44">
        <f t="shared" si="1"/>
        <v>43.28</v>
      </c>
      <c r="W38" s="44">
        <f t="shared" si="1"/>
        <v>-5.9499999999999993</v>
      </c>
      <c r="X38" s="44">
        <f t="shared" si="1"/>
        <v>31.312084792764296</v>
      </c>
    </row>
    <row r="39" spans="4:24" x14ac:dyDescent="0.25">
      <c r="D39" t="s">
        <v>84</v>
      </c>
      <c r="F39" s="44">
        <f>MIN(F21:F35)</f>
        <v>-8.2099999999999937</v>
      </c>
      <c r="G39" s="44">
        <f t="shared" ref="G39:X39" si="2">MIN(G21:G35)</f>
        <v>6.5099999999999909</v>
      </c>
      <c r="H39" s="44">
        <f t="shared" si="2"/>
        <v>-12.55</v>
      </c>
      <c r="I39" s="44">
        <f t="shared" si="2"/>
        <v>1.197556032264572</v>
      </c>
      <c r="J39" s="44"/>
      <c r="K39" s="44">
        <f t="shared" si="2"/>
        <v>-46.43</v>
      </c>
      <c r="L39" s="44">
        <f t="shared" si="2"/>
        <v>-8.4699999999999989</v>
      </c>
      <c r="M39" s="44">
        <f t="shared" si="2"/>
        <v>-10.600000000000001</v>
      </c>
      <c r="N39" s="44">
        <f t="shared" si="2"/>
        <v>-41.988181492247577</v>
      </c>
      <c r="O39" s="44"/>
      <c r="P39" s="44">
        <f t="shared" si="2"/>
        <v>-5.7000000000000028</v>
      </c>
      <c r="Q39" s="44">
        <f t="shared" si="2"/>
        <v>2.9</v>
      </c>
      <c r="R39" s="44">
        <f t="shared" si="2"/>
        <v>-14.579999999999998</v>
      </c>
      <c r="S39" s="44">
        <f t="shared" si="2"/>
        <v>-6.1760578147840306E-2</v>
      </c>
      <c r="T39" s="44"/>
      <c r="U39" s="44">
        <f t="shared" si="2"/>
        <v>-8.5400000000000063</v>
      </c>
      <c r="V39" s="44">
        <f t="shared" si="2"/>
        <v>9.6599999999999966</v>
      </c>
      <c r="W39" s="44">
        <f t="shared" si="2"/>
        <v>-14.399999999999999</v>
      </c>
      <c r="X39" s="44">
        <f t="shared" si="2"/>
        <v>-0.49507056858141141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C2F6-84B3-4040-8796-4E719408B9D9}">
  <dimension ref="B4:AA32"/>
  <sheetViews>
    <sheetView workbookViewId="0">
      <selection activeCell="Z30" sqref="Z30:Z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4" spans="2:27" ht="15.75" thickBot="1" x14ac:dyDescent="0.3">
      <c r="B4" t="s">
        <v>21</v>
      </c>
      <c r="I4" t="s">
        <v>22</v>
      </c>
    </row>
    <row r="5" spans="2:27" ht="15.75" thickBot="1" x14ac:dyDescent="0.3">
      <c r="E5" t="s">
        <v>0</v>
      </c>
      <c r="I5" s="1" t="s">
        <v>1</v>
      </c>
      <c r="J5" s="2"/>
      <c r="K5" s="2"/>
      <c r="L5" s="2"/>
      <c r="M5" s="2"/>
      <c r="N5" s="2"/>
      <c r="O5" s="3"/>
      <c r="T5" t="s">
        <v>2</v>
      </c>
    </row>
    <row r="6" spans="2:27" ht="15.75" thickBot="1" x14ac:dyDescent="0.3">
      <c r="B6" s="4" t="s">
        <v>3</v>
      </c>
      <c r="C6" s="5" t="s">
        <v>4</v>
      </c>
      <c r="E6" t="s">
        <v>5</v>
      </c>
      <c r="I6" s="6" t="s">
        <v>6</v>
      </c>
      <c r="J6" s="7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5" t="s">
        <v>12</v>
      </c>
      <c r="Q6" s="9" t="s">
        <v>13</v>
      </c>
      <c r="R6" s="10" t="s">
        <v>14</v>
      </c>
      <c r="S6" s="10" t="s">
        <v>15</v>
      </c>
      <c r="T6" s="10" t="s">
        <v>16</v>
      </c>
      <c r="U6" s="11" t="s">
        <v>17</v>
      </c>
      <c r="W6" s="4" t="s">
        <v>85</v>
      </c>
      <c r="X6" s="8" t="s">
        <v>86</v>
      </c>
      <c r="Y6" s="8" t="s">
        <v>87</v>
      </c>
      <c r="Z6" s="8" t="s">
        <v>88</v>
      </c>
      <c r="AA6" s="5" t="s">
        <v>96</v>
      </c>
    </row>
    <row r="7" spans="2:27" x14ac:dyDescent="0.25">
      <c r="B7" s="12">
        <v>1</v>
      </c>
      <c r="C7" s="13">
        <v>0</v>
      </c>
      <c r="I7" s="14">
        <v>1</v>
      </c>
      <c r="J7" s="15">
        <v>-74</v>
      </c>
      <c r="K7" s="16">
        <v>132</v>
      </c>
      <c r="L7" s="16">
        <v>37.25</v>
      </c>
      <c r="M7" s="16">
        <v>-16.190000000000001</v>
      </c>
      <c r="N7" s="16">
        <v>172.11</v>
      </c>
      <c r="O7" s="17">
        <v>29.07</v>
      </c>
      <c r="Q7" s="18">
        <f>(M7-J7)/J7*100</f>
        <v>-78.121621621621628</v>
      </c>
      <c r="R7" s="19">
        <f>(N7-K7)/K7*100</f>
        <v>30.386363636363644</v>
      </c>
      <c r="S7" s="19">
        <f>(O7-L7)/L7*100</f>
        <v>-21.959731543624162</v>
      </c>
      <c r="T7" s="19">
        <f>(SQRT(M7^2+N7^2+O7^2)-SQRT(J7^2+K7^2+L7^2))/SQRT(J7^2+K7^2+L7^2)*100</f>
        <v>12.481858133844799</v>
      </c>
      <c r="U7" s="20"/>
      <c r="W7" s="45">
        <f>(M7-J7)</f>
        <v>57.81</v>
      </c>
      <c r="X7" s="43">
        <f>(N7-K7)</f>
        <v>40.110000000000014</v>
      </c>
      <c r="Y7" s="43">
        <f>(O7-L7)</f>
        <v>-8.18</v>
      </c>
      <c r="Z7" s="43">
        <f>(SQRT(M7^2+N7^2+O7^2)-SQRT(J7^2+K7^2+L7^2))</f>
        <v>19.452311152205738</v>
      </c>
      <c r="AA7" s="46"/>
    </row>
    <row r="8" spans="2:27" x14ac:dyDescent="0.25">
      <c r="B8" s="21">
        <v>2</v>
      </c>
      <c r="C8" s="17">
        <v>0</v>
      </c>
      <c r="I8" s="22">
        <v>2</v>
      </c>
      <c r="J8" s="23">
        <v>-74</v>
      </c>
      <c r="K8" s="24">
        <v>132</v>
      </c>
      <c r="L8" s="24">
        <v>37.25</v>
      </c>
      <c r="M8" s="24">
        <v>-13.91</v>
      </c>
      <c r="N8" s="24">
        <v>173.71</v>
      </c>
      <c r="O8" s="25">
        <v>27.04</v>
      </c>
      <c r="Q8" s="26">
        <f t="shared" ref="Q8:S11" si="0">(M8-J8)/J8*100</f>
        <v>-81.202702702702709</v>
      </c>
      <c r="R8" s="27">
        <f t="shared" si="0"/>
        <v>31.598484848484855</v>
      </c>
      <c r="S8" s="27">
        <f t="shared" si="0"/>
        <v>-27.409395973154364</v>
      </c>
      <c r="T8" s="27">
        <f t="shared" ref="T8:T11" si="1">(SQRT(M8^2+N8^2+O8^2)-SQRT(J8^2+K8^2+L8^2))/SQRT(J8^2+K8^2+L8^2)*100</f>
        <v>13.158434051720494</v>
      </c>
      <c r="U8" s="28"/>
      <c r="W8" s="26">
        <f t="shared" ref="W8:Y27" si="2">(M8-J8)</f>
        <v>60.09</v>
      </c>
      <c r="X8" s="27">
        <f t="shared" si="2"/>
        <v>41.710000000000008</v>
      </c>
      <c r="Y8" s="27">
        <f t="shared" si="2"/>
        <v>-10.210000000000001</v>
      </c>
      <c r="Z8" s="27">
        <f t="shared" ref="Z8:Z27" si="3">(SQRT(M8^2+N8^2+O8^2)-SQRT(J8^2+K8^2+L8^2))</f>
        <v>20.506718687644792</v>
      </c>
      <c r="AA8" s="28"/>
    </row>
    <row r="9" spans="2:27" x14ac:dyDescent="0.25">
      <c r="B9" s="21">
        <v>3</v>
      </c>
      <c r="C9" s="17">
        <v>0</v>
      </c>
      <c r="I9" s="22">
        <v>3</v>
      </c>
      <c r="J9" s="23">
        <v>-74</v>
      </c>
      <c r="K9" s="24">
        <v>132</v>
      </c>
      <c r="L9" s="24">
        <v>37.25</v>
      </c>
      <c r="M9" s="24">
        <v>-48.6</v>
      </c>
      <c r="N9" s="24">
        <v>69.03</v>
      </c>
      <c r="O9" s="25">
        <v>31.28</v>
      </c>
      <c r="Q9" s="26">
        <f t="shared" si="0"/>
        <v>-34.324324324324323</v>
      </c>
      <c r="R9" s="27">
        <f t="shared" si="0"/>
        <v>-47.704545454545453</v>
      </c>
      <c r="S9" s="27">
        <f t="shared" si="0"/>
        <v>-16.026845637583889</v>
      </c>
      <c r="T9" s="27">
        <f t="shared" si="1"/>
        <v>-42.230448972346785</v>
      </c>
      <c r="U9" s="28"/>
      <c r="W9" s="26">
        <f t="shared" si="2"/>
        <v>25.4</v>
      </c>
      <c r="X9" s="27">
        <f t="shared" si="2"/>
        <v>-62.97</v>
      </c>
      <c r="Y9" s="27">
        <f t="shared" si="2"/>
        <v>-5.9699999999999989</v>
      </c>
      <c r="Z9" s="27">
        <f t="shared" si="3"/>
        <v>-65.813905645985372</v>
      </c>
      <c r="AA9" s="28"/>
    </row>
    <row r="10" spans="2:27" x14ac:dyDescent="0.25">
      <c r="B10" s="21">
        <v>4</v>
      </c>
      <c r="C10" s="17">
        <v>1</v>
      </c>
      <c r="I10" s="22">
        <v>4</v>
      </c>
      <c r="J10" s="23">
        <v>-74</v>
      </c>
      <c r="K10" s="24">
        <v>132</v>
      </c>
      <c r="L10" s="24">
        <v>37.25</v>
      </c>
      <c r="M10" s="24">
        <v>-16.760000000000002</v>
      </c>
      <c r="N10" s="24">
        <v>172.39</v>
      </c>
      <c r="O10" s="25">
        <v>26.06</v>
      </c>
      <c r="Q10" s="26">
        <f t="shared" si="0"/>
        <v>-77.351351351351354</v>
      </c>
      <c r="R10" s="27">
        <f t="shared" si="0"/>
        <v>30.598484848484837</v>
      </c>
      <c r="S10" s="27">
        <f t="shared" si="0"/>
        <v>-30.040268456375841</v>
      </c>
      <c r="T10" s="27">
        <f t="shared" si="1"/>
        <v>12.389027977114987</v>
      </c>
      <c r="U10" s="28"/>
      <c r="W10" s="26">
        <f t="shared" si="2"/>
        <v>57.239999999999995</v>
      </c>
      <c r="X10" s="27">
        <f t="shared" si="2"/>
        <v>40.389999999999986</v>
      </c>
      <c r="Y10" s="27">
        <f t="shared" si="2"/>
        <v>-11.190000000000001</v>
      </c>
      <c r="Z10" s="27">
        <f t="shared" si="3"/>
        <v>19.307640296820836</v>
      </c>
      <c r="AA10" s="28"/>
    </row>
    <row r="11" spans="2:27" ht="15.75" thickBot="1" x14ac:dyDescent="0.3">
      <c r="B11" s="21">
        <v>5</v>
      </c>
      <c r="C11" s="17">
        <v>1</v>
      </c>
      <c r="I11" s="29">
        <v>5</v>
      </c>
      <c r="J11" s="30">
        <v>-74</v>
      </c>
      <c r="K11" s="31">
        <v>132</v>
      </c>
      <c r="L11" s="31">
        <v>37.25</v>
      </c>
      <c r="M11" s="31">
        <v>-13.87</v>
      </c>
      <c r="N11" s="31">
        <v>172.37</v>
      </c>
      <c r="O11" s="32">
        <v>27.07</v>
      </c>
      <c r="Q11" s="33">
        <f t="shared" si="0"/>
        <v>-81.256756756756772</v>
      </c>
      <c r="R11" s="34">
        <f t="shared" si="0"/>
        <v>30.583333333333336</v>
      </c>
      <c r="S11" s="34">
        <f t="shared" si="0"/>
        <v>-27.328859060402682</v>
      </c>
      <c r="T11" s="34">
        <f t="shared" si="1"/>
        <v>12.312518658412118</v>
      </c>
      <c r="U11" s="35"/>
      <c r="W11" s="33">
        <f t="shared" si="2"/>
        <v>60.13</v>
      </c>
      <c r="X11" s="34">
        <f t="shared" si="2"/>
        <v>40.370000000000005</v>
      </c>
      <c r="Y11" s="34">
        <f t="shared" si="2"/>
        <v>-10.18</v>
      </c>
      <c r="Z11" s="34">
        <f t="shared" si="3"/>
        <v>19.188404598298035</v>
      </c>
      <c r="AA11" s="35"/>
    </row>
    <row r="12" spans="2:27" ht="15.75" thickBot="1" x14ac:dyDescent="0.3">
      <c r="B12" s="21">
        <v>6</v>
      </c>
      <c r="C12" s="17">
        <v>0</v>
      </c>
      <c r="W12" s="44"/>
      <c r="X12" s="44"/>
      <c r="Y12" s="44"/>
      <c r="Z12" s="44"/>
    </row>
    <row r="13" spans="2:27" ht="15.75" thickBot="1" x14ac:dyDescent="0.3">
      <c r="B13" s="21">
        <v>7</v>
      </c>
      <c r="C13" s="17">
        <v>0</v>
      </c>
      <c r="I13" s="1" t="s">
        <v>18</v>
      </c>
      <c r="J13" s="2"/>
      <c r="K13" s="2"/>
      <c r="L13" s="2"/>
      <c r="M13" s="2"/>
      <c r="N13" s="2"/>
      <c r="O13" s="3"/>
      <c r="W13" s="44"/>
      <c r="X13" s="44"/>
      <c r="Y13" s="44"/>
      <c r="Z13" s="44"/>
    </row>
    <row r="14" spans="2:27" ht="15.75" thickBot="1" x14ac:dyDescent="0.3">
      <c r="B14" s="21">
        <v>8</v>
      </c>
      <c r="C14" s="17">
        <v>1</v>
      </c>
      <c r="I14" s="6" t="s">
        <v>6</v>
      </c>
      <c r="J14" s="7" t="s">
        <v>7</v>
      </c>
      <c r="K14" s="8" t="s">
        <v>8</v>
      </c>
      <c r="L14" s="8" t="s">
        <v>9</v>
      </c>
      <c r="M14" s="8" t="s">
        <v>10</v>
      </c>
      <c r="N14" s="8" t="s">
        <v>11</v>
      </c>
      <c r="O14" s="5" t="s">
        <v>12</v>
      </c>
      <c r="Q14" s="9" t="s">
        <v>13</v>
      </c>
      <c r="R14" s="10" t="s">
        <v>14</v>
      </c>
      <c r="S14" s="10" t="s">
        <v>15</v>
      </c>
      <c r="T14" s="10" t="s">
        <v>16</v>
      </c>
      <c r="U14" s="11" t="s">
        <v>17</v>
      </c>
      <c r="W14" s="4" t="s">
        <v>85</v>
      </c>
      <c r="X14" s="8" t="s">
        <v>86</v>
      </c>
      <c r="Y14" s="8" t="s">
        <v>87</v>
      </c>
      <c r="Z14" s="8" t="s">
        <v>88</v>
      </c>
      <c r="AA14" s="5" t="s">
        <v>96</v>
      </c>
    </row>
    <row r="15" spans="2:27" x14ac:dyDescent="0.25">
      <c r="B15" s="21">
        <v>9</v>
      </c>
      <c r="C15" s="17">
        <v>0</v>
      </c>
      <c r="I15" s="14">
        <v>1</v>
      </c>
      <c r="J15" s="15">
        <v>79</v>
      </c>
      <c r="K15" s="16">
        <v>114</v>
      </c>
      <c r="L15" s="16">
        <v>37.25</v>
      </c>
      <c r="M15" s="16">
        <v>55.11</v>
      </c>
      <c r="N15" s="16">
        <v>151.51</v>
      </c>
      <c r="O15" s="17">
        <v>21.9</v>
      </c>
      <c r="Q15" s="18">
        <f>(M15-J15)/J15*100</f>
        <v>-30.240506329113927</v>
      </c>
      <c r="R15" s="19">
        <f>(N15-K15)/K15*100</f>
        <v>32.903508771929815</v>
      </c>
      <c r="S15" s="19">
        <f>(O15-L15)/L15*100</f>
        <v>-41.208053691275168</v>
      </c>
      <c r="T15" s="19">
        <f t="shared" ref="T15:T19" si="4">(SQRT(M15^2+N15^2+O15^2)-SQRT(J15^2+K15^2+L15^2))/SQRT(J15^2+K15^2+L15^2)*100</f>
        <v>13.29246408751559</v>
      </c>
      <c r="U15" s="20"/>
      <c r="W15" s="45">
        <f t="shared" si="2"/>
        <v>-23.89</v>
      </c>
      <c r="X15" s="43">
        <f t="shared" si="2"/>
        <v>37.509999999999991</v>
      </c>
      <c r="Y15" s="43">
        <f t="shared" si="2"/>
        <v>-15.350000000000001</v>
      </c>
      <c r="Z15" s="43">
        <f t="shared" si="3"/>
        <v>19.089645700237213</v>
      </c>
      <c r="AA15" s="46"/>
    </row>
    <row r="16" spans="2:27" ht="15.75" thickBot="1" x14ac:dyDescent="0.3">
      <c r="B16" s="36">
        <v>10</v>
      </c>
      <c r="C16" s="37">
        <v>0</v>
      </c>
      <c r="I16" s="22">
        <v>2</v>
      </c>
      <c r="J16" s="23">
        <v>79</v>
      </c>
      <c r="K16" s="24">
        <v>114</v>
      </c>
      <c r="L16" s="24">
        <v>37.25</v>
      </c>
      <c r="M16" s="24">
        <v>22.59</v>
      </c>
      <c r="N16" s="24">
        <v>139.66</v>
      </c>
      <c r="O16" s="25">
        <v>25.01</v>
      </c>
      <c r="Q16" s="26">
        <f t="shared" ref="Q16:S19" si="5">(M16-J16)/J16*100</f>
        <v>-71.405063291139243</v>
      </c>
      <c r="R16" s="27">
        <f t="shared" si="5"/>
        <v>22.508771929824558</v>
      </c>
      <c r="S16" s="27">
        <f t="shared" si="5"/>
        <v>-32.859060402684563</v>
      </c>
      <c r="T16" s="27">
        <f t="shared" si="4"/>
        <v>3.9172067921782232E-2</v>
      </c>
      <c r="U16" s="28"/>
      <c r="W16" s="26">
        <f t="shared" si="2"/>
        <v>-56.41</v>
      </c>
      <c r="X16" s="27">
        <f t="shared" si="2"/>
        <v>25.659999999999997</v>
      </c>
      <c r="Y16" s="27">
        <f t="shared" si="2"/>
        <v>-12.239999999999998</v>
      </c>
      <c r="Z16" s="27">
        <f t="shared" si="3"/>
        <v>5.6256002878711797E-2</v>
      </c>
      <c r="AA16" s="28"/>
    </row>
    <row r="17" spans="2:27" x14ac:dyDescent="0.25">
      <c r="I17" s="22">
        <v>3</v>
      </c>
      <c r="J17" s="23">
        <v>79</v>
      </c>
      <c r="K17" s="24">
        <v>114</v>
      </c>
      <c r="L17" s="24">
        <v>37.25</v>
      </c>
      <c r="M17" s="24">
        <v>53.72</v>
      </c>
      <c r="N17" s="24">
        <v>158.15</v>
      </c>
      <c r="O17" s="25">
        <v>23.74</v>
      </c>
      <c r="Q17" s="26">
        <f t="shared" si="5"/>
        <v>-32</v>
      </c>
      <c r="R17" s="27">
        <f t="shared" si="5"/>
        <v>38.728070175438603</v>
      </c>
      <c r="S17" s="27">
        <f t="shared" si="5"/>
        <v>-36.26845637583893</v>
      </c>
      <c r="T17" s="27">
        <f t="shared" si="4"/>
        <v>17.471238987353896</v>
      </c>
      <c r="U17" s="28"/>
      <c r="W17" s="26">
        <f t="shared" si="2"/>
        <v>-25.28</v>
      </c>
      <c r="X17" s="27">
        <f t="shared" si="2"/>
        <v>44.150000000000006</v>
      </c>
      <c r="Y17" s="27">
        <f t="shared" si="2"/>
        <v>-13.510000000000002</v>
      </c>
      <c r="Z17" s="27">
        <f t="shared" si="3"/>
        <v>25.090890599132933</v>
      </c>
      <c r="AA17" s="28"/>
    </row>
    <row r="18" spans="2:27" x14ac:dyDescent="0.25">
      <c r="I18" s="22">
        <v>4</v>
      </c>
      <c r="J18" s="23">
        <v>79</v>
      </c>
      <c r="K18" s="24">
        <v>114</v>
      </c>
      <c r="L18" s="24">
        <v>37.25</v>
      </c>
      <c r="M18" s="24">
        <v>30.74</v>
      </c>
      <c r="N18" s="24">
        <v>143.88</v>
      </c>
      <c r="O18" s="25">
        <v>25.96</v>
      </c>
      <c r="Q18" s="26">
        <f t="shared" si="5"/>
        <v>-61.088607594936718</v>
      </c>
      <c r="R18" s="27">
        <f t="shared" si="5"/>
        <v>26.210526315789469</v>
      </c>
      <c r="S18" s="27">
        <f t="shared" si="5"/>
        <v>-30.308724832214761</v>
      </c>
      <c r="T18" s="27">
        <f t="shared" si="4"/>
        <v>4.0298257265891078</v>
      </c>
      <c r="U18" s="28"/>
      <c r="W18" s="26">
        <f t="shared" si="2"/>
        <v>-48.260000000000005</v>
      </c>
      <c r="X18" s="27">
        <f t="shared" si="2"/>
        <v>29.879999999999995</v>
      </c>
      <c r="Y18" s="27">
        <f t="shared" si="2"/>
        <v>-11.29</v>
      </c>
      <c r="Z18" s="27">
        <f t="shared" si="3"/>
        <v>5.7873352034509935</v>
      </c>
      <c r="AA18" s="28"/>
    </row>
    <row r="19" spans="2:27" ht="15.75" thickBot="1" x14ac:dyDescent="0.3">
      <c r="B19" t="s">
        <v>24</v>
      </c>
      <c r="I19" s="29">
        <v>5</v>
      </c>
      <c r="J19" s="30">
        <v>79</v>
      </c>
      <c r="K19" s="31">
        <v>114</v>
      </c>
      <c r="L19" s="31">
        <v>37.25</v>
      </c>
      <c r="M19" s="31">
        <v>25</v>
      </c>
      <c r="N19" s="31">
        <v>138.32</v>
      </c>
      <c r="O19" s="32">
        <v>26.05</v>
      </c>
      <c r="Q19" s="33">
        <f t="shared" si="5"/>
        <v>-68.35443037974683</v>
      </c>
      <c r="R19" s="34">
        <f t="shared" si="5"/>
        <v>21.333333333333325</v>
      </c>
      <c r="S19" s="34">
        <f t="shared" si="5"/>
        <v>-30.067114093959731</v>
      </c>
      <c r="T19" s="34">
        <f t="shared" si="4"/>
        <v>-0.45811991319494999</v>
      </c>
      <c r="U19" s="35"/>
      <c r="W19" s="33">
        <f t="shared" si="2"/>
        <v>-54</v>
      </c>
      <c r="X19" s="34">
        <f t="shared" si="2"/>
        <v>24.319999999999993</v>
      </c>
      <c r="Y19" s="34">
        <f t="shared" si="2"/>
        <v>-11.2</v>
      </c>
      <c r="Z19" s="34">
        <f t="shared" si="3"/>
        <v>-0.65791765721817796</v>
      </c>
      <c r="AA19" s="35"/>
    </row>
    <row r="20" spans="2:27" ht="15.75" thickBot="1" x14ac:dyDescent="0.3">
      <c r="C20" s="38">
        <f>(SUM(C7:C16)/10*100)</f>
        <v>30</v>
      </c>
      <c r="D20" s="39" t="s">
        <v>17</v>
      </c>
      <c r="W20" s="44"/>
      <c r="X20" s="44"/>
      <c r="Y20" s="44"/>
      <c r="Z20" s="44"/>
    </row>
    <row r="21" spans="2:27" ht="15.75" thickBot="1" x14ac:dyDescent="0.3">
      <c r="I21" s="1" t="s">
        <v>19</v>
      </c>
      <c r="J21" s="2"/>
      <c r="K21" s="2"/>
      <c r="L21" s="2"/>
      <c r="M21" s="2"/>
      <c r="N21" s="2"/>
      <c r="O21" s="3"/>
      <c r="W21" s="44"/>
      <c r="X21" s="44"/>
      <c r="Y21" s="44"/>
      <c r="Z21" s="44"/>
    </row>
    <row r="22" spans="2:27" ht="15.75" thickBot="1" x14ac:dyDescent="0.3">
      <c r="I22" s="6" t="s">
        <v>6</v>
      </c>
      <c r="J22" s="7" t="s">
        <v>7</v>
      </c>
      <c r="K22" s="8" t="s">
        <v>8</v>
      </c>
      <c r="L22" s="8" t="s">
        <v>9</v>
      </c>
      <c r="M22" s="8" t="s">
        <v>10</v>
      </c>
      <c r="N22" s="8" t="s">
        <v>11</v>
      </c>
      <c r="O22" s="5" t="s">
        <v>12</v>
      </c>
      <c r="Q22" s="9" t="s">
        <v>13</v>
      </c>
      <c r="R22" s="10" t="s">
        <v>20</v>
      </c>
      <c r="S22" s="10" t="s">
        <v>15</v>
      </c>
      <c r="T22" s="10" t="s">
        <v>16</v>
      </c>
      <c r="U22" s="11" t="s">
        <v>17</v>
      </c>
      <c r="W22" s="4" t="s">
        <v>85</v>
      </c>
      <c r="X22" s="8" t="s">
        <v>86</v>
      </c>
      <c r="Y22" s="8" t="s">
        <v>87</v>
      </c>
      <c r="Z22" s="8" t="s">
        <v>88</v>
      </c>
      <c r="AA22" s="5" t="s">
        <v>96</v>
      </c>
    </row>
    <row r="23" spans="2:27" x14ac:dyDescent="0.25">
      <c r="I23" s="14">
        <v>1</v>
      </c>
      <c r="J23" s="15">
        <v>175</v>
      </c>
      <c r="K23" s="16">
        <v>0</v>
      </c>
      <c r="L23" s="16">
        <v>37.25</v>
      </c>
      <c r="M23" s="16">
        <v>123.54</v>
      </c>
      <c r="N23" s="16">
        <v>10.59</v>
      </c>
      <c r="O23" s="17">
        <v>28.5</v>
      </c>
      <c r="Q23" s="18">
        <f>(M23-J23)/J23*100</f>
        <v>-29.405714285714279</v>
      </c>
      <c r="R23" s="19">
        <f>(N23-K23)</f>
        <v>10.59</v>
      </c>
      <c r="S23" s="19">
        <f>(O23-L23)/L23*100</f>
        <v>-23.48993288590604</v>
      </c>
      <c r="T23" s="40"/>
      <c r="U23" s="20"/>
      <c r="W23" s="45">
        <f t="shared" si="2"/>
        <v>-51.459999999999994</v>
      </c>
      <c r="X23" s="43">
        <f t="shared" si="2"/>
        <v>10.59</v>
      </c>
      <c r="Y23" s="43">
        <f t="shared" si="2"/>
        <v>-8.75</v>
      </c>
      <c r="Z23" s="43">
        <f t="shared" si="3"/>
        <v>-51.694254736395166</v>
      </c>
      <c r="AA23" s="46"/>
    </row>
    <row r="24" spans="2:27" x14ac:dyDescent="0.25">
      <c r="I24" s="22">
        <v>2</v>
      </c>
      <c r="J24" s="23">
        <v>175</v>
      </c>
      <c r="K24" s="24">
        <v>0</v>
      </c>
      <c r="L24" s="24">
        <v>37.25</v>
      </c>
      <c r="M24" s="24">
        <v>201.29</v>
      </c>
      <c r="N24" s="24">
        <v>49.19</v>
      </c>
      <c r="O24" s="25">
        <v>28.01</v>
      </c>
      <c r="Q24" s="26">
        <f t="shared" ref="Q24:Q27" si="6">(M24-J24)/J24*100</f>
        <v>15.022857142857138</v>
      </c>
      <c r="R24" s="27">
        <f t="shared" ref="R24:R27" si="7">(N24-K24)</f>
        <v>49.19</v>
      </c>
      <c r="S24" s="27">
        <f t="shared" ref="S24:S27" si="8">(O24-L24)/L24*100</f>
        <v>-24.805369127516773</v>
      </c>
      <c r="T24" s="41"/>
      <c r="U24" s="28"/>
      <c r="W24" s="26">
        <f t="shared" si="2"/>
        <v>26.289999999999992</v>
      </c>
      <c r="X24" s="27">
        <f t="shared" si="2"/>
        <v>49.19</v>
      </c>
      <c r="Y24" s="27">
        <f t="shared" si="2"/>
        <v>-9.2399999999999984</v>
      </c>
      <c r="Z24" s="27">
        <f t="shared" si="3"/>
        <v>30.17722887974179</v>
      </c>
      <c r="AA24" s="28"/>
    </row>
    <row r="25" spans="2:27" x14ac:dyDescent="0.25">
      <c r="I25" s="22">
        <v>3</v>
      </c>
      <c r="J25" s="23">
        <v>175</v>
      </c>
      <c r="K25" s="24">
        <v>0</v>
      </c>
      <c r="L25" s="24">
        <v>37.25</v>
      </c>
      <c r="M25" s="24">
        <v>120.36</v>
      </c>
      <c r="N25" s="24">
        <v>44.67</v>
      </c>
      <c r="O25" s="25">
        <v>29.7</v>
      </c>
      <c r="Q25" s="26">
        <f t="shared" si="6"/>
        <v>-31.222857142857141</v>
      </c>
      <c r="R25" s="27">
        <f t="shared" si="7"/>
        <v>44.67</v>
      </c>
      <c r="S25" s="27">
        <f t="shared" si="8"/>
        <v>-20.268456375838927</v>
      </c>
      <c r="T25" s="41"/>
      <c r="U25" s="28"/>
      <c r="W25" s="26">
        <f t="shared" si="2"/>
        <v>-54.64</v>
      </c>
      <c r="X25" s="27">
        <f t="shared" si="2"/>
        <v>44.67</v>
      </c>
      <c r="Y25" s="27">
        <f t="shared" si="2"/>
        <v>-7.5500000000000007</v>
      </c>
      <c r="Z25" s="27">
        <f t="shared" si="3"/>
        <v>-47.147908588356955</v>
      </c>
      <c r="AA25" s="28"/>
    </row>
    <row r="26" spans="2:27" x14ac:dyDescent="0.25">
      <c r="I26" s="22">
        <v>4</v>
      </c>
      <c r="J26" s="23">
        <v>175</v>
      </c>
      <c r="K26" s="24">
        <v>0</v>
      </c>
      <c r="L26" s="24">
        <v>37.25</v>
      </c>
      <c r="M26" s="24">
        <v>153.46</v>
      </c>
      <c r="N26" s="24">
        <v>47.87</v>
      </c>
      <c r="O26" s="25">
        <v>26.79</v>
      </c>
      <c r="Q26" s="26">
        <f t="shared" si="6"/>
        <v>-12.308571428571424</v>
      </c>
      <c r="R26" s="27">
        <f t="shared" si="7"/>
        <v>47.87</v>
      </c>
      <c r="S26" s="27">
        <f t="shared" si="8"/>
        <v>-28.080536912751679</v>
      </c>
      <c r="T26" s="41"/>
      <c r="U26" s="28"/>
      <c r="W26" s="26">
        <f t="shared" si="2"/>
        <v>-21.539999999999992</v>
      </c>
      <c r="X26" s="27">
        <f t="shared" si="2"/>
        <v>47.87</v>
      </c>
      <c r="Y26" s="27">
        <f t="shared" si="2"/>
        <v>-10.46</v>
      </c>
      <c r="Z26" s="27">
        <f t="shared" si="3"/>
        <v>-15.950573474256146</v>
      </c>
      <c r="AA26" s="28"/>
    </row>
    <row r="27" spans="2:27" ht="15.75" thickBot="1" x14ac:dyDescent="0.3">
      <c r="I27" s="29">
        <v>5</v>
      </c>
      <c r="J27" s="30">
        <v>175</v>
      </c>
      <c r="K27" s="31">
        <v>0</v>
      </c>
      <c r="L27" s="31">
        <v>37.25</v>
      </c>
      <c r="M27" s="31">
        <v>157.11000000000001</v>
      </c>
      <c r="N27" s="31">
        <v>25.01</v>
      </c>
      <c r="O27" s="32">
        <v>28.34</v>
      </c>
      <c r="Q27" s="33">
        <f t="shared" si="6"/>
        <v>-10.222857142857135</v>
      </c>
      <c r="R27" s="34">
        <f t="shared" si="7"/>
        <v>25.01</v>
      </c>
      <c r="S27" s="34">
        <f t="shared" si="8"/>
        <v>-23.919463087248321</v>
      </c>
      <c r="T27" s="42"/>
      <c r="U27" s="35"/>
      <c r="W27" s="33">
        <f t="shared" si="2"/>
        <v>-17.889999999999986</v>
      </c>
      <c r="X27" s="34">
        <f t="shared" si="2"/>
        <v>25.01</v>
      </c>
      <c r="Y27" s="34">
        <f t="shared" si="2"/>
        <v>-8.91</v>
      </c>
      <c r="Z27" s="34">
        <f t="shared" si="3"/>
        <v>-17.327826019869889</v>
      </c>
      <c r="AA27" s="35"/>
    </row>
    <row r="29" spans="2:27" x14ac:dyDescent="0.25">
      <c r="Q29" t="s">
        <v>92</v>
      </c>
      <c r="R29" t="s">
        <v>93</v>
      </c>
      <c r="S29" t="s">
        <v>94</v>
      </c>
      <c r="T29" t="s">
        <v>95</v>
      </c>
      <c r="W29" t="s">
        <v>92</v>
      </c>
      <c r="X29" t="s">
        <v>93</v>
      </c>
      <c r="Y29" t="s">
        <v>94</v>
      </c>
      <c r="Z29" t="s">
        <v>95</v>
      </c>
    </row>
    <row r="30" spans="2:27" x14ac:dyDescent="0.25">
      <c r="O30" t="s">
        <v>67</v>
      </c>
      <c r="Q30" s="44">
        <f>AVERAGE(Q7:Q11,Q15:Q19,Q23:Q27)</f>
        <v>-45.565500480589094</v>
      </c>
      <c r="R30" s="44">
        <f>AVERAGE(R7:R11,R15:R19)</f>
        <v>21.714633173843698</v>
      </c>
      <c r="S30" s="44">
        <f t="shared" ref="S30" si="9">AVERAGE(S7:S11,S15:S19,S23:S27)</f>
        <v>-27.602684563758388</v>
      </c>
      <c r="T30" s="44">
        <f>AVERAGE(T7:T11,T15:T19)</f>
        <v>4.2485970804931039</v>
      </c>
      <c r="V30" t="s">
        <v>89</v>
      </c>
      <c r="W30" s="44">
        <f>AVERAGE(W7:W11,W15:W19,W23:W27)</f>
        <v>-4.4273333333333307</v>
      </c>
      <c r="X30" s="44">
        <f>AVERAGE(X7:X11,X15:X19,X23:X27)</f>
        <v>29.230666666666664</v>
      </c>
      <c r="Y30" s="44">
        <f t="shared" ref="Y30:Z30" si="10">AVERAGE(Y7:Y11,Y15:Y19,Y23:Y27)</f>
        <v>-10.282000000000002</v>
      </c>
      <c r="Z30" s="44">
        <f t="shared" si="10"/>
        <v>-2.6623970001113775</v>
      </c>
    </row>
    <row r="31" spans="2:27" x14ac:dyDescent="0.25">
      <c r="O31" t="s">
        <v>83</v>
      </c>
      <c r="Q31" s="44">
        <f>MAX(Q7:Q11,Q15:Q19,Q23:Q27)</f>
        <v>15.022857142857138</v>
      </c>
      <c r="R31" s="44">
        <f>MAX(R7:R11,R15:R19)</f>
        <v>38.728070175438603</v>
      </c>
      <c r="S31" s="44">
        <f>MAX(S7:S11,S15:S19,S23:S27)</f>
        <v>-16.026845637583889</v>
      </c>
      <c r="T31" s="44">
        <f>MAX(T7:T11,T15:T19)</f>
        <v>17.471238987353896</v>
      </c>
      <c r="V31" t="s">
        <v>90</v>
      </c>
      <c r="W31" s="44">
        <f>MAX(W7:W11,W15:W19,W23:W27)</f>
        <v>60.13</v>
      </c>
      <c r="X31" s="44">
        <f>MAX(X7:X11,X15:X19,X23:X27)</f>
        <v>49.19</v>
      </c>
      <c r="Y31" s="44">
        <f>MAX(Y7:Y11,Y15:Y19,Y23:Y27)</f>
        <v>-5.9699999999999989</v>
      </c>
      <c r="Z31" s="44">
        <f>MAX(Z7:Z11,Z15:Z19,Z23:Z27)</f>
        <v>30.17722887974179</v>
      </c>
    </row>
    <row r="32" spans="2:27" x14ac:dyDescent="0.25">
      <c r="O32" t="s">
        <v>84</v>
      </c>
      <c r="Q32" s="44">
        <f>MIN(Q7:Q11,Q15:Q19,Q23:Q27)</f>
        <v>-81.256756756756772</v>
      </c>
      <c r="R32" s="44">
        <f>MIN(R7:R11,R15:R19)</f>
        <v>-47.704545454545453</v>
      </c>
      <c r="S32" s="44">
        <f>MIN(S7:S11,S15:S19,S23:S27)</f>
        <v>-41.208053691275168</v>
      </c>
      <c r="T32" s="44">
        <f>MIN(T7:T11,T15:T19)</f>
        <v>-42.230448972346785</v>
      </c>
      <c r="V32" t="s">
        <v>91</v>
      </c>
      <c r="W32" s="44">
        <f>MIN(W7:W11,W15:W19,W23:W27)</f>
        <v>-56.41</v>
      </c>
      <c r="X32" s="44">
        <f>MIN(X7:X11,X15:X19,X23:X27)</f>
        <v>-62.97</v>
      </c>
      <c r="Y32" s="44">
        <f>MIN(Y7:Y11,Y15:Y19,Y23:Y27)</f>
        <v>-15.350000000000001</v>
      </c>
      <c r="Z32" s="44">
        <f>MIN(Z7:Z11,Z15:Z19,Z23:Z27)</f>
        <v>-65.813905645985372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2ED-67B3-4D32-841A-81618B77546C}">
  <dimension ref="B4:AA32"/>
  <sheetViews>
    <sheetView workbookViewId="0">
      <selection activeCell="Z30" sqref="Z30:Z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4" spans="2:27" ht="15.75" thickBot="1" x14ac:dyDescent="0.3">
      <c r="B4" t="s">
        <v>21</v>
      </c>
      <c r="I4" t="s">
        <v>22</v>
      </c>
    </row>
    <row r="5" spans="2:27" ht="15.75" thickBot="1" x14ac:dyDescent="0.3">
      <c r="E5" t="s">
        <v>0</v>
      </c>
      <c r="I5" s="1" t="s">
        <v>1</v>
      </c>
      <c r="J5" s="2"/>
      <c r="K5" s="2"/>
      <c r="L5" s="2"/>
      <c r="M5" s="2"/>
      <c r="N5" s="2"/>
      <c r="O5" s="3"/>
      <c r="T5" t="s">
        <v>2</v>
      </c>
    </row>
    <row r="6" spans="2:27" ht="15.75" thickBot="1" x14ac:dyDescent="0.3">
      <c r="B6" s="4" t="s">
        <v>3</v>
      </c>
      <c r="C6" s="5" t="s">
        <v>4</v>
      </c>
      <c r="E6" t="s">
        <v>5</v>
      </c>
      <c r="I6" s="6" t="s">
        <v>6</v>
      </c>
      <c r="J6" s="7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5" t="s">
        <v>12</v>
      </c>
      <c r="Q6" s="9" t="s">
        <v>13</v>
      </c>
      <c r="R6" s="10" t="s">
        <v>14</v>
      </c>
      <c r="S6" s="10" t="s">
        <v>15</v>
      </c>
      <c r="T6" s="10" t="s">
        <v>16</v>
      </c>
      <c r="U6" s="11" t="s">
        <v>17</v>
      </c>
      <c r="W6" s="4" t="s">
        <v>85</v>
      </c>
      <c r="X6" s="8" t="s">
        <v>86</v>
      </c>
      <c r="Y6" s="8" t="s">
        <v>87</v>
      </c>
      <c r="Z6" s="8" t="s">
        <v>88</v>
      </c>
      <c r="AA6" s="5" t="s">
        <v>96</v>
      </c>
    </row>
    <row r="7" spans="2:27" x14ac:dyDescent="0.25">
      <c r="B7" s="12">
        <v>1</v>
      </c>
      <c r="C7" s="13">
        <v>1</v>
      </c>
      <c r="I7" s="14">
        <v>1</v>
      </c>
      <c r="J7" s="15">
        <v>-74</v>
      </c>
      <c r="K7" s="16">
        <v>132</v>
      </c>
      <c r="L7" s="16">
        <v>37.25</v>
      </c>
      <c r="M7" s="16">
        <v>-24.95</v>
      </c>
      <c r="N7" s="16">
        <v>108.48</v>
      </c>
      <c r="O7" s="17">
        <v>24.67</v>
      </c>
      <c r="Q7" s="18">
        <f>(M7-J7)/J7*100</f>
        <v>-66.283783783783775</v>
      </c>
      <c r="R7" s="19">
        <f>(N7-K7)/K7*100</f>
        <v>-17.818181818181817</v>
      </c>
      <c r="S7" s="19">
        <f>(O7-L7)/L7*100</f>
        <v>-33.771812080536904</v>
      </c>
      <c r="T7" s="19">
        <f>(SQRT(M7^2+N7^2+O7^2)-SQRT(J7^2+K7^2+L7^2))/SQRT(J7^2+K7^2+L7^2)*100</f>
        <v>-26.841739527795632</v>
      </c>
      <c r="U7" s="20"/>
      <c r="W7" s="45">
        <f>(M7-J7)</f>
        <v>49.05</v>
      </c>
      <c r="X7" s="43">
        <f>(N7-K7)</f>
        <v>-23.519999999999996</v>
      </c>
      <c r="Y7" s="43">
        <f>(O7-L7)</f>
        <v>-12.579999999999998</v>
      </c>
      <c r="Z7" s="43">
        <f>(SQRT(M7^2+N7^2+O7^2)-SQRT(J7^2+K7^2+L7^2))</f>
        <v>-41.831421536939644</v>
      </c>
      <c r="AA7" s="46"/>
    </row>
    <row r="8" spans="2:27" x14ac:dyDescent="0.25">
      <c r="B8" s="21">
        <v>2</v>
      </c>
      <c r="C8" s="17">
        <v>1</v>
      </c>
      <c r="I8" s="22">
        <v>2</v>
      </c>
      <c r="J8" s="23">
        <v>-74</v>
      </c>
      <c r="K8" s="24">
        <v>132</v>
      </c>
      <c r="L8" s="24">
        <v>37.25</v>
      </c>
      <c r="M8" s="24">
        <v>-40.119999999999997</v>
      </c>
      <c r="N8" s="24">
        <v>139.62</v>
      </c>
      <c r="O8" s="25">
        <v>26.71</v>
      </c>
      <c r="Q8" s="26">
        <f t="shared" ref="Q8:S11" si="0">(M8-J8)/J8*100</f>
        <v>-45.78378378378379</v>
      </c>
      <c r="R8" s="27">
        <f t="shared" si="0"/>
        <v>5.772727272727276</v>
      </c>
      <c r="S8" s="27">
        <f t="shared" si="0"/>
        <v>-28.29530201342282</v>
      </c>
      <c r="T8" s="27">
        <f t="shared" ref="T8:T11" si="1">(SQRT(M8^2+N8^2+O8^2)-SQRT(J8^2+K8^2+L8^2))/SQRT(J8^2+K8^2+L8^2)*100</f>
        <v>-5.222905803080395</v>
      </c>
      <c r="U8" s="28"/>
      <c r="W8" s="26">
        <f t="shared" ref="W8:Y27" si="2">(M8-J8)</f>
        <v>33.880000000000003</v>
      </c>
      <c r="X8" s="27">
        <f t="shared" si="2"/>
        <v>7.6200000000000045</v>
      </c>
      <c r="Y8" s="27">
        <f t="shared" si="2"/>
        <v>-10.54</v>
      </c>
      <c r="Z8" s="27">
        <f t="shared" ref="Z8:Z27" si="3">(SQRT(M8^2+N8^2+O8^2)-SQRT(J8^2+K8^2+L8^2))</f>
        <v>-8.1396205365206811</v>
      </c>
      <c r="AA8" s="28"/>
    </row>
    <row r="9" spans="2:27" x14ac:dyDescent="0.25">
      <c r="B9" s="21">
        <v>3</v>
      </c>
      <c r="C9" s="17">
        <v>0</v>
      </c>
      <c r="I9" s="22">
        <v>3</v>
      </c>
      <c r="J9" s="23">
        <v>-74</v>
      </c>
      <c r="K9" s="24">
        <v>132</v>
      </c>
      <c r="L9" s="24">
        <v>37.25</v>
      </c>
      <c r="M9" s="24">
        <v>-1.53</v>
      </c>
      <c r="N9" s="24">
        <v>190.84</v>
      </c>
      <c r="O9" s="25">
        <v>28.5</v>
      </c>
      <c r="Q9" s="26">
        <f t="shared" si="0"/>
        <v>-97.932432432432421</v>
      </c>
      <c r="R9" s="27">
        <f t="shared" si="0"/>
        <v>44.575757575757578</v>
      </c>
      <c r="S9" s="27">
        <f t="shared" si="0"/>
        <v>-23.48993288590604</v>
      </c>
      <c r="T9" s="27">
        <f t="shared" si="1"/>
        <v>23.817142552221924</v>
      </c>
      <c r="U9" s="28"/>
      <c r="W9" s="26">
        <f t="shared" si="2"/>
        <v>72.47</v>
      </c>
      <c r="X9" s="27">
        <f t="shared" si="2"/>
        <v>58.84</v>
      </c>
      <c r="Y9" s="27">
        <f t="shared" si="2"/>
        <v>-8.75</v>
      </c>
      <c r="Z9" s="27">
        <f t="shared" si="3"/>
        <v>37.117748232213728</v>
      </c>
      <c r="AA9" s="28"/>
    </row>
    <row r="10" spans="2:27" x14ac:dyDescent="0.25">
      <c r="B10" s="21">
        <v>4</v>
      </c>
      <c r="C10" s="17">
        <v>1</v>
      </c>
      <c r="I10" s="22">
        <v>4</v>
      </c>
      <c r="J10" s="23">
        <v>-74</v>
      </c>
      <c r="K10" s="24">
        <v>132</v>
      </c>
      <c r="L10" s="24">
        <v>37.25</v>
      </c>
      <c r="M10" s="24">
        <v>-6.18</v>
      </c>
      <c r="N10" s="24">
        <v>192.03</v>
      </c>
      <c r="O10" s="25">
        <v>28.46</v>
      </c>
      <c r="Q10" s="26">
        <f t="shared" si="0"/>
        <v>-91.648648648648631</v>
      </c>
      <c r="R10" s="27">
        <f t="shared" si="0"/>
        <v>45.477272727272727</v>
      </c>
      <c r="S10" s="27">
        <f t="shared" si="0"/>
        <v>-23.597315436241608</v>
      </c>
      <c r="T10" s="27">
        <f t="shared" si="1"/>
        <v>24.627845921992876</v>
      </c>
      <c r="U10" s="28"/>
      <c r="W10" s="26">
        <f t="shared" si="2"/>
        <v>67.819999999999993</v>
      </c>
      <c r="X10" s="27">
        <f t="shared" si="2"/>
        <v>60.03</v>
      </c>
      <c r="Y10" s="27">
        <f t="shared" si="2"/>
        <v>-8.7899999999999991</v>
      </c>
      <c r="Z10" s="27">
        <f t="shared" si="3"/>
        <v>38.381186258172818</v>
      </c>
      <c r="AA10" s="28"/>
    </row>
    <row r="11" spans="2:27" ht="15.75" thickBot="1" x14ac:dyDescent="0.3">
      <c r="B11" s="21">
        <v>5</v>
      </c>
      <c r="C11" s="17">
        <v>0</v>
      </c>
      <c r="I11" s="29">
        <v>5</v>
      </c>
      <c r="J11" s="30">
        <v>-74</v>
      </c>
      <c r="K11" s="31">
        <v>132</v>
      </c>
      <c r="L11" s="31">
        <v>37.25</v>
      </c>
      <c r="M11" s="31">
        <v>-1.36</v>
      </c>
      <c r="N11" s="31">
        <v>186.7</v>
      </c>
      <c r="O11" s="32">
        <v>28.48</v>
      </c>
      <c r="Q11" s="33">
        <f t="shared" si="0"/>
        <v>-98.162162162162161</v>
      </c>
      <c r="R11" s="34">
        <f t="shared" si="0"/>
        <v>41.439393939393931</v>
      </c>
      <c r="S11" s="34">
        <f t="shared" si="0"/>
        <v>-23.543624161073826</v>
      </c>
      <c r="T11" s="34">
        <f t="shared" si="1"/>
        <v>21.187737047677281</v>
      </c>
      <c r="U11" s="35"/>
      <c r="W11" s="33">
        <f t="shared" si="2"/>
        <v>72.64</v>
      </c>
      <c r="X11" s="34">
        <f t="shared" si="2"/>
        <v>54.699999999999989</v>
      </c>
      <c r="Y11" s="34">
        <f t="shared" si="2"/>
        <v>-8.77</v>
      </c>
      <c r="Z11" s="34">
        <f t="shared" si="3"/>
        <v>33.019959788277163</v>
      </c>
      <c r="AA11" s="35"/>
    </row>
    <row r="12" spans="2:27" ht="15.75" thickBot="1" x14ac:dyDescent="0.3">
      <c r="B12" s="21">
        <v>6</v>
      </c>
      <c r="C12" s="17">
        <v>0</v>
      </c>
      <c r="W12" s="44"/>
      <c r="X12" s="44"/>
      <c r="Y12" s="44"/>
      <c r="Z12" s="44"/>
    </row>
    <row r="13" spans="2:27" ht="15.75" thickBot="1" x14ac:dyDescent="0.3">
      <c r="B13" s="21">
        <v>7</v>
      </c>
      <c r="C13" s="17">
        <v>1</v>
      </c>
      <c r="I13" s="1" t="s">
        <v>18</v>
      </c>
      <c r="J13" s="2"/>
      <c r="K13" s="2"/>
      <c r="L13" s="2"/>
      <c r="M13" s="2"/>
      <c r="N13" s="2"/>
      <c r="O13" s="3"/>
      <c r="W13" s="44"/>
      <c r="X13" s="44"/>
      <c r="Y13" s="44"/>
      <c r="Z13" s="44"/>
    </row>
    <row r="14" spans="2:27" ht="15.75" thickBot="1" x14ac:dyDescent="0.3">
      <c r="B14" s="21">
        <v>8</v>
      </c>
      <c r="C14" s="17">
        <v>1</v>
      </c>
      <c r="I14" s="6" t="s">
        <v>6</v>
      </c>
      <c r="J14" s="7" t="s">
        <v>7</v>
      </c>
      <c r="K14" s="8" t="s">
        <v>8</v>
      </c>
      <c r="L14" s="8" t="s">
        <v>9</v>
      </c>
      <c r="M14" s="8" t="s">
        <v>10</v>
      </c>
      <c r="N14" s="8" t="s">
        <v>11</v>
      </c>
      <c r="O14" s="5" t="s">
        <v>12</v>
      </c>
      <c r="Q14" s="9" t="s">
        <v>13</v>
      </c>
      <c r="R14" s="10" t="s">
        <v>14</v>
      </c>
      <c r="S14" s="10" t="s">
        <v>15</v>
      </c>
      <c r="T14" s="10" t="s">
        <v>16</v>
      </c>
      <c r="U14" s="11" t="s">
        <v>17</v>
      </c>
      <c r="W14" s="4" t="s">
        <v>85</v>
      </c>
      <c r="X14" s="8" t="s">
        <v>86</v>
      </c>
      <c r="Y14" s="8" t="s">
        <v>87</v>
      </c>
      <c r="Z14" s="8" t="s">
        <v>88</v>
      </c>
      <c r="AA14" s="5" t="s">
        <v>96</v>
      </c>
    </row>
    <row r="15" spans="2:27" x14ac:dyDescent="0.25">
      <c r="B15" s="21">
        <v>9</v>
      </c>
      <c r="C15" s="17">
        <v>0</v>
      </c>
      <c r="I15" s="14">
        <v>1</v>
      </c>
      <c r="J15" s="15">
        <v>79</v>
      </c>
      <c r="K15" s="16">
        <v>114</v>
      </c>
      <c r="L15" s="16">
        <v>37.25</v>
      </c>
      <c r="M15" s="16">
        <v>160.28</v>
      </c>
      <c r="N15" s="16">
        <v>170.34</v>
      </c>
      <c r="O15" s="17">
        <v>26.19</v>
      </c>
      <c r="Q15" s="18">
        <f>(M15-J15)/J15*100</f>
        <v>102.8860759493671</v>
      </c>
      <c r="R15" s="19">
        <f>(N15-K15)/K15*100</f>
        <v>49.421052631578952</v>
      </c>
      <c r="S15" s="19">
        <f>(O15-L15)/L15*100</f>
        <v>-29.691275167785232</v>
      </c>
      <c r="T15" s="19">
        <f t="shared" ref="T15:T19" si="4">(SQRT(M15^2+N15^2+O15^2)-SQRT(J15^2+K15^2+L15^2))/SQRT(J15^2+K15^2+L15^2)*100</f>
        <v>63.880939919506389</v>
      </c>
      <c r="U15" s="20"/>
      <c r="W15" s="45">
        <f t="shared" si="2"/>
        <v>81.28</v>
      </c>
      <c r="X15" s="43">
        <f t="shared" si="2"/>
        <v>56.34</v>
      </c>
      <c r="Y15" s="43">
        <f t="shared" si="2"/>
        <v>-11.059999999999999</v>
      </c>
      <c r="Z15" s="43">
        <f t="shared" si="3"/>
        <v>91.741042295299451</v>
      </c>
      <c r="AA15" s="46"/>
    </row>
    <row r="16" spans="2:27" ht="15.75" thickBot="1" x14ac:dyDescent="0.3">
      <c r="B16" s="36">
        <v>10</v>
      </c>
      <c r="C16" s="37">
        <v>0</v>
      </c>
      <c r="I16" s="22">
        <v>2</v>
      </c>
      <c r="J16" s="23">
        <v>79</v>
      </c>
      <c r="K16" s="24">
        <v>114</v>
      </c>
      <c r="L16" s="24">
        <v>37.25</v>
      </c>
      <c r="M16" s="24">
        <v>160.38999999999999</v>
      </c>
      <c r="N16" s="24">
        <v>167.57</v>
      </c>
      <c r="O16" s="25">
        <v>26.17</v>
      </c>
      <c r="Q16" s="26">
        <f t="shared" ref="Q16:S19" si="5">(M16-J16)/J16*100</f>
        <v>103.02531645569618</v>
      </c>
      <c r="R16" s="27">
        <f t="shared" si="5"/>
        <v>46.991228070175431</v>
      </c>
      <c r="S16" s="27">
        <f t="shared" si="5"/>
        <v>-29.744966442953015</v>
      </c>
      <c r="T16" s="27">
        <f t="shared" si="4"/>
        <v>62.54145468502972</v>
      </c>
      <c r="U16" s="28"/>
      <c r="W16" s="26">
        <f t="shared" si="2"/>
        <v>81.389999999999986</v>
      </c>
      <c r="X16" s="27">
        <f t="shared" si="2"/>
        <v>53.569999999999993</v>
      </c>
      <c r="Y16" s="27">
        <f t="shared" si="2"/>
        <v>-11.079999999999998</v>
      </c>
      <c r="Z16" s="27">
        <f t="shared" si="3"/>
        <v>89.817373487281031</v>
      </c>
      <c r="AA16" s="28"/>
    </row>
    <row r="17" spans="2:27" x14ac:dyDescent="0.25">
      <c r="I17" s="22">
        <v>3</v>
      </c>
      <c r="J17" s="23">
        <v>79</v>
      </c>
      <c r="K17" s="24">
        <v>114</v>
      </c>
      <c r="L17" s="24">
        <v>37.25</v>
      </c>
      <c r="M17" s="24">
        <v>160.34</v>
      </c>
      <c r="N17" s="24">
        <v>168.96</v>
      </c>
      <c r="O17" s="25">
        <v>26.18</v>
      </c>
      <c r="Q17" s="26">
        <f t="shared" si="5"/>
        <v>102.96202531645571</v>
      </c>
      <c r="R17" s="27">
        <f t="shared" si="5"/>
        <v>48.21052631578948</v>
      </c>
      <c r="S17" s="27">
        <f t="shared" si="5"/>
        <v>-29.718120805369132</v>
      </c>
      <c r="T17" s="27">
        <f t="shared" si="4"/>
        <v>63.214608758841742</v>
      </c>
      <c r="U17" s="28"/>
      <c r="W17" s="26">
        <f t="shared" si="2"/>
        <v>81.34</v>
      </c>
      <c r="X17" s="27">
        <f t="shared" si="2"/>
        <v>54.960000000000008</v>
      </c>
      <c r="Y17" s="27">
        <f t="shared" si="2"/>
        <v>-11.07</v>
      </c>
      <c r="Z17" s="27">
        <f t="shared" si="3"/>
        <v>90.784107170828236</v>
      </c>
      <c r="AA17" s="28"/>
    </row>
    <row r="18" spans="2:27" x14ac:dyDescent="0.25">
      <c r="I18" s="22">
        <v>4</v>
      </c>
      <c r="J18" s="23">
        <v>79</v>
      </c>
      <c r="K18" s="24">
        <v>114</v>
      </c>
      <c r="L18" s="24">
        <v>37.25</v>
      </c>
      <c r="M18" s="24">
        <v>158.91</v>
      </c>
      <c r="N18" s="24">
        <v>167.41</v>
      </c>
      <c r="O18" s="25">
        <v>27.16</v>
      </c>
      <c r="Q18" s="26">
        <f t="shared" si="5"/>
        <v>101.15189873417721</v>
      </c>
      <c r="R18" s="27">
        <f t="shared" si="5"/>
        <v>46.850877192982452</v>
      </c>
      <c r="S18" s="27">
        <f t="shared" si="5"/>
        <v>-27.087248322147651</v>
      </c>
      <c r="T18" s="27">
        <f t="shared" si="4"/>
        <v>61.833895571862577</v>
      </c>
      <c r="U18" s="28"/>
      <c r="W18" s="26">
        <f t="shared" si="2"/>
        <v>79.91</v>
      </c>
      <c r="X18" s="27">
        <f t="shared" si="2"/>
        <v>53.41</v>
      </c>
      <c r="Y18" s="27">
        <f t="shared" si="2"/>
        <v>-10.09</v>
      </c>
      <c r="Z18" s="27">
        <f t="shared" si="3"/>
        <v>88.801229851804095</v>
      </c>
      <c r="AA18" s="28"/>
    </row>
    <row r="19" spans="2:27" ht="15.75" thickBot="1" x14ac:dyDescent="0.3">
      <c r="B19" t="s">
        <v>24</v>
      </c>
      <c r="I19" s="29">
        <v>5</v>
      </c>
      <c r="J19" s="30">
        <v>79</v>
      </c>
      <c r="K19" s="31">
        <v>114</v>
      </c>
      <c r="L19" s="31">
        <v>37.25</v>
      </c>
      <c r="M19" s="31">
        <v>160.30000000000001</v>
      </c>
      <c r="N19" s="31">
        <v>167.47</v>
      </c>
      <c r="O19" s="32">
        <v>27.17</v>
      </c>
      <c r="Q19" s="33">
        <f t="shared" si="5"/>
        <v>102.91139240506331</v>
      </c>
      <c r="R19" s="34">
        <f t="shared" si="5"/>
        <v>46.903508771929822</v>
      </c>
      <c r="S19" s="34">
        <f t="shared" si="5"/>
        <v>-27.060402684563755</v>
      </c>
      <c r="T19" s="34">
        <f t="shared" si="4"/>
        <v>62.527991765677406</v>
      </c>
      <c r="U19" s="35"/>
      <c r="W19" s="33">
        <f t="shared" si="2"/>
        <v>81.300000000000011</v>
      </c>
      <c r="X19" s="34">
        <f t="shared" si="2"/>
        <v>53.47</v>
      </c>
      <c r="Y19" s="34">
        <f t="shared" si="2"/>
        <v>-10.079999999999998</v>
      </c>
      <c r="Z19" s="34">
        <f t="shared" si="3"/>
        <v>89.79803904644038</v>
      </c>
      <c r="AA19" s="35"/>
    </row>
    <row r="20" spans="2:27" ht="15.75" thickBot="1" x14ac:dyDescent="0.3">
      <c r="C20" s="38">
        <f>(SUM(C7:C16)/10*100)</f>
        <v>50</v>
      </c>
      <c r="D20" s="39" t="s">
        <v>17</v>
      </c>
      <c r="W20" s="44"/>
      <c r="X20" s="44"/>
      <c r="Y20" s="44"/>
      <c r="Z20" s="44"/>
    </row>
    <row r="21" spans="2:27" ht="15.75" thickBot="1" x14ac:dyDescent="0.3">
      <c r="I21" s="1" t="s">
        <v>19</v>
      </c>
      <c r="J21" s="2"/>
      <c r="K21" s="2"/>
      <c r="L21" s="2"/>
      <c r="M21" s="2"/>
      <c r="N21" s="2"/>
      <c r="O21" s="3"/>
      <c r="W21" s="44"/>
      <c r="X21" s="44"/>
      <c r="Y21" s="44"/>
      <c r="Z21" s="44"/>
    </row>
    <row r="22" spans="2:27" ht="15.75" thickBot="1" x14ac:dyDescent="0.3">
      <c r="I22" s="6" t="s">
        <v>6</v>
      </c>
      <c r="J22" s="7" t="s">
        <v>7</v>
      </c>
      <c r="K22" s="8" t="s">
        <v>8</v>
      </c>
      <c r="L22" s="8" t="s">
        <v>9</v>
      </c>
      <c r="M22" s="8" t="s">
        <v>10</v>
      </c>
      <c r="N22" s="8" t="s">
        <v>11</v>
      </c>
      <c r="O22" s="5" t="s">
        <v>12</v>
      </c>
      <c r="Q22" s="9" t="s">
        <v>13</v>
      </c>
      <c r="R22" s="10" t="s">
        <v>20</v>
      </c>
      <c r="S22" s="10" t="s">
        <v>15</v>
      </c>
      <c r="T22" s="10" t="s">
        <v>16</v>
      </c>
      <c r="U22" s="11" t="s">
        <v>17</v>
      </c>
      <c r="W22" s="4" t="s">
        <v>85</v>
      </c>
      <c r="X22" s="8" t="s">
        <v>86</v>
      </c>
      <c r="Y22" s="8" t="s">
        <v>87</v>
      </c>
      <c r="Z22" s="8" t="s">
        <v>88</v>
      </c>
      <c r="AA22" s="5" t="s">
        <v>96</v>
      </c>
    </row>
    <row r="23" spans="2:27" x14ac:dyDescent="0.25">
      <c r="I23" s="14">
        <v>1</v>
      </c>
      <c r="J23" s="15">
        <v>175</v>
      </c>
      <c r="K23" s="16">
        <v>0</v>
      </c>
      <c r="L23" s="16">
        <v>37.25</v>
      </c>
      <c r="M23" s="16">
        <v>226.52</v>
      </c>
      <c r="N23" s="16">
        <v>-8.9</v>
      </c>
      <c r="O23" s="17">
        <v>25.7</v>
      </c>
      <c r="Q23" s="18">
        <f>(M23-J23)/J23*100</f>
        <v>29.440000000000005</v>
      </c>
      <c r="R23" s="19">
        <f>(N23-K23)</f>
        <v>-8.9</v>
      </c>
      <c r="S23" s="19">
        <f>(O23-L23)/L23*100</f>
        <v>-31.006711409395976</v>
      </c>
      <c r="T23" s="40"/>
      <c r="U23" s="20"/>
      <c r="W23" s="45">
        <f t="shared" si="2"/>
        <v>51.52000000000001</v>
      </c>
      <c r="X23" s="43">
        <f t="shared" si="2"/>
        <v>-8.9</v>
      </c>
      <c r="Y23" s="43">
        <f t="shared" si="2"/>
        <v>-11.55</v>
      </c>
      <c r="Z23" s="43">
        <f t="shared" si="3"/>
        <v>49.226357295010416</v>
      </c>
      <c r="AA23" s="46"/>
    </row>
    <row r="24" spans="2:27" x14ac:dyDescent="0.25">
      <c r="I24" s="22">
        <v>2</v>
      </c>
      <c r="J24" s="23">
        <v>175</v>
      </c>
      <c r="K24" s="24">
        <v>0</v>
      </c>
      <c r="L24" s="24">
        <v>37.25</v>
      </c>
      <c r="M24" s="24">
        <v>226.21</v>
      </c>
      <c r="N24" s="24">
        <v>-5.95</v>
      </c>
      <c r="O24" s="25">
        <v>26.72</v>
      </c>
      <c r="Q24" s="26">
        <f t="shared" ref="Q24:Q27" si="6">(M24-J24)/J24*100</f>
        <v>29.262857142857147</v>
      </c>
      <c r="R24" s="27">
        <f t="shared" ref="R24:R27" si="7">(N24-K24)</f>
        <v>-5.95</v>
      </c>
      <c r="S24" s="27">
        <f t="shared" ref="S24:S27" si="8">(O24-L24)/L24*100</f>
        <v>-28.26845637583893</v>
      </c>
      <c r="T24" s="41"/>
      <c r="U24" s="28"/>
      <c r="W24" s="26">
        <f t="shared" si="2"/>
        <v>51.210000000000008</v>
      </c>
      <c r="X24" s="27">
        <f t="shared" si="2"/>
        <v>-5.95</v>
      </c>
      <c r="Y24" s="27">
        <f t="shared" si="2"/>
        <v>-10.530000000000001</v>
      </c>
      <c r="Z24" s="27">
        <f t="shared" si="3"/>
        <v>48.9397710458924</v>
      </c>
      <c r="AA24" s="28"/>
    </row>
    <row r="25" spans="2:27" x14ac:dyDescent="0.25">
      <c r="I25" s="22">
        <v>3</v>
      </c>
      <c r="J25" s="23">
        <v>175</v>
      </c>
      <c r="K25" s="24">
        <v>0</v>
      </c>
      <c r="L25" s="24">
        <v>37.25</v>
      </c>
      <c r="M25" s="24">
        <v>228.57</v>
      </c>
      <c r="N25" s="24">
        <v>-7.24</v>
      </c>
      <c r="O25" s="25">
        <v>26.74</v>
      </c>
      <c r="Q25" s="26">
        <f t="shared" si="6"/>
        <v>30.611428571428569</v>
      </c>
      <c r="R25" s="27">
        <f t="shared" si="7"/>
        <v>-7.24</v>
      </c>
      <c r="S25" s="27">
        <f t="shared" si="8"/>
        <v>-28.214765100671148</v>
      </c>
      <c r="T25" s="41"/>
      <c r="U25" s="28"/>
      <c r="W25" s="26">
        <f t="shared" si="2"/>
        <v>53.569999999999993</v>
      </c>
      <c r="X25" s="27">
        <f t="shared" si="2"/>
        <v>-7.24</v>
      </c>
      <c r="Y25" s="27">
        <f t="shared" si="2"/>
        <v>-10.510000000000002</v>
      </c>
      <c r="Z25" s="27">
        <f t="shared" si="3"/>
        <v>51.322128529897185</v>
      </c>
      <c r="AA25" s="28"/>
    </row>
    <row r="26" spans="2:27" x14ac:dyDescent="0.25">
      <c r="I26" s="22">
        <v>4</v>
      </c>
      <c r="J26" s="23">
        <v>175</v>
      </c>
      <c r="K26" s="24">
        <v>0</v>
      </c>
      <c r="L26" s="24">
        <v>37.25</v>
      </c>
      <c r="M26" s="24">
        <v>228.34</v>
      </c>
      <c r="N26" s="24">
        <v>-1.7</v>
      </c>
      <c r="O26" s="25">
        <v>26.77</v>
      </c>
      <c r="Q26" s="26">
        <f t="shared" si="6"/>
        <v>30.48</v>
      </c>
      <c r="R26" s="27">
        <f t="shared" si="7"/>
        <v>-1.7</v>
      </c>
      <c r="S26" s="27">
        <f t="shared" si="8"/>
        <v>-28.134228187919462</v>
      </c>
      <c r="T26" s="41"/>
      <c r="U26" s="28"/>
      <c r="W26" s="26">
        <f t="shared" si="2"/>
        <v>53.34</v>
      </c>
      <c r="X26" s="27">
        <f t="shared" si="2"/>
        <v>-1.7</v>
      </c>
      <c r="Y26" s="27">
        <f t="shared" si="2"/>
        <v>-10.48</v>
      </c>
      <c r="Z26" s="27">
        <f t="shared" si="3"/>
        <v>50.989605093892607</v>
      </c>
      <c r="AA26" s="28"/>
    </row>
    <row r="27" spans="2:27" ht="15.75" thickBot="1" x14ac:dyDescent="0.3">
      <c r="I27" s="29">
        <v>5</v>
      </c>
      <c r="J27" s="30">
        <v>175</v>
      </c>
      <c r="K27" s="31">
        <v>0</v>
      </c>
      <c r="L27" s="31">
        <v>37.25</v>
      </c>
      <c r="M27" s="31">
        <v>230.16</v>
      </c>
      <c r="N27" s="31">
        <v>-7.36</v>
      </c>
      <c r="O27" s="32">
        <v>25.75</v>
      </c>
      <c r="Q27" s="33">
        <f t="shared" si="6"/>
        <v>31.52</v>
      </c>
      <c r="R27" s="34">
        <f t="shared" si="7"/>
        <v>-7.36</v>
      </c>
      <c r="S27" s="34">
        <f t="shared" si="8"/>
        <v>-30.872483221476511</v>
      </c>
      <c r="T27" s="42"/>
      <c r="U27" s="35"/>
      <c r="W27" s="33">
        <f t="shared" si="2"/>
        <v>55.16</v>
      </c>
      <c r="X27" s="34">
        <f t="shared" si="2"/>
        <v>-7.36</v>
      </c>
      <c r="Y27" s="34">
        <f t="shared" si="2"/>
        <v>-11.5</v>
      </c>
      <c r="Z27" s="34">
        <f t="shared" si="3"/>
        <v>52.79232970778537</v>
      </c>
      <c r="AA27" s="35"/>
    </row>
    <row r="29" spans="2:27" x14ac:dyDescent="0.25">
      <c r="Q29" t="s">
        <v>92</v>
      </c>
      <c r="R29" t="s">
        <v>93</v>
      </c>
      <c r="S29" t="s">
        <v>94</v>
      </c>
      <c r="T29" t="s">
        <v>95</v>
      </c>
      <c r="W29" t="s">
        <v>92</v>
      </c>
      <c r="X29" t="s">
        <v>93</v>
      </c>
      <c r="Y29" t="s">
        <v>94</v>
      </c>
      <c r="Z29" t="s">
        <v>95</v>
      </c>
    </row>
    <row r="30" spans="2:27" x14ac:dyDescent="0.25">
      <c r="O30" t="s">
        <v>67</v>
      </c>
      <c r="Q30" s="44">
        <f>AVERAGE(Q7:Q11,Q15:Q19,Q23:Q27)</f>
        <v>17.629345584282291</v>
      </c>
      <c r="R30" s="44">
        <f>AVERAGE(R7:R11,R15:R19)</f>
        <v>35.78241626794258</v>
      </c>
      <c r="S30" s="44">
        <f t="shared" ref="S30" si="9">AVERAGE(S7:S11,S15:S19,S23:S27)</f>
        <v>-28.166442953020134</v>
      </c>
      <c r="T30" s="44">
        <f>AVERAGE(T7:T11,T15:T19)</f>
        <v>35.156697089193393</v>
      </c>
      <c r="V30" t="s">
        <v>89</v>
      </c>
      <c r="W30" s="44">
        <f>AVERAGE(W7:W11,W15:W19,W23:W27)</f>
        <v>64.391999999999996</v>
      </c>
      <c r="X30" s="44">
        <f>AVERAGE(X7:X11,X15:X19,X23:X27)</f>
        <v>26.551333333333339</v>
      </c>
      <c r="Y30" s="44">
        <f t="shared" ref="Y30:Z30" si="10">AVERAGE(Y7:Y11,Y15:Y19,Y23:Y27)</f>
        <v>-10.491999999999997</v>
      </c>
      <c r="Z30" s="44">
        <f t="shared" si="10"/>
        <v>50.850655715288973</v>
      </c>
    </row>
    <row r="31" spans="2:27" x14ac:dyDescent="0.25">
      <c r="O31" t="s">
        <v>83</v>
      </c>
      <c r="Q31" s="44">
        <f>MAX(Q7:Q11,Q15:Q19,Q23:Q27)</f>
        <v>103.02531645569618</v>
      </c>
      <c r="R31" s="44">
        <f>MAX(R7:R11,R15:R19)</f>
        <v>49.421052631578952</v>
      </c>
      <c r="S31" s="44">
        <f>MAX(S7:S11,S15:S19,S23:S27)</f>
        <v>-23.48993288590604</v>
      </c>
      <c r="T31" s="44">
        <f>MAX(T7:T11,T15:T19)</f>
        <v>63.880939919506389</v>
      </c>
      <c r="V31" t="s">
        <v>90</v>
      </c>
      <c r="W31" s="44">
        <f>MAX(W7:W11,W15:W19,W23:W27)</f>
        <v>81.389999999999986</v>
      </c>
      <c r="X31" s="44">
        <f>MAX(X7:X11,X15:X19,X23:X27)</f>
        <v>60.03</v>
      </c>
      <c r="Y31" s="44">
        <f>MAX(Y7:Y11,Y15:Y19,Y23:Y27)</f>
        <v>-8.75</v>
      </c>
      <c r="Z31" s="44">
        <f>MAX(Z7:Z11,Z15:Z19,Z23:Z27)</f>
        <v>91.741042295299451</v>
      </c>
    </row>
    <row r="32" spans="2:27" x14ac:dyDescent="0.25">
      <c r="O32" t="s">
        <v>84</v>
      </c>
      <c r="Q32" s="44">
        <f>MIN(Q7:Q11,Q15:Q19,Q23:Q27)</f>
        <v>-98.162162162162161</v>
      </c>
      <c r="R32" s="44">
        <f>MIN(R7:R11,R15:R19)</f>
        <v>-17.818181818181817</v>
      </c>
      <c r="S32" s="44">
        <f>MIN(S7:S11,S15:S19,S23:S27)</f>
        <v>-33.771812080536904</v>
      </c>
      <c r="T32" s="44">
        <f>MIN(T7:T11,T15:T19)</f>
        <v>-26.841739527795632</v>
      </c>
      <c r="V32" t="s">
        <v>91</v>
      </c>
      <c r="W32" s="44">
        <f>MIN(W7:W11,W15:W19,W23:W27)</f>
        <v>33.880000000000003</v>
      </c>
      <c r="X32" s="44">
        <f>MIN(X7:X11,X15:X19,X23:X27)</f>
        <v>-23.519999999999996</v>
      </c>
      <c r="Y32" s="44">
        <f>MIN(Y7:Y11,Y15:Y19,Y23:Y27)</f>
        <v>-12.579999999999998</v>
      </c>
      <c r="Z32" s="44">
        <f>MIN(Z7:Z11,Z15:Z19,Z23:Z27)</f>
        <v>-41.831421536939644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4FFF-EC93-46CA-9444-4A7A12DA3E4A}">
  <dimension ref="B4:AA32"/>
  <sheetViews>
    <sheetView workbookViewId="0">
      <selection activeCell="Z30" sqref="Z30:Z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4" spans="2:27" ht="15.75" thickBot="1" x14ac:dyDescent="0.3">
      <c r="B4" t="s">
        <v>21</v>
      </c>
      <c r="I4" t="s">
        <v>22</v>
      </c>
    </row>
    <row r="5" spans="2:27" ht="15.75" thickBot="1" x14ac:dyDescent="0.3">
      <c r="E5" t="s">
        <v>0</v>
      </c>
      <c r="I5" s="1" t="s">
        <v>1</v>
      </c>
      <c r="J5" s="2"/>
      <c r="K5" s="2"/>
      <c r="L5" s="2"/>
      <c r="M5" s="2"/>
      <c r="N5" s="2"/>
      <c r="O5" s="3"/>
      <c r="T5" t="s">
        <v>2</v>
      </c>
    </row>
    <row r="6" spans="2:27" ht="15.75" thickBot="1" x14ac:dyDescent="0.3">
      <c r="B6" s="4" t="s">
        <v>3</v>
      </c>
      <c r="C6" s="5" t="s">
        <v>4</v>
      </c>
      <c r="E6" t="s">
        <v>5</v>
      </c>
      <c r="I6" s="6" t="s">
        <v>6</v>
      </c>
      <c r="J6" s="7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5" t="s">
        <v>12</v>
      </c>
      <c r="Q6" s="9" t="s">
        <v>13</v>
      </c>
      <c r="R6" s="10" t="s">
        <v>14</v>
      </c>
      <c r="S6" s="10" t="s">
        <v>15</v>
      </c>
      <c r="T6" s="10" t="s">
        <v>16</v>
      </c>
      <c r="U6" s="11" t="s">
        <v>17</v>
      </c>
      <c r="W6" s="4" t="s">
        <v>85</v>
      </c>
      <c r="X6" s="8" t="s">
        <v>86</v>
      </c>
      <c r="Y6" s="8" t="s">
        <v>87</v>
      </c>
      <c r="Z6" s="8" t="s">
        <v>88</v>
      </c>
      <c r="AA6" s="5" t="s">
        <v>96</v>
      </c>
    </row>
    <row r="7" spans="2:27" x14ac:dyDescent="0.25">
      <c r="B7" s="12">
        <v>1</v>
      </c>
      <c r="C7" s="13">
        <v>1</v>
      </c>
      <c r="I7" s="14">
        <v>1</v>
      </c>
      <c r="J7" s="15">
        <v>-74</v>
      </c>
      <c r="K7" s="16">
        <v>132</v>
      </c>
      <c r="L7" s="16">
        <v>37.25</v>
      </c>
      <c r="M7" s="16">
        <v>-54.84</v>
      </c>
      <c r="N7" s="16">
        <v>162.30000000000001</v>
      </c>
      <c r="O7" s="17">
        <v>28.7</v>
      </c>
      <c r="Q7" s="18">
        <f>(M7-J7)/J7*100</f>
        <v>-25.891891891891888</v>
      </c>
      <c r="R7" s="19">
        <f>(N7-K7)/K7*100</f>
        <v>22.954545454545464</v>
      </c>
      <c r="S7" s="19">
        <f>(O7-L7)/L7*100</f>
        <v>-22.95302013422819</v>
      </c>
      <c r="T7" s="19">
        <f t="shared" ref="T7:T11" si="0">(SQRT(M7^2+N7^2+O7^2)-SQRT(J7^2+K7^2+L7^2))/SQRT(J7^2+K7^2+L7^2)*100</f>
        <v>11.458450966501648</v>
      </c>
      <c r="U7" s="20"/>
      <c r="W7" s="45">
        <f>(M7-J7)</f>
        <v>19.159999999999997</v>
      </c>
      <c r="X7" s="43">
        <f>(N7-K7)</f>
        <v>30.300000000000011</v>
      </c>
      <c r="Y7" s="43">
        <f>(O7-L7)</f>
        <v>-8.5500000000000007</v>
      </c>
      <c r="Z7" s="43">
        <f>(SQRT(M7^2+N7^2+O7^2)-SQRT(J7^2+K7^2+L7^2))</f>
        <v>17.857385585748887</v>
      </c>
      <c r="AA7" s="46"/>
    </row>
    <row r="8" spans="2:27" x14ac:dyDescent="0.25">
      <c r="B8" s="21">
        <v>2</v>
      </c>
      <c r="C8" s="17">
        <v>1</v>
      </c>
      <c r="I8" s="22">
        <v>2</v>
      </c>
      <c r="J8" s="23">
        <v>-74</v>
      </c>
      <c r="K8" s="24">
        <v>132</v>
      </c>
      <c r="L8" s="24">
        <v>37.25</v>
      </c>
      <c r="M8" s="24">
        <v>-74.67</v>
      </c>
      <c r="N8" s="24">
        <v>161.69</v>
      </c>
      <c r="O8" s="25">
        <v>26.48</v>
      </c>
      <c r="Q8" s="26">
        <f t="shared" ref="Q8:S11" si="1">(M8-J8)/J8*100</f>
        <v>0.90540540540540781</v>
      </c>
      <c r="R8" s="27">
        <f t="shared" si="1"/>
        <v>22.492424242424242</v>
      </c>
      <c r="S8" s="27">
        <f t="shared" si="1"/>
        <v>-28.912751677852349</v>
      </c>
      <c r="T8" s="27">
        <f t="shared" si="0"/>
        <v>15.536069761328003</v>
      </c>
      <c r="U8" s="28"/>
      <c r="W8" s="26">
        <f t="shared" ref="W8:Y27" si="2">(M8-J8)</f>
        <v>-0.67000000000000171</v>
      </c>
      <c r="X8" s="27">
        <f t="shared" si="2"/>
        <v>29.689999999999998</v>
      </c>
      <c r="Y8" s="27">
        <f t="shared" si="2"/>
        <v>-10.77</v>
      </c>
      <c r="Z8" s="27">
        <f t="shared" ref="Z8:Z27" si="3">(SQRT(M8^2+N8^2+O8^2)-SQRT(J8^2+K8^2+L8^2))</f>
        <v>24.212137314737788</v>
      </c>
      <c r="AA8" s="28"/>
    </row>
    <row r="9" spans="2:27" x14ac:dyDescent="0.25">
      <c r="B9" s="21">
        <v>3</v>
      </c>
      <c r="C9" s="17">
        <v>1</v>
      </c>
      <c r="I9" s="22">
        <v>3</v>
      </c>
      <c r="J9" s="23">
        <v>-74</v>
      </c>
      <c r="K9" s="24">
        <v>132</v>
      </c>
      <c r="L9" s="24">
        <v>37.25</v>
      </c>
      <c r="M9" s="24">
        <v>-62.45</v>
      </c>
      <c r="N9" s="24">
        <v>162.09</v>
      </c>
      <c r="O9" s="25">
        <v>27.62</v>
      </c>
      <c r="Q9" s="26">
        <f t="shared" si="1"/>
        <v>-15.608108108108103</v>
      </c>
      <c r="R9" s="27">
        <f t="shared" si="1"/>
        <v>22.79545454545455</v>
      </c>
      <c r="S9" s="27">
        <f t="shared" si="1"/>
        <v>-25.852348993288587</v>
      </c>
      <c r="T9" s="27">
        <f t="shared" si="0"/>
        <v>12.860081514636867</v>
      </c>
      <c r="U9" s="28"/>
      <c r="W9" s="26">
        <f t="shared" si="2"/>
        <v>11.549999999999997</v>
      </c>
      <c r="X9" s="27">
        <f t="shared" si="2"/>
        <v>30.090000000000003</v>
      </c>
      <c r="Y9" s="27">
        <f t="shared" si="2"/>
        <v>-9.629999999999999</v>
      </c>
      <c r="Z9" s="27">
        <f t="shared" si="3"/>
        <v>20.041752148034476</v>
      </c>
      <c r="AA9" s="28"/>
    </row>
    <row r="10" spans="2:27" x14ac:dyDescent="0.25">
      <c r="B10" s="21">
        <v>4</v>
      </c>
      <c r="C10" s="17">
        <v>1</v>
      </c>
      <c r="I10" s="22">
        <v>4</v>
      </c>
      <c r="J10" s="23">
        <v>-74</v>
      </c>
      <c r="K10" s="24">
        <v>132</v>
      </c>
      <c r="L10" s="24">
        <v>37.25</v>
      </c>
      <c r="M10" s="24">
        <v>-56.88</v>
      </c>
      <c r="N10" s="24">
        <v>162.11000000000001</v>
      </c>
      <c r="O10" s="25">
        <v>29.68</v>
      </c>
      <c r="Q10" s="26">
        <f t="shared" si="1"/>
        <v>-23.135135135135133</v>
      </c>
      <c r="R10" s="27">
        <f t="shared" si="1"/>
        <v>22.810606060606069</v>
      </c>
      <c r="S10" s="27">
        <f t="shared" si="1"/>
        <v>-20.322147651006713</v>
      </c>
      <c r="T10" s="27">
        <f t="shared" si="0"/>
        <v>11.87046895625987</v>
      </c>
      <c r="U10" s="28"/>
      <c r="W10" s="26">
        <f t="shared" si="2"/>
        <v>17.119999999999997</v>
      </c>
      <c r="X10" s="27">
        <f t="shared" si="2"/>
        <v>30.110000000000014</v>
      </c>
      <c r="Y10" s="27">
        <f t="shared" si="2"/>
        <v>-7.57</v>
      </c>
      <c r="Z10" s="27">
        <f t="shared" si="3"/>
        <v>18.499493679843567</v>
      </c>
      <c r="AA10" s="28"/>
    </row>
    <row r="11" spans="2:27" ht="15.75" thickBot="1" x14ac:dyDescent="0.3">
      <c r="B11" s="21">
        <v>5</v>
      </c>
      <c r="C11" s="17">
        <v>0</v>
      </c>
      <c r="I11" s="29">
        <v>5</v>
      </c>
      <c r="J11" s="30">
        <v>-74</v>
      </c>
      <c r="K11" s="31">
        <v>132</v>
      </c>
      <c r="L11" s="31">
        <v>37.25</v>
      </c>
      <c r="M11" s="31">
        <v>-67.099999999999994</v>
      </c>
      <c r="N11" s="31">
        <v>163.28</v>
      </c>
      <c r="O11" s="32">
        <v>27.57</v>
      </c>
      <c r="Q11" s="33">
        <f t="shared" si="1"/>
        <v>-9.3243243243243317</v>
      </c>
      <c r="R11" s="34">
        <f t="shared" si="1"/>
        <v>23.696969696969695</v>
      </c>
      <c r="S11" s="34">
        <f t="shared" si="1"/>
        <v>-25.986577181208055</v>
      </c>
      <c r="T11" s="34">
        <f t="shared" si="0"/>
        <v>14.646030285104686</v>
      </c>
      <c r="U11" s="35"/>
      <c r="W11" s="33">
        <f t="shared" si="2"/>
        <v>6.9000000000000057</v>
      </c>
      <c r="X11" s="34">
        <f t="shared" si="2"/>
        <v>31.28</v>
      </c>
      <c r="Y11" s="34">
        <f t="shared" si="2"/>
        <v>-9.68</v>
      </c>
      <c r="Z11" s="34">
        <f t="shared" si="3"/>
        <v>22.825058192095241</v>
      </c>
      <c r="AA11" s="35"/>
    </row>
    <row r="12" spans="2:27" ht="15.75" thickBot="1" x14ac:dyDescent="0.3">
      <c r="B12" s="21">
        <v>6</v>
      </c>
      <c r="C12" s="17">
        <v>0</v>
      </c>
      <c r="W12" s="44"/>
      <c r="X12" s="44"/>
      <c r="Y12" s="44"/>
      <c r="Z12" s="44"/>
    </row>
    <row r="13" spans="2:27" ht="15.75" thickBot="1" x14ac:dyDescent="0.3">
      <c r="B13" s="21">
        <v>7</v>
      </c>
      <c r="C13" s="17">
        <v>0</v>
      </c>
      <c r="I13" s="1" t="s">
        <v>18</v>
      </c>
      <c r="J13" s="2"/>
      <c r="K13" s="2"/>
      <c r="L13" s="2"/>
      <c r="M13" s="2"/>
      <c r="N13" s="2"/>
      <c r="O13" s="3"/>
      <c r="W13" s="44"/>
      <c r="X13" s="44"/>
      <c r="Y13" s="44"/>
      <c r="Z13" s="44"/>
    </row>
    <row r="14" spans="2:27" ht="15.75" thickBot="1" x14ac:dyDescent="0.3">
      <c r="B14" s="21">
        <v>8</v>
      </c>
      <c r="C14" s="17">
        <v>1</v>
      </c>
      <c r="I14" s="6" t="s">
        <v>6</v>
      </c>
      <c r="J14" s="7" t="s">
        <v>7</v>
      </c>
      <c r="K14" s="8" t="s">
        <v>8</v>
      </c>
      <c r="L14" s="8" t="s">
        <v>9</v>
      </c>
      <c r="M14" s="8" t="s">
        <v>10</v>
      </c>
      <c r="N14" s="8" t="s">
        <v>11</v>
      </c>
      <c r="O14" s="5" t="s">
        <v>12</v>
      </c>
      <c r="Q14" s="9" t="s">
        <v>13</v>
      </c>
      <c r="R14" s="10" t="s">
        <v>14</v>
      </c>
      <c r="S14" s="10" t="s">
        <v>15</v>
      </c>
      <c r="T14" s="10" t="s">
        <v>16</v>
      </c>
      <c r="U14" s="11" t="s">
        <v>17</v>
      </c>
      <c r="W14" s="4" t="s">
        <v>85</v>
      </c>
      <c r="X14" s="8" t="s">
        <v>86</v>
      </c>
      <c r="Y14" s="8" t="s">
        <v>87</v>
      </c>
      <c r="Z14" s="8" t="s">
        <v>88</v>
      </c>
      <c r="AA14" s="5" t="s">
        <v>96</v>
      </c>
    </row>
    <row r="15" spans="2:27" x14ac:dyDescent="0.25">
      <c r="B15" s="21">
        <v>9</v>
      </c>
      <c r="C15" s="17">
        <v>1</v>
      </c>
      <c r="I15" s="14">
        <v>1</v>
      </c>
      <c r="J15" s="15">
        <v>79</v>
      </c>
      <c r="K15" s="16">
        <v>114</v>
      </c>
      <c r="L15" s="16">
        <v>37.25</v>
      </c>
      <c r="M15" s="16">
        <v>109.71</v>
      </c>
      <c r="N15" s="16">
        <v>126.68</v>
      </c>
      <c r="O15" s="17">
        <v>59.32</v>
      </c>
      <c r="Q15" s="18">
        <f>(M15-J15)/J15*100</f>
        <v>38.873417721518976</v>
      </c>
      <c r="R15" s="19">
        <f>(N15-K15)/K15*100</f>
        <v>11.122807017543867</v>
      </c>
      <c r="S15" s="19">
        <f>(O15-L15)/L15*100</f>
        <v>59.24832214765101</v>
      </c>
      <c r="T15" s="19">
        <f t="shared" ref="T15:T19" si="4">(SQRT(M15^2+N15^2+O15^2)-SQRT(J15^2+K15^2+L15^2))/SQRT(J15^2+K15^2+L15^2)*100</f>
        <v>23.786011409675041</v>
      </c>
      <c r="U15" s="20"/>
      <c r="W15" s="45">
        <f t="shared" si="2"/>
        <v>30.709999999999994</v>
      </c>
      <c r="X15" s="43">
        <f t="shared" si="2"/>
        <v>12.680000000000007</v>
      </c>
      <c r="Y15" s="43">
        <f t="shared" si="2"/>
        <v>22.07</v>
      </c>
      <c r="Z15" s="43">
        <f t="shared" si="3"/>
        <v>34.159695857968131</v>
      </c>
      <c r="AA15" s="46"/>
    </row>
    <row r="16" spans="2:27" ht="15.75" thickBot="1" x14ac:dyDescent="0.3">
      <c r="B16" s="36">
        <v>10</v>
      </c>
      <c r="C16" s="37">
        <v>1</v>
      </c>
      <c r="I16" s="22">
        <v>2</v>
      </c>
      <c r="J16" s="23">
        <v>79</v>
      </c>
      <c r="K16" s="24">
        <v>114</v>
      </c>
      <c r="L16" s="24">
        <v>37.25</v>
      </c>
      <c r="M16" s="24">
        <v>107.15</v>
      </c>
      <c r="N16" s="24">
        <v>134.19</v>
      </c>
      <c r="O16" s="25">
        <v>64.34</v>
      </c>
      <c r="Q16" s="26">
        <f t="shared" ref="Q16:S19" si="5">(M16-J16)/J16*100</f>
        <v>35.63291139240507</v>
      </c>
      <c r="R16" s="27">
        <f t="shared" si="5"/>
        <v>17.710526315789473</v>
      </c>
      <c r="S16" s="27">
        <f t="shared" si="5"/>
        <v>72.724832214765115</v>
      </c>
      <c r="T16" s="27">
        <f t="shared" si="4"/>
        <v>27.68982784816415</v>
      </c>
      <c r="U16" s="28"/>
      <c r="W16" s="26">
        <f t="shared" si="2"/>
        <v>28.150000000000006</v>
      </c>
      <c r="X16" s="27">
        <f t="shared" si="2"/>
        <v>20.189999999999998</v>
      </c>
      <c r="Y16" s="27">
        <f t="shared" si="2"/>
        <v>27.090000000000003</v>
      </c>
      <c r="Z16" s="27">
        <f t="shared" si="3"/>
        <v>39.766065918392911</v>
      </c>
      <c r="AA16" s="28"/>
    </row>
    <row r="17" spans="2:27" x14ac:dyDescent="0.25">
      <c r="I17" s="22">
        <v>3</v>
      </c>
      <c r="J17" s="23">
        <v>79</v>
      </c>
      <c r="K17" s="24">
        <v>114</v>
      </c>
      <c r="L17" s="24">
        <v>37.25</v>
      </c>
      <c r="M17" s="24">
        <v>92.86</v>
      </c>
      <c r="N17" s="24">
        <v>121.98</v>
      </c>
      <c r="O17" s="25">
        <v>61.1</v>
      </c>
      <c r="Q17" s="26">
        <f t="shared" si="5"/>
        <v>17.544303797468352</v>
      </c>
      <c r="R17" s="27">
        <f t="shared" si="5"/>
        <v>7.0000000000000036</v>
      </c>
      <c r="S17" s="27">
        <f t="shared" si="5"/>
        <v>64.026845637583889</v>
      </c>
      <c r="T17" s="27">
        <f t="shared" si="4"/>
        <v>14.914224097173692</v>
      </c>
      <c r="U17" s="28"/>
      <c r="W17" s="26">
        <f t="shared" si="2"/>
        <v>13.86</v>
      </c>
      <c r="X17" s="27">
        <f t="shared" si="2"/>
        <v>7.980000000000004</v>
      </c>
      <c r="Y17" s="27">
        <f t="shared" si="2"/>
        <v>23.85</v>
      </c>
      <c r="Z17" s="27">
        <f t="shared" si="3"/>
        <v>21.418696491073149</v>
      </c>
      <c r="AA17" s="28"/>
    </row>
    <row r="18" spans="2:27" x14ac:dyDescent="0.25">
      <c r="I18" s="22">
        <v>4</v>
      </c>
      <c r="J18" s="23">
        <v>79</v>
      </c>
      <c r="K18" s="24">
        <v>114</v>
      </c>
      <c r="L18" s="24">
        <v>37.25</v>
      </c>
      <c r="M18" s="24">
        <v>96.5</v>
      </c>
      <c r="N18" s="24">
        <v>134.26</v>
      </c>
      <c r="O18" s="25">
        <v>27.22</v>
      </c>
      <c r="Q18" s="26">
        <f t="shared" si="5"/>
        <v>22.151898734177212</v>
      </c>
      <c r="R18" s="27">
        <f t="shared" si="5"/>
        <v>17.771929824561393</v>
      </c>
      <c r="S18" s="27">
        <f t="shared" si="5"/>
        <v>-26.9261744966443</v>
      </c>
      <c r="T18" s="27">
        <f t="shared" si="4"/>
        <v>16.680390450757606</v>
      </c>
      <c r="U18" s="28"/>
      <c r="W18" s="26">
        <f t="shared" si="2"/>
        <v>17.5</v>
      </c>
      <c r="X18" s="27">
        <f t="shared" si="2"/>
        <v>20.259999999999991</v>
      </c>
      <c r="Y18" s="27">
        <f t="shared" si="2"/>
        <v>-10.030000000000001</v>
      </c>
      <c r="Z18" s="27">
        <f t="shared" si="3"/>
        <v>23.955132904639441</v>
      </c>
      <c r="AA18" s="28"/>
    </row>
    <row r="19" spans="2:27" ht="15.75" thickBot="1" x14ac:dyDescent="0.3">
      <c r="B19" t="s">
        <v>24</v>
      </c>
      <c r="I19" s="29">
        <v>5</v>
      </c>
      <c r="J19" s="30">
        <v>79</v>
      </c>
      <c r="K19" s="31">
        <v>114</v>
      </c>
      <c r="L19" s="31">
        <v>37.25</v>
      </c>
      <c r="M19" s="31">
        <v>96.51</v>
      </c>
      <c r="N19" s="31">
        <v>134.22</v>
      </c>
      <c r="O19" s="32">
        <v>28.22</v>
      </c>
      <c r="Q19" s="33">
        <f t="shared" si="5"/>
        <v>22.164556962025323</v>
      </c>
      <c r="R19" s="34">
        <f t="shared" si="5"/>
        <v>17.736842105263158</v>
      </c>
      <c r="S19" s="34">
        <f t="shared" si="5"/>
        <v>-24.241610738255037</v>
      </c>
      <c r="T19" s="34">
        <f t="shared" si="4"/>
        <v>16.777236294351116</v>
      </c>
      <c r="U19" s="35"/>
      <c r="W19" s="33">
        <f t="shared" si="2"/>
        <v>17.510000000000005</v>
      </c>
      <c r="X19" s="34">
        <f t="shared" si="2"/>
        <v>20.22</v>
      </c>
      <c r="Y19" s="34">
        <f t="shared" si="2"/>
        <v>-9.0300000000000011</v>
      </c>
      <c r="Z19" s="34">
        <f t="shared" si="3"/>
        <v>24.09421568339053</v>
      </c>
      <c r="AA19" s="35"/>
    </row>
    <row r="20" spans="2:27" ht="15.75" thickBot="1" x14ac:dyDescent="0.3">
      <c r="C20" s="38">
        <f>(SUM(C7:C16)/10*100)</f>
        <v>70</v>
      </c>
      <c r="D20" s="39" t="s">
        <v>17</v>
      </c>
      <c r="W20" s="44"/>
      <c r="X20" s="44"/>
      <c r="Y20" s="44"/>
      <c r="Z20" s="44"/>
    </row>
    <row r="21" spans="2:27" ht="15.75" thickBot="1" x14ac:dyDescent="0.3">
      <c r="I21" s="1" t="s">
        <v>19</v>
      </c>
      <c r="J21" s="2"/>
      <c r="K21" s="2"/>
      <c r="L21" s="2"/>
      <c r="M21" s="2"/>
      <c r="N21" s="2"/>
      <c r="O21" s="3"/>
      <c r="W21" s="44"/>
      <c r="X21" s="44"/>
      <c r="Y21" s="44"/>
      <c r="Z21" s="44"/>
    </row>
    <row r="22" spans="2:27" ht="15.75" thickBot="1" x14ac:dyDescent="0.3">
      <c r="I22" s="6" t="s">
        <v>6</v>
      </c>
      <c r="J22" s="7" t="s">
        <v>7</v>
      </c>
      <c r="K22" s="8" t="s">
        <v>8</v>
      </c>
      <c r="L22" s="8" t="s">
        <v>9</v>
      </c>
      <c r="M22" s="8" t="s">
        <v>10</v>
      </c>
      <c r="N22" s="8" t="s">
        <v>11</v>
      </c>
      <c r="O22" s="5" t="s">
        <v>12</v>
      </c>
      <c r="Q22" s="9" t="s">
        <v>13</v>
      </c>
      <c r="R22" s="10" t="s">
        <v>20</v>
      </c>
      <c r="S22" s="10" t="s">
        <v>15</v>
      </c>
      <c r="T22" s="10" t="s">
        <v>16</v>
      </c>
      <c r="U22" s="11" t="s">
        <v>17</v>
      </c>
      <c r="W22" s="4" t="s">
        <v>85</v>
      </c>
      <c r="X22" s="8" t="s">
        <v>86</v>
      </c>
      <c r="Y22" s="8" t="s">
        <v>87</v>
      </c>
      <c r="Z22" s="8" t="s">
        <v>88</v>
      </c>
      <c r="AA22" s="5" t="s">
        <v>96</v>
      </c>
    </row>
    <row r="23" spans="2:27" x14ac:dyDescent="0.25">
      <c r="I23" s="14">
        <v>1</v>
      </c>
      <c r="J23" s="15">
        <v>175</v>
      </c>
      <c r="K23" s="16">
        <v>0</v>
      </c>
      <c r="L23" s="16">
        <v>37.25</v>
      </c>
      <c r="M23" s="16">
        <v>213.1</v>
      </c>
      <c r="N23" s="16">
        <v>14.26</v>
      </c>
      <c r="O23" s="17">
        <v>60.71</v>
      </c>
      <c r="Q23" s="18">
        <f>(M23-J23)/J23*100</f>
        <v>21.771428571428569</v>
      </c>
      <c r="R23" s="19">
        <f>(N23-K23)</f>
        <v>14.26</v>
      </c>
      <c r="S23" s="19">
        <f>(O23-L23)/L23*100</f>
        <v>62.979865771812079</v>
      </c>
      <c r="T23" s="40"/>
      <c r="U23" s="20"/>
      <c r="W23" s="45">
        <f t="shared" si="2"/>
        <v>38.099999999999994</v>
      </c>
      <c r="X23" s="43">
        <f t="shared" si="2"/>
        <v>14.26</v>
      </c>
      <c r="Y23" s="43">
        <f t="shared" si="2"/>
        <v>23.46</v>
      </c>
      <c r="Z23" s="43">
        <f t="shared" si="3"/>
        <v>43.116975170760185</v>
      </c>
      <c r="AA23" s="46"/>
    </row>
    <row r="24" spans="2:27" x14ac:dyDescent="0.25">
      <c r="I24" s="22">
        <v>2</v>
      </c>
      <c r="J24" s="23">
        <v>175</v>
      </c>
      <c r="K24" s="24">
        <v>0</v>
      </c>
      <c r="L24" s="24">
        <v>37.25</v>
      </c>
      <c r="M24" s="24">
        <v>212.99</v>
      </c>
      <c r="N24" s="24">
        <v>16.88</v>
      </c>
      <c r="O24" s="25">
        <v>60.73</v>
      </c>
      <c r="Q24" s="26">
        <f t="shared" ref="Q24:Q27" si="6">(M24-J24)/J24*100</f>
        <v>21.708571428571432</v>
      </c>
      <c r="R24" s="27">
        <f t="shared" ref="R24:R27" si="7">(N24-K24)</f>
        <v>16.88</v>
      </c>
      <c r="S24" s="27">
        <f t="shared" ref="S24:S27" si="8">(O24-L24)/L24*100</f>
        <v>63.033557046979858</v>
      </c>
      <c r="T24" s="41"/>
      <c r="U24" s="28"/>
      <c r="W24" s="26">
        <f t="shared" si="2"/>
        <v>37.990000000000009</v>
      </c>
      <c r="X24" s="27">
        <f t="shared" si="2"/>
        <v>16.88</v>
      </c>
      <c r="Y24" s="27">
        <f t="shared" si="2"/>
        <v>23.479999999999997</v>
      </c>
      <c r="Z24" s="27">
        <f t="shared" si="3"/>
        <v>43.200606768752891</v>
      </c>
      <c r="AA24" s="28"/>
    </row>
    <row r="25" spans="2:27" x14ac:dyDescent="0.25">
      <c r="I25" s="22">
        <v>3</v>
      </c>
      <c r="J25" s="23">
        <v>175</v>
      </c>
      <c r="K25" s="24">
        <v>0</v>
      </c>
      <c r="L25" s="24">
        <v>37.25</v>
      </c>
      <c r="M25" s="24">
        <v>214.55</v>
      </c>
      <c r="N25" s="24">
        <v>15.47</v>
      </c>
      <c r="O25" s="25">
        <v>59.74</v>
      </c>
      <c r="Q25" s="26">
        <f t="shared" si="6"/>
        <v>22.600000000000005</v>
      </c>
      <c r="R25" s="27">
        <f t="shared" si="7"/>
        <v>15.47</v>
      </c>
      <c r="S25" s="27">
        <f t="shared" si="8"/>
        <v>60.375838926174495</v>
      </c>
      <c r="T25" s="41"/>
      <c r="U25" s="28"/>
      <c r="W25" s="26">
        <f t="shared" si="2"/>
        <v>39.550000000000011</v>
      </c>
      <c r="X25" s="27">
        <f t="shared" si="2"/>
        <v>15.47</v>
      </c>
      <c r="Y25" s="27">
        <f t="shared" si="2"/>
        <v>22.490000000000002</v>
      </c>
      <c r="Z25" s="27">
        <f t="shared" si="3"/>
        <v>44.327948066116846</v>
      </c>
      <c r="AA25" s="28"/>
    </row>
    <row r="26" spans="2:27" x14ac:dyDescent="0.25">
      <c r="I26" s="22">
        <v>4</v>
      </c>
      <c r="J26" s="23">
        <v>175</v>
      </c>
      <c r="K26" s="24">
        <v>0</v>
      </c>
      <c r="L26" s="24">
        <v>37.25</v>
      </c>
      <c r="M26" s="24">
        <v>211</v>
      </c>
      <c r="N26" s="24">
        <v>16.64</v>
      </c>
      <c r="O26" s="25">
        <v>59.7</v>
      </c>
      <c r="Q26" s="26">
        <f t="shared" si="6"/>
        <v>20.571428571428569</v>
      </c>
      <c r="R26" s="27">
        <f t="shared" si="7"/>
        <v>16.64</v>
      </c>
      <c r="S26" s="27">
        <f t="shared" si="8"/>
        <v>60.26845637583893</v>
      </c>
      <c r="T26" s="41"/>
      <c r="U26" s="28"/>
      <c r="W26" s="26">
        <f t="shared" si="2"/>
        <v>36</v>
      </c>
      <c r="X26" s="27">
        <f t="shared" si="2"/>
        <v>16.64</v>
      </c>
      <c r="Y26" s="27">
        <f t="shared" si="2"/>
        <v>22.450000000000003</v>
      </c>
      <c r="Z26" s="27">
        <f t="shared" si="3"/>
        <v>40.993025014141125</v>
      </c>
      <c r="AA26" s="28"/>
    </row>
    <row r="27" spans="2:27" ht="15.75" thickBot="1" x14ac:dyDescent="0.3">
      <c r="I27" s="29">
        <v>5</v>
      </c>
      <c r="J27" s="30">
        <v>175</v>
      </c>
      <c r="K27" s="31">
        <v>0</v>
      </c>
      <c r="L27" s="31">
        <v>37.25</v>
      </c>
      <c r="M27" s="31">
        <v>212.8</v>
      </c>
      <c r="N27" s="31">
        <v>17.03</v>
      </c>
      <c r="O27" s="32">
        <v>61.73</v>
      </c>
      <c r="Q27" s="33">
        <f t="shared" si="6"/>
        <v>21.600000000000005</v>
      </c>
      <c r="R27" s="34">
        <f t="shared" si="7"/>
        <v>17.03</v>
      </c>
      <c r="S27" s="34">
        <f t="shared" si="8"/>
        <v>65.718120805369125</v>
      </c>
      <c r="T27" s="42"/>
      <c r="U27" s="35"/>
      <c r="W27" s="33">
        <f t="shared" si="2"/>
        <v>37.800000000000011</v>
      </c>
      <c r="X27" s="34">
        <f t="shared" si="2"/>
        <v>17.03</v>
      </c>
      <c r="Y27" s="34">
        <f t="shared" si="2"/>
        <v>24.479999999999997</v>
      </c>
      <c r="Z27" s="34">
        <f t="shared" si="3"/>
        <v>43.305584117269888</v>
      </c>
      <c r="AA27" s="35"/>
    </row>
    <row r="29" spans="2:27" x14ac:dyDescent="0.25">
      <c r="Q29" t="s">
        <v>92</v>
      </c>
      <c r="R29" t="s">
        <v>93</v>
      </c>
      <c r="S29" t="s">
        <v>94</v>
      </c>
      <c r="T29" t="s">
        <v>95</v>
      </c>
      <c r="W29" t="s">
        <v>92</v>
      </c>
      <c r="X29" t="s">
        <v>93</v>
      </c>
      <c r="Y29" t="s">
        <v>94</v>
      </c>
      <c r="Z29" t="s">
        <v>95</v>
      </c>
    </row>
    <row r="30" spans="2:27" x14ac:dyDescent="0.25">
      <c r="O30" t="s">
        <v>67</v>
      </c>
      <c r="Q30" s="44">
        <f>AVERAGE(Q7:Q11,Q15:Q19,Q23:Q27)</f>
        <v>11.437630874997961</v>
      </c>
      <c r="R30" s="44">
        <f>AVERAGE(R7:R11,R15:R19)</f>
        <v>18.609210526315788</v>
      </c>
      <c r="S30" s="44">
        <f t="shared" ref="S30" si="9">AVERAGE(S7:S11,S15:S19,S23:S27)</f>
        <v>22.212080536912755</v>
      </c>
      <c r="T30" s="44">
        <f>AVERAGE(T7:T11,T15:T19)</f>
        <v>16.62187915839527</v>
      </c>
      <c r="V30" t="s">
        <v>89</v>
      </c>
      <c r="W30" s="44">
        <f>AVERAGE(W7:W11,W15:W19,W23:W27)</f>
        <v>23.415333333333329</v>
      </c>
      <c r="X30" s="44">
        <f>AVERAGE(X7:X11,X15:X19,X23:X27)</f>
        <v>20.872000000000003</v>
      </c>
      <c r="Y30" s="44">
        <f t="shared" ref="Y30:Z30" si="10">AVERAGE(Y7:Y11,Y15:Y19,Y23:Y27)</f>
        <v>8.2740000000000009</v>
      </c>
      <c r="Z30" s="44">
        <f t="shared" si="10"/>
        <v>30.784918194197665</v>
      </c>
    </row>
    <row r="31" spans="2:27" x14ac:dyDescent="0.25">
      <c r="O31" t="s">
        <v>83</v>
      </c>
      <c r="Q31" s="44">
        <f>MAX(Q7:Q11,Q15:Q19,Q23:Q27)</f>
        <v>38.873417721518976</v>
      </c>
      <c r="R31" s="44">
        <f>MAX(R7:R11,R15:R19)</f>
        <v>23.696969696969695</v>
      </c>
      <c r="S31" s="44">
        <f>MAX(S7:S11,S15:S19,S23:S27)</f>
        <v>72.724832214765115</v>
      </c>
      <c r="T31" s="44">
        <f>MAX(T7:T11,T15:T19)</f>
        <v>27.68982784816415</v>
      </c>
      <c r="V31" t="s">
        <v>90</v>
      </c>
      <c r="W31" s="44">
        <f>MAX(W7:W11,W15:W19,W23:W27)</f>
        <v>39.550000000000011</v>
      </c>
      <c r="X31" s="44">
        <f>MAX(X7:X11,X15:X19,X23:X27)</f>
        <v>31.28</v>
      </c>
      <c r="Y31" s="44">
        <f>MAX(Y7:Y11,Y15:Y19,Y23:Y27)</f>
        <v>27.090000000000003</v>
      </c>
      <c r="Z31" s="44">
        <f>MAX(Z7:Z11,Z15:Z19,Z23:Z27)</f>
        <v>44.327948066116846</v>
      </c>
    </row>
    <row r="32" spans="2:27" x14ac:dyDescent="0.25">
      <c r="O32" t="s">
        <v>84</v>
      </c>
      <c r="Q32" s="44">
        <f>MIN(Q7:Q11,Q15:Q19,Q23:Q27)</f>
        <v>-25.891891891891888</v>
      </c>
      <c r="R32" s="44">
        <f>MIN(R7:R11,R15:R19)</f>
        <v>7.0000000000000036</v>
      </c>
      <c r="S32" s="44">
        <f>MIN(S7:S11,S15:S19,S23:S27)</f>
        <v>-28.912751677852349</v>
      </c>
      <c r="T32" s="44">
        <f>MIN(T7:T11,T15:T19)</f>
        <v>11.458450966501648</v>
      </c>
      <c r="V32" t="s">
        <v>91</v>
      </c>
      <c r="W32" s="44">
        <f>MIN(W7:W11,W15:W19,W23:W27)</f>
        <v>-0.67000000000000171</v>
      </c>
      <c r="X32" s="44">
        <f>MIN(X7:X11,X15:X19,X23:X27)</f>
        <v>7.980000000000004</v>
      </c>
      <c r="Y32" s="44">
        <f>MIN(Y7:Y11,Y15:Y19,Y23:Y27)</f>
        <v>-10.77</v>
      </c>
      <c r="Z32" s="44">
        <f>MIN(Z7:Z11,Z15:Z19,Z23:Z27)</f>
        <v>17.857385585748887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C018-04A1-4F27-AFA5-AAC9EAA67FF8}">
  <dimension ref="C3:AE44"/>
  <sheetViews>
    <sheetView topLeftCell="A4" workbookViewId="0">
      <selection activeCell="S27" sqref="S27"/>
    </sheetView>
  </sheetViews>
  <sheetFormatPr defaultRowHeight="15" x14ac:dyDescent="0.25"/>
  <sheetData>
    <row r="3" spans="3:31" x14ac:dyDescent="0.25">
      <c r="E3" t="s">
        <v>101</v>
      </c>
      <c r="K3" t="s">
        <v>97</v>
      </c>
      <c r="T3" t="s">
        <v>101</v>
      </c>
    </row>
    <row r="4" spans="3:31" x14ac:dyDescent="0.25">
      <c r="C4" t="s">
        <v>73</v>
      </c>
      <c r="E4" s="44"/>
      <c r="F4" s="44" t="s">
        <v>92</v>
      </c>
      <c r="G4" s="44" t="s">
        <v>93</v>
      </c>
      <c r="H4" s="44" t="s">
        <v>94</v>
      </c>
      <c r="I4" s="44" t="s">
        <v>95</v>
      </c>
      <c r="J4" s="44"/>
      <c r="K4" s="44"/>
      <c r="L4" s="44"/>
      <c r="M4" s="44"/>
      <c r="N4" s="44"/>
      <c r="O4" s="44"/>
      <c r="P4" s="44"/>
      <c r="Q4" s="44"/>
      <c r="R4" t="s">
        <v>74</v>
      </c>
      <c r="T4" s="44"/>
      <c r="U4" s="44" t="s">
        <v>92</v>
      </c>
      <c r="V4" s="44" t="s">
        <v>93</v>
      </c>
      <c r="W4" s="44" t="s">
        <v>94</v>
      </c>
      <c r="X4" s="44" t="s">
        <v>95</v>
      </c>
      <c r="Y4" s="44"/>
      <c r="Z4" s="44" t="s">
        <v>97</v>
      </c>
      <c r="AA4" s="44"/>
      <c r="AB4" s="44"/>
      <c r="AC4" s="44"/>
      <c r="AD4" s="44"/>
      <c r="AE4" s="44"/>
    </row>
    <row r="5" spans="3:31" x14ac:dyDescent="0.25">
      <c r="C5">
        <v>0.2</v>
      </c>
      <c r="D5" t="s">
        <v>67</v>
      </c>
      <c r="F5" s="44">
        <v>7.0491938810419841</v>
      </c>
      <c r="G5" s="44">
        <v>12.159170653907498</v>
      </c>
      <c r="H5" s="44">
        <v>0.1020134228187904</v>
      </c>
      <c r="I5" s="44">
        <v>9.3564241555214842</v>
      </c>
      <c r="J5" s="44"/>
      <c r="K5" t="s">
        <v>104</v>
      </c>
      <c r="M5" s="44">
        <v>4.2239999999999993</v>
      </c>
      <c r="N5" s="44">
        <v>14.525333333333338</v>
      </c>
      <c r="O5" s="44">
        <v>3.7999999999999548E-2</v>
      </c>
      <c r="P5" s="44">
        <v>13.942472921633286</v>
      </c>
      <c r="Q5" s="44"/>
      <c r="R5">
        <v>0.2</v>
      </c>
      <c r="S5" t="s">
        <v>67</v>
      </c>
      <c r="U5" s="44">
        <v>-61.534536435169358</v>
      </c>
      <c r="V5" s="44">
        <v>21.714633173843698</v>
      </c>
      <c r="W5" s="44">
        <v>-29.347651006711409</v>
      </c>
      <c r="X5" s="44">
        <v>4.2485970804931039</v>
      </c>
      <c r="Y5" s="44"/>
      <c r="Z5" t="s">
        <v>104</v>
      </c>
      <c r="AB5" s="44">
        <v>-4.4273333333333307</v>
      </c>
      <c r="AC5" s="44">
        <v>29.230666666666664</v>
      </c>
      <c r="AD5" s="44">
        <v>-10.282000000000002</v>
      </c>
      <c r="AE5" s="44">
        <v>-2.6623970001113775</v>
      </c>
    </row>
    <row r="6" spans="3:31" x14ac:dyDescent="0.25">
      <c r="D6" t="s">
        <v>83</v>
      </c>
      <c r="F6" s="44">
        <v>17.202531645569625</v>
      </c>
      <c r="G6" s="44">
        <v>18.931818181818187</v>
      </c>
      <c r="H6" s="44">
        <v>60.402684563758392</v>
      </c>
      <c r="I6" s="44">
        <v>15.231928600643297</v>
      </c>
      <c r="J6" s="44"/>
      <c r="K6" t="s">
        <v>83</v>
      </c>
      <c r="M6" s="44">
        <v>13.590000000000003</v>
      </c>
      <c r="N6" s="44">
        <v>24.990000000000009</v>
      </c>
      <c r="O6" s="44">
        <v>22.5</v>
      </c>
      <c r="P6" s="44">
        <v>23.73814951353134</v>
      </c>
      <c r="Q6" s="44"/>
      <c r="S6" t="s">
        <v>83</v>
      </c>
      <c r="U6" s="44">
        <v>-30.240506329113927</v>
      </c>
      <c r="V6" s="44">
        <v>38.728070175438603</v>
      </c>
      <c r="W6" s="44">
        <v>-16.026845637583889</v>
      </c>
      <c r="X6" s="44">
        <v>17.471238987353896</v>
      </c>
      <c r="Y6" s="44"/>
      <c r="Z6" t="s">
        <v>83</v>
      </c>
      <c r="AB6" s="44">
        <v>60.13</v>
      </c>
      <c r="AC6" s="44">
        <v>49.19</v>
      </c>
      <c r="AD6" s="44">
        <v>-5.9699999999999989</v>
      </c>
      <c r="AE6" s="44">
        <v>30.17722887974179</v>
      </c>
    </row>
    <row r="7" spans="3:31" x14ac:dyDescent="0.25">
      <c r="D7" t="s">
        <v>84</v>
      </c>
      <c r="F7" s="44">
        <v>-8.3243243243243192</v>
      </c>
      <c r="G7" s="44">
        <v>4.9318181818181746</v>
      </c>
      <c r="H7" s="44">
        <v>-33.691275167785243</v>
      </c>
      <c r="I7" s="44">
        <v>0.7684292311128027</v>
      </c>
      <c r="K7" t="s">
        <v>84</v>
      </c>
      <c r="M7" s="44">
        <v>-8.2099999999999937</v>
      </c>
      <c r="N7" s="44">
        <v>6.5099999999999909</v>
      </c>
      <c r="O7" s="44">
        <v>-12.55</v>
      </c>
      <c r="P7" s="44">
        <v>1.197556032264572</v>
      </c>
      <c r="S7" t="s">
        <v>84</v>
      </c>
      <c r="U7" s="44">
        <v>-81.256756756756772</v>
      </c>
      <c r="V7" s="44">
        <v>-47.704545454545453</v>
      </c>
      <c r="W7" s="44">
        <v>-41.208053691275168</v>
      </c>
      <c r="X7" s="44">
        <v>-42.230448972346785</v>
      </c>
      <c r="Z7" t="s">
        <v>84</v>
      </c>
      <c r="AB7" s="44">
        <v>-56.41</v>
      </c>
      <c r="AC7" s="44">
        <v>-62.97</v>
      </c>
      <c r="AD7" s="44">
        <v>-15.350000000000001</v>
      </c>
      <c r="AE7" s="44">
        <v>-65.813905645985372</v>
      </c>
    </row>
    <row r="9" spans="3:31" x14ac:dyDescent="0.25">
      <c r="C9">
        <v>0.4</v>
      </c>
      <c r="F9" s="44">
        <v>2.1755417623772066</v>
      </c>
      <c r="G9" s="44">
        <v>5.7993620414673055</v>
      </c>
      <c r="H9" s="44">
        <v>4.5834451901565991</v>
      </c>
      <c r="I9" s="44">
        <v>6.2180238940162003</v>
      </c>
      <c r="M9" s="44">
        <v>3.0700000000000007</v>
      </c>
      <c r="N9" s="44">
        <v>5.4899999999999993</v>
      </c>
      <c r="O9" s="44">
        <v>1.7073333333333334</v>
      </c>
      <c r="P9" s="44">
        <v>7.0011884828410116</v>
      </c>
      <c r="R9">
        <v>0.4</v>
      </c>
      <c r="U9" s="44">
        <v>11.312589804994865</v>
      </c>
      <c r="V9" s="44">
        <v>35.78241626794258</v>
      </c>
      <c r="W9" s="44">
        <v>-27.6</v>
      </c>
      <c r="X9" s="44">
        <v>35.156697089193393</v>
      </c>
      <c r="AB9" s="44">
        <v>64.391999999999996</v>
      </c>
      <c r="AC9" s="44">
        <v>26.551333333333339</v>
      </c>
      <c r="AD9" s="44">
        <v>-10.491999999999997</v>
      </c>
      <c r="AE9" s="44">
        <v>50.850655715288973</v>
      </c>
    </row>
    <row r="10" spans="3:31" x14ac:dyDescent="0.25">
      <c r="F10" s="44">
        <v>53.316455696202539</v>
      </c>
      <c r="G10" s="44">
        <v>14.75</v>
      </c>
      <c r="H10" s="44">
        <v>61.503355704697981</v>
      </c>
      <c r="I10" s="44">
        <v>19.288795794804596</v>
      </c>
      <c r="M10" s="44">
        <v>42.120000000000005</v>
      </c>
      <c r="N10" s="44">
        <v>19.47</v>
      </c>
      <c r="O10" s="44">
        <v>22.909999999999997</v>
      </c>
      <c r="P10" s="44">
        <v>32.483406778539347</v>
      </c>
      <c r="U10" s="44">
        <v>103.02531645569618</v>
      </c>
      <c r="V10" s="44">
        <v>49.421052631578952</v>
      </c>
      <c r="W10" s="44">
        <v>-23.48993288590604</v>
      </c>
      <c r="X10" s="44">
        <v>63.880939919506389</v>
      </c>
      <c r="AB10" s="44">
        <v>81.389999999999986</v>
      </c>
      <c r="AC10" s="44">
        <v>60.03</v>
      </c>
      <c r="AD10" s="44">
        <v>-8.75</v>
      </c>
      <c r="AE10" s="44">
        <v>91.741042295299451</v>
      </c>
    </row>
    <row r="11" spans="3:31" x14ac:dyDescent="0.25">
      <c r="F11" s="44">
        <v>-58.77215189873418</v>
      </c>
      <c r="G11" s="44">
        <v>-7.4298245614035068</v>
      </c>
      <c r="H11" s="44">
        <v>-28.456375838926178</v>
      </c>
      <c r="I11" s="44">
        <v>-6.9708791613946053</v>
      </c>
      <c r="M11" s="44">
        <v>-46.43</v>
      </c>
      <c r="N11" s="44">
        <v>-8.4699999999999989</v>
      </c>
      <c r="O11" s="44">
        <v>-10.600000000000001</v>
      </c>
      <c r="P11" s="44">
        <v>-41.988181492247577</v>
      </c>
      <c r="U11" s="44">
        <v>-98.162162162162161</v>
      </c>
      <c r="V11" s="44">
        <v>-17.818181818181817</v>
      </c>
      <c r="W11" s="44">
        <v>-33.771812080536904</v>
      </c>
      <c r="X11" s="44">
        <v>-26.841739527795632</v>
      </c>
      <c r="AB11" s="44">
        <v>33.880000000000003</v>
      </c>
      <c r="AC11" s="44">
        <v>-23.519999999999996</v>
      </c>
      <c r="AD11" s="44">
        <v>-12.579999999999998</v>
      </c>
      <c r="AE11" s="44">
        <v>-41.831421536939644</v>
      </c>
    </row>
    <row r="13" spans="3:31" x14ac:dyDescent="0.25">
      <c r="C13">
        <v>0.5</v>
      </c>
      <c r="F13" s="44">
        <v>17.56432145708095</v>
      </c>
      <c r="G13" s="44">
        <v>12.671331738437004</v>
      </c>
      <c r="H13" s="44">
        <v>-23.609843400447424</v>
      </c>
      <c r="I13" s="44">
        <v>17.545426440482551</v>
      </c>
      <c r="M13" s="44">
        <v>36.613333333333337</v>
      </c>
      <c r="N13" s="44">
        <v>11.862666666666668</v>
      </c>
      <c r="O13" s="44">
        <v>-8.7946666666666662</v>
      </c>
      <c r="P13" s="44">
        <v>26.334967953361684</v>
      </c>
      <c r="R13">
        <v>0.5</v>
      </c>
      <c r="U13" s="44">
        <v>6.3313034553540879</v>
      </c>
      <c r="V13" s="44">
        <v>18.609210526315788</v>
      </c>
      <c r="W13" s="44">
        <v>2.0805369127516773</v>
      </c>
      <c r="X13" s="44">
        <v>16.62187915839527</v>
      </c>
      <c r="AB13" s="44">
        <v>23.415333333333329</v>
      </c>
      <c r="AC13" s="44">
        <v>20.872000000000003</v>
      </c>
      <c r="AD13" s="44">
        <v>8.2740000000000009</v>
      </c>
      <c r="AE13" s="44">
        <v>30.784918194197665</v>
      </c>
    </row>
    <row r="14" spans="3:31" x14ac:dyDescent="0.25">
      <c r="F14" s="44">
        <v>72.430379746835442</v>
      </c>
      <c r="G14" s="44">
        <v>26.863636363636367</v>
      </c>
      <c r="H14" s="44">
        <v>4.8322147651006633</v>
      </c>
      <c r="I14" s="44">
        <v>33.618893443377658</v>
      </c>
      <c r="M14" s="44">
        <v>57.22</v>
      </c>
      <c r="N14" s="44">
        <v>35.460000000000008</v>
      </c>
      <c r="O14" s="44">
        <v>1.7999999999999972</v>
      </c>
      <c r="P14" s="44">
        <v>48.280947794387231</v>
      </c>
      <c r="U14" s="44">
        <v>38.873417721518976</v>
      </c>
      <c r="V14" s="44">
        <v>23.696969696969695</v>
      </c>
      <c r="W14" s="44">
        <v>72.724832214765115</v>
      </c>
      <c r="X14" s="44">
        <v>27.68982784816415</v>
      </c>
      <c r="AB14" s="44">
        <v>39.550000000000011</v>
      </c>
      <c r="AC14" s="44">
        <v>31.28</v>
      </c>
      <c r="AD14" s="44">
        <v>27.090000000000003</v>
      </c>
      <c r="AE14" s="44">
        <v>44.327948066116846</v>
      </c>
    </row>
    <row r="15" spans="3:31" x14ac:dyDescent="0.25">
      <c r="F15" s="44">
        <v>-72.21621621621621</v>
      </c>
      <c r="G15" s="44">
        <v>3.5175438596491277</v>
      </c>
      <c r="H15" s="44">
        <v>-39.14093959731543</v>
      </c>
      <c r="I15" s="44">
        <v>-3.9629572479780405E-2</v>
      </c>
      <c r="M15" s="44">
        <v>-5.7000000000000028</v>
      </c>
      <c r="N15" s="44">
        <v>2.9</v>
      </c>
      <c r="O15" s="44">
        <v>-14.579999999999998</v>
      </c>
      <c r="P15" s="44">
        <v>-6.1760578147840306E-2</v>
      </c>
      <c r="U15" s="44">
        <v>-25.891891891891888</v>
      </c>
      <c r="V15" s="44">
        <v>7.0000000000000036</v>
      </c>
      <c r="W15" s="44">
        <v>-28.912751677852349</v>
      </c>
      <c r="X15" s="44">
        <v>11.458450966501648</v>
      </c>
      <c r="AB15" s="44">
        <v>-0.67000000000000171</v>
      </c>
      <c r="AC15" s="44">
        <v>7.980000000000004</v>
      </c>
      <c r="AD15" s="44">
        <v>-10.77</v>
      </c>
      <c r="AE15" s="44">
        <v>17.857385585748887</v>
      </c>
    </row>
    <row r="16" spans="3:31" x14ac:dyDescent="0.25">
      <c r="M16" s="44"/>
      <c r="N16" s="44"/>
      <c r="O16" s="44"/>
      <c r="P16" s="44"/>
      <c r="AB16" s="44"/>
      <c r="AC16" s="44"/>
      <c r="AD16" s="44"/>
      <c r="AE16" s="44"/>
    </row>
    <row r="17" spans="3:31" x14ac:dyDescent="0.25">
      <c r="C17">
        <v>0.6</v>
      </c>
      <c r="F17" s="44">
        <v>-1.317551634817459</v>
      </c>
      <c r="G17" s="44">
        <v>22.557376395534288</v>
      </c>
      <c r="H17" s="44">
        <v>-26.246085011185688</v>
      </c>
      <c r="I17" s="44">
        <v>13.773783690431717</v>
      </c>
      <c r="M17" s="44">
        <v>-1.9939999999999998</v>
      </c>
      <c r="N17" s="44">
        <v>28.156000000000002</v>
      </c>
      <c r="O17" s="44">
        <v>-9.7766666666666655</v>
      </c>
      <c r="P17" s="44">
        <v>13.919858967321195</v>
      </c>
      <c r="R17">
        <v>0.6</v>
      </c>
      <c r="U17" s="44">
        <v>-66.780294218268892</v>
      </c>
      <c r="V17" s="44">
        <v>-51.000956937799046</v>
      </c>
      <c r="W17" s="44">
        <v>-28.848322147651011</v>
      </c>
      <c r="X17" s="44">
        <v>-51.351741702883871</v>
      </c>
      <c r="AB17" s="44">
        <v>-0.75599999999999457</v>
      </c>
      <c r="AC17" s="44">
        <v>-29.69</v>
      </c>
      <c r="AD17" s="44">
        <v>-10.018000000000001</v>
      </c>
      <c r="AE17" s="44">
        <v>-60.586355314031863</v>
      </c>
    </row>
    <row r="18" spans="3:31" x14ac:dyDescent="0.25">
      <c r="F18" s="44">
        <v>11.405405405405403</v>
      </c>
      <c r="G18" s="44">
        <v>37.964912280701753</v>
      </c>
      <c r="H18" s="44">
        <v>-15.973154362416105</v>
      </c>
      <c r="I18" s="44">
        <v>21.803168542195124</v>
      </c>
      <c r="M18" s="44">
        <v>16.950000000000003</v>
      </c>
      <c r="N18" s="44">
        <v>43.28</v>
      </c>
      <c r="O18" s="44">
        <v>-5.9499999999999993</v>
      </c>
      <c r="P18" s="44">
        <v>31.312084792764296</v>
      </c>
      <c r="U18" s="44">
        <v>-34.848101265822784</v>
      </c>
      <c r="V18" s="44">
        <v>-42.043859649122808</v>
      </c>
      <c r="W18" s="44">
        <v>-21.530201342281881</v>
      </c>
      <c r="X18" s="44">
        <v>-38.557783489175826</v>
      </c>
      <c r="AB18" s="44">
        <v>65.900000000000006</v>
      </c>
      <c r="AC18" s="44">
        <v>60.86</v>
      </c>
      <c r="AD18" s="44">
        <v>-7.8299999999999983</v>
      </c>
      <c r="AE18" s="44">
        <v>-5.8162857857778363</v>
      </c>
    </row>
    <row r="19" spans="3:31" x14ac:dyDescent="0.25">
      <c r="F19" s="44">
        <v>-22.905405405405411</v>
      </c>
      <c r="G19" s="44">
        <v>8.4736842105263133</v>
      </c>
      <c r="H19" s="44">
        <v>-38.65771812080537</v>
      </c>
      <c r="I19" s="44">
        <v>3.7194558561429245</v>
      </c>
      <c r="M19" s="44">
        <v>-8.5400000000000063</v>
      </c>
      <c r="N19" s="44">
        <v>9.6599999999999966</v>
      </c>
      <c r="O19" s="44">
        <v>-14.399999999999999</v>
      </c>
      <c r="P19" s="44">
        <v>-0.49507056858141141</v>
      </c>
      <c r="U19" s="44">
        <v>-89.054054054054063</v>
      </c>
      <c r="V19" s="44">
        <v>-58.25</v>
      </c>
      <c r="W19" s="44">
        <v>-38.872483221476514</v>
      </c>
      <c r="X19" s="44">
        <v>-60.601249078034471</v>
      </c>
      <c r="AB19" s="44">
        <v>-66.23</v>
      </c>
      <c r="AC19" s="44">
        <v>-76.89</v>
      </c>
      <c r="AD19" s="44">
        <v>-14.48</v>
      </c>
      <c r="AE19" s="44">
        <v>-94.443819232475931</v>
      </c>
    </row>
    <row r="21" spans="3:31" x14ac:dyDescent="0.25">
      <c r="C21">
        <v>0.8</v>
      </c>
      <c r="F21" t="s">
        <v>78</v>
      </c>
      <c r="M21" t="s">
        <v>78</v>
      </c>
      <c r="R21">
        <v>0.8</v>
      </c>
      <c r="U21" t="s">
        <v>78</v>
      </c>
    </row>
    <row r="24" spans="3:31" x14ac:dyDescent="0.25">
      <c r="E24" t="s">
        <v>101</v>
      </c>
      <c r="K24" t="s">
        <v>97</v>
      </c>
    </row>
    <row r="25" spans="3:31" x14ac:dyDescent="0.25">
      <c r="C25" t="s">
        <v>105</v>
      </c>
      <c r="E25" s="44"/>
      <c r="F25" s="44" t="s">
        <v>92</v>
      </c>
      <c r="G25" s="44" t="s">
        <v>93</v>
      </c>
      <c r="H25" s="44" t="s">
        <v>94</v>
      </c>
      <c r="I25" s="44" t="s">
        <v>95</v>
      </c>
      <c r="J25" s="44"/>
      <c r="K25" s="44"/>
      <c r="L25" s="44"/>
      <c r="M25" s="44"/>
      <c r="N25" s="44"/>
      <c r="O25" s="44"/>
      <c r="P25" s="44"/>
    </row>
    <row r="26" spans="3:31" x14ac:dyDescent="0.25">
      <c r="C26">
        <v>0.2</v>
      </c>
      <c r="D26" t="s">
        <v>67</v>
      </c>
      <c r="F26" s="44">
        <v>-52.849059185768041</v>
      </c>
      <c r="G26" s="44">
        <v>-13.955223285486444</v>
      </c>
      <c r="H26" s="44">
        <v>-30.212080536912747</v>
      </c>
      <c r="I26" s="44">
        <v>-13.337560061476632</v>
      </c>
      <c r="J26" s="44"/>
      <c r="K26" t="s">
        <v>104</v>
      </c>
      <c r="M26" s="44">
        <v>-8.4666666666667348E-2</v>
      </c>
      <c r="N26" s="44">
        <v>-0.68733333333333013</v>
      </c>
      <c r="O26" s="44">
        <v>-10.196</v>
      </c>
      <c r="P26" s="44">
        <v>-33.462547584464282</v>
      </c>
    </row>
    <row r="27" spans="3:31" x14ac:dyDescent="0.25">
      <c r="D27" t="s">
        <v>83</v>
      </c>
      <c r="F27" s="44">
        <v>96.468354430379748</v>
      </c>
      <c r="G27" s="44">
        <v>39.307017543859651</v>
      </c>
      <c r="H27" s="44">
        <v>-19.221476510067113</v>
      </c>
      <c r="I27" s="44">
        <v>19.095042735858041</v>
      </c>
      <c r="J27" s="44"/>
      <c r="K27" t="s">
        <v>83</v>
      </c>
      <c r="M27" s="44">
        <v>76.210000000000008</v>
      </c>
      <c r="N27" s="44">
        <v>44.81</v>
      </c>
      <c r="O27" s="44">
        <v>-7.16</v>
      </c>
      <c r="P27" s="44">
        <v>27.422876455297455</v>
      </c>
    </row>
    <row r="28" spans="3:31" x14ac:dyDescent="0.25">
      <c r="D28" t="s">
        <v>84</v>
      </c>
      <c r="F28" s="44">
        <v>-98.972972972972968</v>
      </c>
      <c r="G28" s="44">
        <v>-42.763157894736842</v>
      </c>
      <c r="H28" s="44">
        <v>-34.818791946308721</v>
      </c>
      <c r="I28" s="44">
        <v>-42.053270905912917</v>
      </c>
      <c r="K28" t="s">
        <v>84</v>
      </c>
      <c r="M28" s="44">
        <v>-71.209999999999994</v>
      </c>
      <c r="N28" s="44">
        <v>-48.75</v>
      </c>
      <c r="O28" s="44">
        <v>-12.969999999999999</v>
      </c>
      <c r="P28" s="44">
        <v>-65.537783065464097</v>
      </c>
    </row>
    <row r="30" spans="3:31" x14ac:dyDescent="0.25">
      <c r="C30">
        <v>0.4</v>
      </c>
      <c r="F30" s="44">
        <v>-6.6390352377694182</v>
      </c>
      <c r="G30" s="44">
        <v>25.695015948963324</v>
      </c>
      <c r="H30" s="44">
        <v>-25.366442953020137</v>
      </c>
      <c r="I30" s="44">
        <v>23.259010530868576</v>
      </c>
      <c r="M30" s="44">
        <v>52.064000000000007</v>
      </c>
      <c r="N30" s="44">
        <v>32.542000000000002</v>
      </c>
      <c r="O30" s="44">
        <v>-9.4489999999999998</v>
      </c>
      <c r="P30" s="44">
        <v>34.462963663226105</v>
      </c>
    </row>
    <row r="31" spans="3:31" x14ac:dyDescent="0.25">
      <c r="F31" s="44">
        <v>89.468354430379762</v>
      </c>
      <c r="G31" s="44">
        <v>42.613636363636367</v>
      </c>
      <c r="H31" s="44">
        <v>-19.785234899328863</v>
      </c>
      <c r="I31" s="44">
        <v>48.603321352720997</v>
      </c>
      <c r="M31" s="44">
        <v>70.680000000000007</v>
      </c>
      <c r="N31" s="44">
        <v>56.25</v>
      </c>
      <c r="O31" s="44">
        <v>-7.370000000000001</v>
      </c>
      <c r="P31" s="44">
        <v>69.800465765383223</v>
      </c>
    </row>
    <row r="32" spans="3:31" x14ac:dyDescent="0.25">
      <c r="F32" s="44">
        <v>-77.797297297297291</v>
      </c>
      <c r="G32" s="44">
        <v>-15.438596491228065</v>
      </c>
      <c r="H32" s="44">
        <v>-30.550335570469795</v>
      </c>
      <c r="I32" s="44">
        <v>-7.4011260718728974E-2</v>
      </c>
      <c r="M32" s="44">
        <v>9.5600000000000023</v>
      </c>
      <c r="N32" s="44">
        <v>-17.599999999999994</v>
      </c>
      <c r="O32" s="44">
        <v>-11.379999999999999</v>
      </c>
      <c r="P32" s="44">
        <v>-0.10628945360667785</v>
      </c>
    </row>
    <row r="34" spans="3:16" x14ac:dyDescent="0.25">
      <c r="C34">
        <v>0.5</v>
      </c>
      <c r="F34" s="44">
        <v>-31.073280875812532</v>
      </c>
      <c r="G34" s="44">
        <v>23.601913875598086</v>
      </c>
      <c r="H34" s="44">
        <v>14.939597315436242</v>
      </c>
      <c r="I34" s="44">
        <v>17.75237518556408</v>
      </c>
      <c r="M34" s="44">
        <v>29.989999999999995</v>
      </c>
      <c r="N34" s="44">
        <v>77.963333333333338</v>
      </c>
      <c r="O34" s="44">
        <v>1.3033333333333332</v>
      </c>
      <c r="P34" s="44">
        <v>49.048523736615486</v>
      </c>
    </row>
    <row r="35" spans="3:16" x14ac:dyDescent="0.25">
      <c r="F35" s="44">
        <v>29.822784810126585</v>
      </c>
      <c r="G35" s="44">
        <v>38.424242424242422</v>
      </c>
      <c r="H35" s="44">
        <v>74.604026845637605</v>
      </c>
      <c r="I35" s="44">
        <v>22.471346440026561</v>
      </c>
      <c r="M35" s="44">
        <v>64.77</v>
      </c>
      <c r="N35" s="44">
        <v>282.91000000000003</v>
      </c>
      <c r="O35" s="44">
        <v>27.790000000000006</v>
      </c>
      <c r="P35" s="44">
        <v>166.87320352461646</v>
      </c>
    </row>
    <row r="36" spans="3:16" x14ac:dyDescent="0.25">
      <c r="F36" s="44">
        <v>-87.527027027027032</v>
      </c>
      <c r="G36" s="44">
        <v>-8.7719298245658908E-3</v>
      </c>
      <c r="H36" s="44">
        <v>-24.805369127516773</v>
      </c>
      <c r="I36" s="44">
        <v>2.803459614276226</v>
      </c>
      <c r="M36" s="44">
        <v>-30.009999999999991</v>
      </c>
      <c r="N36" s="44">
        <v>-1.0000000000005116E-2</v>
      </c>
      <c r="O36" s="44">
        <v>-10.280000000000001</v>
      </c>
      <c r="P36" s="44">
        <v>-30.835068977906928</v>
      </c>
    </row>
    <row r="37" spans="3:16" x14ac:dyDescent="0.25">
      <c r="M37" s="44"/>
      <c r="N37" s="44"/>
      <c r="O37" s="44"/>
      <c r="P37" s="44"/>
    </row>
    <row r="38" spans="3:16" x14ac:dyDescent="0.25">
      <c r="C38">
        <v>0.6</v>
      </c>
      <c r="F38" s="44">
        <v>-16.21361614779336</v>
      </c>
      <c r="G38" s="44">
        <v>32.518261562998404</v>
      </c>
      <c r="H38" s="44">
        <v>-10.292617449664428</v>
      </c>
      <c r="I38" s="44">
        <v>23.045158954369871</v>
      </c>
      <c r="M38" s="44">
        <v>25.657333333333334</v>
      </c>
      <c r="N38" s="44">
        <v>42.495333333333328</v>
      </c>
      <c r="O38" s="44">
        <v>3.4079999999999995</v>
      </c>
      <c r="P38" s="44">
        <v>34.958345835473516</v>
      </c>
    </row>
    <row r="39" spans="3:16" x14ac:dyDescent="0.25">
      <c r="F39" s="44">
        <v>125.22784810126583</v>
      </c>
      <c r="G39" s="44">
        <v>64.929824561403521</v>
      </c>
      <c r="H39" s="44">
        <v>71.624161073825505</v>
      </c>
      <c r="I39" s="44">
        <v>80.424583549827332</v>
      </c>
      <c r="M39" s="44">
        <v>98.93</v>
      </c>
      <c r="N39" s="44">
        <v>74.02000000000001</v>
      </c>
      <c r="O39" s="44">
        <v>26.68</v>
      </c>
      <c r="P39" s="44">
        <v>115.49978961367114</v>
      </c>
    </row>
    <row r="40" spans="3:16" x14ac:dyDescent="0.25">
      <c r="F40" s="44">
        <v>-56.297297297297291</v>
      </c>
      <c r="G40" s="44">
        <v>-11.833333333333329</v>
      </c>
      <c r="H40" s="44">
        <v>-69.557046979865774</v>
      </c>
      <c r="I40" s="44">
        <v>-19.435551971747618</v>
      </c>
      <c r="M40" s="44">
        <v>-32.54</v>
      </c>
      <c r="N40" s="44">
        <v>-13.489999999999995</v>
      </c>
      <c r="O40" s="44">
        <v>-25.91</v>
      </c>
      <c r="P40" s="44">
        <v>-27.911890428026226</v>
      </c>
    </row>
    <row r="42" spans="3:16" x14ac:dyDescent="0.25">
      <c r="C42">
        <v>0.8</v>
      </c>
      <c r="F42" s="44">
        <v>-24.783304823811157</v>
      </c>
      <c r="G42" s="44">
        <v>31.580661881977669</v>
      </c>
      <c r="H42" s="44">
        <v>-28.826845637583894</v>
      </c>
      <c r="I42" s="44">
        <v>18.496723905825483</v>
      </c>
      <c r="M42" s="44">
        <v>20.732000000000003</v>
      </c>
      <c r="N42" s="44">
        <v>38.217999999999996</v>
      </c>
      <c r="O42" s="44">
        <v>-4.8753333333333329</v>
      </c>
      <c r="P42" s="44">
        <v>30.055087926351991</v>
      </c>
    </row>
    <row r="43" spans="3:16" x14ac:dyDescent="0.25">
      <c r="F43" s="44">
        <v>55.87341772151899</v>
      </c>
      <c r="G43" s="44">
        <v>52.964912280701746</v>
      </c>
      <c r="H43" s="44">
        <v>-8.4026845637583953</v>
      </c>
      <c r="I43" s="44">
        <v>50.53361213885681</v>
      </c>
      <c r="M43" s="44">
        <v>59.7</v>
      </c>
      <c r="N43" s="44">
        <v>68.38</v>
      </c>
      <c r="O43" s="44">
        <v>11.479999999999997</v>
      </c>
      <c r="P43" s="44">
        <v>72.572605450182039</v>
      </c>
    </row>
    <row r="44" spans="3:16" x14ac:dyDescent="0.25">
      <c r="F44" s="44">
        <v>-80.675675675675677</v>
      </c>
      <c r="G44" s="44">
        <v>-6.6140350877193042</v>
      </c>
      <c r="H44" s="44">
        <v>-35.651006711409401</v>
      </c>
      <c r="I44" s="44">
        <v>-17.919777745955606</v>
      </c>
      <c r="M44" s="44">
        <v>-35.11</v>
      </c>
      <c r="N44" s="44">
        <v>-7.5400000000000063</v>
      </c>
      <c r="O44" s="44">
        <v>-13.280000000000001</v>
      </c>
      <c r="P44" s="44">
        <v>-25.735048516593309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958B-0C14-46AE-AACB-0D7821E14581}">
  <dimension ref="B2:AA30"/>
  <sheetViews>
    <sheetView workbookViewId="0">
      <selection activeCell="Z28" sqref="Z28"/>
    </sheetView>
  </sheetViews>
  <sheetFormatPr defaultRowHeight="15" x14ac:dyDescent="0.25"/>
  <cols>
    <col min="3" max="3" width="11.140625" bestFit="1" customWidth="1"/>
    <col min="5" max="5" width="1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-8.1</v>
      </c>
      <c r="N5" s="16">
        <v>56.61</v>
      </c>
      <c r="O5" s="17">
        <v>26.5</v>
      </c>
      <c r="Q5" s="18">
        <f>(M5-J5)/J5*100</f>
        <v>-89.054054054054063</v>
      </c>
      <c r="R5" s="19">
        <f>(N5-K5)/K5*100</f>
        <v>-57.113636363636367</v>
      </c>
      <c r="S5" s="19">
        <f>(O5-L5)/L5*100</f>
        <v>-28.859060402684566</v>
      </c>
      <c r="T5" s="19">
        <f t="shared" ref="T5:T9" si="0">(SQRT(M5^2+N5^2+O5^2)-SQRT(J5^2+K5^2+L5^2))/SQRT(J5^2+K5^2+L5^2)*100</f>
        <v>-59.557049184903121</v>
      </c>
      <c r="U5" s="20"/>
      <c r="W5" s="45">
        <f>(M5-J5)</f>
        <v>65.900000000000006</v>
      </c>
      <c r="X5" s="43">
        <f>(N5-K5)</f>
        <v>-75.39</v>
      </c>
      <c r="Y5" s="43">
        <f>(O5-L5)</f>
        <v>-10.75</v>
      </c>
      <c r="Z5" s="43">
        <f>(SQRT(M5^2+N5^2+O5^2)-SQRT(J5^2+K5^2+L5^2))</f>
        <v>-92.816489310241494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-9.15</v>
      </c>
      <c r="N6" s="24">
        <v>55.11</v>
      </c>
      <c r="O6" s="25">
        <v>25.48</v>
      </c>
      <c r="Q6" s="26">
        <f t="shared" ref="Q6:S9" si="1">(M6-J6)/J6*100</f>
        <v>-87.63513513513513</v>
      </c>
      <c r="R6" s="27">
        <f t="shared" si="1"/>
        <v>-58.25</v>
      </c>
      <c r="S6" s="27">
        <f t="shared" si="1"/>
        <v>-31.597315436241608</v>
      </c>
      <c r="T6" s="27">
        <f t="shared" si="0"/>
        <v>-60.601249078034471</v>
      </c>
      <c r="U6" s="28"/>
      <c r="W6" s="26">
        <f t="shared" ref="W6:Y25" si="2">(M6-J6)</f>
        <v>64.849999999999994</v>
      </c>
      <c r="X6" s="27">
        <f t="shared" si="2"/>
        <v>-76.89</v>
      </c>
      <c r="Y6" s="27">
        <f t="shared" si="2"/>
        <v>-11.77</v>
      </c>
      <c r="Z6" s="27">
        <f t="shared" ref="Z6:Z25" si="3">(SQRT(M6^2+N6^2+O6^2)-SQRT(J6^2+K6^2+L6^2))</f>
        <v>-94.443819232475931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-8.85</v>
      </c>
      <c r="N7" s="24">
        <v>56.65</v>
      </c>
      <c r="O7" s="25">
        <v>27.49</v>
      </c>
      <c r="Q7" s="26">
        <f t="shared" si="1"/>
        <v>-88.040540540540547</v>
      </c>
      <c r="R7" s="27">
        <f t="shared" si="1"/>
        <v>-57.083333333333329</v>
      </c>
      <c r="S7" s="27">
        <f t="shared" si="1"/>
        <v>-26.201342281879196</v>
      </c>
      <c r="T7" s="27">
        <f t="shared" si="0"/>
        <v>-59.198787543967512</v>
      </c>
      <c r="U7" s="28"/>
      <c r="W7" s="26">
        <f t="shared" si="2"/>
        <v>65.150000000000006</v>
      </c>
      <c r="X7" s="27">
        <f t="shared" si="2"/>
        <v>-75.349999999999994</v>
      </c>
      <c r="Y7" s="27">
        <f t="shared" si="2"/>
        <v>-9.7600000000000016</v>
      </c>
      <c r="Z7" s="27">
        <f t="shared" si="3"/>
        <v>-92.258157622871749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-9.02</v>
      </c>
      <c r="N8" s="24">
        <v>56.57</v>
      </c>
      <c r="O8" s="25">
        <v>26.49</v>
      </c>
      <c r="Q8" s="26">
        <f t="shared" si="1"/>
        <v>-87.810810810810807</v>
      </c>
      <c r="R8" s="27">
        <f t="shared" si="1"/>
        <v>-57.143939393939405</v>
      </c>
      <c r="S8" s="27">
        <f t="shared" si="1"/>
        <v>-28.885906040268459</v>
      </c>
      <c r="T8" s="27">
        <f t="shared" si="0"/>
        <v>-59.502653678338312</v>
      </c>
      <c r="U8" s="28"/>
      <c r="W8" s="26">
        <f t="shared" si="2"/>
        <v>64.98</v>
      </c>
      <c r="X8" s="27">
        <f t="shared" si="2"/>
        <v>-75.430000000000007</v>
      </c>
      <c r="Y8" s="27">
        <f t="shared" si="2"/>
        <v>-10.760000000000002</v>
      </c>
      <c r="Z8" s="27">
        <f t="shared" si="3"/>
        <v>-92.731716810215119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-10.4</v>
      </c>
      <c r="N9" s="31">
        <v>56.52</v>
      </c>
      <c r="O9" s="32">
        <v>26.48</v>
      </c>
      <c r="Q9" s="33">
        <f t="shared" si="1"/>
        <v>-85.945945945945951</v>
      </c>
      <c r="R9" s="34">
        <f t="shared" si="1"/>
        <v>-57.18181818181818</v>
      </c>
      <c r="S9" s="34">
        <f t="shared" si="1"/>
        <v>-28.912751677852349</v>
      </c>
      <c r="T9" s="34">
        <f t="shared" si="0"/>
        <v>-59.397991339727739</v>
      </c>
      <c r="U9" s="35"/>
      <c r="W9" s="33">
        <f t="shared" si="2"/>
        <v>63.6</v>
      </c>
      <c r="X9" s="34">
        <f t="shared" si="2"/>
        <v>-75.47999999999999</v>
      </c>
      <c r="Y9" s="34">
        <f t="shared" si="2"/>
        <v>-10.77</v>
      </c>
      <c r="Z9" s="34">
        <f t="shared" si="3"/>
        <v>-92.568606129518486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50.72</v>
      </c>
      <c r="N13" s="16">
        <v>60.43</v>
      </c>
      <c r="O13" s="17">
        <v>27.19</v>
      </c>
      <c r="Q13" s="18">
        <f>(M13-J13)/J13*100</f>
        <v>-35.797468354430379</v>
      </c>
      <c r="R13" s="19">
        <f>(N13-K13)/K13*100</f>
        <v>-46.991228070175438</v>
      </c>
      <c r="S13" s="19">
        <f>(O13-L13)/L13*100</f>
        <v>-27.006711409395969</v>
      </c>
      <c r="T13" s="19">
        <f t="shared" ref="T13:T17" si="4">(SQRT(M13^2+N13^2+O13^2)-SQRT(J13^2+K13^2+L13^2))/SQRT(J13^2+K13^2+L13^2)*100</f>
        <v>-41.893526711846754</v>
      </c>
      <c r="U13" s="20"/>
      <c r="W13" s="45">
        <f t="shared" si="2"/>
        <v>-28.28</v>
      </c>
      <c r="X13" s="43">
        <f t="shared" si="2"/>
        <v>-53.57</v>
      </c>
      <c r="Y13" s="43">
        <f t="shared" si="2"/>
        <v>-10.059999999999999</v>
      </c>
      <c r="Z13" s="43">
        <f t="shared" si="3"/>
        <v>-60.164359053164176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51.47</v>
      </c>
      <c r="N14" s="24">
        <v>64.61</v>
      </c>
      <c r="O14" s="25">
        <v>27.23</v>
      </c>
      <c r="Q14" s="26">
        <f t="shared" ref="Q14:S17" si="5">(M14-J14)/J14*100</f>
        <v>-34.848101265822784</v>
      </c>
      <c r="R14" s="27">
        <f t="shared" si="5"/>
        <v>-43.324561403508774</v>
      </c>
      <c r="S14" s="27">
        <f t="shared" si="5"/>
        <v>-26.8993288590604</v>
      </c>
      <c r="T14" s="27">
        <f t="shared" si="4"/>
        <v>-39.435998791468869</v>
      </c>
      <c r="U14" s="28"/>
      <c r="W14" s="26">
        <f t="shared" si="2"/>
        <v>-27.53</v>
      </c>
      <c r="X14" s="27">
        <f t="shared" si="2"/>
        <v>-49.39</v>
      </c>
      <c r="Y14" s="27">
        <f t="shared" si="2"/>
        <v>-10.02</v>
      </c>
      <c r="Z14" s="27">
        <f t="shared" si="3"/>
        <v>-56.635040712367143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50.66</v>
      </c>
      <c r="N15" s="24">
        <v>66.069999999999993</v>
      </c>
      <c r="O15" s="25">
        <v>29.23</v>
      </c>
      <c r="Q15" s="26">
        <f t="shared" si="5"/>
        <v>-35.87341772151899</v>
      </c>
      <c r="R15" s="27">
        <f t="shared" si="5"/>
        <v>-42.043859649122808</v>
      </c>
      <c r="S15" s="27">
        <f t="shared" si="5"/>
        <v>-21.530201342281881</v>
      </c>
      <c r="T15" s="27">
        <f t="shared" si="4"/>
        <v>-38.557783489175826</v>
      </c>
      <c r="U15" s="28"/>
      <c r="W15" s="26">
        <f t="shared" si="2"/>
        <v>-28.340000000000003</v>
      </c>
      <c r="X15" s="27">
        <f t="shared" si="2"/>
        <v>-47.930000000000007</v>
      </c>
      <c r="Y15" s="27">
        <f t="shared" si="2"/>
        <v>-8.02</v>
      </c>
      <c r="Z15" s="27">
        <f t="shared" si="3"/>
        <v>-55.373813383940757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12.77</v>
      </c>
      <c r="N16" s="24">
        <v>61.37</v>
      </c>
      <c r="O16" s="25">
        <v>22.77</v>
      </c>
      <c r="Q16" s="26">
        <f t="shared" si="5"/>
        <v>-83.835443037974684</v>
      </c>
      <c r="R16" s="27">
        <f t="shared" si="5"/>
        <v>-46.166666666666664</v>
      </c>
      <c r="S16" s="27">
        <f t="shared" si="5"/>
        <v>-38.872483221476514</v>
      </c>
      <c r="T16" s="27">
        <f t="shared" si="4"/>
        <v>-53.561160196385757</v>
      </c>
      <c r="U16" s="28"/>
      <c r="W16" s="26">
        <f t="shared" si="2"/>
        <v>-66.23</v>
      </c>
      <c r="X16" s="27">
        <f t="shared" si="2"/>
        <v>-52.63</v>
      </c>
      <c r="Y16" s="27">
        <f t="shared" si="2"/>
        <v>-14.48</v>
      </c>
      <c r="Z16" s="27">
        <f t="shared" si="3"/>
        <v>-76.920544205416334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48.22</v>
      </c>
      <c r="N17" s="31">
        <v>63.03</v>
      </c>
      <c r="O17" s="32">
        <v>26.18</v>
      </c>
      <c r="Q17" s="33">
        <f t="shared" si="5"/>
        <v>-38.962025316455694</v>
      </c>
      <c r="R17" s="34">
        <f t="shared" si="5"/>
        <v>-44.710526315789473</v>
      </c>
      <c r="S17" s="34">
        <f t="shared" si="5"/>
        <v>-29.718120805369132</v>
      </c>
      <c r="T17" s="34">
        <f t="shared" si="4"/>
        <v>-41.811217014990447</v>
      </c>
      <c r="U17" s="35"/>
      <c r="W17" s="33">
        <f t="shared" si="2"/>
        <v>-30.78</v>
      </c>
      <c r="X17" s="34">
        <f t="shared" si="2"/>
        <v>-50.97</v>
      </c>
      <c r="Y17" s="34">
        <f t="shared" si="2"/>
        <v>-11.07</v>
      </c>
      <c r="Z17" s="34">
        <f t="shared" si="3"/>
        <v>-60.046152004393093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159.36000000000001</v>
      </c>
      <c r="N21" s="16">
        <v>60.86</v>
      </c>
      <c r="O21" s="17">
        <v>29.42</v>
      </c>
      <c r="Q21" s="18">
        <f>(M21-J21)/J21*100</f>
        <v>-8.9371428571428488</v>
      </c>
      <c r="R21" s="19">
        <f>(N21-K21)</f>
        <v>60.86</v>
      </c>
      <c r="S21" s="19">
        <f>(O21-L21)/L21*100</f>
        <v>-21.020134228187914</v>
      </c>
      <c r="T21" s="40"/>
      <c r="U21" s="20"/>
      <c r="W21" s="45">
        <f t="shared" si="2"/>
        <v>-15.639999999999986</v>
      </c>
      <c r="X21" s="43">
        <f t="shared" si="2"/>
        <v>60.86</v>
      </c>
      <c r="Y21" s="43">
        <f t="shared" si="2"/>
        <v>-7.8299999999999983</v>
      </c>
      <c r="Z21" s="43">
        <f t="shared" si="3"/>
        <v>-5.8162857857778363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141.79</v>
      </c>
      <c r="N22" s="24">
        <v>29.76</v>
      </c>
      <c r="O22" s="25">
        <v>29.01</v>
      </c>
      <c r="Q22" s="26">
        <f t="shared" ref="Q22:Q25" si="6">(M22-J22)/J22*100</f>
        <v>-18.977142857142862</v>
      </c>
      <c r="R22" s="27">
        <f t="shared" ref="R22:R25" si="7">(N22-K22)</f>
        <v>29.76</v>
      </c>
      <c r="S22" s="27">
        <f t="shared" ref="S22:S25" si="8">(O22-L22)/L22*100</f>
        <v>-22.120805369127513</v>
      </c>
      <c r="T22" s="41"/>
      <c r="U22" s="28"/>
      <c r="W22" s="26">
        <f t="shared" si="2"/>
        <v>-33.210000000000008</v>
      </c>
      <c r="X22" s="27">
        <f t="shared" si="2"/>
        <v>29.76</v>
      </c>
      <c r="Y22" s="27">
        <f t="shared" si="2"/>
        <v>-8.2399999999999984</v>
      </c>
      <c r="Z22" s="27">
        <f t="shared" si="3"/>
        <v>-31.165203605257403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135.41999999999999</v>
      </c>
      <c r="N23" s="24">
        <v>39.159999999999997</v>
      </c>
      <c r="O23" s="25">
        <v>29</v>
      </c>
      <c r="Q23" s="26">
        <f t="shared" si="6"/>
        <v>-22.617142857142863</v>
      </c>
      <c r="R23" s="27">
        <f t="shared" si="7"/>
        <v>39.159999999999997</v>
      </c>
      <c r="S23" s="27">
        <f t="shared" si="8"/>
        <v>-22.14765100671141</v>
      </c>
      <c r="T23" s="41"/>
      <c r="U23" s="28"/>
      <c r="W23" s="26">
        <f t="shared" si="2"/>
        <v>-39.580000000000013</v>
      </c>
      <c r="X23" s="27">
        <f t="shared" si="2"/>
        <v>39.159999999999997</v>
      </c>
      <c r="Y23" s="27">
        <f t="shared" si="2"/>
        <v>-8.25</v>
      </c>
      <c r="Z23" s="27">
        <f t="shared" si="3"/>
        <v>-35.00014639799835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141.86000000000001</v>
      </c>
      <c r="N24" s="24">
        <v>29.64</v>
      </c>
      <c r="O24" s="25">
        <v>28.01</v>
      </c>
      <c r="Q24" s="26">
        <f t="shared" si="6"/>
        <v>-18.937142857142849</v>
      </c>
      <c r="R24" s="27">
        <f t="shared" si="7"/>
        <v>29.64</v>
      </c>
      <c r="S24" s="27">
        <f t="shared" si="8"/>
        <v>-24.805369127516773</v>
      </c>
      <c r="T24" s="41"/>
      <c r="U24" s="28"/>
      <c r="W24" s="26">
        <f t="shared" si="2"/>
        <v>-33.139999999999986</v>
      </c>
      <c r="X24" s="27">
        <f t="shared" si="2"/>
        <v>29.64</v>
      </c>
      <c r="Y24" s="27">
        <f t="shared" si="2"/>
        <v>-9.2399999999999984</v>
      </c>
      <c r="Z24" s="27">
        <f t="shared" si="3"/>
        <v>-31.315164300041971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141.91</v>
      </c>
      <c r="N25" s="31">
        <v>28.26</v>
      </c>
      <c r="O25" s="32">
        <v>28</v>
      </c>
      <c r="Q25" s="33">
        <f t="shared" si="6"/>
        <v>-18.908571428571431</v>
      </c>
      <c r="R25" s="34">
        <f t="shared" si="7"/>
        <v>28.26</v>
      </c>
      <c r="S25" s="34">
        <f t="shared" si="8"/>
        <v>-24.832214765100673</v>
      </c>
      <c r="T25" s="42"/>
      <c r="U25" s="35"/>
      <c r="W25" s="33">
        <f t="shared" si="2"/>
        <v>-33.090000000000003</v>
      </c>
      <c r="X25" s="34">
        <f t="shared" si="2"/>
        <v>28.26</v>
      </c>
      <c r="Y25" s="34">
        <f t="shared" si="2"/>
        <v>-9.25</v>
      </c>
      <c r="Z25" s="34">
        <f t="shared" si="3"/>
        <v>-31.539831156798044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-50.412005669322113</v>
      </c>
      <c r="R28" s="44">
        <f>AVERAGE(R5:R9,R13:R17)</f>
        <v>-51.000956937799046</v>
      </c>
      <c r="S28" s="44">
        <f t="shared" ref="S28" si="9">AVERAGE(S5:S9,S13:S17,S21:S25)</f>
        <v>-26.893959731543628</v>
      </c>
      <c r="T28" s="44">
        <f>AVERAGE(T5:T9,T13:T17)</f>
        <v>-51.351741702883871</v>
      </c>
      <c r="V28" t="s">
        <v>89</v>
      </c>
      <c r="W28" s="44">
        <f>AVERAGE(W5:W9,W13:W17,W21:W25)</f>
        <v>-0.75599999999999457</v>
      </c>
      <c r="X28" s="44">
        <f>AVERAGE(X5:X9,X13:X17,X21:X25)</f>
        <v>-29.69</v>
      </c>
      <c r="Y28" s="44">
        <f t="shared" ref="Y28:Z28" si="10">AVERAGE(Y5:Y9,Y13:Y17,Y21:Y25)</f>
        <v>-10.018000000000001</v>
      </c>
      <c r="Z28" s="44">
        <f t="shared" si="10"/>
        <v>-60.586355314031863</v>
      </c>
    </row>
    <row r="29" spans="2:27" x14ac:dyDescent="0.25">
      <c r="O29" t="s">
        <v>83</v>
      </c>
      <c r="Q29" s="44">
        <f>MAX(Q5:Q9,Q13:Q17,Q21:Q25)</f>
        <v>-8.9371428571428488</v>
      </c>
      <c r="R29" s="44">
        <f>MAX(R5:R9,R13:R17)</f>
        <v>-42.043859649122808</v>
      </c>
      <c r="S29" s="44">
        <f>MAX(S5:S9,S13:S17,S21:S25)</f>
        <v>-21.020134228187914</v>
      </c>
      <c r="T29" s="44">
        <f>MAX(T5:T9,T13:T17)</f>
        <v>-38.557783489175826</v>
      </c>
      <c r="V29" t="s">
        <v>90</v>
      </c>
      <c r="W29" s="44">
        <f>MAX(W5:W9,W13:W17,W21:W25)</f>
        <v>65.900000000000006</v>
      </c>
      <c r="X29" s="44">
        <f>MAX(X5:X9,X13:X17,X21:X25)</f>
        <v>60.86</v>
      </c>
      <c r="Y29" s="44">
        <f>MAX(Y5:Y9,Y13:Y17,Y21:Y25)</f>
        <v>-7.8299999999999983</v>
      </c>
      <c r="Z29" s="44">
        <f>MAX(Z5:Z9,Z13:Z17,Z21:Z25)</f>
        <v>-5.8162857857778363</v>
      </c>
    </row>
    <row r="30" spans="2:27" x14ac:dyDescent="0.25">
      <c r="O30" t="s">
        <v>84</v>
      </c>
      <c r="Q30" s="44">
        <f>MIN(Q5:Q9,Q13:Q17,Q21:Q25)</f>
        <v>-89.054054054054063</v>
      </c>
      <c r="R30" s="44">
        <f>MIN(R5:R9,R13:R17)</f>
        <v>-58.25</v>
      </c>
      <c r="S30" s="44">
        <f>MIN(S5:S9,S13:S17,S21:S25)</f>
        <v>-38.872483221476514</v>
      </c>
      <c r="T30" s="44">
        <f>MIN(T5:T9,T13:T17)</f>
        <v>-60.601249078034471</v>
      </c>
      <c r="V30" t="s">
        <v>91</v>
      </c>
      <c r="W30" s="44">
        <f>MIN(W5:W9,W13:W17,W21:W25)</f>
        <v>-66.23</v>
      </c>
      <c r="X30" s="44">
        <f>MIN(X5:X9,X13:X17,X21:X25)</f>
        <v>-76.89</v>
      </c>
      <c r="Y30" s="44">
        <f>MIN(Y5:Y9,Y13:Y17,Y21:Y25)</f>
        <v>-14.48</v>
      </c>
      <c r="Z30" s="44">
        <f>MIN(Z5:Z9,Z13:Z17,Z21:Z25)</f>
        <v>-94.443819232475931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1E4D-4521-4E31-8D77-F5F9AE773072}">
  <dimension ref="B2:U28"/>
  <sheetViews>
    <sheetView workbookViewId="0">
      <selection activeCell="O27" sqref="O27:T28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D7" t="s">
        <v>29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D8" t="s">
        <v>30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5452-AFEB-403F-A17D-C6308AC16B76}">
  <dimension ref="B4:AD40"/>
  <sheetViews>
    <sheetView zoomScale="70" zoomScaleNormal="70" workbookViewId="0">
      <selection activeCell="B10" sqref="B10"/>
    </sheetView>
  </sheetViews>
  <sheetFormatPr defaultRowHeight="15" x14ac:dyDescent="0.25"/>
  <cols>
    <col min="7" max="7" width="16.7109375" bestFit="1" customWidth="1"/>
  </cols>
  <sheetData>
    <row r="4" spans="2:30" x14ac:dyDescent="0.25">
      <c r="C4" t="s">
        <v>72</v>
      </c>
      <c r="G4">
        <v>0.2</v>
      </c>
      <c r="L4">
        <v>0.4</v>
      </c>
      <c r="Q4">
        <v>0.5</v>
      </c>
      <c r="V4">
        <v>0.6</v>
      </c>
      <c r="AA4">
        <v>0.8</v>
      </c>
    </row>
    <row r="5" spans="2:30" ht="15.75" thickBot="1" x14ac:dyDescent="0.3">
      <c r="B5">
        <v>0.8</v>
      </c>
      <c r="C5">
        <v>30</v>
      </c>
      <c r="F5" t="s">
        <v>101</v>
      </c>
      <c r="G5" t="s">
        <v>92</v>
      </c>
      <c r="H5" t="s">
        <v>93</v>
      </c>
      <c r="I5" s="44" t="s">
        <v>94</v>
      </c>
      <c r="J5" t="s">
        <v>95</v>
      </c>
      <c r="L5" t="s">
        <v>92</v>
      </c>
      <c r="M5" t="s">
        <v>93</v>
      </c>
      <c r="N5" s="44" t="s">
        <v>94</v>
      </c>
      <c r="O5" t="s">
        <v>95</v>
      </c>
      <c r="P5" s="44"/>
      <c r="Q5" t="s">
        <v>92</v>
      </c>
      <c r="R5" t="s">
        <v>93</v>
      </c>
      <c r="S5" s="44" t="s">
        <v>94</v>
      </c>
      <c r="T5" t="s">
        <v>95</v>
      </c>
      <c r="U5" s="44"/>
      <c r="V5" t="s">
        <v>92</v>
      </c>
      <c r="W5" t="s">
        <v>93</v>
      </c>
      <c r="X5" s="44" t="s">
        <v>94</v>
      </c>
      <c r="Y5" t="s">
        <v>95</v>
      </c>
      <c r="AA5" t="s">
        <v>101</v>
      </c>
      <c r="AB5" t="s">
        <v>92</v>
      </c>
      <c r="AC5" t="s">
        <v>93</v>
      </c>
      <c r="AD5" s="44" t="s">
        <v>94</v>
      </c>
    </row>
    <row r="6" spans="2:30" x14ac:dyDescent="0.25">
      <c r="B6">
        <v>0.6</v>
      </c>
      <c r="C6">
        <v>50</v>
      </c>
      <c r="G6" s="18">
        <v>-78.121621621621628</v>
      </c>
      <c r="H6" s="19">
        <v>30.386363636363644</v>
      </c>
      <c r="I6" s="19">
        <v>-21.959731543624162</v>
      </c>
      <c r="J6" s="19">
        <v>12.481858133844799</v>
      </c>
      <c r="L6" s="18">
        <v>-66.283783783783775</v>
      </c>
      <c r="M6" s="19">
        <v>-17.818181818181817</v>
      </c>
      <c r="N6" s="19">
        <v>-33.771812080536904</v>
      </c>
      <c r="O6" s="19">
        <v>-26.841739527795632</v>
      </c>
      <c r="P6" s="44"/>
      <c r="Q6" s="18">
        <v>-25.891891891891888</v>
      </c>
      <c r="R6" s="19">
        <v>22.954545454545464</v>
      </c>
      <c r="S6" s="19">
        <v>-22.95302013422819</v>
      </c>
      <c r="T6" s="19">
        <v>11.458450966501648</v>
      </c>
      <c r="V6" s="18">
        <v>-89.054054054054063</v>
      </c>
      <c r="W6" s="19">
        <v>-57.113636363636367</v>
      </c>
      <c r="X6" s="19">
        <v>-28.859060402684566</v>
      </c>
      <c r="Y6" s="19">
        <v>-59.557049184903121</v>
      </c>
      <c r="AA6" t="s">
        <v>78</v>
      </c>
    </row>
    <row r="7" spans="2:30" x14ac:dyDescent="0.25">
      <c r="B7">
        <v>0.5</v>
      </c>
      <c r="C7">
        <v>70</v>
      </c>
      <c r="G7" s="26">
        <v>-81.202702702702709</v>
      </c>
      <c r="H7" s="27">
        <v>31.598484848484855</v>
      </c>
      <c r="I7" s="27">
        <v>-27.409395973154364</v>
      </c>
      <c r="J7" s="27">
        <v>13.158434051720494</v>
      </c>
      <c r="L7" s="26">
        <v>-45.78378378378379</v>
      </c>
      <c r="M7" s="27">
        <v>5.772727272727276</v>
      </c>
      <c r="N7" s="27">
        <v>-28.29530201342282</v>
      </c>
      <c r="O7" s="27">
        <v>-5.222905803080395</v>
      </c>
      <c r="P7" s="44"/>
      <c r="Q7" s="26">
        <v>0.90540540540540781</v>
      </c>
      <c r="R7" s="27">
        <v>22.492424242424242</v>
      </c>
      <c r="S7" s="27">
        <v>-28.912751677852349</v>
      </c>
      <c r="T7" s="27">
        <v>15.536069761328003</v>
      </c>
      <c r="V7" s="26">
        <v>-87.63513513513513</v>
      </c>
      <c r="W7" s="27">
        <v>-58.25</v>
      </c>
      <c r="X7" s="27">
        <v>-31.597315436241608</v>
      </c>
      <c r="Y7" s="27">
        <v>-60.601249078034471</v>
      </c>
    </row>
    <row r="8" spans="2:30" x14ac:dyDescent="0.25">
      <c r="B8">
        <v>0.4</v>
      </c>
      <c r="C8">
        <v>10</v>
      </c>
      <c r="G8" s="26">
        <v>-34.324324324324323</v>
      </c>
      <c r="H8" s="27">
        <v>-47.704545454545453</v>
      </c>
      <c r="I8" s="27">
        <v>-16.026845637583889</v>
      </c>
      <c r="J8" s="27">
        <v>-42.230448972346785</v>
      </c>
      <c r="L8" s="26">
        <v>-97.932432432432421</v>
      </c>
      <c r="M8" s="27">
        <v>44.575757575757578</v>
      </c>
      <c r="N8" s="27">
        <v>-23.48993288590604</v>
      </c>
      <c r="O8" s="27">
        <v>23.817142552221924</v>
      </c>
      <c r="P8" s="44"/>
      <c r="Q8" s="26">
        <v>-15.608108108108103</v>
      </c>
      <c r="R8" s="27">
        <v>22.79545454545455</v>
      </c>
      <c r="S8" s="27">
        <v>-25.852348993288587</v>
      </c>
      <c r="T8" s="27">
        <v>12.860081514636867</v>
      </c>
      <c r="V8" s="26">
        <v>-88.040540540540547</v>
      </c>
      <c r="W8" s="27">
        <v>-57.083333333333329</v>
      </c>
      <c r="X8" s="27">
        <v>-26.201342281879196</v>
      </c>
      <c r="Y8" s="27">
        <v>-59.198787543967512</v>
      </c>
    </row>
    <row r="9" spans="2:30" x14ac:dyDescent="0.25">
      <c r="B9">
        <v>0.2</v>
      </c>
      <c r="C9">
        <v>0</v>
      </c>
      <c r="G9" s="26">
        <v>-77.351351351351354</v>
      </c>
      <c r="H9" s="27">
        <v>30.598484848484837</v>
      </c>
      <c r="I9" s="27">
        <v>-30.040268456375841</v>
      </c>
      <c r="J9" s="27">
        <v>12.389027977114987</v>
      </c>
      <c r="L9" s="26">
        <v>-91.648648648648631</v>
      </c>
      <c r="M9" s="27">
        <v>45.477272727272727</v>
      </c>
      <c r="N9" s="27">
        <v>-23.597315436241608</v>
      </c>
      <c r="O9" s="27">
        <v>24.627845921992876</v>
      </c>
      <c r="P9" s="44"/>
      <c r="Q9" s="26">
        <v>-23.135135135135133</v>
      </c>
      <c r="R9" s="27">
        <v>22.810606060606069</v>
      </c>
      <c r="S9" s="27">
        <v>-20.322147651006713</v>
      </c>
      <c r="T9" s="27">
        <v>11.87046895625987</v>
      </c>
      <c r="V9" s="26">
        <v>-87.810810810810807</v>
      </c>
      <c r="W9" s="27">
        <v>-57.143939393939405</v>
      </c>
      <c r="X9" s="27">
        <v>-28.885906040268459</v>
      </c>
      <c r="Y9" s="27">
        <v>-59.502653678338312</v>
      </c>
    </row>
    <row r="10" spans="2:30" ht="15.75" thickBot="1" x14ac:dyDescent="0.3">
      <c r="G10" s="33">
        <v>-81.256756756756772</v>
      </c>
      <c r="H10" s="34">
        <v>30.583333333333336</v>
      </c>
      <c r="I10" s="34">
        <v>-27.328859060402682</v>
      </c>
      <c r="J10" s="34">
        <v>12.312518658412118</v>
      </c>
      <c r="L10" s="33">
        <v>-98.162162162162161</v>
      </c>
      <c r="M10" s="34">
        <v>41.439393939393931</v>
      </c>
      <c r="N10" s="34">
        <v>-23.543624161073826</v>
      </c>
      <c r="O10" s="34">
        <v>21.187737047677281</v>
      </c>
      <c r="P10" s="44"/>
      <c r="Q10" s="33">
        <v>-9.3243243243243317</v>
      </c>
      <c r="R10" s="34">
        <v>23.696969696969695</v>
      </c>
      <c r="S10" s="34">
        <v>-25.986577181208055</v>
      </c>
      <c r="T10" s="34">
        <v>14.646030285104686</v>
      </c>
      <c r="V10" s="33">
        <v>-85.945945945945951</v>
      </c>
      <c r="W10" s="34">
        <v>-57.18181818181818</v>
      </c>
      <c r="X10" s="34">
        <v>-28.912751677852349</v>
      </c>
      <c r="Y10" s="34">
        <v>-59.397991339727739</v>
      </c>
    </row>
    <row r="11" spans="2:30" x14ac:dyDescent="0.25">
      <c r="G11" s="18">
        <v>-30.240506329113927</v>
      </c>
      <c r="H11" s="19">
        <v>32.903508771929815</v>
      </c>
      <c r="I11" s="19">
        <v>-41.208053691275168</v>
      </c>
      <c r="J11" s="19">
        <v>13.29246408751559</v>
      </c>
      <c r="L11" s="18">
        <v>102.8860759493671</v>
      </c>
      <c r="M11" s="19">
        <v>49.421052631578952</v>
      </c>
      <c r="N11" s="19">
        <v>-29.691275167785232</v>
      </c>
      <c r="O11" s="19">
        <v>63.880939919506389</v>
      </c>
      <c r="P11" s="44"/>
      <c r="Q11" s="18">
        <v>38.873417721518976</v>
      </c>
      <c r="R11" s="19">
        <v>11.122807017543867</v>
      </c>
      <c r="S11" s="19">
        <v>59.24832214765101</v>
      </c>
      <c r="T11" s="19">
        <v>23.786011409675041</v>
      </c>
      <c r="V11" s="18">
        <v>-35.797468354430379</v>
      </c>
      <c r="W11" s="19">
        <v>-46.991228070175438</v>
      </c>
      <c r="X11" s="19">
        <v>-27.006711409395969</v>
      </c>
      <c r="Y11" s="19">
        <v>-41.893526711846754</v>
      </c>
    </row>
    <row r="12" spans="2:30" x14ac:dyDescent="0.25">
      <c r="G12" s="26">
        <v>-71.405063291139243</v>
      </c>
      <c r="H12" s="27">
        <v>22.508771929824558</v>
      </c>
      <c r="I12" s="27">
        <v>-32.859060402684563</v>
      </c>
      <c r="J12" s="27">
        <v>3.9172067921782232E-2</v>
      </c>
      <c r="L12" s="26">
        <v>103.02531645569618</v>
      </c>
      <c r="M12" s="27">
        <v>46.991228070175431</v>
      </c>
      <c r="N12" s="27">
        <v>-29.744966442953015</v>
      </c>
      <c r="O12" s="27">
        <v>62.54145468502972</v>
      </c>
      <c r="P12" s="44"/>
      <c r="Q12" s="26">
        <v>35.63291139240507</v>
      </c>
      <c r="R12" s="27">
        <v>17.710526315789473</v>
      </c>
      <c r="S12" s="27">
        <v>72.724832214765115</v>
      </c>
      <c r="T12" s="27">
        <v>27.68982784816415</v>
      </c>
      <c r="V12" s="26">
        <v>-34.848101265822784</v>
      </c>
      <c r="W12" s="27">
        <v>-43.324561403508774</v>
      </c>
      <c r="X12" s="27">
        <v>-26.8993288590604</v>
      </c>
      <c r="Y12" s="27">
        <v>-39.435998791468869</v>
      </c>
    </row>
    <row r="13" spans="2:30" x14ac:dyDescent="0.25">
      <c r="G13" s="26">
        <v>-32</v>
      </c>
      <c r="H13" s="27">
        <v>38.728070175438603</v>
      </c>
      <c r="I13" s="27">
        <v>-36.26845637583893</v>
      </c>
      <c r="J13" s="27">
        <v>17.471238987353896</v>
      </c>
      <c r="L13" s="26">
        <v>102.96202531645571</v>
      </c>
      <c r="M13" s="27">
        <v>48.21052631578948</v>
      </c>
      <c r="N13" s="27">
        <v>-29.718120805369132</v>
      </c>
      <c r="O13" s="27">
        <v>63.214608758841742</v>
      </c>
      <c r="P13" s="44"/>
      <c r="Q13" s="26">
        <v>17.544303797468352</v>
      </c>
      <c r="R13" s="27">
        <v>7.0000000000000036</v>
      </c>
      <c r="S13" s="27">
        <v>64.026845637583889</v>
      </c>
      <c r="T13" s="27">
        <v>14.914224097173692</v>
      </c>
      <c r="V13" s="26">
        <v>-35.87341772151899</v>
      </c>
      <c r="W13" s="27">
        <v>-42.043859649122808</v>
      </c>
      <c r="X13" s="27">
        <v>-21.530201342281881</v>
      </c>
      <c r="Y13" s="27">
        <v>-38.557783489175826</v>
      </c>
    </row>
    <row r="14" spans="2:30" x14ac:dyDescent="0.25">
      <c r="G14" s="26">
        <v>-61.088607594936718</v>
      </c>
      <c r="H14" s="27">
        <v>26.210526315789469</v>
      </c>
      <c r="I14" s="27">
        <v>-30.308724832214761</v>
      </c>
      <c r="J14" s="27">
        <v>4.0298257265891078</v>
      </c>
      <c r="L14" s="26">
        <v>101.15189873417721</v>
      </c>
      <c r="M14" s="27">
        <v>46.850877192982452</v>
      </c>
      <c r="N14" s="27">
        <v>-27.087248322147651</v>
      </c>
      <c r="O14" s="27">
        <v>61.833895571862577</v>
      </c>
      <c r="P14" s="44"/>
      <c r="Q14" s="26">
        <v>22.151898734177212</v>
      </c>
      <c r="R14" s="27">
        <v>17.771929824561393</v>
      </c>
      <c r="S14" s="27">
        <v>-26.9261744966443</v>
      </c>
      <c r="T14" s="27">
        <v>16.680390450757606</v>
      </c>
      <c r="V14" s="26">
        <v>-83.835443037974684</v>
      </c>
      <c r="W14" s="27">
        <v>-46.166666666666664</v>
      </c>
      <c r="X14" s="27">
        <v>-38.872483221476514</v>
      </c>
      <c r="Y14" s="27">
        <v>-53.561160196385757</v>
      </c>
    </row>
    <row r="15" spans="2:30" ht="15.75" thickBot="1" x14ac:dyDescent="0.3">
      <c r="G15" s="33">
        <v>-68.35443037974683</v>
      </c>
      <c r="H15" s="34">
        <v>21.333333333333325</v>
      </c>
      <c r="I15" s="34">
        <v>-30.067114093959731</v>
      </c>
      <c r="J15" s="34">
        <v>-0.45811991319494999</v>
      </c>
      <c r="L15" s="33">
        <v>102.91139240506331</v>
      </c>
      <c r="M15" s="34">
        <v>46.903508771929822</v>
      </c>
      <c r="N15" s="34">
        <v>-27.060402684563755</v>
      </c>
      <c r="O15" s="34">
        <v>62.527991765677406</v>
      </c>
      <c r="Q15" s="33">
        <v>22.164556962025323</v>
      </c>
      <c r="R15" s="34">
        <v>17.736842105263158</v>
      </c>
      <c r="S15" s="34">
        <v>-24.241610738255037</v>
      </c>
      <c r="T15" s="34">
        <v>16.777236294351116</v>
      </c>
      <c r="V15" s="33">
        <v>-38.962025316455694</v>
      </c>
      <c r="W15" s="34">
        <v>-44.710526315789473</v>
      </c>
      <c r="X15" s="34">
        <v>-29.718120805369132</v>
      </c>
      <c r="Y15" s="34">
        <v>-41.811217014990447</v>
      </c>
    </row>
    <row r="17" spans="5:27" x14ac:dyDescent="0.25">
      <c r="E17" t="s">
        <v>67</v>
      </c>
      <c r="G17" s="44">
        <f>AVERAGE(G6:G15)</f>
        <v>-61.534536435169358</v>
      </c>
      <c r="H17" s="44">
        <f t="shared" ref="H17:Y17" si="0">AVERAGE(H6:H15)</f>
        <v>21.714633173843698</v>
      </c>
      <c r="I17" s="44">
        <f t="shared" si="0"/>
        <v>-29.347651006711409</v>
      </c>
      <c r="J17" s="44">
        <f t="shared" si="0"/>
        <v>4.2485970804931039</v>
      </c>
      <c r="K17" s="44"/>
      <c r="L17" s="44">
        <f t="shared" si="0"/>
        <v>11.312589804994865</v>
      </c>
      <c r="M17" s="44">
        <f t="shared" si="0"/>
        <v>35.78241626794258</v>
      </c>
      <c r="N17" s="44">
        <f t="shared" si="0"/>
        <v>-27.6</v>
      </c>
      <c r="O17" s="44">
        <f t="shared" si="0"/>
        <v>35.156697089193393</v>
      </c>
      <c r="P17" s="44"/>
      <c r="Q17" s="44">
        <f t="shared" si="0"/>
        <v>6.3313034553540879</v>
      </c>
      <c r="R17" s="44">
        <f t="shared" si="0"/>
        <v>18.609210526315788</v>
      </c>
      <c r="S17" s="44">
        <f t="shared" si="0"/>
        <v>2.0805369127516773</v>
      </c>
      <c r="T17" s="44">
        <f t="shared" si="0"/>
        <v>16.62187915839527</v>
      </c>
      <c r="U17" s="44"/>
      <c r="V17" s="44">
        <f t="shared" si="0"/>
        <v>-66.780294218268892</v>
      </c>
      <c r="W17" s="44">
        <f t="shared" si="0"/>
        <v>-51.000956937799046</v>
      </c>
      <c r="X17" s="44">
        <f t="shared" si="0"/>
        <v>-28.848322147651011</v>
      </c>
      <c r="Y17" s="44">
        <f t="shared" si="0"/>
        <v>-51.351741702883871</v>
      </c>
    </row>
    <row r="18" spans="5:27" x14ac:dyDescent="0.25">
      <c r="E18" t="s">
        <v>83</v>
      </c>
      <c r="G18" s="44">
        <f>MAX(G6:G15)</f>
        <v>-30.240506329113927</v>
      </c>
      <c r="H18" s="44">
        <f t="shared" ref="H18:Y18" si="1">MAX(H6:H15)</f>
        <v>38.728070175438603</v>
      </c>
      <c r="I18" s="44">
        <f t="shared" si="1"/>
        <v>-16.026845637583889</v>
      </c>
      <c r="J18" s="44">
        <f t="shared" si="1"/>
        <v>17.471238987353896</v>
      </c>
      <c r="K18" s="44"/>
      <c r="L18" s="44">
        <f t="shared" si="1"/>
        <v>103.02531645569618</v>
      </c>
      <c r="M18" s="44">
        <f t="shared" si="1"/>
        <v>49.421052631578952</v>
      </c>
      <c r="N18" s="44">
        <f t="shared" si="1"/>
        <v>-23.48993288590604</v>
      </c>
      <c r="O18" s="44">
        <f t="shared" si="1"/>
        <v>63.880939919506389</v>
      </c>
      <c r="P18" s="44"/>
      <c r="Q18" s="44">
        <f t="shared" si="1"/>
        <v>38.873417721518976</v>
      </c>
      <c r="R18" s="44">
        <f t="shared" si="1"/>
        <v>23.696969696969695</v>
      </c>
      <c r="S18" s="44">
        <f t="shared" si="1"/>
        <v>72.724832214765115</v>
      </c>
      <c r="T18" s="44">
        <f t="shared" si="1"/>
        <v>27.68982784816415</v>
      </c>
      <c r="U18" s="44"/>
      <c r="V18" s="44">
        <f t="shared" si="1"/>
        <v>-34.848101265822784</v>
      </c>
      <c r="W18" s="44">
        <f t="shared" si="1"/>
        <v>-42.043859649122808</v>
      </c>
      <c r="X18" s="44">
        <f t="shared" si="1"/>
        <v>-21.530201342281881</v>
      </c>
      <c r="Y18" s="44">
        <f t="shared" si="1"/>
        <v>-38.557783489175826</v>
      </c>
    </row>
    <row r="19" spans="5:27" x14ac:dyDescent="0.25">
      <c r="E19" t="s">
        <v>84</v>
      </c>
      <c r="G19" s="44">
        <f>MIN(G6:G15)</f>
        <v>-81.256756756756772</v>
      </c>
      <c r="H19" s="44">
        <f t="shared" ref="H19:Y19" si="2">MIN(H6:H15)</f>
        <v>-47.704545454545453</v>
      </c>
      <c r="I19" s="44">
        <f t="shared" si="2"/>
        <v>-41.208053691275168</v>
      </c>
      <c r="J19" s="44">
        <f t="shared" si="2"/>
        <v>-42.230448972346785</v>
      </c>
      <c r="K19" s="44"/>
      <c r="L19" s="44">
        <f t="shared" si="2"/>
        <v>-98.162162162162161</v>
      </c>
      <c r="M19" s="44">
        <f t="shared" si="2"/>
        <v>-17.818181818181817</v>
      </c>
      <c r="N19" s="44">
        <f t="shared" si="2"/>
        <v>-33.771812080536904</v>
      </c>
      <c r="O19" s="44">
        <f t="shared" si="2"/>
        <v>-26.841739527795632</v>
      </c>
      <c r="P19" s="44"/>
      <c r="Q19" s="44">
        <f t="shared" si="2"/>
        <v>-25.891891891891888</v>
      </c>
      <c r="R19" s="44">
        <f t="shared" si="2"/>
        <v>7.0000000000000036</v>
      </c>
      <c r="S19" s="44">
        <f t="shared" si="2"/>
        <v>-28.912751677852349</v>
      </c>
      <c r="T19" s="44">
        <f t="shared" si="2"/>
        <v>11.458450966501648</v>
      </c>
      <c r="U19" s="44"/>
      <c r="V19" s="44">
        <f t="shared" si="2"/>
        <v>-89.054054054054063</v>
      </c>
      <c r="W19" s="44">
        <f t="shared" si="2"/>
        <v>-58.25</v>
      </c>
      <c r="X19" s="44">
        <f t="shared" si="2"/>
        <v>-38.872483221476514</v>
      </c>
      <c r="Y19" s="44">
        <f t="shared" si="2"/>
        <v>-60.601249078034471</v>
      </c>
    </row>
    <row r="21" spans="5:27" x14ac:dyDescent="0.25">
      <c r="F21" t="s">
        <v>97</v>
      </c>
      <c r="G21" t="s">
        <v>92</v>
      </c>
      <c r="H21" t="s">
        <v>93</v>
      </c>
      <c r="I21" s="44" t="s">
        <v>94</v>
      </c>
      <c r="J21" t="s">
        <v>95</v>
      </c>
      <c r="L21" t="s">
        <v>92</v>
      </c>
      <c r="M21" t="s">
        <v>93</v>
      </c>
      <c r="N21" s="44" t="s">
        <v>94</v>
      </c>
      <c r="O21" t="s">
        <v>95</v>
      </c>
      <c r="P21" s="44"/>
      <c r="Q21" t="s">
        <v>92</v>
      </c>
      <c r="R21" t="s">
        <v>93</v>
      </c>
      <c r="S21" s="44" t="s">
        <v>94</v>
      </c>
      <c r="T21" t="s">
        <v>95</v>
      </c>
      <c r="U21" s="44"/>
      <c r="V21" t="s">
        <v>92</v>
      </c>
      <c r="W21" t="s">
        <v>93</v>
      </c>
      <c r="X21" s="44" t="s">
        <v>94</v>
      </c>
      <c r="Y21" t="s">
        <v>95</v>
      </c>
    </row>
    <row r="22" spans="5:27" x14ac:dyDescent="0.25">
      <c r="G22" s="45">
        <v>57.81</v>
      </c>
      <c r="H22" s="43">
        <v>40.110000000000014</v>
      </c>
      <c r="I22" s="43">
        <v>-8.18</v>
      </c>
      <c r="J22" s="43">
        <v>19.452311152205738</v>
      </c>
      <c r="L22" s="45">
        <v>49.05</v>
      </c>
      <c r="M22" s="43">
        <v>-23.519999999999996</v>
      </c>
      <c r="N22" s="43">
        <v>-12.579999999999998</v>
      </c>
      <c r="O22" s="43">
        <v>-41.831421536939644</v>
      </c>
      <c r="Q22" s="45">
        <v>19.159999999999997</v>
      </c>
      <c r="R22" s="43">
        <v>30.300000000000011</v>
      </c>
      <c r="S22" s="43">
        <v>-8.5500000000000007</v>
      </c>
      <c r="T22" s="43">
        <v>17.857385585748887</v>
      </c>
      <c r="V22" s="45">
        <v>65.900000000000006</v>
      </c>
      <c r="W22" s="43">
        <v>-75.39</v>
      </c>
      <c r="X22" s="43">
        <v>-10.75</v>
      </c>
      <c r="Y22" s="43">
        <v>-92.816489310241494</v>
      </c>
      <c r="AA22" t="s">
        <v>78</v>
      </c>
    </row>
    <row r="23" spans="5:27" x14ac:dyDescent="0.25">
      <c r="G23" s="26">
        <v>60.09</v>
      </c>
      <c r="H23" s="27">
        <v>41.710000000000008</v>
      </c>
      <c r="I23" s="27">
        <v>-10.210000000000001</v>
      </c>
      <c r="J23" s="27">
        <v>20.506718687644792</v>
      </c>
      <c r="L23" s="26">
        <v>33.880000000000003</v>
      </c>
      <c r="M23" s="27">
        <v>7.6200000000000045</v>
      </c>
      <c r="N23" s="27">
        <v>-10.54</v>
      </c>
      <c r="O23" s="27">
        <v>-8.1396205365206811</v>
      </c>
      <c r="Q23" s="26">
        <v>-0.67000000000000171</v>
      </c>
      <c r="R23" s="27">
        <v>29.689999999999998</v>
      </c>
      <c r="S23" s="27">
        <v>-10.77</v>
      </c>
      <c r="T23" s="27">
        <v>24.212137314737788</v>
      </c>
      <c r="V23" s="26">
        <v>64.849999999999994</v>
      </c>
      <c r="W23" s="27">
        <v>-76.89</v>
      </c>
      <c r="X23" s="27">
        <v>-11.77</v>
      </c>
      <c r="Y23" s="27">
        <v>-94.443819232475931</v>
      </c>
    </row>
    <row r="24" spans="5:27" x14ac:dyDescent="0.25">
      <c r="G24" s="26">
        <v>25.4</v>
      </c>
      <c r="H24" s="27">
        <v>-62.97</v>
      </c>
      <c r="I24" s="27">
        <v>-5.9699999999999989</v>
      </c>
      <c r="J24" s="27">
        <v>-65.813905645985372</v>
      </c>
      <c r="L24" s="26">
        <v>72.47</v>
      </c>
      <c r="M24" s="27">
        <v>58.84</v>
      </c>
      <c r="N24" s="27">
        <v>-8.75</v>
      </c>
      <c r="O24" s="27">
        <v>37.117748232213728</v>
      </c>
      <c r="Q24" s="26">
        <v>11.549999999999997</v>
      </c>
      <c r="R24" s="27">
        <v>30.090000000000003</v>
      </c>
      <c r="S24" s="27">
        <v>-9.629999999999999</v>
      </c>
      <c r="T24" s="27">
        <v>20.041752148034476</v>
      </c>
      <c r="V24" s="26">
        <v>65.150000000000006</v>
      </c>
      <c r="W24" s="27">
        <v>-75.349999999999994</v>
      </c>
      <c r="X24" s="27">
        <v>-9.7600000000000016</v>
      </c>
      <c r="Y24" s="27">
        <v>-92.258157622871749</v>
      </c>
    </row>
    <row r="25" spans="5:27" x14ac:dyDescent="0.25">
      <c r="G25" s="26">
        <v>57.239999999999995</v>
      </c>
      <c r="H25" s="27">
        <v>40.389999999999986</v>
      </c>
      <c r="I25" s="27">
        <v>-11.190000000000001</v>
      </c>
      <c r="J25" s="27">
        <v>19.307640296820836</v>
      </c>
      <c r="L25" s="26">
        <v>67.819999999999993</v>
      </c>
      <c r="M25" s="27">
        <v>60.03</v>
      </c>
      <c r="N25" s="27">
        <v>-8.7899999999999991</v>
      </c>
      <c r="O25" s="27">
        <v>38.381186258172818</v>
      </c>
      <c r="Q25" s="26">
        <v>17.119999999999997</v>
      </c>
      <c r="R25" s="27">
        <v>30.110000000000014</v>
      </c>
      <c r="S25" s="27">
        <v>-7.57</v>
      </c>
      <c r="T25" s="27">
        <v>18.499493679843567</v>
      </c>
      <c r="V25" s="26">
        <v>64.98</v>
      </c>
      <c r="W25" s="27">
        <v>-75.430000000000007</v>
      </c>
      <c r="X25" s="27">
        <v>-10.760000000000002</v>
      </c>
      <c r="Y25" s="27">
        <v>-92.731716810215119</v>
      </c>
    </row>
    <row r="26" spans="5:27" ht="15.75" thickBot="1" x14ac:dyDescent="0.3">
      <c r="G26" s="33">
        <v>60.13</v>
      </c>
      <c r="H26" s="34">
        <v>40.370000000000005</v>
      </c>
      <c r="I26" s="34">
        <v>-10.18</v>
      </c>
      <c r="J26" s="34">
        <v>19.188404598298035</v>
      </c>
      <c r="L26" s="33">
        <v>72.64</v>
      </c>
      <c r="M26" s="34">
        <v>54.699999999999989</v>
      </c>
      <c r="N26" s="34">
        <v>-8.77</v>
      </c>
      <c r="O26" s="34">
        <v>33.019959788277163</v>
      </c>
      <c r="Q26" s="33">
        <v>6.9000000000000057</v>
      </c>
      <c r="R26" s="34">
        <v>31.28</v>
      </c>
      <c r="S26" s="34">
        <v>-9.68</v>
      </c>
      <c r="T26" s="34">
        <v>22.825058192095241</v>
      </c>
      <c r="V26" s="33">
        <v>63.6</v>
      </c>
      <c r="W26" s="34">
        <v>-75.47999999999999</v>
      </c>
      <c r="X26" s="34">
        <v>-10.77</v>
      </c>
      <c r="Y26" s="34">
        <v>-92.568606129518486</v>
      </c>
    </row>
    <row r="27" spans="5:27" x14ac:dyDescent="0.25">
      <c r="G27" s="45">
        <v>-23.89</v>
      </c>
      <c r="H27" s="43">
        <v>37.509999999999991</v>
      </c>
      <c r="I27" s="43">
        <v>-15.350000000000001</v>
      </c>
      <c r="J27" s="43">
        <v>19.089645700237213</v>
      </c>
      <c r="L27" s="45">
        <v>81.28</v>
      </c>
      <c r="M27" s="43">
        <v>56.34</v>
      </c>
      <c r="N27" s="43">
        <v>-11.059999999999999</v>
      </c>
      <c r="O27" s="43">
        <v>91.741042295299451</v>
      </c>
      <c r="Q27" s="45">
        <v>30.709999999999994</v>
      </c>
      <c r="R27" s="43">
        <v>12.680000000000007</v>
      </c>
      <c r="S27" s="43">
        <v>22.07</v>
      </c>
      <c r="T27" s="43">
        <v>34.159695857968131</v>
      </c>
      <c r="V27" s="45">
        <v>-28.28</v>
      </c>
      <c r="W27" s="43">
        <v>-53.57</v>
      </c>
      <c r="X27" s="43">
        <v>-10.059999999999999</v>
      </c>
      <c r="Y27" s="43">
        <v>-60.164359053164176</v>
      </c>
    </row>
    <row r="28" spans="5:27" x14ac:dyDescent="0.25">
      <c r="G28" s="26">
        <v>-56.41</v>
      </c>
      <c r="H28" s="27">
        <v>25.659999999999997</v>
      </c>
      <c r="I28" s="27">
        <v>-12.239999999999998</v>
      </c>
      <c r="J28" s="27">
        <v>5.6256002878711797E-2</v>
      </c>
      <c r="L28" s="26">
        <v>81.389999999999986</v>
      </c>
      <c r="M28" s="27">
        <v>53.569999999999993</v>
      </c>
      <c r="N28" s="27">
        <v>-11.079999999999998</v>
      </c>
      <c r="O28" s="27">
        <v>89.817373487281031</v>
      </c>
      <c r="Q28" s="26">
        <v>28.150000000000006</v>
      </c>
      <c r="R28" s="27">
        <v>20.189999999999998</v>
      </c>
      <c r="S28" s="27">
        <v>27.090000000000003</v>
      </c>
      <c r="T28" s="27">
        <v>39.766065918392911</v>
      </c>
      <c r="V28" s="26">
        <v>-27.53</v>
      </c>
      <c r="W28" s="27">
        <v>-49.39</v>
      </c>
      <c r="X28" s="27">
        <v>-10.02</v>
      </c>
      <c r="Y28" s="27">
        <v>-56.635040712367143</v>
      </c>
    </row>
    <row r="29" spans="5:27" x14ac:dyDescent="0.25">
      <c r="G29" s="26">
        <v>-25.28</v>
      </c>
      <c r="H29" s="27">
        <v>44.150000000000006</v>
      </c>
      <c r="I29" s="27">
        <v>-13.510000000000002</v>
      </c>
      <c r="J29" s="27">
        <v>25.090890599132933</v>
      </c>
      <c r="L29" s="26">
        <v>81.34</v>
      </c>
      <c r="M29" s="27">
        <v>54.960000000000008</v>
      </c>
      <c r="N29" s="27">
        <v>-11.07</v>
      </c>
      <c r="O29" s="27">
        <v>90.784107170828236</v>
      </c>
      <c r="Q29" s="26">
        <v>13.86</v>
      </c>
      <c r="R29" s="27">
        <v>7.980000000000004</v>
      </c>
      <c r="S29" s="27">
        <v>23.85</v>
      </c>
      <c r="T29" s="27">
        <v>21.418696491073149</v>
      </c>
      <c r="V29" s="26">
        <v>-28.340000000000003</v>
      </c>
      <c r="W29" s="27">
        <v>-47.930000000000007</v>
      </c>
      <c r="X29" s="27">
        <v>-8.02</v>
      </c>
      <c r="Y29" s="27">
        <v>-55.373813383940757</v>
      </c>
    </row>
    <row r="30" spans="5:27" x14ac:dyDescent="0.25">
      <c r="G30" s="26">
        <v>-48.260000000000005</v>
      </c>
      <c r="H30" s="27">
        <v>29.879999999999995</v>
      </c>
      <c r="I30" s="27">
        <v>-11.29</v>
      </c>
      <c r="J30" s="27">
        <v>5.7873352034509935</v>
      </c>
      <c r="L30" s="26">
        <v>79.91</v>
      </c>
      <c r="M30" s="27">
        <v>53.41</v>
      </c>
      <c r="N30" s="27">
        <v>-10.09</v>
      </c>
      <c r="O30" s="27">
        <v>88.801229851804095</v>
      </c>
      <c r="Q30" s="26">
        <v>17.5</v>
      </c>
      <c r="R30" s="27">
        <v>20.259999999999991</v>
      </c>
      <c r="S30" s="27">
        <v>-10.030000000000001</v>
      </c>
      <c r="T30" s="27">
        <v>23.955132904639441</v>
      </c>
      <c r="V30" s="26">
        <v>-66.23</v>
      </c>
      <c r="W30" s="27">
        <v>-52.63</v>
      </c>
      <c r="X30" s="27">
        <v>-14.48</v>
      </c>
      <c r="Y30" s="27">
        <v>-76.920544205416334</v>
      </c>
    </row>
    <row r="31" spans="5:27" ht="15.75" thickBot="1" x14ac:dyDescent="0.3">
      <c r="G31" s="33">
        <v>-54</v>
      </c>
      <c r="H31" s="34">
        <v>24.319999999999993</v>
      </c>
      <c r="I31" s="34">
        <v>-11.2</v>
      </c>
      <c r="J31" s="34">
        <v>-0.65791765721817796</v>
      </c>
      <c r="L31" s="33">
        <v>81.300000000000011</v>
      </c>
      <c r="M31" s="34">
        <v>53.47</v>
      </c>
      <c r="N31" s="34">
        <v>-10.079999999999998</v>
      </c>
      <c r="O31" s="34">
        <v>89.79803904644038</v>
      </c>
      <c r="Q31" s="33">
        <v>17.510000000000005</v>
      </c>
      <c r="R31" s="34">
        <v>20.22</v>
      </c>
      <c r="S31" s="34">
        <v>-9.0300000000000011</v>
      </c>
      <c r="T31" s="34">
        <v>24.09421568339053</v>
      </c>
      <c r="V31" s="33">
        <v>-30.78</v>
      </c>
      <c r="W31" s="34">
        <v>-50.97</v>
      </c>
      <c r="X31" s="34">
        <v>-11.07</v>
      </c>
      <c r="Y31" s="34">
        <v>-60.046152004393093</v>
      </c>
    </row>
    <row r="32" spans="5:27" x14ac:dyDescent="0.25">
      <c r="G32" s="45">
        <v>-51.459999999999994</v>
      </c>
      <c r="H32" s="43">
        <v>10.59</v>
      </c>
      <c r="I32" s="43">
        <v>-8.75</v>
      </c>
      <c r="J32" s="43">
        <v>-51.694254736395166</v>
      </c>
      <c r="L32" s="45">
        <v>51.52000000000001</v>
      </c>
      <c r="M32" s="43">
        <v>-8.9</v>
      </c>
      <c r="N32" s="43">
        <v>-11.55</v>
      </c>
      <c r="O32" s="43">
        <v>49.226357295010416</v>
      </c>
      <c r="Q32" s="45">
        <v>38.099999999999994</v>
      </c>
      <c r="R32" s="43">
        <v>14.26</v>
      </c>
      <c r="S32" s="43">
        <v>23.46</v>
      </c>
      <c r="T32" s="43">
        <v>43.116975170760185</v>
      </c>
      <c r="V32" s="45">
        <v>-15.639999999999986</v>
      </c>
      <c r="W32" s="43">
        <v>60.86</v>
      </c>
      <c r="X32" s="43">
        <v>-7.8299999999999983</v>
      </c>
      <c r="Y32" s="43">
        <v>-5.8162857857778363</v>
      </c>
    </row>
    <row r="33" spans="5:25" x14ac:dyDescent="0.25">
      <c r="G33" s="26">
        <v>26.289999999999992</v>
      </c>
      <c r="H33" s="27">
        <v>49.19</v>
      </c>
      <c r="I33" s="27">
        <v>-9.2399999999999984</v>
      </c>
      <c r="J33" s="27">
        <v>30.17722887974179</v>
      </c>
      <c r="L33" s="26">
        <v>51.210000000000008</v>
      </c>
      <c r="M33" s="27">
        <v>-5.95</v>
      </c>
      <c r="N33" s="27">
        <v>-10.530000000000001</v>
      </c>
      <c r="O33" s="27">
        <v>48.9397710458924</v>
      </c>
      <c r="Q33" s="26">
        <v>37.990000000000009</v>
      </c>
      <c r="R33" s="27">
        <v>16.88</v>
      </c>
      <c r="S33" s="27">
        <v>23.479999999999997</v>
      </c>
      <c r="T33" s="27">
        <v>43.200606768752891</v>
      </c>
      <c r="V33" s="26">
        <v>-33.210000000000008</v>
      </c>
      <c r="W33" s="27">
        <v>29.76</v>
      </c>
      <c r="X33" s="27">
        <v>-8.2399999999999984</v>
      </c>
      <c r="Y33" s="27">
        <v>-31.165203605257403</v>
      </c>
    </row>
    <row r="34" spans="5:25" x14ac:dyDescent="0.25">
      <c r="G34" s="26">
        <v>-54.64</v>
      </c>
      <c r="H34" s="27">
        <v>44.67</v>
      </c>
      <c r="I34" s="27">
        <v>-7.5500000000000007</v>
      </c>
      <c r="J34" s="27">
        <v>-47.147908588356955</v>
      </c>
      <c r="L34" s="26">
        <v>53.569999999999993</v>
      </c>
      <c r="M34" s="27">
        <v>-7.24</v>
      </c>
      <c r="N34" s="27">
        <v>-10.510000000000002</v>
      </c>
      <c r="O34" s="27">
        <v>51.322128529897185</v>
      </c>
      <c r="Q34" s="26">
        <v>39.550000000000011</v>
      </c>
      <c r="R34" s="27">
        <v>15.47</v>
      </c>
      <c r="S34" s="27">
        <v>22.490000000000002</v>
      </c>
      <c r="T34" s="27">
        <v>44.327948066116846</v>
      </c>
      <c r="V34" s="26">
        <v>-39.580000000000013</v>
      </c>
      <c r="W34" s="27">
        <v>39.159999999999997</v>
      </c>
      <c r="X34" s="27">
        <v>-8.25</v>
      </c>
      <c r="Y34" s="27">
        <v>-35.00014639799835</v>
      </c>
    </row>
    <row r="35" spans="5:25" x14ac:dyDescent="0.25">
      <c r="G35" s="26">
        <v>-21.539999999999992</v>
      </c>
      <c r="H35" s="27">
        <v>47.87</v>
      </c>
      <c r="I35" s="27">
        <v>-10.46</v>
      </c>
      <c r="J35" s="27">
        <v>-15.950573474256146</v>
      </c>
      <c r="L35" s="26">
        <v>53.34</v>
      </c>
      <c r="M35" s="27">
        <v>-1.7</v>
      </c>
      <c r="N35" s="27">
        <v>-10.48</v>
      </c>
      <c r="O35" s="27">
        <v>50.989605093892607</v>
      </c>
      <c r="Q35" s="26">
        <v>36</v>
      </c>
      <c r="R35" s="27">
        <v>16.64</v>
      </c>
      <c r="S35" s="27">
        <v>22.450000000000003</v>
      </c>
      <c r="T35" s="27">
        <v>40.993025014141125</v>
      </c>
      <c r="V35" s="26">
        <v>-33.139999999999986</v>
      </c>
      <c r="W35" s="27">
        <v>29.64</v>
      </c>
      <c r="X35" s="27">
        <v>-9.2399999999999984</v>
      </c>
      <c r="Y35" s="27">
        <v>-31.315164300041971</v>
      </c>
    </row>
    <row r="36" spans="5:25" ht="15.75" thickBot="1" x14ac:dyDescent="0.3">
      <c r="G36" s="33">
        <v>-17.889999999999986</v>
      </c>
      <c r="H36" s="34">
        <v>25.01</v>
      </c>
      <c r="I36" s="34">
        <v>-8.91</v>
      </c>
      <c r="J36" s="34">
        <v>-17.327826019869889</v>
      </c>
      <c r="L36" s="33">
        <v>55.16</v>
      </c>
      <c r="M36" s="34">
        <v>-7.36</v>
      </c>
      <c r="N36" s="34">
        <v>-11.5</v>
      </c>
      <c r="O36" s="34">
        <v>52.79232970778537</v>
      </c>
      <c r="Q36" s="33">
        <v>37.800000000000011</v>
      </c>
      <c r="R36" s="34">
        <v>17.03</v>
      </c>
      <c r="S36" s="34">
        <v>24.479999999999997</v>
      </c>
      <c r="T36" s="34">
        <v>43.305584117269888</v>
      </c>
      <c r="V36" s="33">
        <v>-33.090000000000003</v>
      </c>
      <c r="W36" s="34">
        <v>28.26</v>
      </c>
      <c r="X36" s="34">
        <v>-9.25</v>
      </c>
      <c r="Y36" s="34">
        <v>-31.539831156798044</v>
      </c>
    </row>
    <row r="38" spans="5:25" x14ac:dyDescent="0.25">
      <c r="E38" t="s">
        <v>67</v>
      </c>
      <c r="G38" s="44">
        <f>AVERAGE(G22:G36)</f>
        <v>-4.4273333333333307</v>
      </c>
      <c r="H38" s="44">
        <f t="shared" ref="H38:Y38" si="3">AVERAGE(H22:H36)</f>
        <v>29.230666666666664</v>
      </c>
      <c r="I38" s="44">
        <f t="shared" si="3"/>
        <v>-10.282000000000002</v>
      </c>
      <c r="J38" s="44">
        <f t="shared" si="3"/>
        <v>-2.6623970001113775</v>
      </c>
      <c r="K38" s="44"/>
      <c r="L38" s="44">
        <f t="shared" si="3"/>
        <v>64.391999999999996</v>
      </c>
      <c r="M38" s="44">
        <f t="shared" si="3"/>
        <v>26.551333333333339</v>
      </c>
      <c r="N38" s="44">
        <f t="shared" si="3"/>
        <v>-10.491999999999997</v>
      </c>
      <c r="O38" s="44">
        <f t="shared" si="3"/>
        <v>50.850655715288973</v>
      </c>
      <c r="P38" s="44"/>
      <c r="Q38" s="44">
        <f t="shared" si="3"/>
        <v>23.415333333333329</v>
      </c>
      <c r="R38" s="44">
        <f t="shared" si="3"/>
        <v>20.872000000000003</v>
      </c>
      <c r="S38" s="44">
        <f t="shared" si="3"/>
        <v>8.2740000000000009</v>
      </c>
      <c r="T38" s="44">
        <f t="shared" si="3"/>
        <v>30.784918194197665</v>
      </c>
      <c r="U38" s="44"/>
      <c r="V38" s="44">
        <f t="shared" si="3"/>
        <v>-0.75599999999999457</v>
      </c>
      <c r="W38" s="44">
        <f t="shared" si="3"/>
        <v>-29.69</v>
      </c>
      <c r="X38" s="44">
        <f t="shared" si="3"/>
        <v>-10.018000000000001</v>
      </c>
      <c r="Y38" s="44">
        <f t="shared" si="3"/>
        <v>-60.586355314031863</v>
      </c>
    </row>
    <row r="39" spans="5:25" x14ac:dyDescent="0.25">
      <c r="E39" t="s">
        <v>83</v>
      </c>
      <c r="G39" s="44">
        <f>MAX(G22:G36)</f>
        <v>60.13</v>
      </c>
      <c r="H39" s="44">
        <f t="shared" ref="H39:Y39" si="4">MAX(H22:H36)</f>
        <v>49.19</v>
      </c>
      <c r="I39" s="44">
        <f t="shared" si="4"/>
        <v>-5.9699999999999989</v>
      </c>
      <c r="J39" s="44">
        <f t="shared" si="4"/>
        <v>30.17722887974179</v>
      </c>
      <c r="K39" s="44"/>
      <c r="L39" s="44">
        <f t="shared" si="4"/>
        <v>81.389999999999986</v>
      </c>
      <c r="M39" s="44">
        <f t="shared" si="4"/>
        <v>60.03</v>
      </c>
      <c r="N39" s="44">
        <f t="shared" si="4"/>
        <v>-8.75</v>
      </c>
      <c r="O39" s="44">
        <f t="shared" si="4"/>
        <v>91.741042295299451</v>
      </c>
      <c r="P39" s="44"/>
      <c r="Q39" s="44">
        <f t="shared" si="4"/>
        <v>39.550000000000011</v>
      </c>
      <c r="R39" s="44">
        <f t="shared" si="4"/>
        <v>31.28</v>
      </c>
      <c r="S39" s="44">
        <f t="shared" si="4"/>
        <v>27.090000000000003</v>
      </c>
      <c r="T39" s="44">
        <f t="shared" si="4"/>
        <v>44.327948066116846</v>
      </c>
      <c r="U39" s="44"/>
      <c r="V39" s="44">
        <f t="shared" si="4"/>
        <v>65.900000000000006</v>
      </c>
      <c r="W39" s="44">
        <f t="shared" si="4"/>
        <v>60.86</v>
      </c>
      <c r="X39" s="44">
        <f t="shared" si="4"/>
        <v>-7.8299999999999983</v>
      </c>
      <c r="Y39" s="44">
        <f t="shared" si="4"/>
        <v>-5.8162857857778363</v>
      </c>
    </row>
    <row r="40" spans="5:25" x14ac:dyDescent="0.25">
      <c r="E40" t="s">
        <v>84</v>
      </c>
      <c r="G40" s="44">
        <f>MIN(G22:G36)</f>
        <v>-56.41</v>
      </c>
      <c r="H40" s="44">
        <f t="shared" ref="H40:Y40" si="5">MIN(H22:H36)</f>
        <v>-62.97</v>
      </c>
      <c r="I40" s="44">
        <f t="shared" si="5"/>
        <v>-15.350000000000001</v>
      </c>
      <c r="J40" s="44">
        <f t="shared" si="5"/>
        <v>-65.813905645985372</v>
      </c>
      <c r="K40" s="44"/>
      <c r="L40" s="44">
        <f t="shared" si="5"/>
        <v>33.880000000000003</v>
      </c>
      <c r="M40" s="44">
        <f t="shared" si="5"/>
        <v>-23.519999999999996</v>
      </c>
      <c r="N40" s="44">
        <f t="shared" si="5"/>
        <v>-12.579999999999998</v>
      </c>
      <c r="O40" s="44">
        <f t="shared" si="5"/>
        <v>-41.831421536939644</v>
      </c>
      <c r="P40" s="44"/>
      <c r="Q40" s="44">
        <f t="shared" si="5"/>
        <v>-0.67000000000000171</v>
      </c>
      <c r="R40" s="44">
        <f t="shared" si="5"/>
        <v>7.980000000000004</v>
      </c>
      <c r="S40" s="44">
        <f t="shared" si="5"/>
        <v>-10.77</v>
      </c>
      <c r="T40" s="44">
        <f t="shared" si="5"/>
        <v>17.857385585748887</v>
      </c>
      <c r="U40" s="44"/>
      <c r="V40" s="44">
        <f t="shared" si="5"/>
        <v>-66.23</v>
      </c>
      <c r="W40" s="44">
        <f t="shared" si="5"/>
        <v>-76.89</v>
      </c>
      <c r="X40" s="44">
        <f t="shared" si="5"/>
        <v>-14.48</v>
      </c>
      <c r="Y40" s="44">
        <f t="shared" si="5"/>
        <v>-94.443819232475931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EB60-639D-4AF7-B674-D2A3201DD913}">
  <dimension ref="B2:AA30"/>
  <sheetViews>
    <sheetView workbookViewId="0">
      <selection activeCell="Z28" sqref="Z28:Z30"/>
    </sheetView>
  </sheetViews>
  <sheetFormatPr defaultRowHeight="15" x14ac:dyDescent="0.25"/>
  <cols>
    <col min="3" max="3" width="11.140625" bestFit="1" customWidth="1"/>
    <col min="5" max="5" width="1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-53.7</v>
      </c>
      <c r="N5" s="16">
        <v>156.83000000000001</v>
      </c>
      <c r="O5" s="17">
        <v>28.68</v>
      </c>
      <c r="Q5" s="18">
        <f>(M5-J5)/J5*100</f>
        <v>-27.432432432432428</v>
      </c>
      <c r="R5" s="19">
        <f>(N5-K5)/K5*100</f>
        <v>18.810606060606069</v>
      </c>
      <c r="S5" s="19">
        <f>(O5-L5)/L5*100</f>
        <v>-23.006711409395976</v>
      </c>
      <c r="T5" s="19">
        <f t="shared" ref="T5:T9" si="0">(SQRT(M5^2+N5^2+O5^2)-SQRT(J5^2+K5^2+L5^2))/SQRT(J5^2+K5^2+L5^2)*100</f>
        <v>7.9482700873465051</v>
      </c>
      <c r="U5" s="20"/>
      <c r="W5" s="45">
        <f>(M5-J5)</f>
        <v>20.299999999999997</v>
      </c>
      <c r="X5" s="43">
        <f>(N5-K5)</f>
        <v>24.830000000000013</v>
      </c>
      <c r="Y5" s="43">
        <f>(O5-L5)</f>
        <v>-8.57</v>
      </c>
      <c r="Z5" s="43">
        <f>(SQRT(M5^2+N5^2+O5^2)-SQRT(J5^2+K5^2+L5^2))</f>
        <v>12.386955628152805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-80.81</v>
      </c>
      <c r="N6" s="24">
        <v>157.09</v>
      </c>
      <c r="O6" s="25">
        <v>28.38</v>
      </c>
      <c r="Q6" s="26">
        <f t="shared" ref="Q6:S9" si="1">(M6-J6)/J6*100</f>
        <v>9.2027027027027053</v>
      </c>
      <c r="R6" s="27">
        <f t="shared" si="1"/>
        <v>19.007575757575758</v>
      </c>
      <c r="S6" s="27">
        <f t="shared" si="1"/>
        <v>-23.812080536912756</v>
      </c>
      <c r="T6" s="27">
        <f t="shared" si="0"/>
        <v>14.807662057523826</v>
      </c>
      <c r="U6" s="28"/>
      <c r="W6" s="26">
        <f t="shared" ref="W6:Y25" si="2">(M6-J6)</f>
        <v>-6.8100000000000023</v>
      </c>
      <c r="X6" s="27">
        <f t="shared" si="2"/>
        <v>25.090000000000003</v>
      </c>
      <c r="Y6" s="27">
        <f t="shared" si="2"/>
        <v>-8.870000000000001</v>
      </c>
      <c r="Z6" s="27">
        <f t="shared" ref="Z6:Z25" si="3">(SQRT(M6^2+N6^2+O6^2)-SQRT(J6^2+K6^2+L6^2))</f>
        <v>23.076952701347381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-80.819999999999993</v>
      </c>
      <c r="N7" s="24">
        <v>150.29</v>
      </c>
      <c r="O7" s="25">
        <v>27.33</v>
      </c>
      <c r="Q7" s="26">
        <f t="shared" si="1"/>
        <v>9.2162162162162069</v>
      </c>
      <c r="R7" s="27">
        <f t="shared" si="1"/>
        <v>13.8560606060606</v>
      </c>
      <c r="S7" s="27">
        <f t="shared" si="1"/>
        <v>-26.630872483221481</v>
      </c>
      <c r="T7" s="27">
        <f t="shared" si="0"/>
        <v>10.890854881694171</v>
      </c>
      <c r="U7" s="28"/>
      <c r="W7" s="26">
        <f t="shared" si="2"/>
        <v>-6.8199999999999932</v>
      </c>
      <c r="X7" s="27">
        <f t="shared" si="2"/>
        <v>18.289999999999992</v>
      </c>
      <c r="Y7" s="27">
        <f t="shared" si="2"/>
        <v>-9.9200000000000017</v>
      </c>
      <c r="Z7" s="27">
        <f t="shared" si="3"/>
        <v>16.972817316180851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-81.040000000000006</v>
      </c>
      <c r="N8" s="24">
        <v>162.59</v>
      </c>
      <c r="O8" s="25">
        <v>28.41</v>
      </c>
      <c r="Q8" s="26">
        <f t="shared" si="1"/>
        <v>9.5135135135135211</v>
      </c>
      <c r="R8" s="27">
        <f t="shared" si="1"/>
        <v>23.174242424242429</v>
      </c>
      <c r="S8" s="27">
        <f t="shared" si="1"/>
        <v>-23.731543624161073</v>
      </c>
      <c r="T8" s="27">
        <f t="shared" si="0"/>
        <v>17.986244119630417</v>
      </c>
      <c r="U8" s="28"/>
      <c r="W8" s="26">
        <f t="shared" si="2"/>
        <v>-7.0400000000000063</v>
      </c>
      <c r="X8" s="27">
        <f t="shared" si="2"/>
        <v>30.590000000000003</v>
      </c>
      <c r="Y8" s="27">
        <f t="shared" si="2"/>
        <v>-8.84</v>
      </c>
      <c r="Z8" s="27">
        <f t="shared" si="3"/>
        <v>28.030603562613123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-81.05</v>
      </c>
      <c r="N9" s="31">
        <v>155.80000000000001</v>
      </c>
      <c r="O9" s="32">
        <v>27.36</v>
      </c>
      <c r="Q9" s="33">
        <f t="shared" si="1"/>
        <v>9.5270270270270228</v>
      </c>
      <c r="R9" s="34">
        <f t="shared" si="1"/>
        <v>18.030303030303038</v>
      </c>
      <c r="S9" s="34">
        <f t="shared" si="1"/>
        <v>-26.550335570469802</v>
      </c>
      <c r="T9" s="34">
        <f t="shared" si="0"/>
        <v>14.04910104561001</v>
      </c>
      <c r="U9" s="35"/>
      <c r="W9" s="33">
        <f t="shared" si="2"/>
        <v>-7.0499999999999972</v>
      </c>
      <c r="X9" s="34">
        <f t="shared" si="2"/>
        <v>23.800000000000011</v>
      </c>
      <c r="Y9" s="34">
        <f t="shared" si="2"/>
        <v>-9.89</v>
      </c>
      <c r="Z9" s="34">
        <f t="shared" si="3"/>
        <v>21.89477576315025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68.959999999999994</v>
      </c>
      <c r="N13" s="16">
        <v>144.07</v>
      </c>
      <c r="O13" s="17">
        <v>28.98</v>
      </c>
      <c r="Q13" s="18">
        <f>(M13-J13)/J13*100</f>
        <v>-12.708860759493678</v>
      </c>
      <c r="R13" s="19">
        <f>(N13-K13)/K13*100</f>
        <v>26.377192982456133</v>
      </c>
      <c r="S13" s="19">
        <f>(O13-L13)/L13*100</f>
        <v>-22.201342281879192</v>
      </c>
      <c r="T13" s="19">
        <f t="shared" ref="T13:T17" si="4">(SQRT(M13^2+N13^2+O13^2)-SQRT(J13^2+K13^2+L13^2))/SQRT(J13^2+K13^2+L13^2)*100</f>
        <v>13.034284705699756</v>
      </c>
      <c r="U13" s="20"/>
      <c r="W13" s="45">
        <f t="shared" si="2"/>
        <v>-10.040000000000006</v>
      </c>
      <c r="X13" s="43">
        <f t="shared" si="2"/>
        <v>30.069999999999993</v>
      </c>
      <c r="Y13" s="43">
        <f t="shared" si="2"/>
        <v>-8.27</v>
      </c>
      <c r="Z13" s="43">
        <f t="shared" si="3"/>
        <v>18.718867724572078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71.540000000000006</v>
      </c>
      <c r="N14" s="24">
        <v>146.36000000000001</v>
      </c>
      <c r="O14" s="25">
        <v>37.020000000000003</v>
      </c>
      <c r="Q14" s="26">
        <f t="shared" ref="Q14:S17" si="5">(M14-J14)/J14*100</f>
        <v>-9.443037974683536</v>
      </c>
      <c r="R14" s="27">
        <f t="shared" si="5"/>
        <v>28.385964912280713</v>
      </c>
      <c r="S14" s="27">
        <f t="shared" si="5"/>
        <v>-0.61744966442952176</v>
      </c>
      <c r="T14" s="27">
        <f t="shared" si="4"/>
        <v>16.328257879797622</v>
      </c>
      <c r="U14" s="28"/>
      <c r="W14" s="26">
        <f t="shared" si="2"/>
        <v>-7.4599999999999937</v>
      </c>
      <c r="X14" s="27">
        <f t="shared" si="2"/>
        <v>32.360000000000014</v>
      </c>
      <c r="Y14" s="27">
        <f t="shared" si="2"/>
        <v>-0.22999999999999687</v>
      </c>
      <c r="Z14" s="27">
        <f t="shared" si="3"/>
        <v>23.44942636483745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68.739999999999995</v>
      </c>
      <c r="N15" s="24">
        <v>145.65</v>
      </c>
      <c r="O15" s="25">
        <v>25.99</v>
      </c>
      <c r="Q15" s="26">
        <f t="shared" si="5"/>
        <v>-12.987341772151906</v>
      </c>
      <c r="R15" s="27">
        <f t="shared" si="5"/>
        <v>27.763157894736846</v>
      </c>
      <c r="S15" s="27">
        <f t="shared" si="5"/>
        <v>-30.228187919463089</v>
      </c>
      <c r="T15" s="27">
        <f t="shared" si="4"/>
        <v>13.597171889442231</v>
      </c>
      <c r="U15" s="28"/>
      <c r="W15" s="26">
        <f t="shared" si="2"/>
        <v>-10.260000000000005</v>
      </c>
      <c r="X15" s="27">
        <f t="shared" si="2"/>
        <v>31.650000000000006</v>
      </c>
      <c r="Y15" s="27">
        <f t="shared" si="2"/>
        <v>-11.260000000000002</v>
      </c>
      <c r="Z15" s="27">
        <f t="shared" si="3"/>
        <v>19.527244323229979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70.03</v>
      </c>
      <c r="N16" s="24">
        <v>145.22</v>
      </c>
      <c r="O16" s="25">
        <v>33</v>
      </c>
      <c r="Q16" s="26">
        <f t="shared" si="5"/>
        <v>-11.354430379746834</v>
      </c>
      <c r="R16" s="27">
        <f t="shared" si="5"/>
        <v>27.385964912280702</v>
      </c>
      <c r="S16" s="27">
        <f t="shared" si="5"/>
        <v>-11.409395973154362</v>
      </c>
      <c r="T16" s="27">
        <f t="shared" si="4"/>
        <v>14.590440724369614</v>
      </c>
      <c r="U16" s="28"/>
      <c r="W16" s="26">
        <f t="shared" si="2"/>
        <v>-8.9699999999999989</v>
      </c>
      <c r="X16" s="27">
        <f t="shared" si="2"/>
        <v>31.22</v>
      </c>
      <c r="Y16" s="27">
        <f t="shared" si="2"/>
        <v>-4.25</v>
      </c>
      <c r="Z16" s="27">
        <f t="shared" si="3"/>
        <v>20.953702955656127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69.98</v>
      </c>
      <c r="N17" s="31">
        <v>145.28</v>
      </c>
      <c r="O17" s="32">
        <v>32</v>
      </c>
      <c r="Q17" s="33">
        <f t="shared" si="5"/>
        <v>-11.417721518987337</v>
      </c>
      <c r="R17" s="34">
        <f t="shared" si="5"/>
        <v>27.438596491228072</v>
      </c>
      <c r="S17" s="34">
        <f t="shared" si="5"/>
        <v>-14.093959731543624</v>
      </c>
      <c r="T17" s="34">
        <f t="shared" si="4"/>
        <v>14.474932277383919</v>
      </c>
      <c r="U17" s="35"/>
      <c r="W17" s="33">
        <f t="shared" si="2"/>
        <v>-9.019999999999996</v>
      </c>
      <c r="X17" s="34">
        <f t="shared" si="2"/>
        <v>31.28</v>
      </c>
      <c r="Y17" s="34">
        <f t="shared" si="2"/>
        <v>-5.25</v>
      </c>
      <c r="Z17" s="34">
        <f t="shared" si="3"/>
        <v>20.787818337588021</v>
      </c>
      <c r="AA17" s="35"/>
    </row>
    <row r="18" spans="2:27" ht="15.75" thickBot="1" x14ac:dyDescent="0.3">
      <c r="C18" s="38">
        <f>(SUM(C5:C14)/10*100)</f>
        <v>80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166.74</v>
      </c>
      <c r="N21" s="16">
        <v>9.7799999999999994</v>
      </c>
      <c r="O21" s="17">
        <v>27.15</v>
      </c>
      <c r="Q21" s="18">
        <f>(M21-J21)/J21*100</f>
        <v>-4.7199999999999953</v>
      </c>
      <c r="R21" s="19">
        <f>(N21-K21)</f>
        <v>9.7799999999999994</v>
      </c>
      <c r="S21" s="19">
        <f>(O21-L21)/L21*100</f>
        <v>-27.114093959731552</v>
      </c>
      <c r="T21" s="40"/>
      <c r="U21" s="20"/>
      <c r="W21" s="45">
        <f t="shared" si="2"/>
        <v>-8.2599999999999909</v>
      </c>
      <c r="X21" s="43">
        <f t="shared" si="2"/>
        <v>9.7799999999999994</v>
      </c>
      <c r="Y21" s="43">
        <f t="shared" si="2"/>
        <v>-10.100000000000001</v>
      </c>
      <c r="Z21" s="43">
        <f t="shared" si="3"/>
        <v>-9.7017591590336281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174.46</v>
      </c>
      <c r="N22" s="24">
        <v>21.31</v>
      </c>
      <c r="O22" s="25">
        <v>28.32</v>
      </c>
      <c r="Q22" s="26">
        <f t="shared" ref="Q22:Q25" si="6">(M22-J22)/J22*100</f>
        <v>-0.30857142857142406</v>
      </c>
      <c r="R22" s="27">
        <f t="shared" ref="R22:R25" si="7">(N22-K22)</f>
        <v>21.31</v>
      </c>
      <c r="S22" s="27">
        <f t="shared" ref="S22:S25" si="8">(O22-L22)/L22*100</f>
        <v>-23.973154362416107</v>
      </c>
      <c r="T22" s="41"/>
      <c r="U22" s="28"/>
      <c r="W22" s="26">
        <f t="shared" si="2"/>
        <v>-0.53999999999999204</v>
      </c>
      <c r="X22" s="27">
        <f t="shared" si="2"/>
        <v>21.31</v>
      </c>
      <c r="Y22" s="27">
        <f t="shared" si="2"/>
        <v>-8.93</v>
      </c>
      <c r="Z22" s="27">
        <f t="shared" si="3"/>
        <v>-0.89686952818195209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173.14</v>
      </c>
      <c r="N23" s="24">
        <v>19.88</v>
      </c>
      <c r="O23" s="25">
        <v>28.3</v>
      </c>
      <c r="Q23" s="26">
        <f t="shared" si="6"/>
        <v>-1.0628571428571507</v>
      </c>
      <c r="R23" s="27">
        <f t="shared" si="7"/>
        <v>19.88</v>
      </c>
      <c r="S23" s="27">
        <f t="shared" si="8"/>
        <v>-24.026845637583889</v>
      </c>
      <c r="T23" s="41"/>
      <c r="U23" s="28"/>
      <c r="W23" s="26">
        <f t="shared" si="2"/>
        <v>-1.8600000000000136</v>
      </c>
      <c r="X23" s="27">
        <f t="shared" si="2"/>
        <v>19.88</v>
      </c>
      <c r="Y23" s="27">
        <f t="shared" si="2"/>
        <v>-8.9499999999999993</v>
      </c>
      <c r="Z23" s="27">
        <f t="shared" si="3"/>
        <v>-2.3601787302658579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174.23</v>
      </c>
      <c r="N24" s="24">
        <v>24.2</v>
      </c>
      <c r="O24" s="25">
        <v>29.34</v>
      </c>
      <c r="Q24" s="26">
        <f t="shared" si="6"/>
        <v>-0.44000000000000583</v>
      </c>
      <c r="R24" s="27">
        <f t="shared" si="7"/>
        <v>24.2</v>
      </c>
      <c r="S24" s="27">
        <f t="shared" si="8"/>
        <v>-21.234899328859061</v>
      </c>
      <c r="T24" s="41"/>
      <c r="U24" s="28"/>
      <c r="W24" s="26">
        <f t="shared" si="2"/>
        <v>-0.77000000000001023</v>
      </c>
      <c r="X24" s="27">
        <f t="shared" si="2"/>
        <v>24.2</v>
      </c>
      <c r="Y24" s="27">
        <f t="shared" si="2"/>
        <v>-7.91</v>
      </c>
      <c r="Z24" s="27">
        <f t="shared" si="3"/>
        <v>-0.58780143720125011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173.94</v>
      </c>
      <c r="N25" s="31">
        <v>5.76</v>
      </c>
      <c r="O25" s="32">
        <v>26.21</v>
      </c>
      <c r="Q25" s="33">
        <f t="shared" si="6"/>
        <v>-0.60571428571428698</v>
      </c>
      <c r="R25" s="34">
        <f t="shared" si="7"/>
        <v>5.76</v>
      </c>
      <c r="S25" s="34">
        <f t="shared" si="8"/>
        <v>-29.637583892617446</v>
      </c>
      <c r="T25" s="42"/>
      <c r="U25" s="35"/>
      <c r="W25" s="33">
        <f t="shared" si="2"/>
        <v>-1.0600000000000023</v>
      </c>
      <c r="X25" s="34">
        <f t="shared" si="2"/>
        <v>5.76</v>
      </c>
      <c r="Y25" s="34">
        <f t="shared" si="2"/>
        <v>-11.04</v>
      </c>
      <c r="Z25" s="34">
        <f t="shared" si="3"/>
        <v>-2.9226352377302476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-3.6681005490119416</v>
      </c>
      <c r="R28" s="44">
        <f>AVERAGE(R5:R9,R13:R17)</f>
        <v>23.022966507177038</v>
      </c>
      <c r="S28" s="44">
        <f t="shared" ref="S28" si="9">AVERAGE(S5:S9,S13:S17,S21:S25)</f>
        <v>-21.884563758389262</v>
      </c>
      <c r="T28" s="44">
        <f>AVERAGE(T5:T9,T13:T17)</f>
        <v>13.770721966849809</v>
      </c>
      <c r="V28" t="s">
        <v>89</v>
      </c>
      <c r="W28" s="44">
        <f>AVERAGE(W5:W9,W13:W17,W21:W25)</f>
        <v>-4.3773333333333344</v>
      </c>
      <c r="X28" s="44">
        <f>AVERAGE(X5:X9,X13:X17,X21:X25)</f>
        <v>24.007333333333335</v>
      </c>
      <c r="Y28" s="44">
        <f t="shared" ref="Y28:Z28" si="10">AVERAGE(Y5:Y9,Y13:Y17,Y21:Y25)</f>
        <v>-8.1519999999999992</v>
      </c>
      <c r="Z28" s="44">
        <f t="shared" si="10"/>
        <v>12.621994705661008</v>
      </c>
    </row>
    <row r="29" spans="2:27" x14ac:dyDescent="0.25">
      <c r="O29" t="s">
        <v>83</v>
      </c>
      <c r="Q29" s="44">
        <f>MAX(Q5:Q9,Q13:Q17,Q21:Q25)</f>
        <v>9.5270270270270228</v>
      </c>
      <c r="R29" s="44">
        <f>MAX(R5:R9,R13:R17)</f>
        <v>28.385964912280713</v>
      </c>
      <c r="S29" s="44">
        <f>MAX(S5:S9,S13:S17,S21:S25)</f>
        <v>-0.61744966442952176</v>
      </c>
      <c r="T29" s="44">
        <f>MAX(T5:T9,T13:T17)</f>
        <v>17.986244119630417</v>
      </c>
      <c r="V29" t="s">
        <v>90</v>
      </c>
      <c r="W29" s="44">
        <f>MAX(W5:W9,W13:W17,W21:W25)</f>
        <v>20.299999999999997</v>
      </c>
      <c r="X29" s="44">
        <f>MAX(X5:X9,X13:X17,X21:X25)</f>
        <v>32.360000000000014</v>
      </c>
      <c r="Y29" s="44">
        <f>MAX(Y5:Y9,Y13:Y17,Y21:Y25)</f>
        <v>-0.22999999999999687</v>
      </c>
      <c r="Z29" s="44">
        <f>MAX(Z5:Z9,Z13:Z17,Z21:Z25)</f>
        <v>28.030603562613123</v>
      </c>
    </row>
    <row r="30" spans="2:27" x14ac:dyDescent="0.25">
      <c r="O30" t="s">
        <v>84</v>
      </c>
      <c r="Q30" s="44">
        <f>MIN(Q5:Q9,Q13:Q17,Q21:Q25)</f>
        <v>-27.432432432432428</v>
      </c>
      <c r="R30" s="44">
        <f>MIN(R5:R9,R13:R17)</f>
        <v>13.8560606060606</v>
      </c>
      <c r="S30" s="44">
        <f>MIN(S5:S9,S13:S17,S21:S25)</f>
        <v>-30.228187919463089</v>
      </c>
      <c r="T30" s="44">
        <f>MIN(T5:T9,T13:T17)</f>
        <v>7.9482700873465051</v>
      </c>
      <c r="V30" t="s">
        <v>91</v>
      </c>
      <c r="W30" s="44">
        <f>MIN(W5:W9,W13:W17,W21:W25)</f>
        <v>-10.260000000000005</v>
      </c>
      <c r="X30" s="44">
        <f>MIN(X5:X9,X13:X17,X21:X25)</f>
        <v>5.76</v>
      </c>
      <c r="Y30" s="44">
        <f>MIN(Y5:Y9,Y13:Y17,Y21:Y25)</f>
        <v>-11.260000000000002</v>
      </c>
      <c r="Z30" s="44">
        <f>MIN(Z5:Z9,Z13:Z17,Z21:Z25)</f>
        <v>-9.7017591590336281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3B09-C666-4EA8-B000-ED58473643D7}">
  <dimension ref="B2:AA30"/>
  <sheetViews>
    <sheetView topLeftCell="P1" workbookViewId="0">
      <selection activeCell="Z28" sqref="Z28:Z30"/>
    </sheetView>
  </sheetViews>
  <sheetFormatPr defaultRowHeight="15" x14ac:dyDescent="0.25"/>
  <cols>
    <col min="3" max="3" width="11.140625" bestFit="1" customWidth="1"/>
    <col min="5" max="5" width="1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-79.22</v>
      </c>
      <c r="N5" s="16">
        <v>160.12</v>
      </c>
      <c r="O5" s="17">
        <v>26.41</v>
      </c>
      <c r="Q5" s="18">
        <f>(M5-J5)/J5*100</f>
        <v>7.0540540540540526</v>
      </c>
      <c r="R5" s="19">
        <f>(N5-K5)/K5*100</f>
        <v>21.303030303030308</v>
      </c>
      <c r="S5" s="19">
        <f>(O5-L5)/L5*100</f>
        <v>-29.1006711409396</v>
      </c>
      <c r="T5" s="19">
        <f t="shared" ref="T5:T9" si="0">(SQRT(M5^2+N5^2+O5^2)-SQRT(J5^2+K5^2+L5^2))/SQRT(J5^2+K5^2+L5^2)*100</f>
        <v>15.876355171266221</v>
      </c>
      <c r="U5" s="20"/>
      <c r="W5" s="45">
        <f>(M5-J5)</f>
        <v>-5.2199999999999989</v>
      </c>
      <c r="X5" s="43">
        <f>(N5-K5)</f>
        <v>28.120000000000005</v>
      </c>
      <c r="Y5" s="43">
        <f>(O5-L5)</f>
        <v>-10.84</v>
      </c>
      <c r="Z5" s="43">
        <f>(SQRT(M5^2+N5^2+O5^2)-SQRT(J5^2+K5^2+L5^2))</f>
        <v>24.742454003462655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-72.39</v>
      </c>
      <c r="N6" s="24">
        <v>160.09</v>
      </c>
      <c r="O6" s="25">
        <v>29.49</v>
      </c>
      <c r="Q6" s="26">
        <f t="shared" ref="Q6:S9" si="1">(M6-J6)/J6*100</f>
        <v>-2.175675675675675</v>
      </c>
      <c r="R6" s="27">
        <f t="shared" si="1"/>
        <v>21.280303030303031</v>
      </c>
      <c r="S6" s="27">
        <f t="shared" si="1"/>
        <v>-20.832214765100677</v>
      </c>
      <c r="T6" s="27">
        <f t="shared" si="0"/>
        <v>14.314981645125592</v>
      </c>
      <c r="U6" s="28"/>
      <c r="W6" s="26">
        <f t="shared" ref="W6:Y25" si="2">(M6-J6)</f>
        <v>1.6099999999999994</v>
      </c>
      <c r="X6" s="27">
        <f t="shared" si="2"/>
        <v>28.090000000000003</v>
      </c>
      <c r="Y6" s="27">
        <f t="shared" si="2"/>
        <v>-7.7600000000000016</v>
      </c>
      <c r="Z6" s="27">
        <f t="shared" ref="Z6:Z25" si="3">(SQRT(M6^2+N6^2+O6^2)-SQRT(J6^2+K6^2+L6^2))</f>
        <v>22.309136517426737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-66.33</v>
      </c>
      <c r="N7" s="24">
        <v>164.36</v>
      </c>
      <c r="O7" s="25">
        <v>30.59</v>
      </c>
      <c r="Q7" s="26">
        <f t="shared" si="1"/>
        <v>-10.364864864864867</v>
      </c>
      <c r="R7" s="27">
        <f t="shared" si="1"/>
        <v>24.515151515151526</v>
      </c>
      <c r="S7" s="27">
        <f t="shared" si="1"/>
        <v>-17.879194630872483</v>
      </c>
      <c r="T7" s="27">
        <f t="shared" si="0"/>
        <v>15.409795230962144</v>
      </c>
      <c r="U7" s="28"/>
      <c r="W7" s="26">
        <f t="shared" si="2"/>
        <v>7.6700000000000017</v>
      </c>
      <c r="X7" s="27">
        <f t="shared" si="2"/>
        <v>32.360000000000014</v>
      </c>
      <c r="Y7" s="27">
        <f t="shared" si="2"/>
        <v>-6.66</v>
      </c>
      <c r="Z7" s="27">
        <f t="shared" si="3"/>
        <v>24.015345184196349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-74.45</v>
      </c>
      <c r="N8" s="24">
        <v>162.97</v>
      </c>
      <c r="O8" s="25">
        <v>27.49</v>
      </c>
      <c r="Q8" s="26">
        <f t="shared" si="1"/>
        <v>0.608108108108112</v>
      </c>
      <c r="R8" s="27">
        <f t="shared" si="1"/>
        <v>23.462121212121211</v>
      </c>
      <c r="S8" s="27">
        <f t="shared" si="1"/>
        <v>-26.201342281879196</v>
      </c>
      <c r="T8" s="27">
        <f t="shared" si="0"/>
        <v>16.312601574684582</v>
      </c>
      <c r="U8" s="28"/>
      <c r="W8" s="26">
        <f t="shared" si="2"/>
        <v>-0.45000000000000284</v>
      </c>
      <c r="X8" s="27">
        <f t="shared" si="2"/>
        <v>30.97</v>
      </c>
      <c r="Y8" s="27">
        <f t="shared" si="2"/>
        <v>-9.7600000000000016</v>
      </c>
      <c r="Z8" s="27">
        <f t="shared" si="3"/>
        <v>25.422320789908071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-80.48</v>
      </c>
      <c r="N9" s="31">
        <v>157.30000000000001</v>
      </c>
      <c r="O9" s="32">
        <v>26.38</v>
      </c>
      <c r="Q9" s="33">
        <f t="shared" si="1"/>
        <v>8.7567567567567615</v>
      </c>
      <c r="R9" s="34">
        <f t="shared" si="1"/>
        <v>19.166666666666675</v>
      </c>
      <c r="S9" s="34">
        <f t="shared" si="1"/>
        <v>-29.181208053691275</v>
      </c>
      <c r="T9" s="34">
        <f t="shared" si="0"/>
        <v>14.634091137021651</v>
      </c>
      <c r="U9" s="35"/>
      <c r="W9" s="33">
        <f t="shared" si="2"/>
        <v>-6.480000000000004</v>
      </c>
      <c r="X9" s="34">
        <f t="shared" si="2"/>
        <v>25.300000000000011</v>
      </c>
      <c r="Y9" s="34">
        <f t="shared" si="2"/>
        <v>-10.870000000000001</v>
      </c>
      <c r="Z9" s="34">
        <f t="shared" si="3"/>
        <v>22.806451665653981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99.2</v>
      </c>
      <c r="N13" s="16">
        <v>135.76</v>
      </c>
      <c r="O13" s="17">
        <v>27.26</v>
      </c>
      <c r="Q13" s="18">
        <f>(M13-J13)/J13*100</f>
        <v>25.569620253164558</v>
      </c>
      <c r="R13" s="19">
        <f>(N13-K13)/K13*100</f>
        <v>19.087719298245606</v>
      </c>
      <c r="S13" s="19">
        <f>(O13-L13)/L13*100</f>
        <v>-26.818791946308725</v>
      </c>
      <c r="T13" s="19">
        <f t="shared" ref="T13:T17" si="4">(SQRT(M13^2+N13^2+O13^2)-SQRT(J13^2+K13^2+L13^2))/SQRT(J13^2+K13^2+L13^2)*100</f>
        <v>18.608376571028927</v>
      </c>
      <c r="U13" s="20"/>
      <c r="W13" s="45">
        <f t="shared" si="2"/>
        <v>20.200000000000003</v>
      </c>
      <c r="X13" s="43">
        <f t="shared" si="2"/>
        <v>21.759999999999991</v>
      </c>
      <c r="Y13" s="43">
        <f t="shared" si="2"/>
        <v>-9.9899999999999984</v>
      </c>
      <c r="Z13" s="43">
        <f t="shared" si="3"/>
        <v>26.723962800183159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99.15</v>
      </c>
      <c r="N14" s="24">
        <v>137.13999999999999</v>
      </c>
      <c r="O14" s="25">
        <v>27.27</v>
      </c>
      <c r="Q14" s="26">
        <f t="shared" ref="Q14:S17" si="5">(M14-J14)/J14*100</f>
        <v>25.50632911392406</v>
      </c>
      <c r="R14" s="27">
        <f t="shared" si="5"/>
        <v>20.298245614035075</v>
      </c>
      <c r="S14" s="27">
        <f t="shared" si="5"/>
        <v>-26.791946308724835</v>
      </c>
      <c r="T14" s="27">
        <f t="shared" si="4"/>
        <v>19.356615157483986</v>
      </c>
      <c r="U14" s="28"/>
      <c r="W14" s="26">
        <f t="shared" si="2"/>
        <v>20.150000000000006</v>
      </c>
      <c r="X14" s="27">
        <f t="shared" si="2"/>
        <v>23.139999999999986</v>
      </c>
      <c r="Y14" s="27">
        <f t="shared" si="2"/>
        <v>-9.98</v>
      </c>
      <c r="Z14" s="27">
        <f t="shared" si="3"/>
        <v>27.798527261718078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99.2</v>
      </c>
      <c r="N15" s="24">
        <v>135.76</v>
      </c>
      <c r="O15" s="25">
        <v>27.26</v>
      </c>
      <c r="Q15" s="26">
        <f t="shared" si="5"/>
        <v>25.569620253164558</v>
      </c>
      <c r="R15" s="27">
        <f t="shared" si="5"/>
        <v>19.087719298245606</v>
      </c>
      <c r="S15" s="27">
        <f t="shared" si="5"/>
        <v>-26.818791946308725</v>
      </c>
      <c r="T15" s="27">
        <f t="shared" si="4"/>
        <v>18.608376571028927</v>
      </c>
      <c r="U15" s="28"/>
      <c r="W15" s="26">
        <f t="shared" si="2"/>
        <v>20.200000000000003</v>
      </c>
      <c r="X15" s="27">
        <f t="shared" si="2"/>
        <v>21.759999999999991</v>
      </c>
      <c r="Y15" s="27">
        <f t="shared" si="2"/>
        <v>-9.9899999999999984</v>
      </c>
      <c r="Z15" s="27">
        <f t="shared" si="3"/>
        <v>26.723962800183159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98.98</v>
      </c>
      <c r="N16" s="24">
        <v>141.22999999999999</v>
      </c>
      <c r="O16" s="25">
        <v>28.3</v>
      </c>
      <c r="Q16" s="26">
        <f t="shared" si="5"/>
        <v>25.291139240506332</v>
      </c>
      <c r="R16" s="27">
        <f t="shared" si="5"/>
        <v>23.885964912280695</v>
      </c>
      <c r="S16" s="27">
        <f t="shared" si="5"/>
        <v>-24.026845637583889</v>
      </c>
      <c r="T16" s="27">
        <f t="shared" si="4"/>
        <v>21.694084841084539</v>
      </c>
      <c r="U16" s="28"/>
      <c r="W16" s="26">
        <f t="shared" si="2"/>
        <v>19.980000000000004</v>
      </c>
      <c r="X16" s="27">
        <f t="shared" si="2"/>
        <v>27.22999999999999</v>
      </c>
      <c r="Y16" s="27">
        <f t="shared" si="2"/>
        <v>-8.9499999999999993</v>
      </c>
      <c r="Z16" s="27">
        <f t="shared" si="3"/>
        <v>31.155426915627174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82.66</v>
      </c>
      <c r="N17" s="31">
        <v>123</v>
      </c>
      <c r="O17" s="32">
        <v>56.99</v>
      </c>
      <c r="Q17" s="33">
        <f t="shared" si="5"/>
        <v>4.6329113924050596</v>
      </c>
      <c r="R17" s="34">
        <f t="shared" si="5"/>
        <v>7.8947368421052628</v>
      </c>
      <c r="S17" s="34">
        <f t="shared" si="5"/>
        <v>52.993288590604038</v>
      </c>
      <c r="T17" s="34">
        <f t="shared" si="4"/>
        <v>10.557968799195127</v>
      </c>
      <c r="U17" s="35"/>
      <c r="W17" s="33">
        <f t="shared" si="2"/>
        <v>3.6599999999999966</v>
      </c>
      <c r="X17" s="34">
        <f t="shared" si="2"/>
        <v>9</v>
      </c>
      <c r="Y17" s="34">
        <f t="shared" si="2"/>
        <v>19.740000000000002</v>
      </c>
      <c r="Z17" s="34">
        <f t="shared" si="3"/>
        <v>15.162567479124476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212.53</v>
      </c>
      <c r="N21" s="16">
        <v>29.68</v>
      </c>
      <c r="O21" s="17">
        <v>27.81</v>
      </c>
      <c r="Q21" s="18">
        <f>(M21-J21)/J21*100</f>
        <v>21.445714285714288</v>
      </c>
      <c r="R21" s="19">
        <f>(N21-K21)</f>
        <v>29.68</v>
      </c>
      <c r="S21" s="19">
        <f>(O21-L21)/L21*100</f>
        <v>-25.342281879194633</v>
      </c>
      <c r="T21" s="40"/>
      <c r="U21" s="20"/>
      <c r="W21" s="45">
        <f t="shared" si="2"/>
        <v>37.53</v>
      </c>
      <c r="X21" s="43">
        <f t="shared" si="2"/>
        <v>29.68</v>
      </c>
      <c r="Y21" s="43">
        <f t="shared" si="2"/>
        <v>-9.4400000000000013</v>
      </c>
      <c r="Z21" s="43">
        <f t="shared" si="3"/>
        <v>37.466372574956637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201.45</v>
      </c>
      <c r="N22" s="24">
        <v>11.98</v>
      </c>
      <c r="O22" s="25">
        <v>57.56</v>
      </c>
      <c r="Q22" s="26">
        <f t="shared" ref="Q22:Q25" si="6">(M22-J22)/J22*100</f>
        <v>15.114285714285709</v>
      </c>
      <c r="R22" s="27">
        <f t="shared" ref="R22:R25" si="7">(N22-K22)</f>
        <v>11.98</v>
      </c>
      <c r="S22" s="27">
        <f t="shared" ref="S22:S25" si="8">(O22-L22)/L22*100</f>
        <v>54.523489932885916</v>
      </c>
      <c r="T22" s="41"/>
      <c r="U22" s="28"/>
      <c r="W22" s="26">
        <f t="shared" si="2"/>
        <v>26.449999999999989</v>
      </c>
      <c r="X22" s="27">
        <f t="shared" si="2"/>
        <v>11.98</v>
      </c>
      <c r="Y22" s="27">
        <f t="shared" si="2"/>
        <v>20.310000000000002</v>
      </c>
      <c r="Z22" s="27">
        <f t="shared" si="3"/>
        <v>30.933631124543496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211.78</v>
      </c>
      <c r="N23" s="24">
        <v>25.49</v>
      </c>
      <c r="O23" s="25">
        <v>27.77</v>
      </c>
      <c r="Q23" s="26">
        <f t="shared" si="6"/>
        <v>21.017142857142858</v>
      </c>
      <c r="R23" s="27">
        <f t="shared" si="7"/>
        <v>25.49</v>
      </c>
      <c r="S23" s="27">
        <f t="shared" si="8"/>
        <v>-25.449664429530198</v>
      </c>
      <c r="T23" s="41"/>
      <c r="U23" s="28"/>
      <c r="W23" s="26">
        <f t="shared" si="2"/>
        <v>36.78</v>
      </c>
      <c r="X23" s="27">
        <f t="shared" si="2"/>
        <v>25.49</v>
      </c>
      <c r="Y23" s="27">
        <f t="shared" si="2"/>
        <v>-9.48</v>
      </c>
      <c r="Z23" s="27">
        <f t="shared" si="3"/>
        <v>36.187985991417321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212.83</v>
      </c>
      <c r="N24" s="24">
        <v>26.79</v>
      </c>
      <c r="O24" s="25">
        <v>26.79</v>
      </c>
      <c r="Q24" s="26">
        <f t="shared" si="6"/>
        <v>21.617142857142866</v>
      </c>
      <c r="R24" s="27">
        <f t="shared" si="7"/>
        <v>26.79</v>
      </c>
      <c r="S24" s="27">
        <f t="shared" si="8"/>
        <v>-28.080536912751679</v>
      </c>
      <c r="T24" s="41"/>
      <c r="U24" s="28"/>
      <c r="W24" s="26">
        <f t="shared" si="2"/>
        <v>37.830000000000013</v>
      </c>
      <c r="X24" s="27">
        <f t="shared" si="2"/>
        <v>26.79</v>
      </c>
      <c r="Y24" s="27">
        <f t="shared" si="2"/>
        <v>-10.46</v>
      </c>
      <c r="Z24" s="27">
        <f t="shared" si="3"/>
        <v>37.255345882543224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208.26</v>
      </c>
      <c r="N25" s="31">
        <v>15.33</v>
      </c>
      <c r="O25" s="32">
        <v>34.659999999999997</v>
      </c>
      <c r="Q25" s="33">
        <f t="shared" si="6"/>
        <v>19.00571428571428</v>
      </c>
      <c r="R25" s="34">
        <f t="shared" si="7"/>
        <v>15.33</v>
      </c>
      <c r="S25" s="34">
        <f t="shared" si="8"/>
        <v>-6.953020134228197</v>
      </c>
      <c r="T25" s="42"/>
      <c r="U25" s="35"/>
      <c r="W25" s="33">
        <f t="shared" si="2"/>
        <v>33.259999999999991</v>
      </c>
      <c r="X25" s="34">
        <f t="shared" si="2"/>
        <v>15.33</v>
      </c>
      <c r="Y25" s="34">
        <f t="shared" si="2"/>
        <v>-2.5900000000000034</v>
      </c>
      <c r="Z25" s="34">
        <f t="shared" si="3"/>
        <v>32.759758348988214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13.909866575436196</v>
      </c>
      <c r="R28" s="44">
        <f>AVERAGE(R5:R9,R13:R17)</f>
        <v>19.9981658692185</v>
      </c>
      <c r="S28" s="44">
        <f t="shared" ref="S28" si="9">AVERAGE(S5:S9,S13:S17,S21:S25)</f>
        <v>-13.730648769574945</v>
      </c>
      <c r="T28" s="44">
        <f>AVERAGE(T5:T9,T13:T17)</f>
        <v>16.537324669888172</v>
      </c>
      <c r="V28" t="s">
        <v>89</v>
      </c>
      <c r="W28" s="44">
        <f>AVERAGE(W5:W9,W13:W17,W21:W25)</f>
        <v>16.878</v>
      </c>
      <c r="X28" s="44">
        <f>AVERAGE(X5:X9,X13:X17,X21:X25)</f>
        <v>23.8</v>
      </c>
      <c r="Y28" s="44">
        <f t="shared" ref="Y28:Z28" si="10">AVERAGE(Y5:Y9,Y13:Y17,Y21:Y25)</f>
        <v>-5.1146666666666665</v>
      </c>
      <c r="Z28" s="44">
        <f t="shared" si="10"/>
        <v>28.097549955995515</v>
      </c>
    </row>
    <row r="29" spans="2:27" x14ac:dyDescent="0.25">
      <c r="O29" t="s">
        <v>83</v>
      </c>
      <c r="Q29" s="44">
        <f>MAX(Q5:Q9,Q13:Q17,Q21:Q25)</f>
        <v>25.569620253164558</v>
      </c>
      <c r="R29" s="44">
        <f>MAX(R5:R9,R13:R17)</f>
        <v>24.515151515151526</v>
      </c>
      <c r="S29" s="44">
        <f>MAX(S5:S9,S13:S17,S21:S25)</f>
        <v>54.523489932885916</v>
      </c>
      <c r="T29" s="44">
        <f>MAX(T5:T9,T13:T17)</f>
        <v>21.694084841084539</v>
      </c>
      <c r="V29" t="s">
        <v>90</v>
      </c>
      <c r="W29" s="44">
        <f>MAX(W5:W9,W13:W17,W21:W25)</f>
        <v>37.830000000000013</v>
      </c>
      <c r="X29" s="44">
        <f>MAX(X5:X9,X13:X17,X21:X25)</f>
        <v>32.360000000000014</v>
      </c>
      <c r="Y29" s="44">
        <f>MAX(Y5:Y9,Y13:Y17,Y21:Y25)</f>
        <v>20.310000000000002</v>
      </c>
      <c r="Z29" s="44">
        <f>MAX(Z5:Z9,Z13:Z17,Z21:Z25)</f>
        <v>37.466372574956637</v>
      </c>
    </row>
    <row r="30" spans="2:27" x14ac:dyDescent="0.25">
      <c r="O30" t="s">
        <v>84</v>
      </c>
      <c r="Q30" s="44">
        <f>MIN(Q5:Q9,Q13:Q17,Q21:Q25)</f>
        <v>-10.364864864864867</v>
      </c>
      <c r="R30" s="44">
        <f>MIN(R5:R9,R13:R17)</f>
        <v>7.8947368421052628</v>
      </c>
      <c r="S30" s="44">
        <f>MIN(S5:S9,S13:S17,S21:S25)</f>
        <v>-29.181208053691275</v>
      </c>
      <c r="T30" s="44">
        <f>MIN(T5:T9,T13:T17)</f>
        <v>10.557968799195127</v>
      </c>
      <c r="V30" t="s">
        <v>91</v>
      </c>
      <c r="W30" s="44">
        <f>MIN(W5:W9,W13:W17,W21:W25)</f>
        <v>-6.480000000000004</v>
      </c>
      <c r="X30" s="44">
        <f>MIN(X5:X9,X13:X17,X21:X25)</f>
        <v>9</v>
      </c>
      <c r="Y30" s="44">
        <f>MIN(Y5:Y9,Y13:Y17,Y21:Y25)</f>
        <v>-10.870000000000001</v>
      </c>
      <c r="Z30" s="44">
        <f>MIN(Z5:Z9,Z13:Z17,Z21:Z25)</f>
        <v>15.162567479124476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934B-2DE9-4E49-BA25-50FE983C4D45}">
  <dimension ref="B2:AA30"/>
  <sheetViews>
    <sheetView topLeftCell="P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-29.38</v>
      </c>
      <c r="N5" s="16">
        <v>141.37</v>
      </c>
      <c r="O5" s="17">
        <v>27.85</v>
      </c>
      <c r="Q5" s="18">
        <f>(M5-J5)/J5*100</f>
        <v>-60.297297297297305</v>
      </c>
      <c r="R5" s="19">
        <f>(N5-K5)/K5*100</f>
        <v>7.0984848484848522</v>
      </c>
      <c r="S5" s="19">
        <f>(O5-L5)/L5*100</f>
        <v>-25.234899328859058</v>
      </c>
      <c r="T5" s="19">
        <f t="shared" ref="T5:T9" si="0">(SQRT(M5^2+N5^2+O5^2)-SQRT(J5^2+K5^2+L5^2))/SQRT(J5^2+K5^2+L5^2)*100</f>
        <v>-5.641962287743258</v>
      </c>
      <c r="U5" s="20"/>
      <c r="W5" s="45">
        <f>(M5-J5)</f>
        <v>44.620000000000005</v>
      </c>
      <c r="X5" s="43">
        <f>(N5-K5)</f>
        <v>9.3700000000000045</v>
      </c>
      <c r="Y5" s="43">
        <f>(O5-L5)</f>
        <v>-9.3999999999999986</v>
      </c>
      <c r="Z5" s="43">
        <f>(SQRT(M5^2+N5^2+O5^2)-SQRT(J5^2+K5^2+L5^2))</f>
        <v>-8.7926977500733869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-29.14</v>
      </c>
      <c r="N6" s="24">
        <v>130.38999999999999</v>
      </c>
      <c r="O6" s="25">
        <v>26.77</v>
      </c>
      <c r="Q6" s="26">
        <f t="shared" ref="Q6:S9" si="1">(M6-J6)/J6*100</f>
        <v>-60.621621621621621</v>
      </c>
      <c r="R6" s="27">
        <f t="shared" si="1"/>
        <v>-1.2196969696969799</v>
      </c>
      <c r="S6" s="27">
        <f t="shared" si="1"/>
        <v>-28.134228187919462</v>
      </c>
      <c r="T6" s="27">
        <f t="shared" si="0"/>
        <v>-12.565526466081659</v>
      </c>
      <c r="U6" s="28"/>
      <c r="W6" s="26">
        <f t="shared" ref="W6:Y25" si="2">(M6-J6)</f>
        <v>44.86</v>
      </c>
      <c r="X6" s="27">
        <f t="shared" si="2"/>
        <v>-1.6100000000000136</v>
      </c>
      <c r="Y6" s="27">
        <f t="shared" si="2"/>
        <v>-10.48</v>
      </c>
      <c r="Z6" s="27">
        <f t="shared" ref="Z6:Z25" si="3">(SQRT(M6^2+N6^2+O6^2)-SQRT(J6^2+K6^2+L6^2))</f>
        <v>-19.582703792051916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-29.5</v>
      </c>
      <c r="N7" s="24">
        <v>144.13</v>
      </c>
      <c r="O7" s="25">
        <v>27.87</v>
      </c>
      <c r="Q7" s="26">
        <f t="shared" si="1"/>
        <v>-60.13513513513513</v>
      </c>
      <c r="R7" s="27">
        <f t="shared" si="1"/>
        <v>9.1893939393939359</v>
      </c>
      <c r="S7" s="27">
        <f t="shared" si="1"/>
        <v>-25.181208053691272</v>
      </c>
      <c r="T7" s="27">
        <f t="shared" si="0"/>
        <v>-3.9206321723049506</v>
      </c>
      <c r="U7" s="28"/>
      <c r="W7" s="26">
        <f t="shared" si="2"/>
        <v>44.5</v>
      </c>
      <c r="X7" s="27">
        <f t="shared" si="2"/>
        <v>12.129999999999995</v>
      </c>
      <c r="Y7" s="27">
        <f t="shared" si="2"/>
        <v>-9.379999999999999</v>
      </c>
      <c r="Z7" s="27">
        <f t="shared" si="3"/>
        <v>-6.1100964384644953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-30.36</v>
      </c>
      <c r="N8" s="24">
        <v>142.71</v>
      </c>
      <c r="O8" s="25">
        <v>27.85</v>
      </c>
      <c r="Q8" s="26">
        <f t="shared" si="1"/>
        <v>-58.972972972972968</v>
      </c>
      <c r="R8" s="27">
        <f t="shared" si="1"/>
        <v>8.1136363636363704</v>
      </c>
      <c r="S8" s="27">
        <f t="shared" si="1"/>
        <v>-25.234899328859058</v>
      </c>
      <c r="T8" s="27">
        <f t="shared" si="0"/>
        <v>-4.6885228145148883</v>
      </c>
      <c r="U8" s="28"/>
      <c r="W8" s="26">
        <f t="shared" si="2"/>
        <v>43.64</v>
      </c>
      <c r="X8" s="27">
        <f t="shared" si="2"/>
        <v>10.710000000000008</v>
      </c>
      <c r="Y8" s="27">
        <f t="shared" si="2"/>
        <v>-9.3999999999999986</v>
      </c>
      <c r="Z8" s="27">
        <f t="shared" si="3"/>
        <v>-7.306813108607713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-29.54</v>
      </c>
      <c r="N9" s="31">
        <v>140.06</v>
      </c>
      <c r="O9" s="32">
        <v>26.84</v>
      </c>
      <c r="Q9" s="33">
        <f t="shared" si="1"/>
        <v>-60.081081081081081</v>
      </c>
      <c r="R9" s="34">
        <f t="shared" si="1"/>
        <v>6.1060606060606082</v>
      </c>
      <c r="S9" s="34">
        <f t="shared" si="1"/>
        <v>-27.946308724832214</v>
      </c>
      <c r="T9" s="34">
        <f t="shared" si="0"/>
        <v>-6.5506404635123987</v>
      </c>
      <c r="U9" s="35"/>
      <c r="W9" s="33">
        <f t="shared" si="2"/>
        <v>44.46</v>
      </c>
      <c r="X9" s="34">
        <f t="shared" si="2"/>
        <v>8.0600000000000023</v>
      </c>
      <c r="Y9" s="34">
        <f t="shared" si="2"/>
        <v>-10.41</v>
      </c>
      <c r="Z9" s="34">
        <f t="shared" si="3"/>
        <v>-10.20882429331229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98.85</v>
      </c>
      <c r="N13" s="16">
        <v>164.4</v>
      </c>
      <c r="O13" s="17">
        <v>45.46</v>
      </c>
      <c r="Q13" s="18">
        <f>(M13-J13)/J13*100</f>
        <v>25.126582278481006</v>
      </c>
      <c r="R13" s="19">
        <f>(N13-K13)/K13*100</f>
        <v>44.21052631578948</v>
      </c>
      <c r="S13" s="19">
        <f>(O13-L13)/L13*100</f>
        <v>22.040268456375841</v>
      </c>
      <c r="T13" s="19">
        <f t="shared" ref="T13:T17" si="4">(SQRT(M13^2+N13^2+O13^2)-SQRT(J13^2+K13^2+L13^2))/SQRT(J13^2+K13^2+L13^2)*100</f>
        <v>37.274100552792241</v>
      </c>
      <c r="U13" s="20"/>
      <c r="W13" s="45">
        <f t="shared" si="2"/>
        <v>19.849999999999994</v>
      </c>
      <c r="X13" s="43">
        <f t="shared" si="2"/>
        <v>50.400000000000006</v>
      </c>
      <c r="Y13" s="43">
        <f t="shared" si="2"/>
        <v>8.2100000000000009</v>
      </c>
      <c r="Z13" s="43">
        <f t="shared" si="3"/>
        <v>53.530283675252804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98.95</v>
      </c>
      <c r="N14" s="24">
        <v>164.3</v>
      </c>
      <c r="O14" s="25">
        <v>46.46</v>
      </c>
      <c r="Q14" s="26">
        <f t="shared" ref="Q14:S17" si="5">(M14-J14)/J14*100</f>
        <v>25.253164556962027</v>
      </c>
      <c r="R14" s="27">
        <f t="shared" si="5"/>
        <v>44.12280701754387</v>
      </c>
      <c r="S14" s="27">
        <f t="shared" si="5"/>
        <v>24.724832214765101</v>
      </c>
      <c r="T14" s="27">
        <f t="shared" si="4"/>
        <v>37.413245720330963</v>
      </c>
      <c r="U14" s="28"/>
      <c r="W14" s="26">
        <f t="shared" si="2"/>
        <v>19.950000000000003</v>
      </c>
      <c r="X14" s="27">
        <f t="shared" si="2"/>
        <v>50.300000000000011</v>
      </c>
      <c r="Y14" s="27">
        <f t="shared" si="2"/>
        <v>9.2100000000000009</v>
      </c>
      <c r="Z14" s="27">
        <f t="shared" si="3"/>
        <v>53.730113588783212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98.97</v>
      </c>
      <c r="N15" s="24">
        <v>163.9</v>
      </c>
      <c r="O15" s="25">
        <v>50.46</v>
      </c>
      <c r="Q15" s="26">
        <f t="shared" si="5"/>
        <v>25.278481012658226</v>
      </c>
      <c r="R15" s="27">
        <f t="shared" si="5"/>
        <v>43.771929824561404</v>
      </c>
      <c r="S15" s="27">
        <f t="shared" si="5"/>
        <v>35.463087248322154</v>
      </c>
      <c r="T15" s="27">
        <f t="shared" si="4"/>
        <v>37.871814207651987</v>
      </c>
      <c r="U15" s="28"/>
      <c r="W15" s="26">
        <f t="shared" si="2"/>
        <v>19.97</v>
      </c>
      <c r="X15" s="27">
        <f t="shared" si="2"/>
        <v>49.900000000000006</v>
      </c>
      <c r="Y15" s="27">
        <f t="shared" si="2"/>
        <v>13.21</v>
      </c>
      <c r="Z15" s="27">
        <f t="shared" si="3"/>
        <v>54.388675454710977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98.96</v>
      </c>
      <c r="N16" s="24">
        <v>164.1</v>
      </c>
      <c r="O16" s="25">
        <v>48.46</v>
      </c>
      <c r="Q16" s="26">
        <f t="shared" si="5"/>
        <v>25.265822784810123</v>
      </c>
      <c r="R16" s="27">
        <f t="shared" si="5"/>
        <v>43.947368421052623</v>
      </c>
      <c r="S16" s="27">
        <f t="shared" si="5"/>
        <v>30.093959731543627</v>
      </c>
      <c r="T16" s="27">
        <f t="shared" si="4"/>
        <v>37.635604943768399</v>
      </c>
      <c r="U16" s="28"/>
      <c r="W16" s="26">
        <f t="shared" si="2"/>
        <v>19.959999999999994</v>
      </c>
      <c r="X16" s="27">
        <f t="shared" si="2"/>
        <v>50.099999999999994</v>
      </c>
      <c r="Y16" s="27">
        <f t="shared" si="2"/>
        <v>11.21</v>
      </c>
      <c r="Z16" s="27">
        <f t="shared" si="3"/>
        <v>54.049449324103136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98.96</v>
      </c>
      <c r="N17" s="31">
        <v>164</v>
      </c>
      <c r="O17" s="32">
        <v>49.46</v>
      </c>
      <c r="Q17" s="33">
        <f t="shared" si="5"/>
        <v>25.265822784810123</v>
      </c>
      <c r="R17" s="34">
        <f t="shared" si="5"/>
        <v>43.859649122807014</v>
      </c>
      <c r="S17" s="34">
        <f t="shared" si="5"/>
        <v>32.778523489932887</v>
      </c>
      <c r="T17" s="34">
        <f t="shared" si="4"/>
        <v>37.750241026047945</v>
      </c>
      <c r="U17" s="35"/>
      <c r="W17" s="33">
        <f t="shared" si="2"/>
        <v>19.959999999999994</v>
      </c>
      <c r="X17" s="34">
        <f t="shared" si="2"/>
        <v>50</v>
      </c>
      <c r="Y17" s="34">
        <f t="shared" si="2"/>
        <v>12.21</v>
      </c>
      <c r="Z17" s="34">
        <f t="shared" si="3"/>
        <v>54.21408111703272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234.79</v>
      </c>
      <c r="N21" s="16">
        <v>-7.17</v>
      </c>
      <c r="O21" s="17">
        <v>25.81</v>
      </c>
      <c r="Q21" s="18">
        <f>(M21-J21)/J21*100</f>
        <v>34.16571428571428</v>
      </c>
      <c r="R21" s="19">
        <f>(N21-K21)</f>
        <v>-7.17</v>
      </c>
      <c r="S21" s="19">
        <f>(O21-L21)/L21*100</f>
        <v>-30.71140939597316</v>
      </c>
      <c r="T21" s="40"/>
      <c r="U21" s="20"/>
      <c r="W21" s="45">
        <f t="shared" si="2"/>
        <v>59.789999999999992</v>
      </c>
      <c r="X21" s="43">
        <f t="shared" si="2"/>
        <v>-7.17</v>
      </c>
      <c r="Y21" s="43">
        <f t="shared" si="2"/>
        <v>-11.440000000000001</v>
      </c>
      <c r="Z21" s="43">
        <f t="shared" si="3"/>
        <v>57.392610955518592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228.51</v>
      </c>
      <c r="N22" s="24">
        <v>-5.85</v>
      </c>
      <c r="O22" s="25">
        <v>26.74</v>
      </c>
      <c r="Q22" s="26">
        <f t="shared" ref="Q22:Q25" si="6">(M22-J22)/J22*100</f>
        <v>30.577142857142853</v>
      </c>
      <c r="R22" s="27">
        <f t="shared" ref="R22:R25" si="7">(N22-K22)</f>
        <v>-5.85</v>
      </c>
      <c r="S22" s="27">
        <f t="shared" ref="S22:S25" si="8">(O22-L22)/L22*100</f>
        <v>-28.214765100671148</v>
      </c>
      <c r="T22" s="41"/>
      <c r="U22" s="28"/>
      <c r="W22" s="26">
        <f t="shared" si="2"/>
        <v>53.509999999999991</v>
      </c>
      <c r="X22" s="27">
        <f t="shared" si="2"/>
        <v>-5.85</v>
      </c>
      <c r="Y22" s="27">
        <f t="shared" si="2"/>
        <v>-10.510000000000002</v>
      </c>
      <c r="Z22" s="27">
        <f t="shared" si="3"/>
        <v>51.223038040655808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228.72</v>
      </c>
      <c r="N23" s="24">
        <v>-6.03</v>
      </c>
      <c r="O23" s="25">
        <v>25.74</v>
      </c>
      <c r="Q23" s="26">
        <f t="shared" si="6"/>
        <v>30.697142857142858</v>
      </c>
      <c r="R23" s="27">
        <f t="shared" si="7"/>
        <v>-6.03</v>
      </c>
      <c r="S23" s="27">
        <f t="shared" si="8"/>
        <v>-30.899328859060404</v>
      </c>
      <c r="T23" s="41"/>
      <c r="U23" s="28"/>
      <c r="W23" s="26">
        <f t="shared" si="2"/>
        <v>53.72</v>
      </c>
      <c r="X23" s="27">
        <f t="shared" si="2"/>
        <v>-6.03</v>
      </c>
      <c r="Y23" s="27">
        <f t="shared" si="2"/>
        <v>-11.510000000000002</v>
      </c>
      <c r="Z23" s="27">
        <f t="shared" si="3"/>
        <v>51.322251877978516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228.87</v>
      </c>
      <c r="N24" s="24">
        <v>-4.82</v>
      </c>
      <c r="O24" s="25">
        <v>24.75</v>
      </c>
      <c r="Q24" s="26">
        <f t="shared" si="6"/>
        <v>30.782857142857146</v>
      </c>
      <c r="R24" s="27">
        <f t="shared" si="7"/>
        <v>-4.82</v>
      </c>
      <c r="S24" s="27">
        <f t="shared" si="8"/>
        <v>-33.557046979865774</v>
      </c>
      <c r="T24" s="41"/>
      <c r="U24" s="28"/>
      <c r="W24" s="26">
        <f t="shared" si="2"/>
        <v>53.870000000000005</v>
      </c>
      <c r="X24" s="27">
        <f t="shared" si="2"/>
        <v>-4.82</v>
      </c>
      <c r="Y24" s="27">
        <f t="shared" si="2"/>
        <v>-12.5</v>
      </c>
      <c r="Z24" s="27">
        <f t="shared" si="3"/>
        <v>51.334249551865668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232.47</v>
      </c>
      <c r="N25" s="31">
        <v>-7.26</v>
      </c>
      <c r="O25" s="32">
        <v>25.78</v>
      </c>
      <c r="Q25" s="33">
        <f t="shared" si="6"/>
        <v>32.839999999999996</v>
      </c>
      <c r="R25" s="34">
        <f t="shared" si="7"/>
        <v>-7.26</v>
      </c>
      <c r="S25" s="34">
        <f t="shared" si="8"/>
        <v>-30.791946308724828</v>
      </c>
      <c r="T25" s="42"/>
      <c r="U25" s="35"/>
      <c r="W25" s="33">
        <f t="shared" si="2"/>
        <v>57.47</v>
      </c>
      <c r="X25" s="34">
        <f t="shared" si="2"/>
        <v>-7.26</v>
      </c>
      <c r="Y25" s="34">
        <f t="shared" si="2"/>
        <v>-11.469999999999999</v>
      </c>
      <c r="Z25" s="34">
        <f t="shared" si="3"/>
        <v>55.087180281738057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-0.99035850316863139</v>
      </c>
      <c r="R28" s="44">
        <f>AVERAGE(R5:R9,R13:R17)</f>
        <v>24.920015948963318</v>
      </c>
      <c r="S28" s="44">
        <f t="shared" ref="S28" si="9">AVERAGE(S5:S9,S13:S17,S21:S25)</f>
        <v>-9.3870246085011182</v>
      </c>
      <c r="T28" s="44">
        <f>AVERAGE(T5:T9,T13:T17)</f>
        <v>15.457772224643438</v>
      </c>
      <c r="V28" t="s">
        <v>89</v>
      </c>
      <c r="W28" s="44">
        <f>AVERAGE(W5:W9,W13:W17,W21:W25)</f>
        <v>40.008666666666663</v>
      </c>
      <c r="X28" s="44">
        <f>AVERAGE(X5:X9,X13:X17,X21:X25)</f>
        <v>17.215333333333334</v>
      </c>
      <c r="Y28" s="44">
        <f>AVERAGE(Y5:Y9,Y13:Y17,Y21:Y25)</f>
        <v>-3.4966666666666657</v>
      </c>
      <c r="Z28" s="44">
        <f>AVERAGE(Z5:Z9,Z13:Z17,Z21:Z25)</f>
        <v>32.28471989900865</v>
      </c>
    </row>
    <row r="29" spans="2:27" x14ac:dyDescent="0.25">
      <c r="O29" t="s">
        <v>83</v>
      </c>
      <c r="Q29" s="44">
        <f>MAX(Q5:Q9,Q13:Q17,Q21:Q25)</f>
        <v>34.16571428571428</v>
      </c>
      <c r="R29" s="44">
        <f>MAX(R5:R9,R13:R17)</f>
        <v>44.21052631578948</v>
      </c>
      <c r="S29" s="44">
        <f>MAX(S5:S9,S13:S17,S21:S25)</f>
        <v>35.463087248322154</v>
      </c>
      <c r="T29" s="44">
        <f>MAX(T5:T9,T13:T17)</f>
        <v>37.871814207651987</v>
      </c>
      <c r="V29" t="s">
        <v>90</v>
      </c>
      <c r="W29" s="44">
        <f>MAX(W5:W9,W13:W17,W21:W25)</f>
        <v>59.789999999999992</v>
      </c>
      <c r="X29" s="44">
        <f>MAX(X5:X9,X13:X17,X21:X25)</f>
        <v>50.400000000000006</v>
      </c>
      <c r="Y29" s="44">
        <f>MAX(Y5:Y9,Y13:Y17,Y21:Y25)</f>
        <v>13.21</v>
      </c>
      <c r="Z29" s="44">
        <f>MAX(Z5:Z9,Z13:Z17,Z21:Z25)</f>
        <v>57.392610955518592</v>
      </c>
    </row>
    <row r="30" spans="2:27" x14ac:dyDescent="0.25">
      <c r="O30" t="s">
        <v>84</v>
      </c>
      <c r="Q30" s="44">
        <f>MIN(Q5:Q9,Q13:Q17,Q21:Q25)</f>
        <v>-60.621621621621621</v>
      </c>
      <c r="R30" s="44">
        <f>MIN(R5:R9,R13:R17)</f>
        <v>-1.2196969696969799</v>
      </c>
      <c r="S30" s="44">
        <f>MIN(S5:S9,S13:S17,S21:S25)</f>
        <v>-33.557046979865774</v>
      </c>
      <c r="T30" s="44">
        <f>MIN(T5:T9,T13:T17)</f>
        <v>-12.565526466081659</v>
      </c>
      <c r="V30" t="s">
        <v>91</v>
      </c>
      <c r="W30" s="44">
        <f>MIN(W5:W9,W13:W17,W21:W25)</f>
        <v>19.849999999999994</v>
      </c>
      <c r="X30" s="44">
        <f>MIN(X5:X9,X13:X17,X21:X25)</f>
        <v>-7.26</v>
      </c>
      <c r="Y30" s="44">
        <f>MIN(Y5:Y9,Y13:Y17,Y21:Y25)</f>
        <v>-12.5</v>
      </c>
      <c r="Z30" s="44">
        <f>MIN(Z5:Z9,Z13:Z17,Z21:Z25)</f>
        <v>-19.582703792051916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74AC-7867-4B21-BD17-887D7DCAC209}">
  <dimension ref="B2:AA30"/>
  <sheetViews>
    <sheetView topLeftCell="V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-67.87</v>
      </c>
      <c r="N5" s="16">
        <v>161.66</v>
      </c>
      <c r="O5" s="17">
        <v>29.55</v>
      </c>
      <c r="Q5" s="18">
        <f>(M5-J5)/J5*100</f>
        <v>-8.2837837837837789</v>
      </c>
      <c r="R5" s="19">
        <f>(N5-K5)/K5*100</f>
        <v>22.469696969696969</v>
      </c>
      <c r="S5" s="19">
        <f>(O5-L5)/L5*100</f>
        <v>-20.671140939597311</v>
      </c>
      <c r="T5" s="19">
        <f t="shared" ref="T5:T9" si="0">(SQRT(M5^2+N5^2+O5^2)-SQRT(J5^2+K5^2+L5^2))/SQRT(J5^2+K5^2+L5^2)*100</f>
        <v>14.089135720822318</v>
      </c>
      <c r="U5" s="20"/>
      <c r="W5" s="45">
        <f>(M5-J5)</f>
        <v>6.1299999999999955</v>
      </c>
      <c r="X5" s="43">
        <f>(N5-K5)</f>
        <v>29.659999999999997</v>
      </c>
      <c r="Y5" s="43">
        <f>(O5-L5)</f>
        <v>-7.6999999999999993</v>
      </c>
      <c r="Z5" s="43">
        <f>(SQRT(M5^2+N5^2+O5^2)-SQRT(J5^2+K5^2+L5^2))</f>
        <v>21.957167672332076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-75.48</v>
      </c>
      <c r="N6" s="24">
        <v>158.88999999999999</v>
      </c>
      <c r="O6" s="25">
        <v>26.45</v>
      </c>
      <c r="Q6" s="26">
        <f t="shared" ref="Q6:S9" si="1">(M6-J6)/J6*100</f>
        <v>2.0000000000000053</v>
      </c>
      <c r="R6" s="27">
        <f t="shared" si="1"/>
        <v>20.37121212121211</v>
      </c>
      <c r="S6" s="27">
        <f t="shared" si="1"/>
        <v>-28.993288590604028</v>
      </c>
      <c r="T6" s="27">
        <f t="shared" si="0"/>
        <v>14.142119739616088</v>
      </c>
      <c r="U6" s="28"/>
      <c r="W6" s="26">
        <f t="shared" ref="W6:Y25" si="2">(M6-J6)</f>
        <v>-1.480000000000004</v>
      </c>
      <c r="X6" s="27">
        <f t="shared" si="2"/>
        <v>26.889999999999986</v>
      </c>
      <c r="Y6" s="27">
        <f t="shared" si="2"/>
        <v>-10.8</v>
      </c>
      <c r="Z6" s="27">
        <f t="shared" ref="Z6:Z25" si="3">(SQRT(M6^2+N6^2+O6^2)-SQRT(J6^2+K6^2+L6^2))</f>
        <v>22.039740443839236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-77.150000000000006</v>
      </c>
      <c r="N7" s="24">
        <v>158.91999999999999</v>
      </c>
      <c r="O7" s="25">
        <v>25.43</v>
      </c>
      <c r="Q7" s="26">
        <f t="shared" si="1"/>
        <v>4.256756756756765</v>
      </c>
      <c r="R7" s="27">
        <f t="shared" si="1"/>
        <v>20.393939393939384</v>
      </c>
      <c r="S7" s="27">
        <f t="shared" si="1"/>
        <v>-31.731543624161073</v>
      </c>
      <c r="T7" s="27">
        <f t="shared" si="0"/>
        <v>14.522961584278574</v>
      </c>
      <c r="U7" s="28"/>
      <c r="W7" s="26">
        <f t="shared" si="2"/>
        <v>-3.1500000000000057</v>
      </c>
      <c r="X7" s="27">
        <f t="shared" si="2"/>
        <v>26.919999999999987</v>
      </c>
      <c r="Y7" s="27">
        <f t="shared" si="2"/>
        <v>-11.82</v>
      </c>
      <c r="Z7" s="27">
        <f t="shared" si="3"/>
        <v>22.633262176157842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-78.92</v>
      </c>
      <c r="N8" s="24">
        <v>166.81</v>
      </c>
      <c r="O8" s="25">
        <v>28.46</v>
      </c>
      <c r="Q8" s="26">
        <f t="shared" si="1"/>
        <v>6.6486486486486518</v>
      </c>
      <c r="R8" s="27">
        <f t="shared" si="1"/>
        <v>26.371212121212125</v>
      </c>
      <c r="S8" s="27">
        <f t="shared" si="1"/>
        <v>-23.597315436241608</v>
      </c>
      <c r="T8" s="27">
        <f t="shared" si="0"/>
        <v>19.810838012285469</v>
      </c>
      <c r="U8" s="28"/>
      <c r="W8" s="26">
        <f t="shared" si="2"/>
        <v>-4.9200000000000017</v>
      </c>
      <c r="X8" s="27">
        <f t="shared" si="2"/>
        <v>34.81</v>
      </c>
      <c r="Y8" s="27">
        <f t="shared" si="2"/>
        <v>-8.7899999999999991</v>
      </c>
      <c r="Z8" s="27">
        <f t="shared" si="3"/>
        <v>30.874135971469912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-73.010000000000005</v>
      </c>
      <c r="N9" s="31">
        <v>161.65</v>
      </c>
      <c r="O9" s="32">
        <v>27.5</v>
      </c>
      <c r="Q9" s="33">
        <f t="shared" si="1"/>
        <v>-1.3378378378378308</v>
      </c>
      <c r="R9" s="34">
        <f t="shared" si="1"/>
        <v>22.462121212121218</v>
      </c>
      <c r="S9" s="34">
        <f t="shared" si="1"/>
        <v>-26.174496644295303</v>
      </c>
      <c r="T9" s="34">
        <f t="shared" si="0"/>
        <v>15.173747676742448</v>
      </c>
      <c r="U9" s="35"/>
      <c r="W9" s="33">
        <f t="shared" si="2"/>
        <v>0.98999999999999488</v>
      </c>
      <c r="X9" s="34">
        <f t="shared" si="2"/>
        <v>29.650000000000006</v>
      </c>
      <c r="Y9" s="34">
        <f t="shared" si="2"/>
        <v>-9.75</v>
      </c>
      <c r="Z9" s="34">
        <f t="shared" si="3"/>
        <v>23.647477642187653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99.79</v>
      </c>
      <c r="N13" s="16">
        <v>143.83000000000001</v>
      </c>
      <c r="O13" s="17">
        <v>31.32</v>
      </c>
      <c r="Q13" s="18">
        <f>(M13-J13)/J13*100</f>
        <v>26.316455696202539</v>
      </c>
      <c r="R13" s="19">
        <f>(N13-K13)/K13*100</f>
        <v>26.166666666666679</v>
      </c>
      <c r="S13" s="19">
        <f>(O13-L13)/L13*100</f>
        <v>-15.919463087248321</v>
      </c>
      <c r="T13" s="19">
        <f t="shared" ref="T13:T17" si="4">(SQRT(M13^2+N13^2+O13^2)-SQRT(J13^2+K13^2+L13^2))/SQRT(J13^2+K13^2+L13^2)*100</f>
        <v>23.831217036349951</v>
      </c>
      <c r="U13" s="20"/>
      <c r="W13" s="45">
        <f t="shared" si="2"/>
        <v>20.790000000000006</v>
      </c>
      <c r="X13" s="43">
        <f t="shared" si="2"/>
        <v>29.830000000000013</v>
      </c>
      <c r="Y13" s="43">
        <f t="shared" si="2"/>
        <v>-5.93</v>
      </c>
      <c r="Z13" s="43">
        <f t="shared" si="3"/>
        <v>34.224616808004157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87.92</v>
      </c>
      <c r="N14" s="24">
        <v>155.97</v>
      </c>
      <c r="O14" s="25">
        <v>59.28</v>
      </c>
      <c r="Q14" s="26">
        <f t="shared" ref="Q14:S17" si="5">(M14-J14)/J14*100</f>
        <v>11.291139240506332</v>
      </c>
      <c r="R14" s="27">
        <f t="shared" si="5"/>
        <v>36.815789473684205</v>
      </c>
      <c r="S14" s="27">
        <f t="shared" si="5"/>
        <v>59.140939597315437</v>
      </c>
      <c r="T14" s="27">
        <f t="shared" si="4"/>
        <v>31.326916155855578</v>
      </c>
      <c r="U14" s="28"/>
      <c r="W14" s="26">
        <f t="shared" si="2"/>
        <v>8.9200000000000017</v>
      </c>
      <c r="X14" s="27">
        <f t="shared" si="2"/>
        <v>41.97</v>
      </c>
      <c r="Y14" s="27">
        <f t="shared" si="2"/>
        <v>22.03</v>
      </c>
      <c r="Z14" s="27">
        <f t="shared" si="3"/>
        <v>44.989380927347099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82.77</v>
      </c>
      <c r="N15" s="24">
        <v>145.04</v>
      </c>
      <c r="O15" s="25">
        <v>62.14</v>
      </c>
      <c r="Q15" s="26">
        <f t="shared" si="5"/>
        <v>4.7721518987341716</v>
      </c>
      <c r="R15" s="27">
        <f t="shared" si="5"/>
        <v>27.228070175438589</v>
      </c>
      <c r="S15" s="27">
        <f t="shared" si="5"/>
        <v>66.818791946308735</v>
      </c>
      <c r="T15" s="27">
        <f t="shared" si="4"/>
        <v>24.071392106763383</v>
      </c>
      <c r="U15" s="28"/>
      <c r="W15" s="26">
        <f t="shared" si="2"/>
        <v>3.769999999999996</v>
      </c>
      <c r="X15" s="27">
        <f t="shared" si="2"/>
        <v>31.039999999999992</v>
      </c>
      <c r="Y15" s="27">
        <f t="shared" si="2"/>
        <v>24.89</v>
      </c>
      <c r="Z15" s="27">
        <f t="shared" si="3"/>
        <v>34.569538334219004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99.78</v>
      </c>
      <c r="N16" s="24">
        <v>144.44</v>
      </c>
      <c r="O16" s="25">
        <v>62.33</v>
      </c>
      <c r="Q16" s="26">
        <f t="shared" si="5"/>
        <v>26.303797468354436</v>
      </c>
      <c r="R16" s="27">
        <f t="shared" si="5"/>
        <v>26.701754385964911</v>
      </c>
      <c r="S16" s="27">
        <f t="shared" si="5"/>
        <v>67.328859060402678</v>
      </c>
      <c r="T16" s="27">
        <f t="shared" si="4"/>
        <v>29.717131993219947</v>
      </c>
      <c r="U16" s="28"/>
      <c r="W16" s="26">
        <f t="shared" si="2"/>
        <v>20.78</v>
      </c>
      <c r="X16" s="27">
        <f t="shared" si="2"/>
        <v>30.439999999999998</v>
      </c>
      <c r="Y16" s="27">
        <f t="shared" si="2"/>
        <v>25.08</v>
      </c>
      <c r="Z16" s="27">
        <f t="shared" si="3"/>
        <v>42.677528954963037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87.13</v>
      </c>
      <c r="N17" s="31">
        <v>154.54</v>
      </c>
      <c r="O17" s="32">
        <v>60.26</v>
      </c>
      <c r="Q17" s="33">
        <f t="shared" si="5"/>
        <v>10.291139240506324</v>
      </c>
      <c r="R17" s="34">
        <f t="shared" si="5"/>
        <v>35.561403508771924</v>
      </c>
      <c r="S17" s="34">
        <f t="shared" si="5"/>
        <v>61.771812080536904</v>
      </c>
      <c r="T17" s="34">
        <f t="shared" si="4"/>
        <v>30.465387544109312</v>
      </c>
      <c r="U17" s="35"/>
      <c r="W17" s="33">
        <f t="shared" si="2"/>
        <v>8.1299999999999955</v>
      </c>
      <c r="X17" s="34">
        <f t="shared" si="2"/>
        <v>40.539999999999992</v>
      </c>
      <c r="Y17" s="34">
        <f t="shared" si="2"/>
        <v>23.009999999999998</v>
      </c>
      <c r="Z17" s="34">
        <f t="shared" si="3"/>
        <v>43.752117779553458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172.1</v>
      </c>
      <c r="N21" s="16">
        <v>19.98</v>
      </c>
      <c r="O21" s="17">
        <v>29.29</v>
      </c>
      <c r="Q21" s="18">
        <f>(M21-J21)/J21*100</f>
        <v>-1.6571428571428606</v>
      </c>
      <c r="R21" s="19">
        <f>(N21-K21)</f>
        <v>19.98</v>
      </c>
      <c r="S21" s="19">
        <f>(O21-L21)/L21*100</f>
        <v>-21.369127516778523</v>
      </c>
      <c r="T21" s="40"/>
      <c r="U21" s="20"/>
      <c r="W21" s="45">
        <f t="shared" si="2"/>
        <v>-2.9000000000000057</v>
      </c>
      <c r="X21" s="43">
        <f t="shared" si="2"/>
        <v>19.98</v>
      </c>
      <c r="Y21" s="43">
        <f t="shared" si="2"/>
        <v>-7.9600000000000009</v>
      </c>
      <c r="Z21" s="43">
        <f t="shared" si="3"/>
        <v>-3.2062500710014206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172.33</v>
      </c>
      <c r="N22" s="24">
        <v>17.079999999999998</v>
      </c>
      <c r="O22" s="25">
        <v>28.27</v>
      </c>
      <c r="Q22" s="26">
        <f t="shared" ref="Q22:Q25" si="6">(M22-J22)/J22*100</f>
        <v>-1.5257142857142785</v>
      </c>
      <c r="R22" s="27">
        <f t="shared" ref="R22:R25" si="7">(N22-K22)</f>
        <v>17.079999999999998</v>
      </c>
      <c r="S22" s="27">
        <f t="shared" ref="S22:S25" si="8">(O22-L22)/L22*100</f>
        <v>-24.107382550335572</v>
      </c>
      <c r="T22" s="41"/>
      <c r="U22" s="28"/>
      <c r="W22" s="26">
        <f t="shared" si="2"/>
        <v>-2.6699999999999875</v>
      </c>
      <c r="X22" s="27">
        <f t="shared" si="2"/>
        <v>17.079999999999998</v>
      </c>
      <c r="Y22" s="27">
        <f t="shared" si="2"/>
        <v>-8.98</v>
      </c>
      <c r="Z22" s="27">
        <f t="shared" si="3"/>
        <v>-3.4538896381176016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170.95</v>
      </c>
      <c r="N23" s="24">
        <v>17.02</v>
      </c>
      <c r="O23" s="25">
        <v>28.25</v>
      </c>
      <c r="Q23" s="26">
        <f t="shared" si="6"/>
        <v>-2.3142857142857207</v>
      </c>
      <c r="R23" s="27">
        <f t="shared" si="7"/>
        <v>17.02</v>
      </c>
      <c r="S23" s="27">
        <f t="shared" si="8"/>
        <v>-24.161073825503358</v>
      </c>
      <c r="T23" s="41"/>
      <c r="U23" s="28"/>
      <c r="W23" s="26">
        <f t="shared" si="2"/>
        <v>-4.0500000000000114</v>
      </c>
      <c r="X23" s="27">
        <f t="shared" si="2"/>
        <v>17.02</v>
      </c>
      <c r="Y23" s="27">
        <f t="shared" si="2"/>
        <v>-9</v>
      </c>
      <c r="Z23" s="27">
        <f t="shared" si="3"/>
        <v>-4.8181488301111415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171.12</v>
      </c>
      <c r="N24" s="24">
        <v>15.5</v>
      </c>
      <c r="O24" s="25">
        <v>27.24</v>
      </c>
      <c r="Q24" s="26">
        <f t="shared" si="6"/>
        <v>-2.2171428571428549</v>
      </c>
      <c r="R24" s="27">
        <f t="shared" si="7"/>
        <v>15.5</v>
      </c>
      <c r="S24" s="27">
        <f t="shared" si="8"/>
        <v>-26.872483221476511</v>
      </c>
      <c r="T24" s="41"/>
      <c r="U24" s="28"/>
      <c r="W24" s="26">
        <f t="shared" si="2"/>
        <v>-3.8799999999999955</v>
      </c>
      <c r="X24" s="27">
        <f t="shared" si="2"/>
        <v>15.5</v>
      </c>
      <c r="Y24" s="27">
        <f t="shared" si="2"/>
        <v>-10.010000000000002</v>
      </c>
      <c r="Z24" s="27">
        <f t="shared" si="3"/>
        <v>-4.9541087172639493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185.63</v>
      </c>
      <c r="N25" s="31">
        <v>18.649999999999999</v>
      </c>
      <c r="O25" s="32">
        <v>35.43</v>
      </c>
      <c r="Q25" s="33">
        <f t="shared" si="6"/>
        <v>6.0742857142857121</v>
      </c>
      <c r="R25" s="34">
        <f t="shared" si="7"/>
        <v>18.649999999999999</v>
      </c>
      <c r="S25" s="34">
        <f t="shared" si="8"/>
        <v>-4.8859060402684573</v>
      </c>
      <c r="T25" s="42"/>
      <c r="U25" s="35"/>
      <c r="W25" s="33">
        <f t="shared" si="2"/>
        <v>10.629999999999995</v>
      </c>
      <c r="X25" s="34">
        <f t="shared" si="2"/>
        <v>18.649999999999999</v>
      </c>
      <c r="Y25" s="34">
        <f t="shared" si="2"/>
        <v>-1.8200000000000003</v>
      </c>
      <c r="Z25" s="34">
        <f t="shared" si="3"/>
        <v>10.978383793764806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5.3745644885391748</v>
      </c>
      <c r="R28" s="44">
        <f>AVERAGE(R5:R9,R13:R17)</f>
        <v>26.454186602870813</v>
      </c>
      <c r="S28" s="44">
        <f t="shared" ref="S28" si="9">AVERAGE(S5:S9,S13:S17,S21:S25)</f>
        <v>0.43847874720357954</v>
      </c>
      <c r="T28" s="44">
        <f>AVERAGE(T5:T9,T13:T17)</f>
        <v>21.715084757004309</v>
      </c>
      <c r="V28" t="s">
        <v>89</v>
      </c>
      <c r="W28" s="44">
        <f>AVERAGE(W5:W9,W13:W17,W21:W25)</f>
        <v>3.8059999999999983</v>
      </c>
      <c r="X28" s="44">
        <f>AVERAGE(X5:X9,X13:X17,X21:X25)</f>
        <v>27.331999999999997</v>
      </c>
      <c r="Y28" s="44">
        <f t="shared" ref="Y28:Z28" si="10">AVERAGE(Y5:Y9,Y13:Y17,Y21:Y25)</f>
        <v>0.16333333333333305</v>
      </c>
      <c r="Z28" s="44">
        <f t="shared" si="10"/>
        <v>21.06073021648962</v>
      </c>
    </row>
    <row r="29" spans="2:27" x14ac:dyDescent="0.25">
      <c r="O29" t="s">
        <v>83</v>
      </c>
      <c r="Q29" s="44">
        <f>MAX(Q5:Q9,Q13:Q17,Q21:Q25)</f>
        <v>26.316455696202539</v>
      </c>
      <c r="R29" s="44">
        <f>MAX(R5:R9,R13:R17)</f>
        <v>36.815789473684205</v>
      </c>
      <c r="S29" s="44">
        <f>MAX(S5:S9,S13:S17,S21:S25)</f>
        <v>67.328859060402678</v>
      </c>
      <c r="T29" s="44">
        <f>MAX(T5:T9,T13:T17)</f>
        <v>31.326916155855578</v>
      </c>
      <c r="V29" t="s">
        <v>90</v>
      </c>
      <c r="W29" s="44">
        <f>MAX(W5:W9,W13:W17,W21:W25)</f>
        <v>20.790000000000006</v>
      </c>
      <c r="X29" s="44">
        <f>MAX(X5:X9,X13:X17,X21:X25)</f>
        <v>41.97</v>
      </c>
      <c r="Y29" s="44">
        <f>MAX(Y5:Y9,Y13:Y17,Y21:Y25)</f>
        <v>25.08</v>
      </c>
      <c r="Z29" s="44">
        <f>MAX(Z5:Z9,Z13:Z17,Z21:Z25)</f>
        <v>44.989380927347099</v>
      </c>
    </row>
    <row r="30" spans="2:27" x14ac:dyDescent="0.25">
      <c r="O30" t="s">
        <v>84</v>
      </c>
      <c r="Q30" s="44">
        <f>MIN(Q5:Q9,Q13:Q17,Q21:Q25)</f>
        <v>-8.2837837837837789</v>
      </c>
      <c r="R30" s="44">
        <f>MIN(R5:R9,R13:R17)</f>
        <v>20.37121212121211</v>
      </c>
      <c r="S30" s="44">
        <f>MIN(S5:S9,S13:S17,S21:S25)</f>
        <v>-31.731543624161073</v>
      </c>
      <c r="T30" s="44">
        <f>MIN(T5:T9,T13:T17)</f>
        <v>14.089135720822318</v>
      </c>
      <c r="V30" t="s">
        <v>91</v>
      </c>
      <c r="W30" s="44">
        <f>MIN(W5:W9,W13:W17,W21:W25)</f>
        <v>-4.9200000000000017</v>
      </c>
      <c r="X30" s="44">
        <f>MIN(X5:X9,X13:X17,X21:X25)</f>
        <v>15.5</v>
      </c>
      <c r="Y30" s="44">
        <f>MIN(Y5:Y9,Y13:Y17,Y21:Y25)</f>
        <v>-11.82</v>
      </c>
      <c r="Z30" s="44">
        <f>MIN(Z5:Z9,Z13:Z17,Z21:Z25)</f>
        <v>-4.9541087172639493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D74-DC71-4CDD-A4D9-3D7708F31CAB}">
  <dimension ref="B2:AA30"/>
  <sheetViews>
    <sheetView topLeftCell="V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-80.06</v>
      </c>
      <c r="N5" s="16">
        <v>161.25</v>
      </c>
      <c r="O5" s="17">
        <v>28.41</v>
      </c>
      <c r="Q5" s="18">
        <f>(M5-J5)/J5*100</f>
        <v>8.1891891891891913</v>
      </c>
      <c r="R5" s="19">
        <f>(N5-K5)/K5*100</f>
        <v>22.15909090909091</v>
      </c>
      <c r="S5" s="19">
        <f>(O5-L5)/L5*100</f>
        <v>-23.731543624161073</v>
      </c>
      <c r="T5" s="19">
        <f t="shared" ref="T5:T9" si="0">(SQRT(M5^2+N5^2+O5^2)-SQRT(J5^2+K5^2+L5^2))/SQRT(J5^2+K5^2+L5^2)*100</f>
        <v>16.949049911236251</v>
      </c>
      <c r="U5" s="20"/>
      <c r="W5" s="45">
        <f>(M5-J5)</f>
        <v>-6.0600000000000023</v>
      </c>
      <c r="X5" s="43">
        <f>(N5-K5)</f>
        <v>29.25</v>
      </c>
      <c r="Y5" s="43">
        <f>(O5-L5)</f>
        <v>-8.84</v>
      </c>
      <c r="Z5" s="43">
        <f>(SQRT(M5^2+N5^2+O5^2)-SQRT(J5^2+K5^2+L5^2))</f>
        <v>26.414191626938106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-77.78</v>
      </c>
      <c r="N6" s="24">
        <v>154.55000000000001</v>
      </c>
      <c r="O6" s="25">
        <v>27.39</v>
      </c>
      <c r="Q6" s="26">
        <f t="shared" ref="Q6:S9" si="1">(M6-J6)/J6*100</f>
        <v>5.1081081081081097</v>
      </c>
      <c r="R6" s="27">
        <f t="shared" si="1"/>
        <v>17.083333333333343</v>
      </c>
      <c r="S6" s="27">
        <f t="shared" si="1"/>
        <v>-26.469798657718119</v>
      </c>
      <c r="T6" s="27">
        <f t="shared" si="0"/>
        <v>12.402416597990912</v>
      </c>
      <c r="U6" s="28"/>
      <c r="W6" s="26">
        <f t="shared" ref="W6:Y25" si="2">(M6-J6)</f>
        <v>-3.7800000000000011</v>
      </c>
      <c r="X6" s="27">
        <f t="shared" si="2"/>
        <v>22.550000000000011</v>
      </c>
      <c r="Y6" s="27">
        <f t="shared" si="2"/>
        <v>-9.86</v>
      </c>
      <c r="Z6" s="27">
        <f t="shared" ref="Z6:Z25" si="3">(SQRT(M6^2+N6^2+O6^2)-SQRT(J6^2+K6^2+L6^2))</f>
        <v>19.328505749414887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-74.62</v>
      </c>
      <c r="N7" s="24">
        <v>167.11</v>
      </c>
      <c r="O7" s="25">
        <v>27.51</v>
      </c>
      <c r="Q7" s="26">
        <f t="shared" si="1"/>
        <v>0.83783783783784405</v>
      </c>
      <c r="R7" s="27">
        <f t="shared" si="1"/>
        <v>26.598484848484858</v>
      </c>
      <c r="S7" s="27">
        <f t="shared" si="1"/>
        <v>-26.147651006711403</v>
      </c>
      <c r="T7" s="27">
        <f t="shared" si="0"/>
        <v>18.752493853004125</v>
      </c>
      <c r="U7" s="28"/>
      <c r="W7" s="26">
        <f t="shared" si="2"/>
        <v>-0.62000000000000455</v>
      </c>
      <c r="X7" s="27">
        <f t="shared" si="2"/>
        <v>35.110000000000014</v>
      </c>
      <c r="Y7" s="27">
        <f t="shared" si="2"/>
        <v>-9.7399999999999984</v>
      </c>
      <c r="Z7" s="27">
        <f t="shared" si="3"/>
        <v>29.224762963725368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-80.430000000000007</v>
      </c>
      <c r="N8" s="24">
        <v>155.91999999999999</v>
      </c>
      <c r="O8" s="25">
        <v>26.37</v>
      </c>
      <c r="Q8" s="26">
        <f t="shared" si="1"/>
        <v>8.6891891891891984</v>
      </c>
      <c r="R8" s="27">
        <f t="shared" si="1"/>
        <v>18.121212121212114</v>
      </c>
      <c r="S8" s="27">
        <f t="shared" si="1"/>
        <v>-29.208053691275165</v>
      </c>
      <c r="T8" s="27">
        <f t="shared" si="0"/>
        <v>13.839694069179654</v>
      </c>
      <c r="U8" s="28"/>
      <c r="W8" s="26">
        <f t="shared" si="2"/>
        <v>-6.4300000000000068</v>
      </c>
      <c r="X8" s="27">
        <f t="shared" si="2"/>
        <v>23.919999999999987</v>
      </c>
      <c r="Y8" s="27">
        <f t="shared" si="2"/>
        <v>-10.879999999999999</v>
      </c>
      <c r="Z8" s="27">
        <f t="shared" si="3"/>
        <v>21.568426142822432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-77.88</v>
      </c>
      <c r="N9" s="31">
        <v>164.1</v>
      </c>
      <c r="O9" s="32">
        <v>28.4</v>
      </c>
      <c r="Q9" s="33">
        <f t="shared" si="1"/>
        <v>5.2432432432432368</v>
      </c>
      <c r="R9" s="34">
        <f t="shared" si="1"/>
        <v>24.318181818181813</v>
      </c>
      <c r="S9" s="34">
        <f t="shared" si="1"/>
        <v>-23.75838926174497</v>
      </c>
      <c r="T9" s="34">
        <f t="shared" si="0"/>
        <v>17.96974833066486</v>
      </c>
      <c r="U9" s="35"/>
      <c r="W9" s="33">
        <f t="shared" si="2"/>
        <v>-3.8799999999999955</v>
      </c>
      <c r="X9" s="34">
        <f t="shared" si="2"/>
        <v>32.099999999999994</v>
      </c>
      <c r="Y9" s="34">
        <f t="shared" si="2"/>
        <v>-8.8500000000000014</v>
      </c>
      <c r="Z9" s="34">
        <f t="shared" si="3"/>
        <v>28.004895754030599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81.98</v>
      </c>
      <c r="N13" s="16">
        <v>142.46</v>
      </c>
      <c r="O13" s="17">
        <v>61.12</v>
      </c>
      <c r="Q13" s="18">
        <f>(M13-J13)/J13*100</f>
        <v>3.7721518987341822</v>
      </c>
      <c r="R13" s="19">
        <f>(N13-K13)/K13*100</f>
        <v>24.96491228070176</v>
      </c>
      <c r="S13" s="19">
        <f>(O13-L13)/L13*100</f>
        <v>64.080536912751668</v>
      </c>
      <c r="T13" s="19">
        <f t="shared" ref="T13:T17" si="4">(SQRT(M13^2+N13^2+O13^2)-SQRT(J13^2+K13^2+L13^2))/SQRT(J13^2+K13^2+L13^2)*100</f>
        <v>22.106518253687771</v>
      </c>
      <c r="U13" s="20"/>
      <c r="W13" s="45">
        <f t="shared" si="2"/>
        <v>2.980000000000004</v>
      </c>
      <c r="X13" s="43">
        <f t="shared" si="2"/>
        <v>28.460000000000008</v>
      </c>
      <c r="Y13" s="43">
        <f t="shared" si="2"/>
        <v>23.869999999999997</v>
      </c>
      <c r="Z13" s="43">
        <f t="shared" si="3"/>
        <v>31.74773302754889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87.6</v>
      </c>
      <c r="N14" s="24">
        <v>145.1</v>
      </c>
      <c r="O14" s="25">
        <v>64.2</v>
      </c>
      <c r="Q14" s="26">
        <f t="shared" ref="Q14:S17" si="5">(M14-J14)/J14*100</f>
        <v>10.886075949367081</v>
      </c>
      <c r="R14" s="27">
        <f t="shared" si="5"/>
        <v>27.280701754385962</v>
      </c>
      <c r="S14" s="27">
        <f t="shared" si="5"/>
        <v>72.348993288590606</v>
      </c>
      <c r="T14" s="27">
        <f t="shared" si="4"/>
        <v>26.203504384802844</v>
      </c>
      <c r="U14" s="28"/>
      <c r="W14" s="26">
        <f t="shared" si="2"/>
        <v>8.5999999999999943</v>
      </c>
      <c r="X14" s="27">
        <f t="shared" si="2"/>
        <v>31.099999999999994</v>
      </c>
      <c r="Y14" s="27">
        <f t="shared" si="2"/>
        <v>26.950000000000003</v>
      </c>
      <c r="Z14" s="27">
        <f t="shared" si="3"/>
        <v>37.631518995812513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84.95</v>
      </c>
      <c r="N15" s="24">
        <v>146.29</v>
      </c>
      <c r="O15" s="25">
        <v>64.180000000000007</v>
      </c>
      <c r="Q15" s="26">
        <f t="shared" si="5"/>
        <v>7.5316455696202569</v>
      </c>
      <c r="R15" s="27">
        <f t="shared" si="5"/>
        <v>28.324561403508763</v>
      </c>
      <c r="S15" s="27">
        <f t="shared" si="5"/>
        <v>72.295302013422841</v>
      </c>
      <c r="T15" s="27">
        <f t="shared" si="4"/>
        <v>25.986114524786586</v>
      </c>
      <c r="U15" s="28"/>
      <c r="W15" s="26">
        <f t="shared" si="2"/>
        <v>5.9500000000000028</v>
      </c>
      <c r="X15" s="27">
        <f t="shared" si="2"/>
        <v>32.289999999999992</v>
      </c>
      <c r="Y15" s="27">
        <f t="shared" si="2"/>
        <v>26.930000000000007</v>
      </c>
      <c r="Z15" s="27">
        <f t="shared" si="3"/>
        <v>37.319319889671448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82.72</v>
      </c>
      <c r="N16" s="24">
        <v>146.35</v>
      </c>
      <c r="O16" s="25">
        <v>62.15</v>
      </c>
      <c r="Q16" s="26">
        <f t="shared" si="5"/>
        <v>4.7088607594936693</v>
      </c>
      <c r="R16" s="27">
        <f t="shared" si="5"/>
        <v>28.377192982456133</v>
      </c>
      <c r="S16" s="27">
        <f t="shared" si="5"/>
        <v>66.845637583892611</v>
      </c>
      <c r="T16" s="27">
        <f t="shared" si="4"/>
        <v>24.801369112441137</v>
      </c>
      <c r="U16" s="28"/>
      <c r="W16" s="26">
        <f t="shared" si="2"/>
        <v>3.7199999999999989</v>
      </c>
      <c r="X16" s="27">
        <f t="shared" si="2"/>
        <v>32.349999999999994</v>
      </c>
      <c r="Y16" s="27">
        <f t="shared" si="2"/>
        <v>24.9</v>
      </c>
      <c r="Z16" s="27">
        <f t="shared" si="3"/>
        <v>35.617876875212033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87.5</v>
      </c>
      <c r="N17" s="31">
        <v>147.69999999999999</v>
      </c>
      <c r="O17" s="32">
        <v>64.22</v>
      </c>
      <c r="Q17" s="33">
        <f t="shared" si="5"/>
        <v>10.759493670886076</v>
      </c>
      <c r="R17" s="34">
        <f t="shared" si="5"/>
        <v>29.561403508771921</v>
      </c>
      <c r="S17" s="34">
        <f t="shared" si="5"/>
        <v>72.402684563758385</v>
      </c>
      <c r="T17" s="34">
        <f t="shared" si="4"/>
        <v>27.629123782279059</v>
      </c>
      <c r="U17" s="35"/>
      <c r="W17" s="33">
        <f t="shared" si="2"/>
        <v>8.5</v>
      </c>
      <c r="X17" s="34">
        <f t="shared" si="2"/>
        <v>33.699999999999989</v>
      </c>
      <c r="Y17" s="34">
        <f t="shared" si="2"/>
        <v>26.97</v>
      </c>
      <c r="Z17" s="34">
        <f t="shared" si="3"/>
        <v>39.678887265685574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193.43</v>
      </c>
      <c r="N21" s="16">
        <v>11.32</v>
      </c>
      <c r="O21" s="17">
        <v>55.47</v>
      </c>
      <c r="Q21" s="18">
        <f>(M21-J21)/J21*100</f>
        <v>10.531428571428576</v>
      </c>
      <c r="R21" s="19">
        <f>(N21-K21)</f>
        <v>11.32</v>
      </c>
      <c r="S21" s="19">
        <f>(O21-L21)/L21*100</f>
        <v>48.912751677852349</v>
      </c>
      <c r="T21" s="40"/>
      <c r="U21" s="20"/>
      <c r="W21" s="45">
        <f t="shared" si="2"/>
        <v>18.430000000000007</v>
      </c>
      <c r="X21" s="43">
        <f t="shared" si="2"/>
        <v>11.32</v>
      </c>
      <c r="Y21" s="43">
        <f t="shared" si="2"/>
        <v>18.22</v>
      </c>
      <c r="Z21" s="43">
        <f t="shared" si="3"/>
        <v>22.62405797146468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193.28</v>
      </c>
      <c r="N22" s="24">
        <v>11.47</v>
      </c>
      <c r="O22" s="25">
        <v>56.47</v>
      </c>
      <c r="Q22" s="26">
        <f t="shared" ref="Q22:Q25" si="6">(M22-J22)/J22*100</f>
        <v>10.445714285714287</v>
      </c>
      <c r="R22" s="27">
        <f t="shared" ref="R22:R25" si="7">(N22-K22)</f>
        <v>11.47</v>
      </c>
      <c r="S22" s="27">
        <f t="shared" ref="S22:S25" si="8">(O22-L22)/L22*100</f>
        <v>51.597315436241608</v>
      </c>
      <c r="T22" s="41"/>
      <c r="U22" s="28"/>
      <c r="W22" s="26">
        <f t="shared" si="2"/>
        <v>18.28</v>
      </c>
      <c r="X22" s="27">
        <f t="shared" si="2"/>
        <v>11.47</v>
      </c>
      <c r="Y22" s="27">
        <f t="shared" si="2"/>
        <v>19.22</v>
      </c>
      <c r="Z22" s="27">
        <f t="shared" si="3"/>
        <v>22.766288943292523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194.38</v>
      </c>
      <c r="N23" s="24">
        <v>13</v>
      </c>
      <c r="O23" s="25">
        <v>57.49</v>
      </c>
      <c r="Q23" s="26">
        <f t="shared" si="6"/>
        <v>11.074285714285711</v>
      </c>
      <c r="R23" s="27">
        <f t="shared" si="7"/>
        <v>13</v>
      </c>
      <c r="S23" s="27">
        <f t="shared" si="8"/>
        <v>54.335570469798668</v>
      </c>
      <c r="T23" s="41"/>
      <c r="U23" s="28"/>
      <c r="W23" s="26">
        <f t="shared" si="2"/>
        <v>19.379999999999995</v>
      </c>
      <c r="X23" s="27">
        <f t="shared" si="2"/>
        <v>13</v>
      </c>
      <c r="Y23" s="27">
        <f t="shared" si="2"/>
        <v>20.240000000000002</v>
      </c>
      <c r="Z23" s="27">
        <f t="shared" si="3"/>
        <v>24.199329156725355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193.74</v>
      </c>
      <c r="N24" s="24">
        <v>11</v>
      </c>
      <c r="O24" s="25">
        <v>53.47</v>
      </c>
      <c r="Q24" s="26">
        <f t="shared" si="6"/>
        <v>10.708571428571434</v>
      </c>
      <c r="R24" s="27">
        <f t="shared" si="7"/>
        <v>11</v>
      </c>
      <c r="S24" s="27">
        <f t="shared" si="8"/>
        <v>43.543624161073822</v>
      </c>
      <c r="T24" s="41"/>
      <c r="U24" s="28"/>
      <c r="W24" s="26">
        <f t="shared" si="2"/>
        <v>18.740000000000009</v>
      </c>
      <c r="X24" s="27">
        <f t="shared" si="2"/>
        <v>11</v>
      </c>
      <c r="Y24" s="27">
        <f t="shared" si="2"/>
        <v>16.22</v>
      </c>
      <c r="Z24" s="27">
        <f t="shared" si="3"/>
        <v>22.363401921989265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194.75</v>
      </c>
      <c r="N25" s="31">
        <v>11.37</v>
      </c>
      <c r="O25" s="32">
        <v>55.48</v>
      </c>
      <c r="Q25" s="33">
        <f t="shared" si="6"/>
        <v>11.285714285714285</v>
      </c>
      <c r="R25" s="34">
        <f t="shared" si="7"/>
        <v>11.37</v>
      </c>
      <c r="S25" s="34">
        <f t="shared" si="8"/>
        <v>48.939597315436231</v>
      </c>
      <c r="T25" s="42"/>
      <c r="U25" s="35"/>
      <c r="W25" s="33">
        <f t="shared" si="2"/>
        <v>19.75</v>
      </c>
      <c r="X25" s="34">
        <f t="shared" si="2"/>
        <v>11.37</v>
      </c>
      <c r="Y25" s="34">
        <f t="shared" si="2"/>
        <v>18.229999999999997</v>
      </c>
      <c r="Z25" s="34">
        <f t="shared" si="3"/>
        <v>23.896783104047699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7.9847673134255421</v>
      </c>
      <c r="R28" s="44">
        <f>AVERAGE(R5:R9,R13:R17)</f>
        <v>24.678907496012759</v>
      </c>
      <c r="S28" s="44">
        <f t="shared" ref="S28" si="9">AVERAGE(S5:S9,S13:S17,S21:S25)</f>
        <v>31.065771812080534</v>
      </c>
      <c r="T28" s="44">
        <f>AVERAGE(T5:T9,T13:T17)</f>
        <v>20.664003282007322</v>
      </c>
      <c r="V28" t="s">
        <v>89</v>
      </c>
      <c r="W28" s="44">
        <f>AVERAGE(W5:W9,W13:W17,W21:W25)</f>
        <v>6.9039999999999999</v>
      </c>
      <c r="X28" s="44">
        <f>AVERAGE(X5:X9,X13:X17,X21:X25)</f>
        <v>23.932666666666666</v>
      </c>
      <c r="Y28" s="44">
        <f t="shared" ref="Y28:Z28" si="10">AVERAGE(Y5:Y9,Y13:Y17,Y21:Y25)</f>
        <v>11.572000000000001</v>
      </c>
      <c r="Z28" s="44">
        <f t="shared" si="10"/>
        <v>28.159065292558761</v>
      </c>
    </row>
    <row r="29" spans="2:27" x14ac:dyDescent="0.25">
      <c r="O29" t="s">
        <v>83</v>
      </c>
      <c r="Q29" s="44">
        <f>MAX(Q5:Q9,Q13:Q17,Q21:Q25)</f>
        <v>11.285714285714285</v>
      </c>
      <c r="R29" s="44">
        <f>MAX(R5:R9,R13:R17)</f>
        <v>29.561403508771921</v>
      </c>
      <c r="S29" s="44">
        <f>MAX(S5:S9,S13:S17,S21:S25)</f>
        <v>72.402684563758385</v>
      </c>
      <c r="T29" s="44">
        <f>MAX(T5:T9,T13:T17)</f>
        <v>27.629123782279059</v>
      </c>
      <c r="V29" t="s">
        <v>90</v>
      </c>
      <c r="W29" s="44">
        <f>MAX(W5:W9,W13:W17,W21:W25)</f>
        <v>19.75</v>
      </c>
      <c r="X29" s="44">
        <f>MAX(X5:X9,X13:X17,X21:X25)</f>
        <v>35.110000000000014</v>
      </c>
      <c r="Y29" s="44">
        <f>MAX(Y5:Y9,Y13:Y17,Y21:Y25)</f>
        <v>26.97</v>
      </c>
      <c r="Z29" s="44">
        <f>MAX(Z5:Z9,Z13:Z17,Z21:Z25)</f>
        <v>39.678887265685574</v>
      </c>
    </row>
    <row r="30" spans="2:27" x14ac:dyDescent="0.25">
      <c r="O30" t="s">
        <v>84</v>
      </c>
      <c r="Q30" s="44">
        <f>MIN(Q5:Q9,Q13:Q17,Q21:Q25)</f>
        <v>0.83783783783784405</v>
      </c>
      <c r="R30" s="44">
        <f>MIN(R5:R9,R13:R17)</f>
        <v>17.083333333333343</v>
      </c>
      <c r="S30" s="44">
        <f>MIN(S5:S9,S13:S17,S21:S25)</f>
        <v>-29.208053691275165</v>
      </c>
      <c r="T30" s="44">
        <f>MIN(T5:T9,T13:T17)</f>
        <v>12.402416597990912</v>
      </c>
      <c r="V30" t="s">
        <v>91</v>
      </c>
      <c r="W30" s="44">
        <f>MIN(W5:W9,W13:W17,W21:W25)</f>
        <v>-6.4300000000000068</v>
      </c>
      <c r="X30" s="44">
        <f>MIN(X5:X9,X13:X17,X21:X25)</f>
        <v>11</v>
      </c>
      <c r="Y30" s="44">
        <f>MIN(Y5:Y9,Y13:Y17,Y21:Y25)</f>
        <v>-10.879999999999999</v>
      </c>
      <c r="Z30" s="44">
        <f>MIN(Z5:Z9,Z13:Z17,Z21:Z25)</f>
        <v>19.328505749414887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F497-74AA-42C5-9F37-7B14E53061C0}">
  <dimension ref="B2:AA30"/>
  <sheetViews>
    <sheetView topLeftCell="U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-78.41</v>
      </c>
      <c r="N5" s="16">
        <v>162.91999999999999</v>
      </c>
      <c r="O5" s="17">
        <v>26.44</v>
      </c>
      <c r="Q5" s="18">
        <f>(M5-J5)/J5*100</f>
        <v>5.9594594594594552</v>
      </c>
      <c r="R5" s="19">
        <f>(N5-K5)/K5*100</f>
        <v>23.424242424242415</v>
      </c>
      <c r="S5" s="19">
        <f>(O5-L5)/L5*100</f>
        <v>-29.020134228187917</v>
      </c>
      <c r="T5" s="27">
        <f t="shared" ref="T5:T9" si="0">(SQRT(M5^2+N5^2+O5^2)-SQRT(J5^2+K5^2+L5^2))/SQRT(J5^2+K5^2+L5^2)*100</f>
        <v>17.251140830999177</v>
      </c>
      <c r="U5" s="20"/>
      <c r="W5" s="45">
        <f>(M5-J5)</f>
        <v>-4.4099999999999966</v>
      </c>
      <c r="X5" s="43">
        <f>(N5-K5)</f>
        <v>30.919999999999987</v>
      </c>
      <c r="Y5" s="43">
        <f>(O5-L5)</f>
        <v>-10.809999999999999</v>
      </c>
      <c r="Z5" s="43">
        <f>(SQRT(M5^2+N5^2+O5^2)-SQRT(J5^2+K5^2+L5^2))</f>
        <v>26.884984236858145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-33.9</v>
      </c>
      <c r="N6" s="24">
        <v>128.86000000000001</v>
      </c>
      <c r="O6" s="25">
        <v>25.71</v>
      </c>
      <c r="Q6" s="26">
        <f t="shared" ref="Q6:S9" si="1">(M6-J6)/J6*100</f>
        <v>-54.189189189189193</v>
      </c>
      <c r="R6" s="27">
        <f t="shared" si="1"/>
        <v>-2.3787878787878682</v>
      </c>
      <c r="S6" s="27">
        <f t="shared" si="1"/>
        <v>-30.979865771812076</v>
      </c>
      <c r="T6" s="27">
        <f t="shared" si="0"/>
        <v>-12.924648406810475</v>
      </c>
      <c r="U6" s="28"/>
      <c r="W6" s="26">
        <f t="shared" ref="W6:Y25" si="2">(M6-J6)</f>
        <v>40.1</v>
      </c>
      <c r="X6" s="27">
        <f t="shared" si="2"/>
        <v>-3.1399999999999864</v>
      </c>
      <c r="Y6" s="27">
        <f t="shared" si="2"/>
        <v>-11.54</v>
      </c>
      <c r="Z6" s="27">
        <f t="shared" ref="Z6:Z25" si="3">(SQRT(M6^2+N6^2+O6^2)-SQRT(J6^2+K6^2+L6^2))</f>
        <v>-20.142376210832168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-34.65</v>
      </c>
      <c r="N7" s="24">
        <v>152.29</v>
      </c>
      <c r="O7" s="25">
        <v>26.86</v>
      </c>
      <c r="Q7" s="26">
        <f t="shared" si="1"/>
        <v>-53.175675675675684</v>
      </c>
      <c r="R7" s="27">
        <f t="shared" si="1"/>
        <v>15.371212121212116</v>
      </c>
      <c r="S7" s="27">
        <f t="shared" si="1"/>
        <v>-27.892617449664431</v>
      </c>
      <c r="T7" s="27">
        <f t="shared" si="0"/>
        <v>1.6877878894572325</v>
      </c>
      <c r="U7" s="28"/>
      <c r="W7" s="26">
        <f t="shared" si="2"/>
        <v>39.35</v>
      </c>
      <c r="X7" s="27">
        <f t="shared" si="2"/>
        <v>20.289999999999992</v>
      </c>
      <c r="Y7" s="27">
        <f t="shared" si="2"/>
        <v>-10.39</v>
      </c>
      <c r="Z7" s="27">
        <f t="shared" si="3"/>
        <v>2.6303275387839733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-30.57</v>
      </c>
      <c r="N8" s="24">
        <v>142.78</v>
      </c>
      <c r="O8" s="25">
        <v>26.84</v>
      </c>
      <c r="Q8" s="26">
        <f t="shared" si="1"/>
        <v>-58.689189189189186</v>
      </c>
      <c r="R8" s="27">
        <f t="shared" si="1"/>
        <v>8.1666666666666679</v>
      </c>
      <c r="S8" s="27">
        <f t="shared" si="1"/>
        <v>-27.946308724832214</v>
      </c>
      <c r="T8" s="27">
        <f t="shared" si="0"/>
        <v>-4.7370414934031944</v>
      </c>
      <c r="U8" s="28"/>
      <c r="W8" s="26">
        <f t="shared" si="2"/>
        <v>43.43</v>
      </c>
      <c r="X8" s="27">
        <f t="shared" si="2"/>
        <v>10.780000000000001</v>
      </c>
      <c r="Y8" s="27">
        <f t="shared" si="2"/>
        <v>-10.41</v>
      </c>
      <c r="Z8" s="27">
        <f t="shared" si="3"/>
        <v>-7.3824268856839126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-79.150000000000006</v>
      </c>
      <c r="N9" s="31">
        <v>165.54</v>
      </c>
      <c r="O9" s="32">
        <v>27.45</v>
      </c>
      <c r="Q9" s="33">
        <f t="shared" si="1"/>
        <v>6.9594594594594676</v>
      </c>
      <c r="R9" s="34">
        <f t="shared" si="1"/>
        <v>25.409090909090903</v>
      </c>
      <c r="S9" s="34">
        <f t="shared" si="1"/>
        <v>-26.308724832214768</v>
      </c>
      <c r="T9" s="27">
        <f t="shared" si="0"/>
        <v>19.048601157453671</v>
      </c>
      <c r="U9" s="35"/>
      <c r="W9" s="33">
        <f t="shared" si="2"/>
        <v>-5.1500000000000057</v>
      </c>
      <c r="X9" s="34">
        <f t="shared" si="2"/>
        <v>33.539999999999992</v>
      </c>
      <c r="Y9" s="34">
        <f t="shared" si="2"/>
        <v>-9.8000000000000007</v>
      </c>
      <c r="Z9" s="34">
        <f t="shared" si="3"/>
        <v>29.686230427850376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124.81</v>
      </c>
      <c r="N13" s="16">
        <v>120.23</v>
      </c>
      <c r="O13" s="17">
        <v>26.44</v>
      </c>
      <c r="Q13" s="18">
        <f>(M13-J13)/J13*100</f>
        <v>57.9873417721519</v>
      </c>
      <c r="R13" s="19">
        <f>(N13-K13)/K13*100</f>
        <v>5.4649122807017578</v>
      </c>
      <c r="S13" s="19">
        <f>(O13-L13)/L13*100</f>
        <v>-29.020134228187917</v>
      </c>
      <c r="T13" s="27">
        <f t="shared" ref="T13:T17" si="4">(SQRT(M13^2+N13^2+O13^2)-SQRT(J13^2+K13^2+L13^2))/SQRT(J13^2+K13^2+L13^2)*100</f>
        <v>22.068067453338749</v>
      </c>
      <c r="U13" s="20"/>
      <c r="W13" s="45">
        <f t="shared" si="2"/>
        <v>45.81</v>
      </c>
      <c r="X13" s="43">
        <f t="shared" si="2"/>
        <v>6.230000000000004</v>
      </c>
      <c r="Y13" s="43">
        <f t="shared" si="2"/>
        <v>-10.809999999999999</v>
      </c>
      <c r="Z13" s="43">
        <f t="shared" si="3"/>
        <v>31.692512855373081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123.11</v>
      </c>
      <c r="N14" s="24">
        <v>138.13999999999999</v>
      </c>
      <c r="O14" s="25">
        <v>27.55</v>
      </c>
      <c r="Q14" s="26">
        <f t="shared" ref="Q14:S17" si="5">(M14-J14)/J14*100</f>
        <v>55.835443037974684</v>
      </c>
      <c r="R14" s="27">
        <f t="shared" si="5"/>
        <v>21.175438596491215</v>
      </c>
      <c r="S14" s="27">
        <f t="shared" si="5"/>
        <v>-26.040268456375838</v>
      </c>
      <c r="T14" s="27">
        <f t="shared" si="4"/>
        <v>30.264954410621563</v>
      </c>
      <c r="U14" s="28"/>
      <c r="W14" s="26">
        <f t="shared" si="2"/>
        <v>44.11</v>
      </c>
      <c r="X14" s="27">
        <f t="shared" si="2"/>
        <v>24.139999999999986</v>
      </c>
      <c r="Y14" s="27">
        <f t="shared" si="2"/>
        <v>-9.6999999999999993</v>
      </c>
      <c r="Z14" s="27">
        <f t="shared" si="3"/>
        <v>43.464270659585452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125.56</v>
      </c>
      <c r="N15" s="24">
        <v>135.52000000000001</v>
      </c>
      <c r="O15" s="25">
        <v>26.56</v>
      </c>
      <c r="Q15" s="26">
        <f t="shared" si="5"/>
        <v>58.936708860759502</v>
      </c>
      <c r="R15" s="27">
        <f t="shared" si="5"/>
        <v>18.877192982456148</v>
      </c>
      <c r="S15" s="27">
        <f t="shared" si="5"/>
        <v>-28.697986577181211</v>
      </c>
      <c r="T15" s="27">
        <f t="shared" si="4"/>
        <v>29.964389658814049</v>
      </c>
      <c r="U15" s="28"/>
      <c r="W15" s="26">
        <f t="shared" si="2"/>
        <v>46.56</v>
      </c>
      <c r="X15" s="27">
        <f t="shared" si="2"/>
        <v>21.52000000000001</v>
      </c>
      <c r="Y15" s="27">
        <f t="shared" si="2"/>
        <v>-10.690000000000001</v>
      </c>
      <c r="Z15" s="27">
        <f t="shared" si="3"/>
        <v>43.032621976225528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125.55</v>
      </c>
      <c r="N16" s="24">
        <v>136.94999999999999</v>
      </c>
      <c r="O16" s="25">
        <v>25.57</v>
      </c>
      <c r="Q16" s="26">
        <f t="shared" si="5"/>
        <v>58.924050632911381</v>
      </c>
      <c r="R16" s="27">
        <f t="shared" si="5"/>
        <v>20.131578947368411</v>
      </c>
      <c r="S16" s="27">
        <f t="shared" si="5"/>
        <v>-31.355704697986575</v>
      </c>
      <c r="T16" s="27">
        <f t="shared" si="4"/>
        <v>30.588738643099799</v>
      </c>
      <c r="U16" s="28"/>
      <c r="W16" s="26">
        <f t="shared" si="2"/>
        <v>46.55</v>
      </c>
      <c r="X16" s="27">
        <f t="shared" si="2"/>
        <v>22.949999999999989</v>
      </c>
      <c r="Y16" s="27">
        <f t="shared" si="2"/>
        <v>-11.68</v>
      </c>
      <c r="Z16" s="27">
        <f t="shared" si="3"/>
        <v>43.929265429602395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123.05</v>
      </c>
      <c r="N17" s="31">
        <v>139.52000000000001</v>
      </c>
      <c r="O17" s="32">
        <v>27.56</v>
      </c>
      <c r="Q17" s="33">
        <f t="shared" si="5"/>
        <v>55.759493670886073</v>
      </c>
      <c r="R17" s="34">
        <f t="shared" si="5"/>
        <v>22.385964912280713</v>
      </c>
      <c r="S17" s="34">
        <f t="shared" si="5"/>
        <v>-26.013422818791948</v>
      </c>
      <c r="T17" s="27">
        <f t="shared" si="4"/>
        <v>30.949792309376793</v>
      </c>
      <c r="U17" s="35"/>
      <c r="W17" s="33">
        <f t="shared" si="2"/>
        <v>44.05</v>
      </c>
      <c r="X17" s="34">
        <f t="shared" si="2"/>
        <v>25.52000000000001</v>
      </c>
      <c r="Y17" s="34">
        <f t="shared" si="2"/>
        <v>-9.6900000000000013</v>
      </c>
      <c r="Z17" s="34">
        <f t="shared" si="3"/>
        <v>44.44778378125045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234.44</v>
      </c>
      <c r="N21" s="16">
        <v>1.1499999999999999</v>
      </c>
      <c r="O21" s="17">
        <v>25.86</v>
      </c>
      <c r="Q21" s="18">
        <f>(M21-J21)/J21*100</f>
        <v>33.965714285714284</v>
      </c>
      <c r="R21" s="19">
        <f>(N21-K21)</f>
        <v>1.1499999999999999</v>
      </c>
      <c r="S21" s="19">
        <f>(O21-L21)/L21*100</f>
        <v>-30.577181208053695</v>
      </c>
      <c r="T21" s="40"/>
      <c r="U21" s="20"/>
      <c r="W21" s="45">
        <f t="shared" si="2"/>
        <v>59.44</v>
      </c>
      <c r="X21" s="43">
        <f t="shared" si="2"/>
        <v>1.1499999999999999</v>
      </c>
      <c r="Y21" s="43">
        <f t="shared" si="2"/>
        <v>-11.39</v>
      </c>
      <c r="Z21" s="43">
        <f t="shared" si="3"/>
        <v>56.944192254970432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225.44</v>
      </c>
      <c r="N22" s="24">
        <v>14.88</v>
      </c>
      <c r="O22" s="25">
        <v>44.85</v>
      </c>
      <c r="Q22" s="26">
        <f t="shared" ref="Q22:Q25" si="6">(M22-J22)/J22*100</f>
        <v>28.822857142857139</v>
      </c>
      <c r="R22" s="27">
        <f t="shared" ref="R22:R25" si="7">(N22-K22)</f>
        <v>14.88</v>
      </c>
      <c r="S22" s="27">
        <f t="shared" ref="S22:S25" si="8">(O22-L22)/L22*100</f>
        <v>20.402684563758395</v>
      </c>
      <c r="T22" s="41"/>
      <c r="U22" s="28"/>
      <c r="W22" s="26">
        <f t="shared" si="2"/>
        <v>50.44</v>
      </c>
      <c r="X22" s="27">
        <f t="shared" si="2"/>
        <v>14.88</v>
      </c>
      <c r="Y22" s="27">
        <f t="shared" si="2"/>
        <v>7.6000000000000014</v>
      </c>
      <c r="Z22" s="27">
        <f t="shared" si="3"/>
        <v>51.418616050860095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221.66</v>
      </c>
      <c r="N23" s="24">
        <v>16.61</v>
      </c>
      <c r="O23" s="25">
        <v>56.82</v>
      </c>
      <c r="Q23" s="26">
        <f t="shared" si="6"/>
        <v>26.662857142857138</v>
      </c>
      <c r="R23" s="27">
        <f t="shared" si="7"/>
        <v>16.61</v>
      </c>
      <c r="S23" s="27">
        <f t="shared" si="8"/>
        <v>52.536912751677853</v>
      </c>
      <c r="T23" s="41"/>
      <c r="U23" s="28"/>
      <c r="W23" s="26">
        <f t="shared" si="2"/>
        <v>46.66</v>
      </c>
      <c r="X23" s="27">
        <f t="shared" si="2"/>
        <v>16.61</v>
      </c>
      <c r="Y23" s="27">
        <f t="shared" si="2"/>
        <v>19.57</v>
      </c>
      <c r="Z23" s="27">
        <f t="shared" si="3"/>
        <v>50.508221110733444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228.81</v>
      </c>
      <c r="N24" s="24">
        <v>-3.43</v>
      </c>
      <c r="O24" s="25">
        <v>24.76</v>
      </c>
      <c r="Q24" s="26">
        <f t="shared" si="6"/>
        <v>30.748571428571431</v>
      </c>
      <c r="R24" s="27">
        <f t="shared" si="7"/>
        <v>-3.43</v>
      </c>
      <c r="S24" s="27">
        <f t="shared" si="8"/>
        <v>-33.53020134228187</v>
      </c>
      <c r="T24" s="41"/>
      <c r="U24" s="28"/>
      <c r="W24" s="26">
        <f t="shared" si="2"/>
        <v>53.81</v>
      </c>
      <c r="X24" s="27">
        <f t="shared" si="2"/>
        <v>-3.43</v>
      </c>
      <c r="Y24" s="27">
        <f t="shared" si="2"/>
        <v>-12.489999999999998</v>
      </c>
      <c r="Z24" s="27">
        <f t="shared" si="3"/>
        <v>51.250776442581724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234.83</v>
      </c>
      <c r="N25" s="31">
        <v>-3.18</v>
      </c>
      <c r="O25" s="32">
        <v>24.83</v>
      </c>
      <c r="Q25" s="33">
        <f t="shared" si="6"/>
        <v>34.188571428571436</v>
      </c>
      <c r="R25" s="34">
        <f t="shared" si="7"/>
        <v>-3.18</v>
      </c>
      <c r="S25" s="34">
        <f t="shared" si="8"/>
        <v>-33.342281879194637</v>
      </c>
      <c r="T25" s="42"/>
      <c r="U25" s="35"/>
      <c r="W25" s="33">
        <f t="shared" si="2"/>
        <v>59.830000000000013</v>
      </c>
      <c r="X25" s="34">
        <f t="shared" si="2"/>
        <v>-3.18</v>
      </c>
      <c r="Y25" s="34">
        <f t="shared" si="2"/>
        <v>-12.420000000000002</v>
      </c>
      <c r="Z25" s="34">
        <f t="shared" si="3"/>
        <v>57.239927515144331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19.246431617874656</v>
      </c>
      <c r="R28" s="44">
        <f>AVERAGE(R5:R9,R13:R17)</f>
        <v>15.802751196172249</v>
      </c>
      <c r="S28" s="44">
        <f t="shared" ref="S28" si="9">AVERAGE(S5:S9,S13:S17,S21:S25)</f>
        <v>-20.519015659955254</v>
      </c>
      <c r="T28" s="44">
        <f>AVERAGE(T5:T9,T13:T17)</f>
        <v>16.416178245294734</v>
      </c>
      <c r="V28" t="s">
        <v>89</v>
      </c>
      <c r="W28" s="44">
        <f>AVERAGE(W5:W9,W13:W17,W21:W25)</f>
        <v>40.705333333333336</v>
      </c>
      <c r="X28" s="44">
        <f>AVERAGE(X5:X9,X13:X17,X21:X25)</f>
        <v>14.585333333333331</v>
      </c>
      <c r="Y28" s="44">
        <f t="shared" ref="Y28:Z28" si="10">AVERAGE(Y5:Y9,Y13:Y17,Y21:Y25)</f>
        <v>-7.6433333333333318</v>
      </c>
      <c r="Z28" s="44">
        <f t="shared" si="10"/>
        <v>33.706995145553556</v>
      </c>
    </row>
    <row r="29" spans="2:27" x14ac:dyDescent="0.25">
      <c r="O29" t="s">
        <v>83</v>
      </c>
      <c r="Q29" s="44">
        <f>MAX(Q5:Q9,Q13:Q17,Q21:Q25)</f>
        <v>58.936708860759502</v>
      </c>
      <c r="R29" s="44">
        <f>MAX(R5:R9,R13:R17)</f>
        <v>25.409090909090903</v>
      </c>
      <c r="S29" s="44">
        <f>MAX(S5:S9,S13:S17,S21:S25)</f>
        <v>52.536912751677853</v>
      </c>
      <c r="T29" s="44">
        <f>MAX(T5:T9,T13:T17)</f>
        <v>30.949792309376793</v>
      </c>
      <c r="V29" t="s">
        <v>90</v>
      </c>
      <c r="W29" s="44">
        <f>MAX(W5:W9,W13:W17,W21:W25)</f>
        <v>59.830000000000013</v>
      </c>
      <c r="X29" s="44">
        <f>MAX(X5:X9,X13:X17,X21:X25)</f>
        <v>33.539999999999992</v>
      </c>
      <c r="Y29" s="44">
        <f>MAX(Y5:Y9,Y13:Y17,Y21:Y25)</f>
        <v>19.57</v>
      </c>
      <c r="Z29" s="44">
        <f>MAX(Z5:Z9,Z13:Z17,Z21:Z25)</f>
        <v>57.239927515144331</v>
      </c>
    </row>
    <row r="30" spans="2:27" x14ac:dyDescent="0.25">
      <c r="O30" t="s">
        <v>84</v>
      </c>
      <c r="Q30" s="44">
        <f>MIN(Q5:Q9,Q13:Q17,Q21:Q25)</f>
        <v>-58.689189189189186</v>
      </c>
      <c r="R30" s="44">
        <f>MIN(R5:R9,R13:R17)</f>
        <v>-2.3787878787878682</v>
      </c>
      <c r="S30" s="44">
        <f>MIN(S5:S9,S13:S17,S21:S25)</f>
        <v>-33.53020134228187</v>
      </c>
      <c r="T30" s="44">
        <f>MIN(T5:T9,T13:T17)</f>
        <v>-12.924648406810475</v>
      </c>
      <c r="V30" t="s">
        <v>91</v>
      </c>
      <c r="W30" s="44">
        <f>MIN(W5:W9,W13:W17,W21:W25)</f>
        <v>-5.1500000000000057</v>
      </c>
      <c r="X30" s="44">
        <f>MIN(X5:X9,X13:X17,X21:X25)</f>
        <v>-3.43</v>
      </c>
      <c r="Y30" s="44">
        <f>MIN(Y5:Y9,Y13:Y17,Y21:Y25)</f>
        <v>-12.489999999999998</v>
      </c>
      <c r="Z30" s="44">
        <f>MIN(Z5:Z9,Z13:Z17,Z21:Z25)</f>
        <v>-20.142376210832168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DCD1-AB81-45FD-98A3-1AC5F93A4BF2}">
  <dimension ref="B3:AI39"/>
  <sheetViews>
    <sheetView topLeftCell="V1" workbookViewId="0">
      <selection activeCell="T18" sqref="T18"/>
    </sheetView>
  </sheetViews>
  <sheetFormatPr defaultRowHeight="15" x14ac:dyDescent="0.25"/>
  <sheetData>
    <row r="3" spans="2:35" x14ac:dyDescent="0.25">
      <c r="B3" t="s">
        <v>4</v>
      </c>
      <c r="G3">
        <v>0.2</v>
      </c>
      <c r="L3">
        <v>0.4</v>
      </c>
      <c r="Q3">
        <v>0.5</v>
      </c>
      <c r="V3">
        <v>0.6</v>
      </c>
      <c r="AA3">
        <v>0.8</v>
      </c>
      <c r="AF3">
        <v>1</v>
      </c>
    </row>
    <row r="4" spans="2:35" ht="15.75" thickBot="1" x14ac:dyDescent="0.3">
      <c r="B4">
        <v>0.2</v>
      </c>
      <c r="C4">
        <v>80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Q4" t="s">
        <v>92</v>
      </c>
      <c r="R4" t="s">
        <v>93</v>
      </c>
      <c r="S4" s="44" t="s">
        <v>94</v>
      </c>
      <c r="T4" t="s">
        <v>95</v>
      </c>
      <c r="U4" s="44"/>
      <c r="V4" t="s">
        <v>92</v>
      </c>
      <c r="W4" t="s">
        <v>93</v>
      </c>
      <c r="X4" s="44" t="s">
        <v>94</v>
      </c>
      <c r="Y4" t="s">
        <v>95</v>
      </c>
      <c r="AA4" t="s">
        <v>92</v>
      </c>
      <c r="AB4" t="s">
        <v>93</v>
      </c>
      <c r="AC4" t="s">
        <v>94</v>
      </c>
      <c r="AD4" t="s">
        <v>95</v>
      </c>
      <c r="AF4" t="s">
        <v>92</v>
      </c>
      <c r="AG4" t="s">
        <v>93</v>
      </c>
      <c r="AH4" t="s">
        <v>94</v>
      </c>
      <c r="AI4" t="s">
        <v>95</v>
      </c>
    </row>
    <row r="5" spans="2:35" x14ac:dyDescent="0.25">
      <c r="B5">
        <v>0.4</v>
      </c>
      <c r="C5">
        <v>60</v>
      </c>
      <c r="G5" s="18">
        <v>-27.432432432432428</v>
      </c>
      <c r="H5" s="19">
        <v>18.810606060606069</v>
      </c>
      <c r="I5" s="19">
        <v>-23.006711409395976</v>
      </c>
      <c r="J5" s="19">
        <v>7.9482700873465051</v>
      </c>
      <c r="L5" s="18">
        <v>7.0540540540540526</v>
      </c>
      <c r="M5" s="19">
        <v>21.303030303030308</v>
      </c>
      <c r="N5" s="19">
        <v>-29.1006711409396</v>
      </c>
      <c r="O5" s="19">
        <v>15.876355171266221</v>
      </c>
      <c r="P5" s="44"/>
      <c r="Q5" s="18">
        <v>-60.297297297297305</v>
      </c>
      <c r="R5" s="19">
        <v>7.0984848484848522</v>
      </c>
      <c r="S5" s="19">
        <v>-25.234899328859058</v>
      </c>
      <c r="T5" s="19">
        <v>-5.641962287743258</v>
      </c>
      <c r="V5" s="18">
        <v>-8.2837837837837789</v>
      </c>
      <c r="W5" s="19">
        <v>22.469696969696969</v>
      </c>
      <c r="X5" s="19">
        <v>-20.671140939597311</v>
      </c>
      <c r="Y5" s="19">
        <v>14.089135720822318</v>
      </c>
      <c r="AA5" s="18">
        <v>8.1891891891891913</v>
      </c>
      <c r="AB5" s="19">
        <v>22.15909090909091</v>
      </c>
      <c r="AC5" s="19">
        <v>-23.731543624161073</v>
      </c>
      <c r="AD5" s="19">
        <v>16.949049911236251</v>
      </c>
      <c r="AF5" s="18">
        <v>5.9594594594594552</v>
      </c>
      <c r="AG5" s="19">
        <v>23.424242424242415</v>
      </c>
      <c r="AH5" s="19">
        <v>-29.020134228187917</v>
      </c>
      <c r="AI5" s="27">
        <v>17.251140830999177</v>
      </c>
    </row>
    <row r="6" spans="2:35" x14ac:dyDescent="0.25">
      <c r="B6">
        <v>0.5</v>
      </c>
      <c r="C6">
        <v>30</v>
      </c>
      <c r="G6" s="26">
        <v>9.2027027027027053</v>
      </c>
      <c r="H6" s="27">
        <v>19.007575757575758</v>
      </c>
      <c r="I6" s="27">
        <v>-23.812080536912756</v>
      </c>
      <c r="J6" s="27">
        <v>14.807662057523826</v>
      </c>
      <c r="L6" s="26">
        <v>-2.175675675675675</v>
      </c>
      <c r="M6" s="27">
        <v>21.280303030303031</v>
      </c>
      <c r="N6" s="27">
        <v>-20.832214765100677</v>
      </c>
      <c r="O6" s="27">
        <v>14.314981645125592</v>
      </c>
      <c r="P6" s="44"/>
      <c r="Q6" s="26">
        <v>-60.621621621621621</v>
      </c>
      <c r="R6" s="27">
        <v>-1.2196969696969799</v>
      </c>
      <c r="S6" s="27">
        <v>-28.134228187919462</v>
      </c>
      <c r="T6" s="27">
        <v>-12.565526466081659</v>
      </c>
      <c r="V6" s="26">
        <v>2.0000000000000053</v>
      </c>
      <c r="W6" s="27">
        <v>20.37121212121211</v>
      </c>
      <c r="X6" s="27">
        <v>-28.993288590604028</v>
      </c>
      <c r="Y6" s="27">
        <v>14.142119739616088</v>
      </c>
      <c r="AA6" s="26">
        <v>5.1081081081081097</v>
      </c>
      <c r="AB6" s="27">
        <v>17.083333333333343</v>
      </c>
      <c r="AC6" s="27">
        <v>-26.469798657718119</v>
      </c>
      <c r="AD6" s="27">
        <v>12.402416597990912</v>
      </c>
      <c r="AF6" s="26">
        <v>-54.189189189189193</v>
      </c>
      <c r="AG6" s="27">
        <v>-2.3787878787878682</v>
      </c>
      <c r="AH6" s="27">
        <v>-30.979865771812076</v>
      </c>
      <c r="AI6" s="27">
        <v>-12.924648406810475</v>
      </c>
    </row>
    <row r="7" spans="2:35" x14ac:dyDescent="0.25">
      <c r="B7">
        <v>0.6</v>
      </c>
      <c r="C7">
        <v>60</v>
      </c>
      <c r="G7" s="26">
        <v>9.2162162162162069</v>
      </c>
      <c r="H7" s="27">
        <v>13.8560606060606</v>
      </c>
      <c r="I7" s="27">
        <v>-26.630872483221481</v>
      </c>
      <c r="J7" s="27">
        <v>10.890854881694171</v>
      </c>
      <c r="L7" s="26">
        <v>-10.364864864864867</v>
      </c>
      <c r="M7" s="27">
        <v>24.515151515151526</v>
      </c>
      <c r="N7" s="27">
        <v>-17.879194630872483</v>
      </c>
      <c r="O7" s="27">
        <v>15.409795230962144</v>
      </c>
      <c r="P7" s="44"/>
      <c r="Q7" s="26">
        <v>-60.13513513513513</v>
      </c>
      <c r="R7" s="27">
        <v>9.1893939393939359</v>
      </c>
      <c r="S7" s="27">
        <v>-25.181208053691272</v>
      </c>
      <c r="T7" s="27">
        <v>-3.9206321723049506</v>
      </c>
      <c r="V7" s="26">
        <v>4.256756756756765</v>
      </c>
      <c r="W7" s="27">
        <v>20.393939393939384</v>
      </c>
      <c r="X7" s="27">
        <v>-31.731543624161073</v>
      </c>
      <c r="Y7" s="27">
        <v>14.522961584278574</v>
      </c>
      <c r="AA7" s="26">
        <v>0.83783783783784405</v>
      </c>
      <c r="AB7" s="27">
        <v>26.598484848484858</v>
      </c>
      <c r="AC7" s="27">
        <v>-26.147651006711403</v>
      </c>
      <c r="AD7" s="27">
        <v>18.752493853004125</v>
      </c>
      <c r="AF7" s="26">
        <v>-53.175675675675684</v>
      </c>
      <c r="AG7" s="27">
        <v>15.371212121212116</v>
      </c>
      <c r="AH7" s="27">
        <v>-27.892617449664431</v>
      </c>
      <c r="AI7" s="27">
        <v>1.6877878894572325</v>
      </c>
    </row>
    <row r="8" spans="2:35" x14ac:dyDescent="0.25">
      <c r="B8">
        <v>0.8</v>
      </c>
      <c r="C8">
        <v>70</v>
      </c>
      <c r="G8" s="26">
        <v>9.5135135135135211</v>
      </c>
      <c r="H8" s="27">
        <v>23.174242424242429</v>
      </c>
      <c r="I8" s="27">
        <v>-23.731543624161073</v>
      </c>
      <c r="J8" s="27">
        <v>17.986244119630417</v>
      </c>
      <c r="L8" s="26">
        <v>0.608108108108112</v>
      </c>
      <c r="M8" s="27">
        <v>23.462121212121211</v>
      </c>
      <c r="N8" s="27">
        <v>-26.201342281879196</v>
      </c>
      <c r="O8" s="27">
        <v>16.312601574684582</v>
      </c>
      <c r="P8" s="44"/>
      <c r="Q8" s="26">
        <v>-58.972972972972968</v>
      </c>
      <c r="R8" s="27">
        <v>8.1136363636363704</v>
      </c>
      <c r="S8" s="27">
        <v>-25.234899328859058</v>
      </c>
      <c r="T8" s="27">
        <v>-4.6885228145148883</v>
      </c>
      <c r="V8" s="26">
        <v>6.6486486486486518</v>
      </c>
      <c r="W8" s="27">
        <v>26.371212121212125</v>
      </c>
      <c r="X8" s="27">
        <v>-23.597315436241608</v>
      </c>
      <c r="Y8" s="27">
        <v>19.810838012285469</v>
      </c>
      <c r="AA8" s="26">
        <v>8.6891891891891984</v>
      </c>
      <c r="AB8" s="27">
        <v>18.121212121212114</v>
      </c>
      <c r="AC8" s="27">
        <v>-29.208053691275165</v>
      </c>
      <c r="AD8" s="27">
        <v>13.839694069179654</v>
      </c>
      <c r="AF8" s="26">
        <v>-58.689189189189186</v>
      </c>
      <c r="AG8" s="27">
        <v>8.1666666666666679</v>
      </c>
      <c r="AH8" s="27">
        <v>-27.946308724832214</v>
      </c>
      <c r="AI8" s="27">
        <v>-4.7370414934031944</v>
      </c>
    </row>
    <row r="9" spans="2:35" ht="15.75" thickBot="1" x14ac:dyDescent="0.3">
      <c r="B9">
        <v>1</v>
      </c>
      <c r="C9">
        <v>50</v>
      </c>
      <c r="G9" s="33">
        <v>9.5270270270270228</v>
      </c>
      <c r="H9" s="34">
        <v>18.030303030303038</v>
      </c>
      <c r="I9" s="34">
        <v>-26.550335570469802</v>
      </c>
      <c r="J9" s="34">
        <v>14.04910104561001</v>
      </c>
      <c r="L9" s="33">
        <v>8.7567567567567615</v>
      </c>
      <c r="M9" s="34">
        <v>19.166666666666675</v>
      </c>
      <c r="N9" s="34">
        <v>-29.181208053691275</v>
      </c>
      <c r="O9" s="34">
        <v>14.634091137021651</v>
      </c>
      <c r="P9" s="44"/>
      <c r="Q9" s="33">
        <v>-60.081081081081081</v>
      </c>
      <c r="R9" s="34">
        <v>6.1060606060606082</v>
      </c>
      <c r="S9" s="34">
        <v>-27.946308724832214</v>
      </c>
      <c r="T9" s="34">
        <v>-6.5506404635123987</v>
      </c>
      <c r="V9" s="33">
        <v>-1.3378378378378308</v>
      </c>
      <c r="W9" s="34">
        <v>22.462121212121218</v>
      </c>
      <c r="X9" s="34">
        <v>-26.174496644295303</v>
      </c>
      <c r="Y9" s="34">
        <v>15.173747676742448</v>
      </c>
      <c r="AA9" s="33">
        <v>5.2432432432432368</v>
      </c>
      <c r="AB9" s="34">
        <v>24.318181818181813</v>
      </c>
      <c r="AC9" s="34">
        <v>-23.75838926174497</v>
      </c>
      <c r="AD9" s="34">
        <v>17.96974833066486</v>
      </c>
      <c r="AF9" s="33">
        <v>6.9594594594594676</v>
      </c>
      <c r="AG9" s="34">
        <v>25.409090909090903</v>
      </c>
      <c r="AH9" s="34">
        <v>-26.308724832214768</v>
      </c>
      <c r="AI9" s="27">
        <v>19.048601157453671</v>
      </c>
    </row>
    <row r="10" spans="2:35" x14ac:dyDescent="0.25">
      <c r="G10" s="18">
        <v>-12.708860759493678</v>
      </c>
      <c r="H10" s="19">
        <v>26.377192982456133</v>
      </c>
      <c r="I10" s="19">
        <v>-22.201342281879192</v>
      </c>
      <c r="J10" s="19">
        <v>13.034284705699756</v>
      </c>
      <c r="L10" s="18">
        <v>25.569620253164558</v>
      </c>
      <c r="M10" s="19">
        <v>19.087719298245606</v>
      </c>
      <c r="N10" s="19">
        <v>-26.818791946308725</v>
      </c>
      <c r="O10" s="19">
        <v>18.608376571028927</v>
      </c>
      <c r="P10" s="44"/>
      <c r="Q10" s="18">
        <v>25.126582278481006</v>
      </c>
      <c r="R10" s="19">
        <v>44.21052631578948</v>
      </c>
      <c r="S10" s="19">
        <v>22.040268456375841</v>
      </c>
      <c r="T10" s="19">
        <v>37.274100552792241</v>
      </c>
      <c r="V10" s="18">
        <v>26.316455696202539</v>
      </c>
      <c r="W10" s="19">
        <v>26.166666666666679</v>
      </c>
      <c r="X10" s="19">
        <v>-15.919463087248321</v>
      </c>
      <c r="Y10" s="19">
        <v>23.831217036349951</v>
      </c>
      <c r="AA10" s="18">
        <v>3.7721518987341822</v>
      </c>
      <c r="AB10" s="19">
        <v>24.96491228070176</v>
      </c>
      <c r="AC10" s="19">
        <v>64.080536912751668</v>
      </c>
      <c r="AD10" s="19">
        <v>22.106518253687771</v>
      </c>
      <c r="AF10" s="18">
        <v>57.9873417721519</v>
      </c>
      <c r="AG10" s="19">
        <v>5.4649122807017578</v>
      </c>
      <c r="AH10" s="19">
        <v>-29.020134228187917</v>
      </c>
      <c r="AI10" s="27">
        <v>22.068067453338749</v>
      </c>
    </row>
    <row r="11" spans="2:35" x14ac:dyDescent="0.25">
      <c r="G11" s="26">
        <v>-9.443037974683536</v>
      </c>
      <c r="H11" s="27">
        <v>28.385964912280713</v>
      </c>
      <c r="I11" s="27">
        <v>-0.61744966442952176</v>
      </c>
      <c r="J11" s="27">
        <v>16.328257879797622</v>
      </c>
      <c r="L11" s="26">
        <v>25.50632911392406</v>
      </c>
      <c r="M11" s="27">
        <v>20.298245614035075</v>
      </c>
      <c r="N11" s="27">
        <v>-26.791946308724835</v>
      </c>
      <c r="O11" s="27">
        <v>19.356615157483986</v>
      </c>
      <c r="P11" s="44"/>
      <c r="Q11" s="26">
        <v>25.253164556962027</v>
      </c>
      <c r="R11" s="27">
        <v>44.12280701754387</v>
      </c>
      <c r="S11" s="27">
        <v>24.724832214765101</v>
      </c>
      <c r="T11" s="27">
        <v>37.413245720330963</v>
      </c>
      <c r="V11" s="26">
        <v>11.291139240506332</v>
      </c>
      <c r="W11" s="27">
        <v>36.815789473684205</v>
      </c>
      <c r="X11" s="27">
        <v>59.140939597315437</v>
      </c>
      <c r="Y11" s="27">
        <v>31.326916155855578</v>
      </c>
      <c r="AA11" s="26">
        <v>10.886075949367081</v>
      </c>
      <c r="AB11" s="27">
        <v>27.280701754385962</v>
      </c>
      <c r="AC11" s="27">
        <v>72.348993288590606</v>
      </c>
      <c r="AD11" s="27">
        <v>26.203504384802844</v>
      </c>
      <c r="AF11" s="26">
        <v>55.835443037974684</v>
      </c>
      <c r="AG11" s="27">
        <v>21.175438596491215</v>
      </c>
      <c r="AH11" s="27">
        <v>-26.040268456375838</v>
      </c>
      <c r="AI11" s="27">
        <v>30.264954410621563</v>
      </c>
    </row>
    <row r="12" spans="2:35" x14ac:dyDescent="0.25">
      <c r="G12" s="26">
        <v>-12.987341772151906</v>
      </c>
      <c r="H12" s="27">
        <v>27.763157894736846</v>
      </c>
      <c r="I12" s="27">
        <v>-30.228187919463089</v>
      </c>
      <c r="J12" s="27">
        <v>13.597171889442231</v>
      </c>
      <c r="L12" s="26">
        <v>25.569620253164558</v>
      </c>
      <c r="M12" s="27">
        <v>19.087719298245606</v>
      </c>
      <c r="N12" s="27">
        <v>-26.818791946308725</v>
      </c>
      <c r="O12" s="27">
        <v>18.608376571028927</v>
      </c>
      <c r="P12" s="44"/>
      <c r="Q12" s="26">
        <v>25.278481012658226</v>
      </c>
      <c r="R12" s="27">
        <v>43.771929824561404</v>
      </c>
      <c r="S12" s="27">
        <v>35.463087248322154</v>
      </c>
      <c r="T12" s="27">
        <v>37.871814207651987</v>
      </c>
      <c r="V12" s="26">
        <v>4.7721518987341716</v>
      </c>
      <c r="W12" s="27">
        <v>27.228070175438589</v>
      </c>
      <c r="X12" s="27">
        <v>66.818791946308735</v>
      </c>
      <c r="Y12" s="27">
        <v>24.071392106763383</v>
      </c>
      <c r="AA12" s="26">
        <v>7.5316455696202569</v>
      </c>
      <c r="AB12" s="27">
        <v>28.324561403508763</v>
      </c>
      <c r="AC12" s="27">
        <v>72.295302013422841</v>
      </c>
      <c r="AD12" s="27">
        <v>25.986114524786586</v>
      </c>
      <c r="AF12" s="26">
        <v>58.936708860759502</v>
      </c>
      <c r="AG12" s="27">
        <v>18.877192982456148</v>
      </c>
      <c r="AH12" s="27">
        <v>-28.697986577181211</v>
      </c>
      <c r="AI12" s="27">
        <v>29.964389658814049</v>
      </c>
    </row>
    <row r="13" spans="2:35" x14ac:dyDescent="0.25">
      <c r="G13" s="26">
        <v>-11.354430379746834</v>
      </c>
      <c r="H13" s="27">
        <v>27.385964912280702</v>
      </c>
      <c r="I13" s="27">
        <v>-11.409395973154362</v>
      </c>
      <c r="J13" s="27">
        <v>14.590440724369614</v>
      </c>
      <c r="L13" s="26">
        <v>25.291139240506332</v>
      </c>
      <c r="M13" s="27">
        <v>23.885964912280695</v>
      </c>
      <c r="N13" s="27">
        <v>-24.026845637583889</v>
      </c>
      <c r="O13" s="27">
        <v>21.694084841084539</v>
      </c>
      <c r="P13" s="44"/>
      <c r="Q13" s="26">
        <v>25.265822784810123</v>
      </c>
      <c r="R13" s="27">
        <v>43.947368421052623</v>
      </c>
      <c r="S13" s="27">
        <v>30.093959731543627</v>
      </c>
      <c r="T13" s="27">
        <v>37.635604943768399</v>
      </c>
      <c r="V13" s="26">
        <v>26.303797468354436</v>
      </c>
      <c r="W13" s="27">
        <v>26.701754385964911</v>
      </c>
      <c r="X13" s="27">
        <v>67.328859060402678</v>
      </c>
      <c r="Y13" s="27">
        <v>29.717131993219947</v>
      </c>
      <c r="AA13" s="26">
        <v>4.7088607594936693</v>
      </c>
      <c r="AB13" s="27">
        <v>28.377192982456133</v>
      </c>
      <c r="AC13" s="27">
        <v>66.845637583892611</v>
      </c>
      <c r="AD13" s="27">
        <v>24.801369112441137</v>
      </c>
      <c r="AF13" s="26">
        <v>58.924050632911381</v>
      </c>
      <c r="AG13" s="27">
        <v>20.131578947368411</v>
      </c>
      <c r="AH13" s="27">
        <v>-31.355704697986575</v>
      </c>
      <c r="AI13" s="27">
        <v>30.588738643099799</v>
      </c>
    </row>
    <row r="14" spans="2:35" ht="15.75" thickBot="1" x14ac:dyDescent="0.3">
      <c r="G14" s="33">
        <v>-11.417721518987337</v>
      </c>
      <c r="H14" s="34">
        <v>27.438596491228072</v>
      </c>
      <c r="I14" s="34">
        <v>-14.093959731543624</v>
      </c>
      <c r="J14" s="34">
        <v>14.474932277383919</v>
      </c>
      <c r="L14" s="33">
        <v>4.6329113924050596</v>
      </c>
      <c r="M14" s="34">
        <v>7.8947368421052628</v>
      </c>
      <c r="N14" s="34">
        <v>52.993288590604038</v>
      </c>
      <c r="O14" s="34">
        <v>10.557968799195127</v>
      </c>
      <c r="Q14" s="33">
        <v>25.265822784810123</v>
      </c>
      <c r="R14" s="34">
        <v>43.859649122807014</v>
      </c>
      <c r="S14" s="34">
        <v>32.778523489932887</v>
      </c>
      <c r="T14" s="34">
        <v>37.750241026047945</v>
      </c>
      <c r="V14" s="33">
        <v>10.291139240506324</v>
      </c>
      <c r="W14" s="34">
        <v>35.561403508771924</v>
      </c>
      <c r="X14" s="34">
        <v>61.771812080536904</v>
      </c>
      <c r="Y14" s="34">
        <v>30.465387544109312</v>
      </c>
      <c r="AA14" s="33">
        <v>10.759493670886076</v>
      </c>
      <c r="AB14" s="34">
        <v>29.561403508771921</v>
      </c>
      <c r="AC14" s="34">
        <v>72.402684563758385</v>
      </c>
      <c r="AD14" s="34">
        <v>27.629123782279059</v>
      </c>
      <c r="AF14" s="33">
        <v>55.759493670886073</v>
      </c>
      <c r="AG14" s="34">
        <v>22.385964912280713</v>
      </c>
      <c r="AH14" s="34">
        <v>-26.013422818791948</v>
      </c>
      <c r="AI14" s="27">
        <v>30.949792309376793</v>
      </c>
    </row>
    <row r="16" spans="2:35" x14ac:dyDescent="0.25">
      <c r="E16" t="s">
        <v>67</v>
      </c>
      <c r="G16" s="44">
        <f>AVERAGE(G5:G14)</f>
        <v>-4.7884365378036264</v>
      </c>
      <c r="H16" s="44">
        <f t="shared" ref="H16:X16" si="0">AVERAGE(H5:H14)</f>
        <v>23.022966507177038</v>
      </c>
      <c r="I16" s="44">
        <f t="shared" si="0"/>
        <v>-20.228187919463089</v>
      </c>
      <c r="J16" s="44">
        <f t="shared" si="0"/>
        <v>13.770721966849809</v>
      </c>
      <c r="K16" s="44"/>
      <c r="L16" s="44">
        <f t="shared" si="0"/>
        <v>11.044799863154298</v>
      </c>
      <c r="M16" s="44">
        <f t="shared" si="0"/>
        <v>19.9981658692185</v>
      </c>
      <c r="N16" s="44">
        <f t="shared" si="0"/>
        <v>-17.46577181208054</v>
      </c>
      <c r="O16" s="44">
        <f t="shared" si="0"/>
        <v>16.537324669888172</v>
      </c>
      <c r="P16" s="44"/>
      <c r="Q16" s="44">
        <f t="shared" si="0"/>
        <v>-17.391823469038663</v>
      </c>
      <c r="R16" s="44">
        <f t="shared" si="0"/>
        <v>24.920015948963318</v>
      </c>
      <c r="S16" s="44">
        <f t="shared" si="0"/>
        <v>1.3369127516778534</v>
      </c>
      <c r="T16" s="44">
        <f t="shared" si="0"/>
        <v>15.457772224643438</v>
      </c>
      <c r="U16" s="44"/>
      <c r="V16" s="44">
        <f t="shared" si="0"/>
        <v>8.2258467328087619</v>
      </c>
      <c r="W16" s="44">
        <f t="shared" si="0"/>
        <v>26.454186602870813</v>
      </c>
      <c r="X16" s="44">
        <f t="shared" si="0"/>
        <v>10.797315436241611</v>
      </c>
      <c r="Y16" s="44">
        <f>AVERAGE(Y5:Y14)</f>
        <v>21.715084757004309</v>
      </c>
      <c r="Z16" s="44"/>
      <c r="AA16" s="44">
        <f>AVERAGE(AA5:AA14)</f>
        <v>6.572579541566884</v>
      </c>
      <c r="AB16" s="44">
        <f>AVERAGE(AB5:AB14)</f>
        <v>24.678907496012759</v>
      </c>
      <c r="AC16" s="44">
        <f>AVERAGE(AC5:AC14)</f>
        <v>21.865771812080538</v>
      </c>
      <c r="AD16" s="44">
        <f>AVERAGE(AD5:AD14)</f>
        <v>20.664003282007322</v>
      </c>
      <c r="AE16" s="44"/>
      <c r="AF16" s="44">
        <f>AVERAGE(AF5:AF14)</f>
        <v>13.43079028395484</v>
      </c>
      <c r="AG16" s="44">
        <f>AVERAGE(AG5:AG14)</f>
        <v>15.802751196172249</v>
      </c>
      <c r="AH16" s="44">
        <f>AVERAGE(AH5:AH14)</f>
        <v>-28.327516778523488</v>
      </c>
      <c r="AI16" s="44">
        <f>AVERAGE(AI5:AI14)</f>
        <v>16.416178245294734</v>
      </c>
    </row>
    <row r="17" spans="5:35" x14ac:dyDescent="0.25">
      <c r="E17" t="s">
        <v>83</v>
      </c>
      <c r="G17" s="44">
        <f>MAX(G5:G14)</f>
        <v>9.5270270270270228</v>
      </c>
      <c r="H17" s="44">
        <f t="shared" ref="H17:X17" si="1">MAX(H5:H14)</f>
        <v>28.385964912280713</v>
      </c>
      <c r="I17" s="44">
        <f t="shared" si="1"/>
        <v>-0.61744966442952176</v>
      </c>
      <c r="J17" s="44">
        <f t="shared" si="1"/>
        <v>17.986244119630417</v>
      </c>
      <c r="K17" s="44"/>
      <c r="L17" s="44">
        <f t="shared" si="1"/>
        <v>25.569620253164558</v>
      </c>
      <c r="M17" s="44">
        <f t="shared" si="1"/>
        <v>24.515151515151526</v>
      </c>
      <c r="N17" s="44">
        <f t="shared" si="1"/>
        <v>52.993288590604038</v>
      </c>
      <c r="O17" s="44">
        <f t="shared" si="1"/>
        <v>21.694084841084539</v>
      </c>
      <c r="P17" s="44"/>
      <c r="Q17" s="44">
        <f t="shared" si="1"/>
        <v>25.278481012658226</v>
      </c>
      <c r="R17" s="44">
        <f t="shared" si="1"/>
        <v>44.21052631578948</v>
      </c>
      <c r="S17" s="44">
        <f t="shared" si="1"/>
        <v>35.463087248322154</v>
      </c>
      <c r="T17" s="44">
        <f t="shared" si="1"/>
        <v>37.871814207651987</v>
      </c>
      <c r="U17" s="44"/>
      <c r="V17" s="44">
        <f t="shared" si="1"/>
        <v>26.316455696202539</v>
      </c>
      <c r="W17" s="44">
        <f t="shared" si="1"/>
        <v>36.815789473684205</v>
      </c>
      <c r="X17" s="44">
        <f t="shared" si="1"/>
        <v>67.328859060402678</v>
      </c>
      <c r="Y17" s="44">
        <f>MAX(Y5:Y14)</f>
        <v>31.326916155855578</v>
      </c>
      <c r="Z17" s="44"/>
      <c r="AA17" s="44">
        <f>MAX(AA5:AA14)</f>
        <v>10.886075949367081</v>
      </c>
      <c r="AB17" s="44">
        <f>MAX(AB5:AB14)</f>
        <v>29.561403508771921</v>
      </c>
      <c r="AC17" s="44">
        <f>MAX(AC5:AC14)</f>
        <v>72.402684563758385</v>
      </c>
      <c r="AD17" s="44">
        <f>MAX(AD5:AD14)</f>
        <v>27.629123782279059</v>
      </c>
      <c r="AE17" s="44"/>
      <c r="AF17" s="44">
        <f>MAX(AF5:AF14)</f>
        <v>58.936708860759502</v>
      </c>
      <c r="AG17" s="44">
        <f>MAX(AG5:AG14)</f>
        <v>25.409090909090903</v>
      </c>
      <c r="AH17" s="44">
        <f>MAX(AH5:AH14)</f>
        <v>-26.013422818791948</v>
      </c>
      <c r="AI17" s="44">
        <f>MAX(AI5:AI14)</f>
        <v>30.949792309376793</v>
      </c>
    </row>
    <row r="18" spans="5:35" x14ac:dyDescent="0.25">
      <c r="E18" t="s">
        <v>84</v>
      </c>
      <c r="G18" s="44">
        <f>MIN(G5:G14)</f>
        <v>-27.432432432432428</v>
      </c>
      <c r="H18" s="44">
        <f t="shared" ref="H18:X18" si="2">MIN(H5:H14)</f>
        <v>13.8560606060606</v>
      </c>
      <c r="I18" s="44">
        <f t="shared" si="2"/>
        <v>-30.228187919463089</v>
      </c>
      <c r="J18" s="44">
        <f t="shared" si="2"/>
        <v>7.9482700873465051</v>
      </c>
      <c r="K18" s="44"/>
      <c r="L18" s="44">
        <f t="shared" si="2"/>
        <v>-10.364864864864867</v>
      </c>
      <c r="M18" s="44">
        <f t="shared" si="2"/>
        <v>7.8947368421052628</v>
      </c>
      <c r="N18" s="44">
        <f t="shared" si="2"/>
        <v>-29.181208053691275</v>
      </c>
      <c r="O18" s="44">
        <f t="shared" si="2"/>
        <v>10.557968799195127</v>
      </c>
      <c r="P18" s="44"/>
      <c r="Q18" s="44">
        <f t="shared" si="2"/>
        <v>-60.621621621621621</v>
      </c>
      <c r="R18" s="44">
        <f t="shared" si="2"/>
        <v>-1.2196969696969799</v>
      </c>
      <c r="S18" s="44">
        <f t="shared" si="2"/>
        <v>-28.134228187919462</v>
      </c>
      <c r="T18" s="44">
        <f t="shared" si="2"/>
        <v>-12.565526466081659</v>
      </c>
      <c r="U18" s="44"/>
      <c r="V18" s="44">
        <f t="shared" si="2"/>
        <v>-8.2837837837837789</v>
      </c>
      <c r="W18" s="44">
        <f t="shared" si="2"/>
        <v>20.37121212121211</v>
      </c>
      <c r="X18" s="44">
        <f t="shared" si="2"/>
        <v>-31.731543624161073</v>
      </c>
      <c r="Y18" s="44">
        <f>MIN(Y5:Y14)</f>
        <v>14.089135720822318</v>
      </c>
      <c r="Z18" s="44"/>
      <c r="AA18" s="44">
        <f>MIN(AA5:AA14)</f>
        <v>0.83783783783784405</v>
      </c>
      <c r="AB18" s="44">
        <f>MIN(AB5:AB14)</f>
        <v>17.083333333333343</v>
      </c>
      <c r="AC18" s="44">
        <f>MIN(AC5:AC14)</f>
        <v>-29.208053691275165</v>
      </c>
      <c r="AD18" s="44">
        <f>MIN(AD5:AD14)</f>
        <v>12.402416597990912</v>
      </c>
      <c r="AE18" s="44"/>
      <c r="AF18" s="44">
        <f>MIN(AF5:AF14)</f>
        <v>-58.689189189189186</v>
      </c>
      <c r="AG18" s="44">
        <f>MIN(AG5:AG14)</f>
        <v>-2.3787878787878682</v>
      </c>
      <c r="AH18" s="44">
        <f>MIN(AH5:AH14)</f>
        <v>-31.355704697986575</v>
      </c>
      <c r="AI18" s="44">
        <f>MIN(AI5:AI14)</f>
        <v>-12.924648406810475</v>
      </c>
    </row>
    <row r="20" spans="5:3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Q20" t="s">
        <v>92</v>
      </c>
      <c r="R20" t="s">
        <v>93</v>
      </c>
      <c r="S20" s="44" t="s">
        <v>94</v>
      </c>
      <c r="T20" t="s">
        <v>95</v>
      </c>
      <c r="U20" s="44"/>
      <c r="V20" t="s">
        <v>92</v>
      </c>
      <c r="W20" t="s">
        <v>93</v>
      </c>
      <c r="X20" s="44" t="s">
        <v>94</v>
      </c>
      <c r="Y20" t="s">
        <v>95</v>
      </c>
      <c r="AA20" t="s">
        <v>92</v>
      </c>
      <c r="AB20" t="s">
        <v>93</v>
      </c>
      <c r="AC20" t="s">
        <v>94</v>
      </c>
      <c r="AD20" t="s">
        <v>95</v>
      </c>
      <c r="AF20" t="s">
        <v>92</v>
      </c>
      <c r="AG20" t="s">
        <v>93</v>
      </c>
      <c r="AH20" t="s">
        <v>94</v>
      </c>
      <c r="AI20" t="s">
        <v>95</v>
      </c>
    </row>
    <row r="21" spans="5:35" x14ac:dyDescent="0.25">
      <c r="G21" s="45">
        <v>20.299999999999997</v>
      </c>
      <c r="H21" s="43">
        <v>24.830000000000013</v>
      </c>
      <c r="I21" s="43">
        <v>-8.57</v>
      </c>
      <c r="J21" s="43">
        <v>12.386955628152805</v>
      </c>
      <c r="L21" s="45">
        <v>-5.2199999999999989</v>
      </c>
      <c r="M21" s="43">
        <v>28.120000000000005</v>
      </c>
      <c r="N21" s="43">
        <v>-10.84</v>
      </c>
      <c r="O21" s="43">
        <v>24.742454003462655</v>
      </c>
      <c r="Q21" s="45">
        <v>44.620000000000005</v>
      </c>
      <c r="R21" s="43">
        <v>9.3700000000000045</v>
      </c>
      <c r="S21" s="43">
        <v>-9.3999999999999986</v>
      </c>
      <c r="T21" s="43">
        <v>-8.7926977500733869</v>
      </c>
      <c r="V21" s="45">
        <v>6.1299999999999955</v>
      </c>
      <c r="W21" s="43">
        <v>29.659999999999997</v>
      </c>
      <c r="X21" s="43">
        <v>-7.6999999999999993</v>
      </c>
      <c r="Y21" s="43">
        <v>21.957167672332076</v>
      </c>
      <c r="AA21" s="45">
        <v>-6.0600000000000023</v>
      </c>
      <c r="AB21" s="43">
        <v>29.25</v>
      </c>
      <c r="AC21" s="43">
        <v>-8.84</v>
      </c>
      <c r="AD21" s="43">
        <v>26.414191626938106</v>
      </c>
      <c r="AF21" s="45">
        <v>-4.4099999999999966</v>
      </c>
      <c r="AG21" s="43">
        <v>30.919999999999987</v>
      </c>
      <c r="AH21" s="43">
        <v>-10.809999999999999</v>
      </c>
      <c r="AI21" s="43">
        <v>26.884984236858145</v>
      </c>
    </row>
    <row r="22" spans="5:35" x14ac:dyDescent="0.25">
      <c r="G22" s="26">
        <v>-6.8100000000000023</v>
      </c>
      <c r="H22" s="27">
        <v>25.090000000000003</v>
      </c>
      <c r="I22" s="27">
        <v>-8.870000000000001</v>
      </c>
      <c r="J22" s="27">
        <v>23.076952701347381</v>
      </c>
      <c r="L22" s="26">
        <v>1.6099999999999994</v>
      </c>
      <c r="M22" s="27">
        <v>28.090000000000003</v>
      </c>
      <c r="N22" s="27">
        <v>-7.7600000000000016</v>
      </c>
      <c r="O22" s="27">
        <v>22.309136517426737</v>
      </c>
      <c r="Q22" s="26">
        <v>44.86</v>
      </c>
      <c r="R22" s="27">
        <v>-1.6100000000000136</v>
      </c>
      <c r="S22" s="27">
        <v>-10.48</v>
      </c>
      <c r="T22" s="27">
        <v>-19.582703792051916</v>
      </c>
      <c r="V22" s="26">
        <v>-1.480000000000004</v>
      </c>
      <c r="W22" s="27">
        <v>26.889999999999986</v>
      </c>
      <c r="X22" s="27">
        <v>-10.8</v>
      </c>
      <c r="Y22" s="27">
        <v>22.039740443839236</v>
      </c>
      <c r="AA22" s="26">
        <v>-3.7800000000000011</v>
      </c>
      <c r="AB22" s="27">
        <v>22.550000000000011</v>
      </c>
      <c r="AC22" s="27">
        <v>-9.86</v>
      </c>
      <c r="AD22" s="27">
        <v>19.328505749414887</v>
      </c>
      <c r="AF22" s="26">
        <v>40.1</v>
      </c>
      <c r="AG22" s="27">
        <v>-3.1399999999999864</v>
      </c>
      <c r="AH22" s="27">
        <v>-11.54</v>
      </c>
      <c r="AI22" s="27">
        <v>-20.142376210832168</v>
      </c>
    </row>
    <row r="23" spans="5:35" x14ac:dyDescent="0.25">
      <c r="G23" s="26">
        <v>-6.8199999999999932</v>
      </c>
      <c r="H23" s="27">
        <v>18.289999999999992</v>
      </c>
      <c r="I23" s="27">
        <v>-9.9200000000000017</v>
      </c>
      <c r="J23" s="27">
        <v>16.972817316180851</v>
      </c>
      <c r="L23" s="26">
        <v>7.6700000000000017</v>
      </c>
      <c r="M23" s="27">
        <v>32.360000000000014</v>
      </c>
      <c r="N23" s="27">
        <v>-6.66</v>
      </c>
      <c r="O23" s="27">
        <v>24.015345184196349</v>
      </c>
      <c r="Q23" s="26">
        <v>44.5</v>
      </c>
      <c r="R23" s="27">
        <v>12.129999999999995</v>
      </c>
      <c r="S23" s="27">
        <v>-9.379999999999999</v>
      </c>
      <c r="T23" s="27">
        <v>-6.1100964384644953</v>
      </c>
      <c r="V23" s="26">
        <v>-3.1500000000000057</v>
      </c>
      <c r="W23" s="27">
        <v>26.919999999999987</v>
      </c>
      <c r="X23" s="27">
        <v>-11.82</v>
      </c>
      <c r="Y23" s="27">
        <v>22.633262176157842</v>
      </c>
      <c r="AA23" s="26">
        <v>-0.62000000000000455</v>
      </c>
      <c r="AB23" s="27">
        <v>35.110000000000014</v>
      </c>
      <c r="AC23" s="27">
        <v>-9.7399999999999984</v>
      </c>
      <c r="AD23" s="27">
        <v>29.224762963725368</v>
      </c>
      <c r="AF23" s="26">
        <v>39.35</v>
      </c>
      <c r="AG23" s="27">
        <v>20.289999999999992</v>
      </c>
      <c r="AH23" s="27">
        <v>-10.39</v>
      </c>
      <c r="AI23" s="27">
        <v>2.6303275387839733</v>
      </c>
    </row>
    <row r="24" spans="5:35" x14ac:dyDescent="0.25">
      <c r="G24" s="26">
        <v>-7.0400000000000063</v>
      </c>
      <c r="H24" s="27">
        <v>30.590000000000003</v>
      </c>
      <c r="I24" s="27">
        <v>-8.84</v>
      </c>
      <c r="J24" s="27">
        <v>28.030603562613123</v>
      </c>
      <c r="L24" s="26">
        <v>-0.45000000000000284</v>
      </c>
      <c r="M24" s="27">
        <v>30.97</v>
      </c>
      <c r="N24" s="27">
        <v>-9.7600000000000016</v>
      </c>
      <c r="O24" s="27">
        <v>25.422320789908071</v>
      </c>
      <c r="Q24" s="26">
        <v>43.64</v>
      </c>
      <c r="R24" s="27">
        <v>10.710000000000008</v>
      </c>
      <c r="S24" s="27">
        <v>-9.3999999999999986</v>
      </c>
      <c r="T24" s="27">
        <v>-7.306813108607713</v>
      </c>
      <c r="V24" s="26">
        <v>-4.9200000000000017</v>
      </c>
      <c r="W24" s="27">
        <v>34.81</v>
      </c>
      <c r="X24" s="27">
        <v>-8.7899999999999991</v>
      </c>
      <c r="Y24" s="27">
        <v>30.874135971469912</v>
      </c>
      <c r="AA24" s="26">
        <v>-6.4300000000000068</v>
      </c>
      <c r="AB24" s="27">
        <v>23.919999999999987</v>
      </c>
      <c r="AC24" s="27">
        <v>-10.879999999999999</v>
      </c>
      <c r="AD24" s="27">
        <v>21.568426142822432</v>
      </c>
      <c r="AF24" s="26">
        <v>43.43</v>
      </c>
      <c r="AG24" s="27">
        <v>10.780000000000001</v>
      </c>
      <c r="AH24" s="27">
        <v>-10.41</v>
      </c>
      <c r="AI24" s="27">
        <v>-7.3824268856839126</v>
      </c>
    </row>
    <row r="25" spans="5:35" ht="15.75" thickBot="1" x14ac:dyDescent="0.3">
      <c r="G25" s="33">
        <v>-7.0499999999999972</v>
      </c>
      <c r="H25" s="34">
        <v>23.800000000000011</v>
      </c>
      <c r="I25" s="34">
        <v>-9.89</v>
      </c>
      <c r="J25" s="34">
        <v>21.89477576315025</v>
      </c>
      <c r="L25" s="33">
        <v>-6.480000000000004</v>
      </c>
      <c r="M25" s="34">
        <v>25.300000000000011</v>
      </c>
      <c r="N25" s="34">
        <v>-10.870000000000001</v>
      </c>
      <c r="O25" s="34">
        <v>22.806451665653981</v>
      </c>
      <c r="Q25" s="33">
        <v>44.46</v>
      </c>
      <c r="R25" s="34">
        <v>8.0600000000000023</v>
      </c>
      <c r="S25" s="34">
        <v>-10.41</v>
      </c>
      <c r="T25" s="34">
        <v>-10.20882429331229</v>
      </c>
      <c r="V25" s="33">
        <v>0.98999999999999488</v>
      </c>
      <c r="W25" s="34">
        <v>29.650000000000006</v>
      </c>
      <c r="X25" s="34">
        <v>-9.75</v>
      </c>
      <c r="Y25" s="34">
        <v>23.647477642187653</v>
      </c>
      <c r="AA25" s="33">
        <v>-3.8799999999999955</v>
      </c>
      <c r="AB25" s="34">
        <v>32.099999999999994</v>
      </c>
      <c r="AC25" s="34">
        <v>-8.8500000000000014</v>
      </c>
      <c r="AD25" s="34">
        <v>28.004895754030599</v>
      </c>
      <c r="AF25" s="33">
        <v>-5.1500000000000057</v>
      </c>
      <c r="AG25" s="34">
        <v>33.539999999999992</v>
      </c>
      <c r="AH25" s="34">
        <v>-9.8000000000000007</v>
      </c>
      <c r="AI25" s="34">
        <v>29.686230427850376</v>
      </c>
    </row>
    <row r="26" spans="5:35" x14ac:dyDescent="0.25">
      <c r="G26" s="45">
        <v>-10.040000000000006</v>
      </c>
      <c r="H26" s="43">
        <v>30.069999999999993</v>
      </c>
      <c r="I26" s="43">
        <v>-8.27</v>
      </c>
      <c r="J26" s="43">
        <v>18.718867724572078</v>
      </c>
      <c r="L26" s="45">
        <v>20.200000000000003</v>
      </c>
      <c r="M26" s="43">
        <v>21.759999999999991</v>
      </c>
      <c r="N26" s="43">
        <v>-9.9899999999999984</v>
      </c>
      <c r="O26" s="43">
        <v>26.723962800183159</v>
      </c>
      <c r="Q26" s="45">
        <v>19.849999999999994</v>
      </c>
      <c r="R26" s="43">
        <v>50.400000000000006</v>
      </c>
      <c r="S26" s="43">
        <v>8.2100000000000009</v>
      </c>
      <c r="T26" s="43">
        <v>53.530283675252804</v>
      </c>
      <c r="V26" s="45">
        <v>20.790000000000006</v>
      </c>
      <c r="W26" s="43">
        <v>29.830000000000013</v>
      </c>
      <c r="X26" s="43">
        <v>-5.93</v>
      </c>
      <c r="Y26" s="43">
        <v>34.224616808004157</v>
      </c>
      <c r="AA26" s="45">
        <v>2.980000000000004</v>
      </c>
      <c r="AB26" s="43">
        <v>28.460000000000008</v>
      </c>
      <c r="AC26" s="43">
        <v>23.869999999999997</v>
      </c>
      <c r="AD26" s="43">
        <v>31.74773302754889</v>
      </c>
      <c r="AF26" s="45">
        <v>45.81</v>
      </c>
      <c r="AG26" s="43">
        <v>6.230000000000004</v>
      </c>
      <c r="AH26" s="43">
        <v>-10.809999999999999</v>
      </c>
      <c r="AI26" s="43">
        <v>31.692512855373081</v>
      </c>
    </row>
    <row r="27" spans="5:35" x14ac:dyDescent="0.25">
      <c r="G27" s="26">
        <v>-7.4599999999999937</v>
      </c>
      <c r="H27" s="27">
        <v>32.360000000000014</v>
      </c>
      <c r="I27" s="27">
        <v>-0.22999999999999687</v>
      </c>
      <c r="J27" s="27">
        <v>23.44942636483745</v>
      </c>
      <c r="L27" s="26">
        <v>20.150000000000006</v>
      </c>
      <c r="M27" s="27">
        <v>23.139999999999986</v>
      </c>
      <c r="N27" s="27">
        <v>-9.98</v>
      </c>
      <c r="O27" s="27">
        <v>27.798527261718078</v>
      </c>
      <c r="Q27" s="26">
        <v>19.950000000000003</v>
      </c>
      <c r="R27" s="27">
        <v>50.300000000000011</v>
      </c>
      <c r="S27" s="27">
        <v>9.2100000000000009</v>
      </c>
      <c r="T27" s="27">
        <v>53.730113588783212</v>
      </c>
      <c r="V27" s="26">
        <v>8.9200000000000017</v>
      </c>
      <c r="W27" s="27">
        <v>41.97</v>
      </c>
      <c r="X27" s="27">
        <v>22.03</v>
      </c>
      <c r="Y27" s="27">
        <v>44.989380927347099</v>
      </c>
      <c r="AA27" s="26">
        <v>8.5999999999999943</v>
      </c>
      <c r="AB27" s="27">
        <v>31.099999999999994</v>
      </c>
      <c r="AC27" s="27">
        <v>26.950000000000003</v>
      </c>
      <c r="AD27" s="27">
        <v>37.631518995812513</v>
      </c>
      <c r="AF27" s="26">
        <v>44.11</v>
      </c>
      <c r="AG27" s="27">
        <v>24.139999999999986</v>
      </c>
      <c r="AH27" s="27">
        <v>-9.6999999999999993</v>
      </c>
      <c r="AI27" s="27">
        <v>43.464270659585452</v>
      </c>
    </row>
    <row r="28" spans="5:35" x14ac:dyDescent="0.25">
      <c r="G28" s="26">
        <v>-10.260000000000005</v>
      </c>
      <c r="H28" s="27">
        <v>31.650000000000006</v>
      </c>
      <c r="I28" s="27">
        <v>-11.260000000000002</v>
      </c>
      <c r="J28" s="27">
        <v>19.527244323229979</v>
      </c>
      <c r="L28" s="26">
        <v>20.200000000000003</v>
      </c>
      <c r="M28" s="27">
        <v>21.759999999999991</v>
      </c>
      <c r="N28" s="27">
        <v>-9.9899999999999984</v>
      </c>
      <c r="O28" s="27">
        <v>26.723962800183159</v>
      </c>
      <c r="Q28" s="26">
        <v>19.97</v>
      </c>
      <c r="R28" s="27">
        <v>49.900000000000006</v>
      </c>
      <c r="S28" s="27">
        <v>13.21</v>
      </c>
      <c r="T28" s="27">
        <v>54.388675454710977</v>
      </c>
      <c r="V28" s="26">
        <v>3.769999999999996</v>
      </c>
      <c r="W28" s="27">
        <v>31.039999999999992</v>
      </c>
      <c r="X28" s="27">
        <v>24.89</v>
      </c>
      <c r="Y28" s="27">
        <v>34.569538334219004</v>
      </c>
      <c r="AA28" s="26">
        <v>5.9500000000000028</v>
      </c>
      <c r="AB28" s="27">
        <v>32.289999999999992</v>
      </c>
      <c r="AC28" s="27">
        <v>26.930000000000007</v>
      </c>
      <c r="AD28" s="27">
        <v>37.319319889671448</v>
      </c>
      <c r="AF28" s="26">
        <v>46.56</v>
      </c>
      <c r="AG28" s="27">
        <v>21.52000000000001</v>
      </c>
      <c r="AH28" s="27">
        <v>-10.690000000000001</v>
      </c>
      <c r="AI28" s="27">
        <v>43.032621976225528</v>
      </c>
    </row>
    <row r="29" spans="5:35" x14ac:dyDescent="0.25">
      <c r="G29" s="26">
        <v>-8.9699999999999989</v>
      </c>
      <c r="H29" s="27">
        <v>31.22</v>
      </c>
      <c r="I29" s="27">
        <v>-4.25</v>
      </c>
      <c r="J29" s="27">
        <v>20.953702955656127</v>
      </c>
      <c r="L29" s="26">
        <v>19.980000000000004</v>
      </c>
      <c r="M29" s="27">
        <v>27.22999999999999</v>
      </c>
      <c r="N29" s="27">
        <v>-8.9499999999999993</v>
      </c>
      <c r="O29" s="27">
        <v>31.155426915627174</v>
      </c>
      <c r="Q29" s="26">
        <v>19.959999999999994</v>
      </c>
      <c r="R29" s="27">
        <v>50.099999999999994</v>
      </c>
      <c r="S29" s="27">
        <v>11.21</v>
      </c>
      <c r="T29" s="27">
        <v>54.049449324103136</v>
      </c>
      <c r="V29" s="26">
        <v>20.78</v>
      </c>
      <c r="W29" s="27">
        <v>30.439999999999998</v>
      </c>
      <c r="X29" s="27">
        <v>25.08</v>
      </c>
      <c r="Y29" s="27">
        <v>42.677528954963037</v>
      </c>
      <c r="AA29" s="26">
        <v>3.7199999999999989</v>
      </c>
      <c r="AB29" s="27">
        <v>32.349999999999994</v>
      </c>
      <c r="AC29" s="27">
        <v>24.9</v>
      </c>
      <c r="AD29" s="27">
        <v>35.617876875212033</v>
      </c>
      <c r="AF29" s="26">
        <v>46.55</v>
      </c>
      <c r="AG29" s="27">
        <v>22.949999999999989</v>
      </c>
      <c r="AH29" s="27">
        <v>-11.68</v>
      </c>
      <c r="AI29" s="27">
        <v>43.929265429602395</v>
      </c>
    </row>
    <row r="30" spans="5:35" ht="15.75" thickBot="1" x14ac:dyDescent="0.3">
      <c r="G30" s="33">
        <v>-9.019999999999996</v>
      </c>
      <c r="H30" s="34">
        <v>31.28</v>
      </c>
      <c r="I30" s="34">
        <v>-5.25</v>
      </c>
      <c r="J30" s="34">
        <v>20.787818337588021</v>
      </c>
      <c r="L30" s="33">
        <v>3.6599999999999966</v>
      </c>
      <c r="M30" s="34">
        <v>9</v>
      </c>
      <c r="N30" s="34">
        <v>19.740000000000002</v>
      </c>
      <c r="O30" s="34">
        <v>15.162567479124476</v>
      </c>
      <c r="Q30" s="33">
        <v>19.959999999999994</v>
      </c>
      <c r="R30" s="34">
        <v>50</v>
      </c>
      <c r="S30" s="34">
        <v>12.21</v>
      </c>
      <c r="T30" s="34">
        <v>54.21408111703272</v>
      </c>
      <c r="V30" s="33">
        <v>8.1299999999999955</v>
      </c>
      <c r="W30" s="34">
        <v>40.539999999999992</v>
      </c>
      <c r="X30" s="34">
        <v>23.009999999999998</v>
      </c>
      <c r="Y30" s="34">
        <v>43.752117779553458</v>
      </c>
      <c r="AA30" s="33">
        <v>8.5</v>
      </c>
      <c r="AB30" s="34">
        <v>33.699999999999989</v>
      </c>
      <c r="AC30" s="34">
        <v>26.97</v>
      </c>
      <c r="AD30" s="34">
        <v>39.678887265685574</v>
      </c>
      <c r="AF30" s="33">
        <v>44.05</v>
      </c>
      <c r="AG30" s="34">
        <v>25.52000000000001</v>
      </c>
      <c r="AH30" s="34">
        <v>-9.6900000000000013</v>
      </c>
      <c r="AI30" s="34">
        <v>44.44778378125045</v>
      </c>
    </row>
    <row r="31" spans="5:35" x14ac:dyDescent="0.25">
      <c r="G31" s="45">
        <v>-8.2599999999999909</v>
      </c>
      <c r="H31" s="43">
        <v>9.7799999999999994</v>
      </c>
      <c r="I31" s="43">
        <v>-10.100000000000001</v>
      </c>
      <c r="J31" s="43">
        <v>-9.7017591590336281</v>
      </c>
      <c r="L31" s="45">
        <v>37.53</v>
      </c>
      <c r="M31" s="43">
        <v>29.68</v>
      </c>
      <c r="N31" s="43">
        <v>-9.4400000000000013</v>
      </c>
      <c r="O31" s="43">
        <v>37.466372574956637</v>
      </c>
      <c r="Q31" s="45">
        <v>59.789999999999992</v>
      </c>
      <c r="R31" s="43">
        <v>-7.17</v>
      </c>
      <c r="S31" s="43">
        <v>-11.440000000000001</v>
      </c>
      <c r="T31" s="43">
        <v>57.392610955518592</v>
      </c>
      <c r="V31" s="45">
        <v>-2.9000000000000057</v>
      </c>
      <c r="W31" s="43">
        <v>19.98</v>
      </c>
      <c r="X31" s="43">
        <v>-7.9600000000000009</v>
      </c>
      <c r="Y31" s="43">
        <v>-3.2062500710014206</v>
      </c>
      <c r="AA31" s="45">
        <v>18.430000000000007</v>
      </c>
      <c r="AB31" s="43">
        <v>11.32</v>
      </c>
      <c r="AC31" s="43">
        <v>18.22</v>
      </c>
      <c r="AD31" s="43">
        <v>22.62405797146468</v>
      </c>
      <c r="AF31" s="45">
        <v>59.44</v>
      </c>
      <c r="AG31" s="43">
        <v>1.1499999999999999</v>
      </c>
      <c r="AH31" s="43">
        <v>-11.39</v>
      </c>
      <c r="AI31" s="43">
        <v>56.944192254970432</v>
      </c>
    </row>
    <row r="32" spans="5:35" x14ac:dyDescent="0.25">
      <c r="G32" s="26">
        <v>-0.53999999999999204</v>
      </c>
      <c r="H32" s="27">
        <v>21.31</v>
      </c>
      <c r="I32" s="27">
        <v>-8.93</v>
      </c>
      <c r="J32" s="27">
        <v>-0.89686952818195209</v>
      </c>
      <c r="L32" s="26">
        <v>26.449999999999989</v>
      </c>
      <c r="M32" s="27">
        <v>11.98</v>
      </c>
      <c r="N32" s="27">
        <v>20.310000000000002</v>
      </c>
      <c r="O32" s="27">
        <v>30.933631124543496</v>
      </c>
      <c r="Q32" s="26">
        <v>53.509999999999991</v>
      </c>
      <c r="R32" s="27">
        <v>-5.85</v>
      </c>
      <c r="S32" s="27">
        <v>-10.510000000000002</v>
      </c>
      <c r="T32" s="27">
        <v>51.223038040655808</v>
      </c>
      <c r="V32" s="26">
        <v>-2.6699999999999875</v>
      </c>
      <c r="W32" s="27">
        <v>17.079999999999998</v>
      </c>
      <c r="X32" s="27">
        <v>-8.98</v>
      </c>
      <c r="Y32" s="27">
        <v>-3.4538896381176016</v>
      </c>
      <c r="AA32" s="26">
        <v>18.28</v>
      </c>
      <c r="AB32" s="27">
        <v>11.47</v>
      </c>
      <c r="AC32" s="27">
        <v>19.22</v>
      </c>
      <c r="AD32" s="27">
        <v>22.766288943292523</v>
      </c>
      <c r="AF32" s="26">
        <v>50.44</v>
      </c>
      <c r="AG32" s="27">
        <v>14.88</v>
      </c>
      <c r="AH32" s="27">
        <v>7.6000000000000014</v>
      </c>
      <c r="AI32" s="27">
        <v>51.418616050860095</v>
      </c>
    </row>
    <row r="33" spans="5:35" x14ac:dyDescent="0.25">
      <c r="G33" s="26">
        <v>-1.8600000000000136</v>
      </c>
      <c r="H33" s="27">
        <v>19.88</v>
      </c>
      <c r="I33" s="27">
        <v>-8.9499999999999993</v>
      </c>
      <c r="J33" s="27">
        <v>-2.3601787302658579</v>
      </c>
      <c r="L33" s="26">
        <v>36.78</v>
      </c>
      <c r="M33" s="27">
        <v>25.49</v>
      </c>
      <c r="N33" s="27">
        <v>-9.48</v>
      </c>
      <c r="O33" s="27">
        <v>36.187985991417321</v>
      </c>
      <c r="Q33" s="26">
        <v>53.72</v>
      </c>
      <c r="R33" s="27">
        <v>-6.03</v>
      </c>
      <c r="S33" s="27">
        <v>-11.510000000000002</v>
      </c>
      <c r="T33" s="27">
        <v>51.322251877978516</v>
      </c>
      <c r="V33" s="26">
        <v>-4.0500000000000114</v>
      </c>
      <c r="W33" s="27">
        <v>17.02</v>
      </c>
      <c r="X33" s="27">
        <v>-9</v>
      </c>
      <c r="Y33" s="27">
        <v>-4.8181488301111415</v>
      </c>
      <c r="AA33" s="26">
        <v>19.379999999999995</v>
      </c>
      <c r="AB33" s="27">
        <v>13</v>
      </c>
      <c r="AC33" s="27">
        <v>20.240000000000002</v>
      </c>
      <c r="AD33" s="27">
        <v>24.199329156725355</v>
      </c>
      <c r="AF33" s="26">
        <v>46.66</v>
      </c>
      <c r="AG33" s="27">
        <v>16.61</v>
      </c>
      <c r="AH33" s="27">
        <v>19.57</v>
      </c>
      <c r="AI33" s="27">
        <v>50.508221110733444</v>
      </c>
    </row>
    <row r="34" spans="5:35" x14ac:dyDescent="0.25">
      <c r="G34" s="26">
        <v>-0.77000000000001023</v>
      </c>
      <c r="H34" s="27">
        <v>24.2</v>
      </c>
      <c r="I34" s="27">
        <v>-7.91</v>
      </c>
      <c r="J34" s="27">
        <v>-0.58780143720125011</v>
      </c>
      <c r="L34" s="26">
        <v>37.830000000000013</v>
      </c>
      <c r="M34" s="27">
        <v>26.79</v>
      </c>
      <c r="N34" s="27">
        <v>-10.46</v>
      </c>
      <c r="O34" s="27">
        <v>37.255345882543224</v>
      </c>
      <c r="Q34" s="26">
        <v>53.870000000000005</v>
      </c>
      <c r="R34" s="27">
        <v>-4.82</v>
      </c>
      <c r="S34" s="27">
        <v>-12.5</v>
      </c>
      <c r="T34" s="27">
        <v>51.334249551865668</v>
      </c>
      <c r="V34" s="26">
        <v>-3.8799999999999955</v>
      </c>
      <c r="W34" s="27">
        <v>15.5</v>
      </c>
      <c r="X34" s="27">
        <v>-10.010000000000002</v>
      </c>
      <c r="Y34" s="27">
        <v>-4.9541087172639493</v>
      </c>
      <c r="AA34" s="26">
        <v>18.740000000000009</v>
      </c>
      <c r="AB34" s="27">
        <v>11</v>
      </c>
      <c r="AC34" s="27">
        <v>16.22</v>
      </c>
      <c r="AD34" s="27">
        <v>22.363401921989265</v>
      </c>
      <c r="AF34" s="26">
        <v>53.81</v>
      </c>
      <c r="AG34" s="27">
        <v>-3.43</v>
      </c>
      <c r="AH34" s="27">
        <v>-12.489999999999998</v>
      </c>
      <c r="AI34" s="27">
        <v>51.250776442581724</v>
      </c>
    </row>
    <row r="35" spans="5:35" ht="15.75" thickBot="1" x14ac:dyDescent="0.3">
      <c r="G35" s="33">
        <v>-1.0600000000000023</v>
      </c>
      <c r="H35" s="34">
        <v>5.76</v>
      </c>
      <c r="I35" s="34">
        <v>-11.04</v>
      </c>
      <c r="J35" s="34">
        <v>-2.9226352377302476</v>
      </c>
      <c r="L35" s="33">
        <v>33.259999999999991</v>
      </c>
      <c r="M35" s="34">
        <v>15.33</v>
      </c>
      <c r="N35" s="34">
        <v>-2.5900000000000034</v>
      </c>
      <c r="O35" s="34">
        <v>32.759758348988214</v>
      </c>
      <c r="Q35" s="33">
        <v>57.47</v>
      </c>
      <c r="R35" s="34">
        <v>-7.26</v>
      </c>
      <c r="S35" s="34">
        <v>-11.469999999999999</v>
      </c>
      <c r="T35" s="34">
        <v>55.087180281738057</v>
      </c>
      <c r="V35" s="33">
        <v>10.629999999999995</v>
      </c>
      <c r="W35" s="34">
        <v>18.649999999999999</v>
      </c>
      <c r="X35" s="34">
        <v>-1.8200000000000003</v>
      </c>
      <c r="Y35" s="34">
        <v>10.978383793764806</v>
      </c>
      <c r="AA35" s="33">
        <v>19.75</v>
      </c>
      <c r="AB35" s="34">
        <v>11.37</v>
      </c>
      <c r="AC35" s="34">
        <v>18.229999999999997</v>
      </c>
      <c r="AD35" s="34">
        <v>23.896783104047699</v>
      </c>
      <c r="AF35" s="33">
        <v>59.830000000000013</v>
      </c>
      <c r="AG35" s="34">
        <v>-3.18</v>
      </c>
      <c r="AH35" s="34">
        <v>-12.420000000000002</v>
      </c>
      <c r="AI35" s="34">
        <v>57.239927515144331</v>
      </c>
    </row>
    <row r="37" spans="5:35" x14ac:dyDescent="0.25">
      <c r="E37" t="s">
        <v>67</v>
      </c>
      <c r="G37" s="44">
        <f>AVERAGE(G21:G35)</f>
        <v>-4.3773333333333344</v>
      </c>
      <c r="H37" s="44">
        <f t="shared" ref="H37:Y37" si="3">AVERAGE(H21:H35)</f>
        <v>24.007333333333335</v>
      </c>
      <c r="I37" s="44">
        <f t="shared" si="3"/>
        <v>-8.1519999999999992</v>
      </c>
      <c r="J37" s="44">
        <f t="shared" si="3"/>
        <v>12.621994705661008</v>
      </c>
      <c r="K37" s="44"/>
      <c r="L37" s="44">
        <f t="shared" si="3"/>
        <v>16.878</v>
      </c>
      <c r="M37" s="44">
        <f t="shared" si="3"/>
        <v>23.8</v>
      </c>
      <c r="N37" s="44">
        <f t="shared" si="3"/>
        <v>-5.1146666666666665</v>
      </c>
      <c r="O37" s="44">
        <f t="shared" si="3"/>
        <v>28.097549955995515</v>
      </c>
      <c r="P37" s="44"/>
      <c r="Q37" s="44">
        <f t="shared" si="3"/>
        <v>40.008666666666663</v>
      </c>
      <c r="R37" s="44">
        <f t="shared" si="3"/>
        <v>17.215333333333334</v>
      </c>
      <c r="S37" s="44">
        <f t="shared" si="3"/>
        <v>-3.4966666666666657</v>
      </c>
      <c r="T37" s="44">
        <f t="shared" si="3"/>
        <v>32.28471989900865</v>
      </c>
      <c r="U37" s="44"/>
      <c r="V37" s="44">
        <f t="shared" si="3"/>
        <v>3.8059999999999983</v>
      </c>
      <c r="W37" s="44">
        <f t="shared" si="3"/>
        <v>27.331999999999997</v>
      </c>
      <c r="X37" s="44">
        <f t="shared" si="3"/>
        <v>0.16333333333333305</v>
      </c>
      <c r="Y37" s="44">
        <f t="shared" si="3"/>
        <v>21.06073021648962</v>
      </c>
      <c r="Z37" s="44"/>
      <c r="AA37" s="44">
        <f t="shared" ref="AA37:AD37" si="4">AVERAGE(AA21:AA35)</f>
        <v>6.9039999999999999</v>
      </c>
      <c r="AB37" s="44">
        <f t="shared" si="4"/>
        <v>23.932666666666666</v>
      </c>
      <c r="AC37" s="44">
        <f t="shared" si="4"/>
        <v>11.572000000000001</v>
      </c>
      <c r="AD37" s="44">
        <f t="shared" si="4"/>
        <v>28.159065292558761</v>
      </c>
      <c r="AE37" s="44"/>
      <c r="AF37" s="44">
        <f>AVERAGE(AF21:AF35)</f>
        <v>40.705333333333336</v>
      </c>
      <c r="AG37" s="44">
        <f>AVERAGE(AG21:AG35)</f>
        <v>14.585333333333331</v>
      </c>
      <c r="AH37" s="44">
        <f>AVERAGE(AH21:AH35)</f>
        <v>-7.6433333333333318</v>
      </c>
      <c r="AI37" s="44">
        <f>AVERAGE(AI21:AI35)</f>
        <v>33.706995145553556</v>
      </c>
    </row>
    <row r="38" spans="5:35" x14ac:dyDescent="0.25">
      <c r="E38" t="s">
        <v>83</v>
      </c>
      <c r="G38" s="44">
        <f>MAX(G21:G35)</f>
        <v>20.299999999999997</v>
      </c>
      <c r="H38" s="44">
        <f t="shared" ref="H38:Y38" si="5">MAX(H21:H35)</f>
        <v>32.360000000000014</v>
      </c>
      <c r="I38" s="44">
        <f t="shared" si="5"/>
        <v>-0.22999999999999687</v>
      </c>
      <c r="J38" s="44">
        <f t="shared" si="5"/>
        <v>28.030603562613123</v>
      </c>
      <c r="K38" s="44"/>
      <c r="L38" s="44">
        <f t="shared" si="5"/>
        <v>37.830000000000013</v>
      </c>
      <c r="M38" s="44">
        <f t="shared" si="5"/>
        <v>32.360000000000014</v>
      </c>
      <c r="N38" s="44">
        <f t="shared" si="5"/>
        <v>20.310000000000002</v>
      </c>
      <c r="O38" s="44">
        <f t="shared" si="5"/>
        <v>37.466372574956637</v>
      </c>
      <c r="P38" s="44"/>
      <c r="Q38" s="44">
        <f t="shared" si="5"/>
        <v>59.789999999999992</v>
      </c>
      <c r="R38" s="44">
        <f t="shared" si="5"/>
        <v>50.400000000000006</v>
      </c>
      <c r="S38" s="44">
        <f t="shared" si="5"/>
        <v>13.21</v>
      </c>
      <c r="T38" s="44">
        <f t="shared" si="5"/>
        <v>57.392610955518592</v>
      </c>
      <c r="U38" s="44"/>
      <c r="V38" s="44">
        <f t="shared" si="5"/>
        <v>20.790000000000006</v>
      </c>
      <c r="W38" s="44">
        <f t="shared" si="5"/>
        <v>41.97</v>
      </c>
      <c r="X38" s="44">
        <f t="shared" si="5"/>
        <v>25.08</v>
      </c>
      <c r="Y38" s="44">
        <f t="shared" si="5"/>
        <v>44.989380927347099</v>
      </c>
      <c r="Z38" s="44"/>
      <c r="AA38" s="44">
        <f t="shared" ref="AA38:AD38" si="6">MAX(AA21:AA35)</f>
        <v>19.75</v>
      </c>
      <c r="AB38" s="44">
        <f t="shared" si="6"/>
        <v>35.110000000000014</v>
      </c>
      <c r="AC38" s="44">
        <f t="shared" si="6"/>
        <v>26.97</v>
      </c>
      <c r="AD38" s="44">
        <f t="shared" si="6"/>
        <v>39.678887265685574</v>
      </c>
      <c r="AE38" s="44"/>
      <c r="AF38" s="44">
        <f>MAX(AF21:AF35)</f>
        <v>59.830000000000013</v>
      </c>
      <c r="AG38" s="44">
        <f>MAX(AG21:AG35)</f>
        <v>33.539999999999992</v>
      </c>
      <c r="AH38" s="44">
        <f>MAX(AH21:AH35)</f>
        <v>19.57</v>
      </c>
      <c r="AI38" s="44">
        <f>MAX(AI21:AI35)</f>
        <v>57.239927515144331</v>
      </c>
    </row>
    <row r="39" spans="5:35" x14ac:dyDescent="0.25">
      <c r="E39" t="s">
        <v>84</v>
      </c>
      <c r="G39" s="44">
        <f>MIN(G21:G35)</f>
        <v>-10.260000000000005</v>
      </c>
      <c r="H39" s="44">
        <f t="shared" ref="H39:Y39" si="7">MIN(H21:H35)</f>
        <v>5.76</v>
      </c>
      <c r="I39" s="44">
        <f t="shared" si="7"/>
        <v>-11.260000000000002</v>
      </c>
      <c r="J39" s="44">
        <f t="shared" si="7"/>
        <v>-9.7017591590336281</v>
      </c>
      <c r="K39" s="44"/>
      <c r="L39" s="44">
        <f t="shared" si="7"/>
        <v>-6.480000000000004</v>
      </c>
      <c r="M39" s="44">
        <f t="shared" si="7"/>
        <v>9</v>
      </c>
      <c r="N39" s="44">
        <f t="shared" si="7"/>
        <v>-10.870000000000001</v>
      </c>
      <c r="O39" s="44">
        <f t="shared" si="7"/>
        <v>15.162567479124476</v>
      </c>
      <c r="P39" s="44"/>
      <c r="Q39" s="44">
        <f t="shared" si="7"/>
        <v>19.849999999999994</v>
      </c>
      <c r="R39" s="44">
        <f t="shared" si="7"/>
        <v>-7.26</v>
      </c>
      <c r="S39" s="44">
        <f t="shared" si="7"/>
        <v>-12.5</v>
      </c>
      <c r="T39" s="44">
        <f t="shared" si="7"/>
        <v>-19.582703792051916</v>
      </c>
      <c r="U39" s="44"/>
      <c r="V39" s="44">
        <f t="shared" si="7"/>
        <v>-4.9200000000000017</v>
      </c>
      <c r="W39" s="44">
        <f t="shared" si="7"/>
        <v>15.5</v>
      </c>
      <c r="X39" s="44">
        <f t="shared" si="7"/>
        <v>-11.82</v>
      </c>
      <c r="Y39" s="44">
        <f t="shared" si="7"/>
        <v>-4.9541087172639493</v>
      </c>
      <c r="Z39" s="44"/>
      <c r="AA39" s="44">
        <f t="shared" ref="AA39:AD39" si="8">MIN(AA21:AA35)</f>
        <v>-6.4300000000000068</v>
      </c>
      <c r="AB39" s="44">
        <f t="shared" si="8"/>
        <v>11</v>
      </c>
      <c r="AC39" s="44">
        <f t="shared" si="8"/>
        <v>-10.879999999999999</v>
      </c>
      <c r="AD39" s="44">
        <f t="shared" si="8"/>
        <v>19.328505749414887</v>
      </c>
      <c r="AE39" s="44"/>
      <c r="AF39" s="44">
        <f>MIN(AF21:AF35)</f>
        <v>-5.1500000000000057</v>
      </c>
      <c r="AG39" s="44">
        <f>MIN(AG21:AG35)</f>
        <v>-3.43</v>
      </c>
      <c r="AH39" s="44">
        <f>MIN(AH21:AH35)</f>
        <v>-12.489999999999998</v>
      </c>
      <c r="AI39" s="44">
        <f>MIN(AI21:AI35)</f>
        <v>-20.142376210832168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273-4FB7-45AF-9F77-4E7F76B80D0E}">
  <dimension ref="C4:X21"/>
  <sheetViews>
    <sheetView workbookViewId="0">
      <selection activeCell="H30" sqref="H30"/>
    </sheetView>
  </sheetViews>
  <sheetFormatPr defaultRowHeight="15" x14ac:dyDescent="0.25"/>
  <sheetData>
    <row r="4" spans="3:24" x14ac:dyDescent="0.25">
      <c r="C4" t="s">
        <v>73</v>
      </c>
      <c r="J4" t="s">
        <v>74</v>
      </c>
      <c r="R4" t="s">
        <v>81</v>
      </c>
    </row>
    <row r="5" spans="3:24" x14ac:dyDescent="0.25">
      <c r="C5">
        <v>0.2</v>
      </c>
      <c r="F5" t="s">
        <v>68</v>
      </c>
      <c r="G5" t="s">
        <v>69</v>
      </c>
      <c r="H5" t="s">
        <v>70</v>
      </c>
      <c r="I5" t="s">
        <v>71</v>
      </c>
      <c r="J5">
        <v>0.2</v>
      </c>
      <c r="M5" t="s">
        <v>68</v>
      </c>
      <c r="N5" t="s">
        <v>69</v>
      </c>
      <c r="O5" t="s">
        <v>70</v>
      </c>
      <c r="P5" t="s">
        <v>71</v>
      </c>
      <c r="R5">
        <v>0.2</v>
      </c>
      <c r="U5" t="s">
        <v>68</v>
      </c>
      <c r="V5" t="s">
        <v>69</v>
      </c>
      <c r="W5" t="s">
        <v>70</v>
      </c>
      <c r="X5" t="s">
        <v>71</v>
      </c>
    </row>
    <row r="6" spans="3:24" x14ac:dyDescent="0.25">
      <c r="D6" t="s">
        <v>67</v>
      </c>
      <c r="F6" s="44">
        <v>-3.6681005490119416</v>
      </c>
      <c r="G6" s="44">
        <v>23.022966507177038</v>
      </c>
      <c r="H6" s="44">
        <v>-21.884563758389262</v>
      </c>
      <c r="I6" s="44">
        <v>34.603248259241198</v>
      </c>
      <c r="K6" t="s">
        <v>67</v>
      </c>
      <c r="M6" s="44">
        <v>-11.817120114689734</v>
      </c>
      <c r="N6" s="44">
        <v>-14.646212121212125</v>
      </c>
      <c r="O6" s="44">
        <v>-28.719463087248322</v>
      </c>
      <c r="P6" s="44">
        <v>57.087672604458042</v>
      </c>
      <c r="S6" t="s">
        <v>67</v>
      </c>
      <c r="U6" s="44">
        <v>0.59502435527752007</v>
      </c>
      <c r="V6" s="44">
        <v>6.7419856459330152</v>
      </c>
      <c r="W6" s="44">
        <v>-15.532885906040269</v>
      </c>
      <c r="X6" s="44">
        <v>81.729003017818513</v>
      </c>
    </row>
    <row r="8" spans="3:24" x14ac:dyDescent="0.25">
      <c r="C8">
        <v>0.4</v>
      </c>
      <c r="F8" t="s">
        <v>68</v>
      </c>
      <c r="G8" t="s">
        <v>69</v>
      </c>
      <c r="H8" t="s">
        <v>70</v>
      </c>
      <c r="I8" t="s">
        <v>71</v>
      </c>
      <c r="J8">
        <v>0.4</v>
      </c>
      <c r="M8" t="s">
        <v>68</v>
      </c>
      <c r="N8" t="s">
        <v>69</v>
      </c>
      <c r="O8" t="s">
        <v>70</v>
      </c>
      <c r="P8" t="s">
        <v>71</v>
      </c>
      <c r="R8">
        <v>0.4</v>
      </c>
      <c r="U8" t="s">
        <v>68</v>
      </c>
      <c r="V8" t="s">
        <v>69</v>
      </c>
      <c r="W8" t="s">
        <v>70</v>
      </c>
      <c r="X8" t="s">
        <v>71</v>
      </c>
    </row>
    <row r="9" spans="3:24" x14ac:dyDescent="0.25">
      <c r="D9" t="s">
        <v>67</v>
      </c>
      <c r="F9" s="44">
        <v>13.909866575436196</v>
      </c>
      <c r="G9" s="44">
        <v>19.9981658692185</v>
      </c>
      <c r="H9" s="44">
        <v>-13.730648769574945</v>
      </c>
      <c r="I9" s="44">
        <v>39.145677804007491</v>
      </c>
      <c r="K9" t="s">
        <v>67</v>
      </c>
      <c r="M9" s="44">
        <v>8.7948276884479437</v>
      </c>
      <c r="N9" s="44">
        <v>11.028907496012755</v>
      </c>
      <c r="O9" s="44">
        <v>15.174944071588365</v>
      </c>
      <c r="P9" s="44">
        <v>71.574506106308647</v>
      </c>
      <c r="S9" t="s">
        <v>67</v>
      </c>
      <c r="U9">
        <v>-91.013041265496952</v>
      </c>
      <c r="V9">
        <v>-13.391547049441787</v>
      </c>
      <c r="W9">
        <v>-46.215659955257266</v>
      </c>
      <c r="X9">
        <v>149.67304873452878</v>
      </c>
    </row>
    <row r="11" spans="3:24" x14ac:dyDescent="0.25">
      <c r="C11">
        <v>0.5</v>
      </c>
      <c r="F11" t="s">
        <v>68</v>
      </c>
      <c r="G11" t="s">
        <v>69</v>
      </c>
      <c r="H11" t="s">
        <v>70</v>
      </c>
      <c r="I11" t="s">
        <v>71</v>
      </c>
      <c r="J11">
        <v>0.5</v>
      </c>
      <c r="M11" t="s">
        <v>68</v>
      </c>
      <c r="N11" t="s">
        <v>69</v>
      </c>
      <c r="O11" t="s">
        <v>70</v>
      </c>
      <c r="P11" t="s">
        <v>71</v>
      </c>
    </row>
    <row r="12" spans="3:24" x14ac:dyDescent="0.25">
      <c r="D12" t="s">
        <v>67</v>
      </c>
      <c r="F12" s="44">
        <v>-0.99035850316863139</v>
      </c>
      <c r="G12" s="44">
        <v>24.920015948963318</v>
      </c>
      <c r="H12" s="44">
        <v>-9.3870246085011182</v>
      </c>
      <c r="I12" s="44">
        <v>62.258754632838361</v>
      </c>
      <c r="K12" t="s">
        <v>67</v>
      </c>
      <c r="M12" s="44">
        <v>5.9741944838147374</v>
      </c>
      <c r="N12" s="44">
        <v>7.6853668261563017</v>
      </c>
      <c r="O12" s="44">
        <v>1.9060402684563746</v>
      </c>
      <c r="P12" s="44">
        <v>39.150815790734988</v>
      </c>
      <c r="U12" s="44"/>
      <c r="V12" s="44"/>
      <c r="W12" s="44"/>
      <c r="X12" s="44"/>
    </row>
    <row r="14" spans="3:24" x14ac:dyDescent="0.25">
      <c r="C14">
        <v>0.6</v>
      </c>
      <c r="F14" t="s">
        <v>68</v>
      </c>
      <c r="G14" t="s">
        <v>69</v>
      </c>
      <c r="H14" t="s">
        <v>70</v>
      </c>
      <c r="I14" t="s">
        <v>71</v>
      </c>
      <c r="J14">
        <v>0.6</v>
      </c>
      <c r="M14" t="s">
        <v>68</v>
      </c>
      <c r="N14" t="s">
        <v>69</v>
      </c>
      <c r="O14" t="s">
        <v>70</v>
      </c>
      <c r="P14" t="s">
        <v>71</v>
      </c>
      <c r="R14">
        <v>0.6</v>
      </c>
      <c r="U14" t="s">
        <v>68</v>
      </c>
      <c r="V14" t="s">
        <v>69</v>
      </c>
      <c r="W14" t="s">
        <v>70</v>
      </c>
      <c r="X14" t="s">
        <v>71</v>
      </c>
    </row>
    <row r="15" spans="3:24" x14ac:dyDescent="0.25">
      <c r="D15" t="s">
        <v>67</v>
      </c>
      <c r="F15" s="44">
        <v>5.3745644885391748</v>
      </c>
      <c r="G15" s="44">
        <v>26.454186602870813</v>
      </c>
      <c r="H15" s="44">
        <v>0.43847874720357954</v>
      </c>
      <c r="I15" s="44">
        <v>50.794996495178466</v>
      </c>
      <c r="K15" t="s">
        <v>67</v>
      </c>
      <c r="M15" s="44">
        <v>-2.6206856621540178</v>
      </c>
      <c r="N15" s="44">
        <v>15.866866028708136</v>
      </c>
      <c r="O15" s="44">
        <v>-16.649664429530205</v>
      </c>
      <c r="P15" s="44">
        <v>39.176407262441209</v>
      </c>
      <c r="S15" t="s">
        <v>67</v>
      </c>
      <c r="U15" s="44">
        <v>-5.5309711809458637</v>
      </c>
      <c r="V15" s="44">
        <v>58.730063795853269</v>
      </c>
      <c r="W15" s="44">
        <v>-18.054586129753918</v>
      </c>
      <c r="X15" s="44">
        <v>95.498855520557726</v>
      </c>
    </row>
    <row r="17" spans="3:24" x14ac:dyDescent="0.25">
      <c r="C17">
        <v>0.8</v>
      </c>
      <c r="F17" t="s">
        <v>68</v>
      </c>
      <c r="G17" t="s">
        <v>69</v>
      </c>
      <c r="H17" t="s">
        <v>70</v>
      </c>
      <c r="I17" t="s">
        <v>71</v>
      </c>
      <c r="J17">
        <v>0.8</v>
      </c>
      <c r="M17" t="s">
        <v>68</v>
      </c>
      <c r="N17" t="s">
        <v>69</v>
      </c>
      <c r="O17" t="s">
        <v>70</v>
      </c>
      <c r="P17" t="s">
        <v>71</v>
      </c>
    </row>
    <row r="18" spans="3:24" x14ac:dyDescent="0.25">
      <c r="D18" t="s">
        <v>67</v>
      </c>
      <c r="F18" s="44">
        <v>7.9847673134255421</v>
      </c>
      <c r="G18" s="44">
        <v>24.678907496012759</v>
      </c>
      <c r="H18" s="44">
        <v>31.065771812080534</v>
      </c>
      <c r="I18" s="44">
        <v>54.924559152241137</v>
      </c>
      <c r="K18" t="s">
        <v>67</v>
      </c>
      <c r="M18">
        <v>-193.61081081081085</v>
      </c>
      <c r="N18">
        <v>25.231818181818177</v>
      </c>
      <c r="O18">
        <v>-71.153467561521254</v>
      </c>
      <c r="P18">
        <v>291.45341223063269</v>
      </c>
      <c r="U18" s="44"/>
      <c r="V18" s="44"/>
      <c r="W18" s="44"/>
      <c r="X18" s="44"/>
    </row>
    <row r="20" spans="3:24" x14ac:dyDescent="0.25">
      <c r="C20">
        <v>1</v>
      </c>
      <c r="F20" t="s">
        <v>68</v>
      </c>
      <c r="G20" t="s">
        <v>69</v>
      </c>
      <c r="H20" t="s">
        <v>70</v>
      </c>
      <c r="I20" t="s">
        <v>71</v>
      </c>
      <c r="J20">
        <v>1</v>
      </c>
      <c r="M20" t="s">
        <v>68</v>
      </c>
      <c r="N20" t="s">
        <v>69</v>
      </c>
      <c r="O20" t="s">
        <v>70</v>
      </c>
      <c r="P20" t="s">
        <v>71</v>
      </c>
      <c r="R20">
        <v>1</v>
      </c>
      <c r="U20" t="s">
        <v>68</v>
      </c>
      <c r="V20" t="s">
        <v>69</v>
      </c>
      <c r="W20" t="s">
        <v>70</v>
      </c>
      <c r="X20" t="s">
        <v>71</v>
      </c>
    </row>
    <row r="21" spans="3:24" x14ac:dyDescent="0.25">
      <c r="D21" t="s">
        <v>67</v>
      </c>
      <c r="F21" s="44">
        <v>-0.79150904973689717</v>
      </c>
      <c r="G21" s="44">
        <v>8.6344098883572542</v>
      </c>
      <c r="H21" s="44">
        <v>-20.238031319910515</v>
      </c>
      <c r="I21" s="44">
        <v>40.063836597772536</v>
      </c>
      <c r="K21" t="s">
        <v>67</v>
      </c>
      <c r="M21" s="44">
        <v>-0.79150904973689717</v>
      </c>
      <c r="N21" s="44">
        <v>8.6344098883572542</v>
      </c>
      <c r="O21" s="44">
        <v>-20.238031319910515</v>
      </c>
      <c r="P21" s="44">
        <v>40.063836597772536</v>
      </c>
      <c r="S21" t="s">
        <v>67</v>
      </c>
      <c r="U21">
        <v>10.230778163335126</v>
      </c>
      <c r="V21">
        <v>20.08090111642743</v>
      </c>
      <c r="W21">
        <v>-37.419239373601798</v>
      </c>
      <c r="X21">
        <v>69.325976319678915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DBCE-7FA0-4588-AF1F-2E1A333F2609}">
  <dimension ref="B2:AA30"/>
  <sheetViews>
    <sheetView workbookViewId="0">
      <selection activeCell="Z4" sqref="Z4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-77.209999999999994</v>
      </c>
      <c r="N5" s="16">
        <v>140.77000000000001</v>
      </c>
      <c r="O5" s="17">
        <v>27.3</v>
      </c>
      <c r="Q5" s="18">
        <f>(M5-J5)/J5*100</f>
        <v>4.3378378378378297</v>
      </c>
      <c r="R5" s="19">
        <f>(N5-K5)/K5*100</f>
        <v>6.6439393939394016</v>
      </c>
      <c r="S5" s="19">
        <f>(O5-L5)/L5*100</f>
        <v>-26.711409395973153</v>
      </c>
      <c r="T5" s="27">
        <f t="shared" ref="T5:T9" si="0">(SQRT(M5^2+N5^2+O5^2)-SQRT(J5^2+K5^2+L5^2))/SQRT(J5^2+K5^2+L5^2)*100</f>
        <v>4.5004758778603948</v>
      </c>
      <c r="U5" s="20"/>
      <c r="W5" s="45">
        <f>(M5-J5)</f>
        <v>-3.2099999999999937</v>
      </c>
      <c r="X5" s="43">
        <f>(N5-K5)</f>
        <v>8.7700000000000102</v>
      </c>
      <c r="Y5" s="43">
        <f>(O5-L5)</f>
        <v>-9.9499999999999993</v>
      </c>
      <c r="Z5" s="43">
        <f>(SQRT(M5^2+N5^2+O5^2)-SQRT(J5^2+K5^2+L5^2))</f>
        <v>7.013751972693683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-77.900000000000006</v>
      </c>
      <c r="N6" s="24">
        <v>143.66</v>
      </c>
      <c r="O6" s="25">
        <v>25.32</v>
      </c>
      <c r="Q6" s="26">
        <f t="shared" ref="Q6:S9" si="1">(M6-J6)/J6*100</f>
        <v>5.2702702702702782</v>
      </c>
      <c r="R6" s="27">
        <f t="shared" si="1"/>
        <v>8.8333333333333304</v>
      </c>
      <c r="S6" s="27">
        <f t="shared" si="1"/>
        <v>-32.026845637583889</v>
      </c>
      <c r="T6" s="27">
        <f t="shared" si="0"/>
        <v>6.1129776455106395</v>
      </c>
      <c r="U6" s="28"/>
      <c r="W6" s="26">
        <f t="shared" ref="W6:Y25" si="2">(M6-J6)</f>
        <v>-3.9000000000000057</v>
      </c>
      <c r="X6" s="27">
        <f t="shared" si="2"/>
        <v>11.659999999999997</v>
      </c>
      <c r="Y6" s="27">
        <f t="shared" si="2"/>
        <v>-11.93</v>
      </c>
      <c r="Z6" s="27">
        <f t="shared" ref="Z6:Z25" si="3">(SQRT(M6^2+N6^2+O6^2)-SQRT(J6^2+K6^2+L6^2))</f>
        <v>9.5267501001729897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-78.59</v>
      </c>
      <c r="N7" s="24">
        <v>144.94</v>
      </c>
      <c r="O7" s="25">
        <v>26.32</v>
      </c>
      <c r="Q7" s="26">
        <f t="shared" si="1"/>
        <v>6.2027027027027071</v>
      </c>
      <c r="R7" s="27">
        <f t="shared" si="1"/>
        <v>9.803030303030301</v>
      </c>
      <c r="S7" s="27">
        <f t="shared" si="1"/>
        <v>-29.34228187919463</v>
      </c>
      <c r="T7" s="27">
        <f t="shared" si="0"/>
        <v>7.1344096203438552</v>
      </c>
      <c r="U7" s="28"/>
      <c r="W7" s="26">
        <f t="shared" si="2"/>
        <v>-4.5900000000000034</v>
      </c>
      <c r="X7" s="27">
        <f t="shared" si="2"/>
        <v>12.939999999999998</v>
      </c>
      <c r="Y7" s="27">
        <f t="shared" si="2"/>
        <v>-10.93</v>
      </c>
      <c r="Z7" s="27">
        <f t="shared" si="3"/>
        <v>11.118597434296419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-80.89</v>
      </c>
      <c r="N8" s="24">
        <v>144.84</v>
      </c>
      <c r="O8" s="25">
        <v>26.29</v>
      </c>
      <c r="Q8" s="26">
        <f t="shared" si="1"/>
        <v>9.3108108108108123</v>
      </c>
      <c r="R8" s="27">
        <f t="shared" si="1"/>
        <v>9.7272727272727302</v>
      </c>
      <c r="S8" s="27">
        <f t="shared" si="1"/>
        <v>-29.422818791946309</v>
      </c>
      <c r="T8" s="27">
        <f t="shared" si="0"/>
        <v>7.778597708300941</v>
      </c>
      <c r="U8" s="28"/>
      <c r="W8" s="26">
        <f t="shared" si="2"/>
        <v>-6.8900000000000006</v>
      </c>
      <c r="X8" s="27">
        <f t="shared" si="2"/>
        <v>12.840000000000003</v>
      </c>
      <c r="Y8" s="27">
        <f t="shared" si="2"/>
        <v>-10.96</v>
      </c>
      <c r="Z8" s="27">
        <f t="shared" si="3"/>
        <v>12.122530261693953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57.68</v>
      </c>
      <c r="N9" s="31">
        <v>66.48</v>
      </c>
      <c r="O9" s="32">
        <v>31.31</v>
      </c>
      <c r="Q9" s="33">
        <f t="shared" si="1"/>
        <v>-177.94594594594594</v>
      </c>
      <c r="R9" s="34">
        <f t="shared" si="1"/>
        <v>-49.636363636363633</v>
      </c>
      <c r="S9" s="34">
        <f t="shared" si="1"/>
        <v>-15.946308724832218</v>
      </c>
      <c r="T9" s="27">
        <f t="shared" si="0"/>
        <v>-40.057098904144929</v>
      </c>
      <c r="U9" s="35"/>
      <c r="W9" s="33">
        <f t="shared" si="2"/>
        <v>131.68</v>
      </c>
      <c r="X9" s="34">
        <f t="shared" si="2"/>
        <v>-65.52</v>
      </c>
      <c r="Y9" s="34">
        <f t="shared" si="2"/>
        <v>-5.9400000000000013</v>
      </c>
      <c r="Z9" s="34">
        <f t="shared" si="3"/>
        <v>-62.426855311332389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61.14</v>
      </c>
      <c r="N13" s="16">
        <v>71.52</v>
      </c>
      <c r="O13" s="17">
        <v>26.84</v>
      </c>
      <c r="Q13" s="18">
        <f>(M13-J13)/J13*100</f>
        <v>-22.60759493670886</v>
      </c>
      <c r="R13" s="19">
        <f>(N13-K13)/K13*100</f>
        <v>-37.26315789473685</v>
      </c>
      <c r="S13" s="19">
        <f>(O13-L13)/L13*100</f>
        <v>-27.946308724832214</v>
      </c>
      <c r="T13" s="27">
        <f t="shared" ref="T13:T17" si="4">(SQRT(M13^2+N13^2+O13^2)-SQRT(J13^2+K13^2+L13^2))/SQRT(J13^2+K13^2+L13^2)*100</f>
        <v>-31.8689367136935</v>
      </c>
      <c r="U13" s="20"/>
      <c r="W13" s="45">
        <f t="shared" si="2"/>
        <v>-17.86</v>
      </c>
      <c r="X13" s="43">
        <f t="shared" si="2"/>
        <v>-42.480000000000004</v>
      </c>
      <c r="Y13" s="43">
        <f t="shared" si="2"/>
        <v>-10.41</v>
      </c>
      <c r="Z13" s="43">
        <f t="shared" si="3"/>
        <v>-45.767790433910207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116.48</v>
      </c>
      <c r="N14" s="24">
        <v>103.15</v>
      </c>
      <c r="O14" s="25">
        <v>25.38</v>
      </c>
      <c r="Q14" s="26">
        <f t="shared" ref="Q14:S17" si="5">(M14-J14)/J14*100</f>
        <v>47.443037974683548</v>
      </c>
      <c r="R14" s="27">
        <f t="shared" si="5"/>
        <v>-9.517543859649118</v>
      </c>
      <c r="S14" s="27">
        <f t="shared" si="5"/>
        <v>-31.865771812080538</v>
      </c>
      <c r="T14" s="27">
        <f t="shared" si="4"/>
        <v>9.7704148860991307</v>
      </c>
      <c r="U14" s="28"/>
      <c r="W14" s="26">
        <f t="shared" si="2"/>
        <v>37.480000000000004</v>
      </c>
      <c r="X14" s="27">
        <f t="shared" si="2"/>
        <v>-10.849999999999994</v>
      </c>
      <c r="Y14" s="27">
        <f t="shared" si="2"/>
        <v>-11.870000000000001</v>
      </c>
      <c r="Z14" s="27">
        <f t="shared" si="3"/>
        <v>14.031541277221237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66.319999999999993</v>
      </c>
      <c r="N15" s="24">
        <v>71.739999999999995</v>
      </c>
      <c r="O15" s="25">
        <v>28.86</v>
      </c>
      <c r="Q15" s="26">
        <f t="shared" si="5"/>
        <v>-16.050632911392412</v>
      </c>
      <c r="R15" s="27">
        <f t="shared" si="5"/>
        <v>-37.0701754385965</v>
      </c>
      <c r="S15" s="27">
        <f t="shared" si="5"/>
        <v>-22.523489932885905</v>
      </c>
      <c r="T15" s="27">
        <f t="shared" si="4"/>
        <v>-29.064810660084099</v>
      </c>
      <c r="U15" s="28"/>
      <c r="W15" s="26">
        <f t="shared" si="2"/>
        <v>-12.680000000000007</v>
      </c>
      <c r="X15" s="27">
        <f t="shared" si="2"/>
        <v>-42.260000000000005</v>
      </c>
      <c r="Y15" s="27">
        <f t="shared" si="2"/>
        <v>-8.39</v>
      </c>
      <c r="Z15" s="27">
        <f t="shared" si="3"/>
        <v>-41.740713700072462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115.6</v>
      </c>
      <c r="N16" s="24">
        <v>101.75</v>
      </c>
      <c r="O16" s="25">
        <v>28.36</v>
      </c>
      <c r="Q16" s="26">
        <f t="shared" si="5"/>
        <v>46.329113924050624</v>
      </c>
      <c r="R16" s="27">
        <f t="shared" si="5"/>
        <v>-10.745614035087719</v>
      </c>
      <c r="S16" s="27">
        <f t="shared" si="5"/>
        <v>-23.865771812080538</v>
      </c>
      <c r="T16" s="27">
        <f t="shared" si="4"/>
        <v>9.0370684755684163</v>
      </c>
      <c r="U16" s="28"/>
      <c r="W16" s="26">
        <f t="shared" si="2"/>
        <v>36.599999999999994</v>
      </c>
      <c r="X16" s="27">
        <f t="shared" si="2"/>
        <v>-12.25</v>
      </c>
      <c r="Y16" s="27">
        <f t="shared" si="2"/>
        <v>-8.89</v>
      </c>
      <c r="Z16" s="27">
        <f t="shared" si="3"/>
        <v>12.978363848235716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60.29</v>
      </c>
      <c r="N17" s="31">
        <v>71.55</v>
      </c>
      <c r="O17" s="32">
        <v>27.83</v>
      </c>
      <c r="Q17" s="33">
        <f t="shared" si="5"/>
        <v>-23.683544303797468</v>
      </c>
      <c r="R17" s="34">
        <f t="shared" si="5"/>
        <v>-37.236842105263165</v>
      </c>
      <c r="S17" s="34">
        <f t="shared" si="5"/>
        <v>-25.288590604026851</v>
      </c>
      <c r="T17" s="27">
        <f t="shared" si="4"/>
        <v>-32.028534934482579</v>
      </c>
      <c r="U17" s="35"/>
      <c r="W17" s="33">
        <f t="shared" si="2"/>
        <v>-18.71</v>
      </c>
      <c r="X17" s="34">
        <f t="shared" si="2"/>
        <v>-42.45</v>
      </c>
      <c r="Y17" s="34">
        <f t="shared" si="2"/>
        <v>-9.4200000000000017</v>
      </c>
      <c r="Z17" s="34">
        <f t="shared" si="3"/>
        <v>-45.996993497329669</v>
      </c>
      <c r="AA17" s="35"/>
    </row>
    <row r="18" spans="2:27" ht="15.75" thickBot="1" x14ac:dyDescent="0.3">
      <c r="C18" s="38">
        <f>(SUM(C5:C14)/10*100)</f>
        <v>90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92.96</v>
      </c>
      <c r="N21" s="16">
        <v>48.89</v>
      </c>
      <c r="O21" s="17">
        <v>27.79</v>
      </c>
      <c r="Q21" s="18">
        <f>(M21-J21)/J21*100</f>
        <v>-46.88</v>
      </c>
      <c r="R21" s="19">
        <f>(N21-K21)</f>
        <v>48.89</v>
      </c>
      <c r="S21" s="19">
        <f>(O21-L21)/L21*100</f>
        <v>-25.395973154362416</v>
      </c>
      <c r="T21" s="40"/>
      <c r="U21" s="20"/>
      <c r="W21" s="45">
        <f t="shared" si="2"/>
        <v>-82.04</v>
      </c>
      <c r="X21" s="43">
        <f t="shared" si="2"/>
        <v>48.89</v>
      </c>
      <c r="Y21" s="43">
        <f t="shared" si="2"/>
        <v>-9.4600000000000009</v>
      </c>
      <c r="Z21" s="43">
        <f t="shared" si="3"/>
        <v>-70.273975122859795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203.75</v>
      </c>
      <c r="N22" s="24">
        <v>-23.95</v>
      </c>
      <c r="O22" s="25">
        <v>22.66</v>
      </c>
      <c r="Q22" s="26">
        <f t="shared" ref="Q22:Q25" si="6">(M22-J22)/J22*100</f>
        <v>16.428571428571427</v>
      </c>
      <c r="R22" s="27">
        <f t="shared" ref="R22:R25" si="7">(N22-K22)</f>
        <v>-23.95</v>
      </c>
      <c r="S22" s="27">
        <f t="shared" ref="S22:S25" si="8">(O22-L22)/L22*100</f>
        <v>-39.167785234899327</v>
      </c>
      <c r="T22" s="41"/>
      <c r="U22" s="28"/>
      <c r="W22" s="26">
        <f t="shared" si="2"/>
        <v>28.75</v>
      </c>
      <c r="X22" s="27">
        <f t="shared" si="2"/>
        <v>-23.95</v>
      </c>
      <c r="Y22" s="27">
        <f t="shared" si="2"/>
        <v>-14.59</v>
      </c>
      <c r="Z22" s="27">
        <f t="shared" si="3"/>
        <v>27.479889490091637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93.01</v>
      </c>
      <c r="N23" s="24">
        <v>47.61</v>
      </c>
      <c r="O23" s="25">
        <v>28.77</v>
      </c>
      <c r="Q23" s="26">
        <f t="shared" si="6"/>
        <v>-46.851428571428563</v>
      </c>
      <c r="R23" s="27">
        <f t="shared" si="7"/>
        <v>47.61</v>
      </c>
      <c r="S23" s="27">
        <f t="shared" si="8"/>
        <v>-22.765100671140942</v>
      </c>
      <c r="T23" s="41"/>
      <c r="U23" s="28"/>
      <c r="W23" s="26">
        <f t="shared" si="2"/>
        <v>-81.99</v>
      </c>
      <c r="X23" s="27">
        <f t="shared" si="2"/>
        <v>47.61</v>
      </c>
      <c r="Y23" s="27">
        <f t="shared" si="2"/>
        <v>-8.48</v>
      </c>
      <c r="Z23" s="27">
        <f t="shared" si="3"/>
        <v>-70.544881460168014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184.66</v>
      </c>
      <c r="N24" s="24">
        <v>-18.84</v>
      </c>
      <c r="O24" s="25">
        <v>22.61</v>
      </c>
      <c r="Q24" s="26">
        <f t="shared" si="6"/>
        <v>5.5199999999999978</v>
      </c>
      <c r="R24" s="27">
        <f t="shared" si="7"/>
        <v>-18.84</v>
      </c>
      <c r="S24" s="27">
        <f t="shared" si="8"/>
        <v>-39.302013422818796</v>
      </c>
      <c r="T24" s="41"/>
      <c r="U24" s="28"/>
      <c r="W24" s="26">
        <f t="shared" si="2"/>
        <v>9.6599999999999966</v>
      </c>
      <c r="X24" s="27">
        <f t="shared" si="2"/>
        <v>-18.84</v>
      </c>
      <c r="Y24" s="27">
        <f t="shared" si="2"/>
        <v>-14.64</v>
      </c>
      <c r="Z24" s="27">
        <f t="shared" si="3"/>
        <v>8.0700220736480048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202.86</v>
      </c>
      <c r="N25" s="31">
        <v>-25.36</v>
      </c>
      <c r="O25" s="32">
        <v>22.64</v>
      </c>
      <c r="Q25" s="33">
        <f t="shared" si="6"/>
        <v>15.920000000000009</v>
      </c>
      <c r="R25" s="34">
        <f t="shared" si="7"/>
        <v>-25.36</v>
      </c>
      <c r="S25" s="34">
        <f t="shared" si="8"/>
        <v>-39.221476510067113</v>
      </c>
      <c r="T25" s="42"/>
      <c r="U25" s="35"/>
      <c r="W25" s="33">
        <f t="shared" si="2"/>
        <v>27.860000000000014</v>
      </c>
      <c r="X25" s="34">
        <f t="shared" si="2"/>
        <v>-25.36</v>
      </c>
      <c r="Y25" s="34">
        <f t="shared" si="2"/>
        <v>-14.61</v>
      </c>
      <c r="Z25" s="34">
        <f t="shared" si="3"/>
        <v>26.768243129012859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-11.817120114689734</v>
      </c>
      <c r="R28" s="44">
        <f>AVERAGE(R5:R9,R13:R17)</f>
        <v>-14.646212121212125</v>
      </c>
      <c r="S28" s="44">
        <f t="shared" ref="S28" si="9">AVERAGE(S5:S9,S13:S17,S21:S25)</f>
        <v>-28.719463087248322</v>
      </c>
      <c r="T28" s="44">
        <f>AVERAGE(T5:T9,T13:T17)</f>
        <v>-8.8685436998721734</v>
      </c>
      <c r="V28" t="s">
        <v>89</v>
      </c>
      <c r="W28" s="44">
        <f>AVERAGE(W5:W9,W13:W17,W21:W25)</f>
        <v>2.6773333333333329</v>
      </c>
      <c r="X28" s="44">
        <f>AVERAGE(X5:X9,X13:X17,X21:X25)</f>
        <v>-9.4166666666666661</v>
      </c>
      <c r="Y28" s="44">
        <f t="shared" ref="Y28:Z28" si="10">AVERAGE(Y5:Y9,Y13:Y17,Y21:Y25)</f>
        <v>-10.698000000000002</v>
      </c>
      <c r="Z28" s="44">
        <f t="shared" si="10"/>
        <v>-13.842767995907071</v>
      </c>
    </row>
    <row r="29" spans="2:27" x14ac:dyDescent="0.25">
      <c r="O29" t="s">
        <v>83</v>
      </c>
      <c r="Q29" s="44">
        <f>MAX(Q5:Q9,Q13:Q17,Q21:Q25)</f>
        <v>47.443037974683548</v>
      </c>
      <c r="R29" s="44">
        <f>MAX(R5:R9,R13:R17)</f>
        <v>9.803030303030301</v>
      </c>
      <c r="S29" s="44">
        <f>MAX(S5:S9,S13:S17,S21:S25)</f>
        <v>-15.946308724832218</v>
      </c>
      <c r="T29" s="44">
        <f>MAX(T5:T9,T13:T17)</f>
        <v>9.7704148860991307</v>
      </c>
      <c r="V29" t="s">
        <v>90</v>
      </c>
      <c r="W29" s="44">
        <f>MAX(W5:W9,W13:W17,W21:W25)</f>
        <v>131.68</v>
      </c>
      <c r="X29" s="44">
        <f>MAX(X5:X9,X13:X17,X21:X25)</f>
        <v>48.89</v>
      </c>
      <c r="Y29" s="44">
        <f>MAX(Y5:Y9,Y13:Y17,Y21:Y25)</f>
        <v>-5.9400000000000013</v>
      </c>
      <c r="Z29" s="44">
        <f>MAX(Z5:Z9,Z13:Z17,Z21:Z25)</f>
        <v>27.479889490091637</v>
      </c>
    </row>
    <row r="30" spans="2:27" x14ac:dyDescent="0.25">
      <c r="O30" t="s">
        <v>84</v>
      </c>
      <c r="Q30" s="44">
        <f>MIN(Q5:Q9,Q13:Q17,Q21:Q25)</f>
        <v>-177.94594594594594</v>
      </c>
      <c r="R30" s="44">
        <f>MIN(R5:R9,R13:R17)</f>
        <v>-49.636363636363633</v>
      </c>
      <c r="S30" s="44">
        <f>MIN(S5:S9,S13:S17,S21:S25)</f>
        <v>-39.302013422818796</v>
      </c>
      <c r="T30" s="44">
        <f>MIN(T5:T9,T13:T17)</f>
        <v>-40.057098904144929</v>
      </c>
      <c r="V30" t="s">
        <v>91</v>
      </c>
      <c r="W30" s="44">
        <f>MIN(W5:W9,W13:W17,W21:W25)</f>
        <v>-82.04</v>
      </c>
      <c r="X30" s="44">
        <f>MIN(X5:X9,X13:X17,X21:X25)</f>
        <v>-65.52</v>
      </c>
      <c r="Y30" s="44">
        <f>MIN(Y5:Y9,Y13:Y17,Y21:Y25)</f>
        <v>-14.64</v>
      </c>
      <c r="Z30" s="44">
        <f>MIN(Z5:Z9,Z13:Z17,Z21:Z25)</f>
        <v>-70.544881460168014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FBBD-A2B7-4739-80E7-F7345FE67BF5}">
  <dimension ref="B2:AA30"/>
  <sheetViews>
    <sheetView topLeftCell="P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-77.290000000000006</v>
      </c>
      <c r="N5" s="16">
        <v>145.69999999999999</v>
      </c>
      <c r="O5" s="17">
        <v>24.84</v>
      </c>
      <c r="Q5" s="18">
        <f>(M5-J5)/J5*100</f>
        <v>4.4459459459459545</v>
      </c>
      <c r="R5" s="19">
        <f>(N5-K5)/K5*100</f>
        <v>10.37878787878787</v>
      </c>
      <c r="S5" s="19">
        <f>(O5-L5)/L5*100</f>
        <v>-33.31543624161074</v>
      </c>
      <c r="T5" s="27">
        <f t="shared" ref="T5:T9" si="0">(SQRT(M5^2+N5^2+O5^2)-SQRT(J5^2+K5^2+L5^2))/SQRT(J5^2+K5^2+L5^2)*100</f>
        <v>7.0239113291868076</v>
      </c>
      <c r="U5" s="20"/>
      <c r="W5" s="45">
        <f>(M5-J5)</f>
        <v>-3.2900000000000063</v>
      </c>
      <c r="X5" s="43">
        <f>(N5-K5)</f>
        <v>13.699999999999989</v>
      </c>
      <c r="Y5" s="43">
        <f>(O5-L5)</f>
        <v>-12.41</v>
      </c>
      <c r="Z5" s="43">
        <f>(SQRT(M5^2+N5^2+O5^2)-SQRT(J5^2+K5^2+L5^2))</f>
        <v>10.946391732362855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-76.099999999999994</v>
      </c>
      <c r="N6" s="24">
        <v>147.04</v>
      </c>
      <c r="O6" s="25">
        <v>25.86</v>
      </c>
      <c r="Q6" s="26">
        <f t="shared" ref="Q6:S9" si="1">(M6-J6)/J6*100</f>
        <v>2.8378378378378302</v>
      </c>
      <c r="R6" s="27">
        <f t="shared" si="1"/>
        <v>11.393939393939387</v>
      </c>
      <c r="S6" s="27">
        <f t="shared" si="1"/>
        <v>-30.577181208053695</v>
      </c>
      <c r="T6" s="27">
        <f t="shared" si="0"/>
        <v>7.5256523060651599</v>
      </c>
      <c r="U6" s="28"/>
      <c r="W6" s="26">
        <f t="shared" ref="W6:Y25" si="2">(M6-J6)</f>
        <v>-2.0999999999999943</v>
      </c>
      <c r="X6" s="27">
        <f t="shared" si="2"/>
        <v>15.039999999999992</v>
      </c>
      <c r="Y6" s="27">
        <f t="shared" si="2"/>
        <v>-11.39</v>
      </c>
      <c r="Z6" s="27">
        <f t="shared" ref="Z6:Z25" si="3">(SQRT(M6^2+N6^2+O6^2)-SQRT(J6^2+K6^2+L6^2))</f>
        <v>11.728328323485044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-78.260000000000005</v>
      </c>
      <c r="N7" s="24">
        <v>153.81</v>
      </c>
      <c r="O7" s="25">
        <v>26.91</v>
      </c>
      <c r="Q7" s="26">
        <f t="shared" si="1"/>
        <v>5.7567567567567641</v>
      </c>
      <c r="R7" s="27">
        <f t="shared" si="1"/>
        <v>16.522727272727273</v>
      </c>
      <c r="S7" s="27">
        <f t="shared" si="1"/>
        <v>-27.758389261744966</v>
      </c>
      <c r="T7" s="27">
        <f t="shared" si="0"/>
        <v>12.073450838112333</v>
      </c>
      <c r="U7" s="28"/>
      <c r="W7" s="26">
        <f t="shared" si="2"/>
        <v>-4.2600000000000051</v>
      </c>
      <c r="X7" s="27">
        <f t="shared" si="2"/>
        <v>21.810000000000002</v>
      </c>
      <c r="Y7" s="27">
        <f t="shared" si="2"/>
        <v>-10.34</v>
      </c>
      <c r="Z7" s="27">
        <f t="shared" si="3"/>
        <v>18.815830132454579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-71.77</v>
      </c>
      <c r="N8" s="24">
        <v>144.22999999999999</v>
      </c>
      <c r="O8" s="25">
        <v>27.86</v>
      </c>
      <c r="Q8" s="26">
        <f t="shared" si="1"/>
        <v>-3.0135135135135189</v>
      </c>
      <c r="R8" s="27">
        <f t="shared" si="1"/>
        <v>9.2651515151515067</v>
      </c>
      <c r="S8" s="27">
        <f t="shared" si="1"/>
        <v>-25.208053691275168</v>
      </c>
      <c r="T8" s="27">
        <f t="shared" si="0"/>
        <v>4.9065689579521194</v>
      </c>
      <c r="U8" s="28"/>
      <c r="W8" s="26">
        <f t="shared" si="2"/>
        <v>2.230000000000004</v>
      </c>
      <c r="X8" s="27">
        <f t="shared" si="2"/>
        <v>12.22999999999999</v>
      </c>
      <c r="Y8" s="27">
        <f t="shared" si="2"/>
        <v>-9.39</v>
      </c>
      <c r="Z8" s="27">
        <f t="shared" si="3"/>
        <v>7.6466264106175004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-78.17</v>
      </c>
      <c r="N9" s="31">
        <v>149.66999999999999</v>
      </c>
      <c r="O9" s="32">
        <v>26.87</v>
      </c>
      <c r="Q9" s="33">
        <f t="shared" si="1"/>
        <v>5.6351351351351369</v>
      </c>
      <c r="R9" s="34">
        <f t="shared" si="1"/>
        <v>13.386363636363626</v>
      </c>
      <c r="S9" s="34">
        <f t="shared" si="1"/>
        <v>-27.865771812080535</v>
      </c>
      <c r="T9" s="27">
        <f t="shared" si="0"/>
        <v>9.710852783809159</v>
      </c>
      <c r="U9" s="35"/>
      <c r="W9" s="33">
        <f t="shared" si="2"/>
        <v>-4.1700000000000017</v>
      </c>
      <c r="X9" s="34">
        <f t="shared" si="2"/>
        <v>17.669999999999987</v>
      </c>
      <c r="Y9" s="34">
        <f t="shared" si="2"/>
        <v>-10.379999999999999</v>
      </c>
      <c r="Z9" s="34">
        <f t="shared" si="3"/>
        <v>15.133846890289277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101.12</v>
      </c>
      <c r="N13" s="16">
        <v>122.6</v>
      </c>
      <c r="O13" s="17">
        <v>178.49</v>
      </c>
      <c r="Q13" s="18">
        <f>(M13-J13)/J13*100</f>
        <v>28.000000000000007</v>
      </c>
      <c r="R13" s="19">
        <f>(N13-K13)/K13*100</f>
        <v>7.5438596491228029</v>
      </c>
      <c r="S13" s="19">
        <f>(O13-L13)/L13*100</f>
        <v>379.16778523489938</v>
      </c>
      <c r="T13" s="27">
        <f t="shared" ref="T13:T17" si="4">(SQRT(M13^2+N13^2+O13^2)-SQRT(J13^2+K13^2+L13^2))/SQRT(J13^2+K13^2+L13^2)*100</f>
        <v>66.410818485035051</v>
      </c>
      <c r="U13" s="20"/>
      <c r="W13" s="45">
        <f t="shared" si="2"/>
        <v>22.120000000000005</v>
      </c>
      <c r="X13" s="43">
        <f t="shared" si="2"/>
        <v>8.5999999999999943</v>
      </c>
      <c r="Y13" s="43">
        <f t="shared" si="2"/>
        <v>141.24</v>
      </c>
      <c r="Z13" s="43">
        <f t="shared" si="3"/>
        <v>95.374265237456967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77.099999999999994</v>
      </c>
      <c r="N14" s="24">
        <v>126.86</v>
      </c>
      <c r="O14" s="25">
        <v>32.4</v>
      </c>
      <c r="Q14" s="26">
        <f t="shared" ref="Q14:S17" si="5">(M14-J14)/J14*100</f>
        <v>-2.405063291139248</v>
      </c>
      <c r="R14" s="27">
        <f t="shared" si="5"/>
        <v>11.280701754385964</v>
      </c>
      <c r="S14" s="27">
        <f t="shared" si="5"/>
        <v>-13.020134228187924</v>
      </c>
      <c r="T14" s="27">
        <f t="shared" si="4"/>
        <v>5.8028340068075952</v>
      </c>
      <c r="U14" s="28"/>
      <c r="W14" s="26">
        <f t="shared" si="2"/>
        <v>-1.9000000000000057</v>
      </c>
      <c r="X14" s="27">
        <f t="shared" si="2"/>
        <v>12.86</v>
      </c>
      <c r="Y14" s="27">
        <f t="shared" si="2"/>
        <v>-4.8500000000000014</v>
      </c>
      <c r="Z14" s="27">
        <f t="shared" si="3"/>
        <v>8.333597481845743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96.44</v>
      </c>
      <c r="N15" s="24">
        <v>120.9</v>
      </c>
      <c r="O15" s="25">
        <v>62.44</v>
      </c>
      <c r="Q15" s="26">
        <f t="shared" si="5"/>
        <v>22.075949367088604</v>
      </c>
      <c r="R15" s="27">
        <f t="shared" si="5"/>
        <v>6.0526315789473735</v>
      </c>
      <c r="S15" s="27">
        <f t="shared" si="5"/>
        <v>67.624161073825491</v>
      </c>
      <c r="T15" s="27">
        <f t="shared" si="4"/>
        <v>16.133313684536734</v>
      </c>
      <c r="U15" s="28"/>
      <c r="W15" s="26">
        <f t="shared" si="2"/>
        <v>17.439999999999998</v>
      </c>
      <c r="X15" s="27">
        <f t="shared" si="2"/>
        <v>6.9000000000000057</v>
      </c>
      <c r="Y15" s="27">
        <f t="shared" si="2"/>
        <v>25.189999999999998</v>
      </c>
      <c r="Z15" s="27">
        <f t="shared" si="3"/>
        <v>23.169462048639417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99.76</v>
      </c>
      <c r="N16" s="24">
        <v>126.27</v>
      </c>
      <c r="O16" s="25">
        <v>60.51</v>
      </c>
      <c r="Q16" s="26">
        <f t="shared" si="5"/>
        <v>26.278481012658233</v>
      </c>
      <c r="R16" s="27">
        <f t="shared" si="5"/>
        <v>10.763157894736839</v>
      </c>
      <c r="S16" s="27">
        <f t="shared" si="5"/>
        <v>62.442953020134219</v>
      </c>
      <c r="T16" s="27">
        <f t="shared" si="4"/>
        <v>19.713309238753908</v>
      </c>
      <c r="U16" s="28"/>
      <c r="W16" s="26">
        <f t="shared" si="2"/>
        <v>20.760000000000005</v>
      </c>
      <c r="X16" s="27">
        <f t="shared" si="2"/>
        <v>12.269999999999996</v>
      </c>
      <c r="Y16" s="27">
        <f t="shared" si="2"/>
        <v>23.259999999999998</v>
      </c>
      <c r="Z16" s="27">
        <f t="shared" si="3"/>
        <v>28.31078470247428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77.95</v>
      </c>
      <c r="N17" s="31">
        <v>129.62</v>
      </c>
      <c r="O17" s="32">
        <v>32.43</v>
      </c>
      <c r="Q17" s="33">
        <f t="shared" si="5"/>
        <v>-1.3291139240506293</v>
      </c>
      <c r="R17" s="34">
        <f t="shared" si="5"/>
        <v>13.701754385964914</v>
      </c>
      <c r="S17" s="34">
        <f t="shared" si="5"/>
        <v>-12.939597315436243</v>
      </c>
      <c r="T17" s="27">
        <f t="shared" si="4"/>
        <v>7.7140083199153082</v>
      </c>
      <c r="U17" s="35"/>
      <c r="W17" s="33">
        <f t="shared" si="2"/>
        <v>-1.0499999999999972</v>
      </c>
      <c r="X17" s="34">
        <f t="shared" si="2"/>
        <v>15.620000000000005</v>
      </c>
      <c r="Y17" s="34">
        <f t="shared" si="2"/>
        <v>-4.82</v>
      </c>
      <c r="Z17" s="34">
        <f t="shared" si="3"/>
        <v>11.078283513601605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199.49</v>
      </c>
      <c r="N21" s="16">
        <v>-4.2</v>
      </c>
      <c r="O21" s="17">
        <v>32.82</v>
      </c>
      <c r="Q21" s="18">
        <f>(M21-J21)/J21*100</f>
        <v>13.99428571428572</v>
      </c>
      <c r="R21" s="19">
        <f>(N21-K21)</f>
        <v>-4.2</v>
      </c>
      <c r="S21" s="19">
        <f>(O21-L21)/L21*100</f>
        <v>-11.89261744966443</v>
      </c>
      <c r="T21" s="40"/>
      <c r="U21" s="20"/>
      <c r="W21" s="45">
        <f t="shared" si="2"/>
        <v>24.490000000000009</v>
      </c>
      <c r="X21" s="43">
        <f t="shared" si="2"/>
        <v>-4.2</v>
      </c>
      <c r="Y21" s="43">
        <f t="shared" si="2"/>
        <v>-4.43</v>
      </c>
      <c r="Z21" s="43">
        <f t="shared" si="3"/>
        <v>23.294813672105136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186.42</v>
      </c>
      <c r="N22" s="24">
        <v>-5.94</v>
      </c>
      <c r="O22" s="25">
        <v>24.74</v>
      </c>
      <c r="Q22" s="26">
        <f t="shared" ref="Q22:Q25" si="6">(M22-J22)/J22*100</f>
        <v>6.5257142857142796</v>
      </c>
      <c r="R22" s="27">
        <f t="shared" ref="R22:R25" si="7">(N22-K22)</f>
        <v>-5.94</v>
      </c>
      <c r="S22" s="27">
        <f t="shared" ref="S22:S25" si="8">(O22-L22)/L22*100</f>
        <v>-33.583892617449671</v>
      </c>
      <c r="T22" s="41"/>
      <c r="U22" s="28"/>
      <c r="W22" s="26">
        <f t="shared" si="2"/>
        <v>11.419999999999987</v>
      </c>
      <c r="X22" s="27">
        <f t="shared" si="2"/>
        <v>-5.94</v>
      </c>
      <c r="Y22" s="27">
        <f t="shared" si="2"/>
        <v>-12.510000000000002</v>
      </c>
      <c r="Z22" s="27">
        <f t="shared" si="3"/>
        <v>9.2277116157774799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195.2</v>
      </c>
      <c r="N23" s="24">
        <v>-3.29</v>
      </c>
      <c r="O23" s="25">
        <v>30.8</v>
      </c>
      <c r="Q23" s="26">
        <f t="shared" si="6"/>
        <v>11.542857142857137</v>
      </c>
      <c r="R23" s="27">
        <f t="shared" si="7"/>
        <v>-3.29</v>
      </c>
      <c r="S23" s="27">
        <f t="shared" si="8"/>
        <v>-17.315436241610737</v>
      </c>
      <c r="T23" s="41"/>
      <c r="U23" s="28"/>
      <c r="W23" s="26">
        <f t="shared" si="2"/>
        <v>20.199999999999989</v>
      </c>
      <c r="X23" s="27">
        <f t="shared" si="2"/>
        <v>-3.29</v>
      </c>
      <c r="Y23" s="27">
        <f t="shared" si="2"/>
        <v>-6.4499999999999993</v>
      </c>
      <c r="Z23" s="27">
        <f t="shared" si="3"/>
        <v>18.72181612334947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182.85</v>
      </c>
      <c r="N24" s="24">
        <v>-6.2</v>
      </c>
      <c r="O24" s="25">
        <v>23.72</v>
      </c>
      <c r="Q24" s="26">
        <f t="shared" si="6"/>
        <v>4.4857142857142822</v>
      </c>
      <c r="R24" s="27">
        <f t="shared" si="7"/>
        <v>-6.2</v>
      </c>
      <c r="S24" s="27">
        <f t="shared" si="8"/>
        <v>-36.322147651006716</v>
      </c>
      <c r="T24" s="41"/>
      <c r="U24" s="28"/>
      <c r="W24" s="26">
        <f t="shared" si="2"/>
        <v>7.8499999999999943</v>
      </c>
      <c r="X24" s="27">
        <f t="shared" si="2"/>
        <v>-6.2</v>
      </c>
      <c r="Y24" s="27">
        <f t="shared" si="2"/>
        <v>-13.530000000000001</v>
      </c>
      <c r="Z24" s="27">
        <f t="shared" si="3"/>
        <v>5.5657682852876178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187.41</v>
      </c>
      <c r="N25" s="31">
        <v>6.44</v>
      </c>
      <c r="O25" s="32">
        <v>32.85</v>
      </c>
      <c r="Q25" s="33">
        <f t="shared" si="6"/>
        <v>7.091428571428569</v>
      </c>
      <c r="R25" s="34">
        <f t="shared" si="7"/>
        <v>6.44</v>
      </c>
      <c r="S25" s="34">
        <f t="shared" si="8"/>
        <v>-11.812080536912747</v>
      </c>
      <c r="T25" s="42"/>
      <c r="U25" s="35"/>
      <c r="W25" s="33">
        <f t="shared" si="2"/>
        <v>12.409999999999997</v>
      </c>
      <c r="X25" s="34">
        <f t="shared" si="2"/>
        <v>6.44</v>
      </c>
      <c r="Y25" s="34">
        <f t="shared" si="2"/>
        <v>-4.3999999999999986</v>
      </c>
      <c r="Z25" s="34">
        <f t="shared" si="3"/>
        <v>11.455669517850453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8.7948276884479437</v>
      </c>
      <c r="R28" s="44">
        <f>AVERAGE(R5:R9,R13:R17)</f>
        <v>11.028907496012755</v>
      </c>
      <c r="S28" s="44">
        <f t="shared" ref="S28" si="9">AVERAGE(S5:S9,S13:S17,S21:S25)</f>
        <v>15.174944071588365</v>
      </c>
      <c r="T28" s="44">
        <f>AVERAGE(T5:T9,T13:T17)</f>
        <v>15.701471995017418</v>
      </c>
      <c r="V28" t="s">
        <v>89</v>
      </c>
      <c r="W28" s="44">
        <f>AVERAGE(W5:W9,W13:W17,W21:W25)</f>
        <v>8.1433333333333326</v>
      </c>
      <c r="X28" s="44">
        <f>AVERAGE(X5:X9,X13:X17,X21:X25)</f>
        <v>8.2339999999999982</v>
      </c>
      <c r="Y28" s="44">
        <f t="shared" ref="Y28:Z28" si="10">AVERAGE(Y5:Y9,Y13:Y17,Y21:Y25)</f>
        <v>5.6526666666666658</v>
      </c>
      <c r="Z28" s="44">
        <f t="shared" si="10"/>
        <v>19.920213045839827</v>
      </c>
    </row>
    <row r="29" spans="2:27" x14ac:dyDescent="0.25">
      <c r="O29" t="s">
        <v>83</v>
      </c>
      <c r="Q29" s="44">
        <f>MAX(Q5:Q9,Q13:Q17,Q21:Q25)</f>
        <v>28.000000000000007</v>
      </c>
      <c r="R29" s="44">
        <f>MAX(R5:R9,R13:R17)</f>
        <v>16.522727272727273</v>
      </c>
      <c r="S29" s="44">
        <f>MAX(S5:S9,S13:S17,S21:S25)</f>
        <v>379.16778523489938</v>
      </c>
      <c r="T29" s="44">
        <f>MAX(T5:T9,T13:T17)</f>
        <v>66.410818485035051</v>
      </c>
      <c r="V29" t="s">
        <v>90</v>
      </c>
      <c r="W29" s="44">
        <f>MAX(W5:W9,W13:W17,W21:W25)</f>
        <v>24.490000000000009</v>
      </c>
      <c r="X29" s="44">
        <f>MAX(X5:X9,X13:X17,X21:X25)</f>
        <v>21.810000000000002</v>
      </c>
      <c r="Y29" s="44">
        <f>MAX(Y5:Y9,Y13:Y17,Y21:Y25)</f>
        <v>141.24</v>
      </c>
      <c r="Z29" s="44">
        <f>MAX(Z5:Z9,Z13:Z17,Z21:Z25)</f>
        <v>95.374265237456967</v>
      </c>
    </row>
    <row r="30" spans="2:27" x14ac:dyDescent="0.25">
      <c r="O30" t="s">
        <v>84</v>
      </c>
      <c r="Q30" s="44">
        <f>MIN(Q5:Q9,Q13:Q17,Q21:Q25)</f>
        <v>-3.0135135135135189</v>
      </c>
      <c r="R30" s="44">
        <f>MIN(R5:R9,R13:R17)</f>
        <v>6.0526315789473735</v>
      </c>
      <c r="S30" s="44">
        <f>MIN(S5:S9,S13:S17,S21:S25)</f>
        <v>-36.322147651006716</v>
      </c>
      <c r="T30" s="44">
        <f>MIN(T5:T9,T13:T17)</f>
        <v>4.9065689579521194</v>
      </c>
      <c r="V30" t="s">
        <v>91</v>
      </c>
      <c r="W30" s="44">
        <f>MIN(W5:W9,W13:W17,W21:W25)</f>
        <v>-4.2600000000000051</v>
      </c>
      <c r="X30" s="44">
        <f>MIN(X5:X9,X13:X17,X21:X25)</f>
        <v>-6.2</v>
      </c>
      <c r="Y30" s="44">
        <f>MIN(Y5:Y9,Y13:Y17,Y21:Y25)</f>
        <v>-13.530000000000001</v>
      </c>
      <c r="Z30" s="44">
        <f>MIN(Z5:Z9,Z13:Z17,Z21:Z25)</f>
        <v>5.5657682852876178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5C55-FCBB-4245-992A-6654D7510F36}">
  <dimension ref="B2:AA30"/>
  <sheetViews>
    <sheetView topLeftCell="V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-74.83</v>
      </c>
      <c r="N5" s="16">
        <v>130.33000000000001</v>
      </c>
      <c r="O5" s="17">
        <v>28.72</v>
      </c>
      <c r="Q5" s="18">
        <f>(M5-J5)/J5*100</f>
        <v>1.1216216216216193</v>
      </c>
      <c r="R5" s="19">
        <f>(N5-K5)/K5*100</f>
        <v>-1.2651515151515056</v>
      </c>
      <c r="S5" s="19">
        <f>(O5-L5)/L5*100</f>
        <v>-22.899328859060404</v>
      </c>
      <c r="T5" s="27">
        <f t="shared" ref="T5:T9" si="0">(SQRT(M5^2+N5^2+O5^2)-SQRT(J5^2+K5^2+L5^2))/SQRT(J5^2+K5^2+L5^2)*100</f>
        <v>-1.8226505058290803</v>
      </c>
      <c r="U5" s="20"/>
      <c r="W5" s="45">
        <f>(M5-J5)</f>
        <v>-0.82999999999999829</v>
      </c>
      <c r="X5" s="43">
        <f>(N5-K5)</f>
        <v>-1.6699999999999875</v>
      </c>
      <c r="Y5" s="43">
        <f>(O5-L5)</f>
        <v>-8.5300000000000011</v>
      </c>
      <c r="Z5" s="43">
        <f>(SQRT(M5^2+N5^2+O5^2)-SQRT(J5^2+K5^2+L5^2))</f>
        <v>-2.8405037439879379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-71.16</v>
      </c>
      <c r="N6" s="24">
        <v>130.41999999999999</v>
      </c>
      <c r="O6" s="25">
        <v>28.74</v>
      </c>
      <c r="Q6" s="26">
        <f t="shared" ref="Q6:S9" si="1">(M6-J6)/J6*100</f>
        <v>-3.8378378378378422</v>
      </c>
      <c r="R6" s="27">
        <f t="shared" si="1"/>
        <v>-1.1969696969697063</v>
      </c>
      <c r="S6" s="27">
        <f t="shared" si="1"/>
        <v>-22.845637583892621</v>
      </c>
      <c r="T6" s="27">
        <f t="shared" si="0"/>
        <v>-2.9004242751258169</v>
      </c>
      <c r="U6" s="28"/>
      <c r="W6" s="26">
        <f t="shared" ref="W6:Y25" si="2">(M6-J6)</f>
        <v>2.8400000000000034</v>
      </c>
      <c r="X6" s="27">
        <f t="shared" si="2"/>
        <v>-1.5800000000000125</v>
      </c>
      <c r="Y6" s="27">
        <f t="shared" si="2"/>
        <v>-8.5100000000000016</v>
      </c>
      <c r="Z6" s="27">
        <f t="shared" ref="Z6:Z25" si="3">(SQRT(M6^2+N6^2+O6^2)-SQRT(J6^2+K6^2+L6^2))</f>
        <v>-4.5201567641739473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-62.34</v>
      </c>
      <c r="N7" s="24">
        <v>165</v>
      </c>
      <c r="O7" s="25">
        <v>29.09</v>
      </c>
      <c r="Q7" s="26">
        <f t="shared" si="1"/>
        <v>-15.756756756756751</v>
      </c>
      <c r="R7" s="27">
        <f t="shared" si="1"/>
        <v>25</v>
      </c>
      <c r="S7" s="27">
        <f t="shared" si="1"/>
        <v>-21.906040268456376</v>
      </c>
      <c r="T7" s="27">
        <f t="shared" si="0"/>
        <v>14.70819827497337</v>
      </c>
      <c r="U7" s="28"/>
      <c r="W7" s="26">
        <f t="shared" si="2"/>
        <v>11.659999999999997</v>
      </c>
      <c r="X7" s="27">
        <f t="shared" si="2"/>
        <v>33</v>
      </c>
      <c r="Y7" s="27">
        <f t="shared" si="2"/>
        <v>-8.16</v>
      </c>
      <c r="Z7" s="27">
        <f t="shared" si="3"/>
        <v>22.921943693409645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-75.680000000000007</v>
      </c>
      <c r="N8" s="24">
        <v>127.56</v>
      </c>
      <c r="O8" s="25">
        <v>28.69</v>
      </c>
      <c r="Q8" s="26">
        <f t="shared" si="1"/>
        <v>2.2702702702702795</v>
      </c>
      <c r="R8" s="27">
        <f t="shared" si="1"/>
        <v>-3.3636363636363615</v>
      </c>
      <c r="S8" s="27">
        <f t="shared" si="1"/>
        <v>-22.979865771812076</v>
      </c>
      <c r="T8" s="27">
        <f t="shared" si="0"/>
        <v>-3.0637663186474753</v>
      </c>
      <c r="U8" s="28"/>
      <c r="W8" s="26">
        <f t="shared" si="2"/>
        <v>-1.6800000000000068</v>
      </c>
      <c r="X8" s="27">
        <f t="shared" si="2"/>
        <v>-4.4399999999999977</v>
      </c>
      <c r="Y8" s="27">
        <f t="shared" si="2"/>
        <v>-8.5599999999999987</v>
      </c>
      <c r="Z8" s="27">
        <f t="shared" si="3"/>
        <v>-4.7747166398550291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-74.8</v>
      </c>
      <c r="N9" s="31">
        <v>128.96</v>
      </c>
      <c r="O9" s="32">
        <v>28.71</v>
      </c>
      <c r="Q9" s="33">
        <f t="shared" si="1"/>
        <v>1.0810810810810774</v>
      </c>
      <c r="R9" s="34">
        <f t="shared" si="1"/>
        <v>-2.303030303030297</v>
      </c>
      <c r="S9" s="34">
        <f t="shared" si="1"/>
        <v>-22.926174496644293</v>
      </c>
      <c r="T9" s="27">
        <f t="shared" si="0"/>
        <v>-2.5810679009370072</v>
      </c>
      <c r="U9" s="35"/>
      <c r="W9" s="33">
        <f t="shared" si="2"/>
        <v>-0.79999999999999716</v>
      </c>
      <c r="X9" s="34">
        <f t="shared" si="2"/>
        <v>-3.039999999999992</v>
      </c>
      <c r="Y9" s="34">
        <f t="shared" si="2"/>
        <v>-8.5399999999999991</v>
      </c>
      <c r="Z9" s="34">
        <f t="shared" si="3"/>
        <v>-4.0224568630417252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56.22</v>
      </c>
      <c r="N13" s="16">
        <v>121.09</v>
      </c>
      <c r="O13" s="17">
        <v>26.25</v>
      </c>
      <c r="Q13" s="18">
        <f>(M13-J13)/J13*100</f>
        <v>-28.835443037974684</v>
      </c>
      <c r="R13" s="19">
        <f>(N13-K13)/K13*100</f>
        <v>6.2192982456140387</v>
      </c>
      <c r="S13" s="19">
        <f>(O13-L13)/L13*100</f>
        <v>-29.530201342281881</v>
      </c>
      <c r="T13" s="27">
        <f t="shared" ref="T13:T17" si="4">(SQRT(M13^2+N13^2+O13^2)-SQRT(J13^2+K13^2+L13^2))/SQRT(J13^2+K13^2+L13^2)*100</f>
        <v>-5.2584205106014315</v>
      </c>
      <c r="U13" s="20"/>
      <c r="W13" s="45">
        <f t="shared" si="2"/>
        <v>-22.78</v>
      </c>
      <c r="X13" s="43">
        <f t="shared" si="2"/>
        <v>7.0900000000000034</v>
      </c>
      <c r="Y13" s="43">
        <f t="shared" si="2"/>
        <v>-11</v>
      </c>
      <c r="Z13" s="43">
        <f t="shared" si="3"/>
        <v>-7.5517514156401546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52.5</v>
      </c>
      <c r="N14" s="24">
        <v>139.03</v>
      </c>
      <c r="O14" s="25">
        <v>25.4</v>
      </c>
      <c r="Q14" s="26">
        <f t="shared" ref="Q14:S17" si="5">(M14-J14)/J14*100</f>
        <v>-33.544303797468359</v>
      </c>
      <c r="R14" s="27">
        <f t="shared" si="5"/>
        <v>21.956140350877192</v>
      </c>
      <c r="S14" s="27">
        <f t="shared" si="5"/>
        <v>-31.812080536912756</v>
      </c>
      <c r="T14" s="27">
        <f t="shared" si="4"/>
        <v>4.981921855368566</v>
      </c>
      <c r="U14" s="28"/>
      <c r="W14" s="26">
        <f t="shared" si="2"/>
        <v>-26.5</v>
      </c>
      <c r="X14" s="27">
        <f t="shared" si="2"/>
        <v>25.03</v>
      </c>
      <c r="Y14" s="27">
        <f t="shared" si="2"/>
        <v>-11.850000000000001</v>
      </c>
      <c r="Z14" s="27">
        <f t="shared" si="3"/>
        <v>7.1546646655661164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112.76</v>
      </c>
      <c r="N15" s="24">
        <v>117.84</v>
      </c>
      <c r="O15" s="25">
        <v>43.49</v>
      </c>
      <c r="Q15" s="26">
        <f t="shared" si="5"/>
        <v>42.734177215189881</v>
      </c>
      <c r="R15" s="27">
        <f t="shared" si="5"/>
        <v>3.3684210526315814</v>
      </c>
      <c r="S15" s="27">
        <f t="shared" si="5"/>
        <v>16.751677852348998</v>
      </c>
      <c r="T15" s="27">
        <f t="shared" si="4"/>
        <v>17.5364654150248</v>
      </c>
      <c r="U15" s="28"/>
      <c r="W15" s="26">
        <f t="shared" si="2"/>
        <v>33.760000000000005</v>
      </c>
      <c r="X15" s="27">
        <f t="shared" si="2"/>
        <v>3.8400000000000034</v>
      </c>
      <c r="Y15" s="27">
        <f t="shared" si="2"/>
        <v>6.240000000000002</v>
      </c>
      <c r="Z15" s="27">
        <f t="shared" si="3"/>
        <v>25.184563930603446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114.18</v>
      </c>
      <c r="N16" s="24">
        <v>143.71</v>
      </c>
      <c r="O16" s="25">
        <v>58.73</v>
      </c>
      <c r="Q16" s="26">
        <f t="shared" si="5"/>
        <v>44.53164556962026</v>
      </c>
      <c r="R16" s="27">
        <f t="shared" si="5"/>
        <v>26.061403508771935</v>
      </c>
      <c r="S16" s="27">
        <f t="shared" si="5"/>
        <v>57.664429530201332</v>
      </c>
      <c r="T16" s="27">
        <f t="shared" si="4"/>
        <v>34.190524364899503</v>
      </c>
      <c r="U16" s="28"/>
      <c r="W16" s="26">
        <f t="shared" si="2"/>
        <v>35.180000000000007</v>
      </c>
      <c r="X16" s="27">
        <f t="shared" si="2"/>
        <v>29.710000000000008</v>
      </c>
      <c r="Y16" s="27">
        <f t="shared" si="2"/>
        <v>21.479999999999997</v>
      </c>
      <c r="Z16" s="27">
        <f t="shared" si="3"/>
        <v>49.101881497221228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115.13</v>
      </c>
      <c r="N17" s="31">
        <v>116.71</v>
      </c>
      <c r="O17" s="32">
        <v>36.49</v>
      </c>
      <c r="Q17" s="33">
        <f t="shared" si="5"/>
        <v>45.734177215189867</v>
      </c>
      <c r="R17" s="34">
        <f t="shared" si="5"/>
        <v>2.3771929824561346</v>
      </c>
      <c r="S17" s="34">
        <f t="shared" si="5"/>
        <v>-2.0402684563758338</v>
      </c>
      <c r="T17" s="27">
        <f t="shared" si="4"/>
        <v>16.947560290706797</v>
      </c>
      <c r="U17" s="35"/>
      <c r="W17" s="33">
        <f t="shared" si="2"/>
        <v>36.129999999999995</v>
      </c>
      <c r="X17" s="34">
        <f t="shared" si="2"/>
        <v>2.7099999999999937</v>
      </c>
      <c r="Y17" s="34">
        <f t="shared" si="2"/>
        <v>-0.75999999999999801</v>
      </c>
      <c r="Z17" s="34">
        <f t="shared" si="3"/>
        <v>24.338822305855075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188.1</v>
      </c>
      <c r="N21" s="16">
        <v>33.01</v>
      </c>
      <c r="O21" s="17">
        <v>60.09</v>
      </c>
      <c r="Q21" s="18">
        <f>(M21-J21)/J21*100</f>
        <v>7.4857142857142831</v>
      </c>
      <c r="R21" s="19">
        <f>(N21-K21)</f>
        <v>33.01</v>
      </c>
      <c r="S21" s="19">
        <f>(O21-L21)/L21*100</f>
        <v>61.31543624161074</v>
      </c>
      <c r="T21" s="40"/>
      <c r="U21" s="20"/>
      <c r="W21" s="45">
        <f t="shared" si="2"/>
        <v>13.099999999999994</v>
      </c>
      <c r="X21" s="43">
        <f t="shared" si="2"/>
        <v>33.01</v>
      </c>
      <c r="Y21" s="43">
        <f t="shared" si="2"/>
        <v>22.840000000000003</v>
      </c>
      <c r="Z21" s="43">
        <f t="shared" si="3"/>
        <v>21.284542335431439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174.65</v>
      </c>
      <c r="N22" s="24">
        <v>30.13</v>
      </c>
      <c r="O22" s="25">
        <v>28</v>
      </c>
      <c r="Q22" s="26">
        <f t="shared" ref="Q22:Q25" si="6">(M22-J22)/J22*100</f>
        <v>-0.19999999999999676</v>
      </c>
      <c r="R22" s="27">
        <f t="shared" ref="R22:R25" si="7">(N22-K22)</f>
        <v>30.13</v>
      </c>
      <c r="S22" s="27">
        <f t="shared" ref="S22:S25" si="8">(O22-L22)/L22*100</f>
        <v>-24.832214765100673</v>
      </c>
      <c r="T22" s="41"/>
      <c r="U22" s="28"/>
      <c r="W22" s="26">
        <f t="shared" si="2"/>
        <v>-0.34999999999999432</v>
      </c>
      <c r="X22" s="27">
        <f t="shared" si="2"/>
        <v>30.13</v>
      </c>
      <c r="Y22" s="27">
        <f t="shared" si="2"/>
        <v>-9.25</v>
      </c>
      <c r="Z22" s="27">
        <f t="shared" si="3"/>
        <v>0.50754176470414336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195.73</v>
      </c>
      <c r="N23" s="24">
        <v>-7.94</v>
      </c>
      <c r="O23" s="25">
        <v>27.76</v>
      </c>
      <c r="Q23" s="26">
        <f t="shared" si="6"/>
        <v>11.84571428571428</v>
      </c>
      <c r="R23" s="27">
        <f t="shared" si="7"/>
        <v>-7.94</v>
      </c>
      <c r="S23" s="27">
        <f t="shared" si="8"/>
        <v>-25.476510067114088</v>
      </c>
      <c r="T23" s="41"/>
      <c r="U23" s="28"/>
      <c r="W23" s="26">
        <f t="shared" si="2"/>
        <v>20.72999999999999</v>
      </c>
      <c r="X23" s="27">
        <f t="shared" si="2"/>
        <v>-7.94</v>
      </c>
      <c r="Y23" s="27">
        <f t="shared" si="2"/>
        <v>-9.4899999999999984</v>
      </c>
      <c r="Z23" s="27">
        <f t="shared" si="3"/>
        <v>18.927611193515787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188.18</v>
      </c>
      <c r="N24" s="24">
        <v>35.51</v>
      </c>
      <c r="O24" s="25">
        <v>59.12</v>
      </c>
      <c r="Q24" s="26">
        <f t="shared" si="6"/>
        <v>7.5314285714285747</v>
      </c>
      <c r="R24" s="27">
        <f t="shared" si="7"/>
        <v>35.51</v>
      </c>
      <c r="S24" s="27">
        <f t="shared" si="8"/>
        <v>58.711409395973149</v>
      </c>
      <c r="T24" s="41"/>
      <c r="U24" s="28"/>
      <c r="W24" s="26">
        <f t="shared" si="2"/>
        <v>13.180000000000007</v>
      </c>
      <c r="X24" s="27">
        <f t="shared" si="2"/>
        <v>35.51</v>
      </c>
      <c r="Y24" s="27">
        <f t="shared" si="2"/>
        <v>21.869999999999997</v>
      </c>
      <c r="Z24" s="27">
        <f t="shared" si="3"/>
        <v>21.498629965119449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188.04</v>
      </c>
      <c r="N25" s="31">
        <v>35.619999999999997</v>
      </c>
      <c r="O25" s="32">
        <v>60.12</v>
      </c>
      <c r="Q25" s="33">
        <f t="shared" si="6"/>
        <v>7.4514285714285675</v>
      </c>
      <c r="R25" s="34">
        <f t="shared" si="7"/>
        <v>35.619999999999997</v>
      </c>
      <c r="S25" s="34">
        <f t="shared" si="8"/>
        <v>61.395973154362402</v>
      </c>
      <c r="T25" s="42"/>
      <c r="U25" s="35"/>
      <c r="W25" s="33">
        <f t="shared" si="2"/>
        <v>13.039999999999992</v>
      </c>
      <c r="X25" s="34">
        <f t="shared" si="2"/>
        <v>35.619999999999997</v>
      </c>
      <c r="Y25" s="34">
        <f t="shared" si="2"/>
        <v>22.869999999999997</v>
      </c>
      <c r="Z25" s="34">
        <f t="shared" si="3"/>
        <v>21.684138874984825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5.9741944838147374</v>
      </c>
      <c r="R28" s="44">
        <f>AVERAGE(R5:R9,R13:R17)</f>
        <v>7.6853668261563017</v>
      </c>
      <c r="S28" s="44">
        <f t="shared" ref="S28" si="9">AVERAGE(S5:S9,S13:S17,S21:S25)</f>
        <v>1.9060402684563746</v>
      </c>
      <c r="T28" s="44">
        <f>AVERAGE(T5:T9,T13:T17)</f>
        <v>7.2738340689832226</v>
      </c>
      <c r="V28" t="s">
        <v>89</v>
      </c>
      <c r="W28" s="44">
        <f>AVERAGE(W5:W9,W13:W17,W21:W25)</f>
        <v>8.4453333333333322</v>
      </c>
      <c r="X28" s="44">
        <f>AVERAGE(X5:X9,X13:X17,X21:X25)</f>
        <v>14.465333333333335</v>
      </c>
      <c r="Y28" s="44">
        <f t="shared" ref="Y28:Z28" si="10">AVERAGE(Y5:Y9,Y13:Y17,Y21:Y25)</f>
        <v>0.70999999999999941</v>
      </c>
      <c r="Z28" s="44">
        <f t="shared" si="10"/>
        <v>12.592983653314157</v>
      </c>
    </row>
    <row r="29" spans="2:27" x14ac:dyDescent="0.25">
      <c r="O29" t="s">
        <v>83</v>
      </c>
      <c r="Q29" s="44">
        <f>MAX(Q5:Q9,Q13:Q17,Q21:Q25)</f>
        <v>45.734177215189867</v>
      </c>
      <c r="R29" s="44">
        <f>MAX(R5:R9,R13:R17)</f>
        <v>26.061403508771935</v>
      </c>
      <c r="S29" s="44">
        <f>MAX(S5:S9,S13:S17,S21:S25)</f>
        <v>61.395973154362402</v>
      </c>
      <c r="T29" s="44">
        <f>MAX(T5:T9,T13:T17)</f>
        <v>34.190524364899503</v>
      </c>
      <c r="V29" t="s">
        <v>90</v>
      </c>
      <c r="W29" s="44">
        <f>MAX(W5:W9,W13:W17,W21:W25)</f>
        <v>36.129999999999995</v>
      </c>
      <c r="X29" s="44">
        <f>MAX(X5:X9,X13:X17,X21:X25)</f>
        <v>35.619999999999997</v>
      </c>
      <c r="Y29" s="44">
        <f>MAX(Y5:Y9,Y13:Y17,Y21:Y25)</f>
        <v>22.869999999999997</v>
      </c>
      <c r="Z29" s="44">
        <f>MAX(Z5:Z9,Z13:Z17,Z21:Z25)</f>
        <v>49.101881497221228</v>
      </c>
    </row>
    <row r="30" spans="2:27" x14ac:dyDescent="0.25">
      <c r="O30" t="s">
        <v>84</v>
      </c>
      <c r="Q30" s="44">
        <f>MIN(Q5:Q9,Q13:Q17,Q21:Q25)</f>
        <v>-33.544303797468359</v>
      </c>
      <c r="R30" s="44">
        <f>MIN(R5:R9,R13:R17)</f>
        <v>-3.3636363636363615</v>
      </c>
      <c r="S30" s="44">
        <f>MIN(S5:S9,S13:S17,S21:S25)</f>
        <v>-31.812080536912756</v>
      </c>
      <c r="T30" s="44">
        <f>MIN(T5:T9,T13:T17)</f>
        <v>-5.2584205106014315</v>
      </c>
      <c r="V30" t="s">
        <v>91</v>
      </c>
      <c r="W30" s="44">
        <f>MIN(W5:W9,W13:W17,W21:W25)</f>
        <v>-26.5</v>
      </c>
      <c r="X30" s="44">
        <f>MIN(X5:X9,X13:X17,X21:X25)</f>
        <v>-7.94</v>
      </c>
      <c r="Y30" s="44">
        <f>MIN(Y5:Y9,Y13:Y17,Y21:Y25)</f>
        <v>-11.850000000000001</v>
      </c>
      <c r="Z30" s="44">
        <f>MIN(Z5:Z9,Z13:Z17,Z21:Z25)</f>
        <v>-7.5517514156401546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8D7-373A-4585-AE11-EDB556233B5D}">
  <dimension ref="B2:AA30"/>
  <sheetViews>
    <sheetView topLeftCell="P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-77.08</v>
      </c>
      <c r="N5" s="16">
        <v>141.21</v>
      </c>
      <c r="O5" s="17">
        <v>29.8</v>
      </c>
      <c r="Q5" s="18">
        <f>(M5-J5)/J5*100</f>
        <v>4.1621621621621596</v>
      </c>
      <c r="R5" s="19">
        <f>(N5-K5)/K5*100</f>
        <v>6.9772727272727337</v>
      </c>
      <c r="S5" s="19">
        <f>(O5-L5)/L5*100</f>
        <v>-20</v>
      </c>
      <c r="T5" s="27">
        <f t="shared" ref="T5:T9" si="0">(SQRT(M5^2+N5^2+O5^2)-SQRT(J5^2+K5^2+L5^2))/SQRT(J5^2+K5^2+L5^2)*100</f>
        <v>4.9854762649673443</v>
      </c>
      <c r="U5" s="20"/>
      <c r="W5" s="45">
        <f>(M5-J5)</f>
        <v>-3.0799999999999983</v>
      </c>
      <c r="X5" s="43">
        <f>(N5-K5)</f>
        <v>9.210000000000008</v>
      </c>
      <c r="Y5" s="43">
        <f>(O5-L5)</f>
        <v>-7.4499999999999993</v>
      </c>
      <c r="Z5" s="43">
        <f>(SQRT(M5^2+N5^2+O5^2)-SQRT(J5^2+K5^2+L5^2))</f>
        <v>7.7695992462148524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-75.48</v>
      </c>
      <c r="N6" s="24">
        <v>145.52000000000001</v>
      </c>
      <c r="O6" s="25">
        <v>27.85</v>
      </c>
      <c r="Q6" s="26">
        <f t="shared" ref="Q6:S9" si="1">(M6-J6)/J6*100</f>
        <v>2.0000000000000053</v>
      </c>
      <c r="R6" s="27">
        <f t="shared" si="1"/>
        <v>10.242424242424249</v>
      </c>
      <c r="S6" s="27">
        <f t="shared" si="1"/>
        <v>-25.234899328859058</v>
      </c>
      <c r="T6" s="27">
        <f t="shared" si="0"/>
        <v>6.6957563162278646</v>
      </c>
      <c r="U6" s="28"/>
      <c r="W6" s="26">
        <f t="shared" ref="W6:Y25" si="2">(M6-J6)</f>
        <v>-1.480000000000004</v>
      </c>
      <c r="X6" s="27">
        <f t="shared" si="2"/>
        <v>13.52000000000001</v>
      </c>
      <c r="Y6" s="27">
        <f t="shared" si="2"/>
        <v>-9.3999999999999986</v>
      </c>
      <c r="Z6" s="27">
        <f t="shared" ref="Z6:Z25" si="3">(SQRT(M6^2+N6^2+O6^2)-SQRT(J6^2+K6^2+L6^2))</f>
        <v>10.434979621298652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-75.510000000000005</v>
      </c>
      <c r="N7" s="24">
        <v>146.88999999999999</v>
      </c>
      <c r="O7" s="25">
        <v>27.86</v>
      </c>
      <c r="Q7" s="26">
        <f t="shared" si="1"/>
        <v>2.0405405405405475</v>
      </c>
      <c r="R7" s="27">
        <f t="shared" si="1"/>
        <v>11.280303030303021</v>
      </c>
      <c r="S7" s="27">
        <f t="shared" si="1"/>
        <v>-25.208053691275168</v>
      </c>
      <c r="T7" s="27">
        <f t="shared" si="0"/>
        <v>7.475671246481892</v>
      </c>
      <c r="U7" s="28"/>
      <c r="W7" s="26">
        <f t="shared" si="2"/>
        <v>-1.5100000000000051</v>
      </c>
      <c r="X7" s="27">
        <f t="shared" si="2"/>
        <v>14.889999999999986</v>
      </c>
      <c r="Y7" s="27">
        <f t="shared" si="2"/>
        <v>-9.39</v>
      </c>
      <c r="Z7" s="27">
        <f t="shared" si="3"/>
        <v>11.650435503978116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-76.63</v>
      </c>
      <c r="N8" s="24">
        <v>142.81</v>
      </c>
      <c r="O8" s="25">
        <v>26.82</v>
      </c>
      <c r="Q8" s="26">
        <f t="shared" si="1"/>
        <v>3.5540540540540477</v>
      </c>
      <c r="R8" s="27">
        <f t="shared" si="1"/>
        <v>8.1893939393939412</v>
      </c>
      <c r="S8" s="27">
        <f t="shared" si="1"/>
        <v>-27.999999999999996</v>
      </c>
      <c r="T8" s="27">
        <f t="shared" si="0"/>
        <v>5.4092257397952741</v>
      </c>
      <c r="U8" s="28"/>
      <c r="W8" s="26">
        <f t="shared" si="2"/>
        <v>-2.6299999999999955</v>
      </c>
      <c r="X8" s="27">
        <f t="shared" si="2"/>
        <v>10.810000000000002</v>
      </c>
      <c r="Y8" s="27">
        <f t="shared" si="2"/>
        <v>-10.43</v>
      </c>
      <c r="Z8" s="27">
        <f t="shared" si="3"/>
        <v>8.4299902350040838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-78.09</v>
      </c>
      <c r="N9" s="31">
        <v>145.30000000000001</v>
      </c>
      <c r="O9" s="32">
        <v>29.84</v>
      </c>
      <c r="Q9" s="33">
        <f t="shared" si="1"/>
        <v>5.5270270270270316</v>
      </c>
      <c r="R9" s="34">
        <f t="shared" si="1"/>
        <v>10.075757575757583</v>
      </c>
      <c r="S9" s="34">
        <f t="shared" si="1"/>
        <v>-19.892617449664428</v>
      </c>
      <c r="T9" s="27">
        <f t="shared" si="0"/>
        <v>7.5636548310242135</v>
      </c>
      <c r="U9" s="35"/>
      <c r="W9" s="33">
        <f t="shared" si="2"/>
        <v>-4.0900000000000034</v>
      </c>
      <c r="X9" s="34">
        <f t="shared" si="2"/>
        <v>13.300000000000011</v>
      </c>
      <c r="Y9" s="34">
        <f t="shared" si="2"/>
        <v>-7.41</v>
      </c>
      <c r="Z9" s="34">
        <f t="shared" si="3"/>
        <v>11.787553234723902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83.97</v>
      </c>
      <c r="N13" s="16">
        <v>134.93</v>
      </c>
      <c r="O13" s="17">
        <v>62.51</v>
      </c>
      <c r="Q13" s="18">
        <f>(M13-J13)/J13*100</f>
        <v>6.2911392405063271</v>
      </c>
      <c r="R13" s="19">
        <f>(N13-K13)/K13*100</f>
        <v>18.359649122807024</v>
      </c>
      <c r="S13" s="19">
        <f>(O13-L13)/L13*100</f>
        <v>67.812080536912745</v>
      </c>
      <c r="T13" s="27">
        <f t="shared" ref="T13:T17" si="4">(SQRT(M13^2+N13^2+O13^2)-SQRT(J13^2+K13^2+L13^2))/SQRT(J13^2+K13^2+L13^2)*100</f>
        <v>18.91465654841145</v>
      </c>
      <c r="U13" s="20"/>
      <c r="W13" s="45">
        <f t="shared" si="2"/>
        <v>4.9699999999999989</v>
      </c>
      <c r="X13" s="43">
        <f t="shared" si="2"/>
        <v>20.930000000000007</v>
      </c>
      <c r="Y13" s="43">
        <f t="shared" si="2"/>
        <v>25.259999999999998</v>
      </c>
      <c r="Z13" s="43">
        <f t="shared" si="3"/>
        <v>27.163819264328168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72.09</v>
      </c>
      <c r="N14" s="24">
        <v>114.53</v>
      </c>
      <c r="O14" s="25">
        <v>27.27</v>
      </c>
      <c r="Q14" s="26">
        <f t="shared" ref="Q14:S17" si="5">(M14-J14)/J14*100</f>
        <v>-8.7468354430379698</v>
      </c>
      <c r="R14" s="27">
        <f t="shared" si="5"/>
        <v>0.46491228070175539</v>
      </c>
      <c r="S14" s="27">
        <f t="shared" si="5"/>
        <v>-26.791946308724835</v>
      </c>
      <c r="T14" s="27">
        <f t="shared" si="4"/>
        <v>-3.8734516822014333</v>
      </c>
      <c r="U14" s="28"/>
      <c r="W14" s="26">
        <f t="shared" si="2"/>
        <v>-6.9099999999999966</v>
      </c>
      <c r="X14" s="27">
        <f t="shared" si="2"/>
        <v>0.53000000000000114</v>
      </c>
      <c r="Y14" s="27">
        <f t="shared" si="2"/>
        <v>-9.98</v>
      </c>
      <c r="Z14" s="27">
        <f t="shared" si="3"/>
        <v>-5.5627624617516176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48.9</v>
      </c>
      <c r="N15" s="24">
        <v>166.83</v>
      </c>
      <c r="O15" s="25">
        <v>23.63</v>
      </c>
      <c r="Q15" s="26">
        <f t="shared" si="5"/>
        <v>-38.101265822784811</v>
      </c>
      <c r="R15" s="27">
        <f t="shared" si="5"/>
        <v>46.342105263157904</v>
      </c>
      <c r="S15" s="27">
        <f t="shared" si="5"/>
        <v>-36.56375838926175</v>
      </c>
      <c r="T15" s="27">
        <f t="shared" si="4"/>
        <v>22.167274816394279</v>
      </c>
      <c r="U15" s="28"/>
      <c r="W15" s="26">
        <f t="shared" si="2"/>
        <v>-30.1</v>
      </c>
      <c r="X15" s="27">
        <f t="shared" si="2"/>
        <v>52.830000000000013</v>
      </c>
      <c r="Y15" s="27">
        <f t="shared" si="2"/>
        <v>-13.620000000000001</v>
      </c>
      <c r="Z15" s="27">
        <f t="shared" si="3"/>
        <v>31.834987072276448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73.52</v>
      </c>
      <c r="N16" s="24">
        <v>114.55</v>
      </c>
      <c r="O16" s="25">
        <v>28.28</v>
      </c>
      <c r="Q16" s="26">
        <f t="shared" si="5"/>
        <v>-6.9367088607594978</v>
      </c>
      <c r="R16" s="27">
        <f t="shared" si="5"/>
        <v>0.4824561403508747</v>
      </c>
      <c r="S16" s="27">
        <f t="shared" si="5"/>
        <v>-24.080536912751676</v>
      </c>
      <c r="T16" s="27">
        <f t="shared" si="4"/>
        <v>-3.197642733519694</v>
      </c>
      <c r="U16" s="28"/>
      <c r="W16" s="26">
        <f t="shared" si="2"/>
        <v>-5.480000000000004</v>
      </c>
      <c r="X16" s="27">
        <f t="shared" si="2"/>
        <v>0.54999999999999716</v>
      </c>
      <c r="Y16" s="27">
        <f t="shared" si="2"/>
        <v>-8.9699999999999989</v>
      </c>
      <c r="Z16" s="27">
        <f t="shared" si="3"/>
        <v>-4.5922160448911882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49</v>
      </c>
      <c r="N17" s="31">
        <v>166.73</v>
      </c>
      <c r="O17" s="32">
        <v>24.63</v>
      </c>
      <c r="Q17" s="33">
        <f t="shared" si="5"/>
        <v>-37.974683544303801</v>
      </c>
      <c r="R17" s="34">
        <f t="shared" si="5"/>
        <v>46.254385964912274</v>
      </c>
      <c r="S17" s="34">
        <f t="shared" si="5"/>
        <v>-33.879194630872483</v>
      </c>
      <c r="T17" s="27">
        <f t="shared" si="4"/>
        <v>22.216267896398104</v>
      </c>
      <c r="U17" s="35"/>
      <c r="W17" s="33">
        <f t="shared" si="2"/>
        <v>-30</v>
      </c>
      <c r="X17" s="34">
        <f t="shared" si="2"/>
        <v>52.72999999999999</v>
      </c>
      <c r="Y17" s="34">
        <f t="shared" si="2"/>
        <v>-12.620000000000001</v>
      </c>
      <c r="Z17" s="34">
        <f t="shared" si="3"/>
        <v>31.905347280352146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181.52</v>
      </c>
      <c r="N21" s="16">
        <v>10.25</v>
      </c>
      <c r="O21" s="17">
        <v>31.86</v>
      </c>
      <c r="Q21" s="18">
        <f>(M21-J21)/J21*100</f>
        <v>3.7257142857142913</v>
      </c>
      <c r="R21" s="19">
        <f>(N21-K21)</f>
        <v>10.25</v>
      </c>
      <c r="S21" s="19">
        <f>(O21-L21)/L21*100</f>
        <v>-14.469798657718123</v>
      </c>
      <c r="T21" s="40"/>
      <c r="U21" s="20"/>
      <c r="W21" s="45">
        <f t="shared" si="2"/>
        <v>6.5200000000000102</v>
      </c>
      <c r="X21" s="43">
        <f t="shared" si="2"/>
        <v>10.25</v>
      </c>
      <c r="Y21" s="43">
        <f t="shared" si="2"/>
        <v>-5.3900000000000006</v>
      </c>
      <c r="Z21" s="43">
        <f t="shared" si="3"/>
        <v>5.6590621862646628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188.58</v>
      </c>
      <c r="N22" s="24">
        <v>14.67</v>
      </c>
      <c r="O22" s="25">
        <v>32.93</v>
      </c>
      <c r="Q22" s="26">
        <f t="shared" ref="Q22:Q25" si="6">(M22-J22)/J22*100</f>
        <v>7.7600000000000069</v>
      </c>
      <c r="R22" s="27">
        <f t="shared" ref="R22:R25" si="7">(N22-K22)</f>
        <v>14.67</v>
      </c>
      <c r="S22" s="27">
        <f t="shared" ref="S22:S25" si="8">(O22-L22)/L22*100</f>
        <v>-11.597315436241612</v>
      </c>
      <c r="T22" s="41"/>
      <c r="U22" s="28"/>
      <c r="W22" s="26">
        <f t="shared" si="2"/>
        <v>13.580000000000013</v>
      </c>
      <c r="X22" s="27">
        <f t="shared" si="2"/>
        <v>14.67</v>
      </c>
      <c r="Y22" s="27">
        <f t="shared" si="2"/>
        <v>-4.32</v>
      </c>
      <c r="Z22" s="27">
        <f t="shared" si="3"/>
        <v>13.074270149796263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180.98</v>
      </c>
      <c r="N23" s="24">
        <v>4.4400000000000004</v>
      </c>
      <c r="O23" s="25">
        <v>29.8</v>
      </c>
      <c r="Q23" s="26">
        <f t="shared" si="6"/>
        <v>3.417142857142851</v>
      </c>
      <c r="R23" s="27">
        <f t="shared" si="7"/>
        <v>4.4400000000000004</v>
      </c>
      <c r="S23" s="27">
        <f t="shared" si="8"/>
        <v>-20</v>
      </c>
      <c r="T23" s="41"/>
      <c r="U23" s="28"/>
      <c r="W23" s="26">
        <f t="shared" si="2"/>
        <v>5.9799999999999898</v>
      </c>
      <c r="X23" s="27">
        <f t="shared" si="2"/>
        <v>4.4400000000000004</v>
      </c>
      <c r="Y23" s="27">
        <f t="shared" si="2"/>
        <v>-7.4499999999999993</v>
      </c>
      <c r="Z23" s="27">
        <f t="shared" si="3"/>
        <v>4.5501962524130306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181.67</v>
      </c>
      <c r="N24" s="24">
        <v>8.73</v>
      </c>
      <c r="O24" s="25">
        <v>30.85</v>
      </c>
      <c r="Q24" s="26">
        <f t="shared" si="6"/>
        <v>3.8114285714285643</v>
      </c>
      <c r="R24" s="27">
        <f t="shared" si="7"/>
        <v>8.73</v>
      </c>
      <c r="S24" s="27">
        <f t="shared" si="8"/>
        <v>-17.181208053691272</v>
      </c>
      <c r="T24" s="41"/>
      <c r="U24" s="28"/>
      <c r="W24" s="26">
        <f t="shared" si="2"/>
        <v>6.6699999999999875</v>
      </c>
      <c r="X24" s="27">
        <f t="shared" si="2"/>
        <v>8.73</v>
      </c>
      <c r="Y24" s="27">
        <f t="shared" si="2"/>
        <v>-6.3999999999999986</v>
      </c>
      <c r="Z24" s="27">
        <f t="shared" si="3"/>
        <v>5.5568877381285233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192.78</v>
      </c>
      <c r="N25" s="31">
        <v>-3.17</v>
      </c>
      <c r="O25" s="32">
        <v>31.79</v>
      </c>
      <c r="Q25" s="33">
        <f t="shared" si="6"/>
        <v>10.16</v>
      </c>
      <c r="R25" s="34">
        <f t="shared" si="7"/>
        <v>-3.17</v>
      </c>
      <c r="S25" s="34">
        <f t="shared" si="8"/>
        <v>-14.657718120805372</v>
      </c>
      <c r="T25" s="42"/>
      <c r="U25" s="35"/>
      <c r="W25" s="33">
        <f t="shared" si="2"/>
        <v>17.78</v>
      </c>
      <c r="X25" s="34">
        <f t="shared" si="2"/>
        <v>-3.17</v>
      </c>
      <c r="Y25" s="34">
        <f t="shared" si="2"/>
        <v>-5.4600000000000009</v>
      </c>
      <c r="Z25" s="34">
        <f t="shared" si="3"/>
        <v>16.488718403384382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-2.6206856621540178</v>
      </c>
      <c r="R28" s="44">
        <f>AVERAGE(R5:R9,R13:R17)</f>
        <v>15.866866028708136</v>
      </c>
      <c r="S28" s="44">
        <f t="shared" ref="S28" si="9">AVERAGE(S5:S9,S13:S17,S21:S25)</f>
        <v>-16.649664429530205</v>
      </c>
      <c r="T28" s="44">
        <f>AVERAGE(T5:T9,T13:T17)</f>
        <v>8.83568892439793</v>
      </c>
      <c r="V28" t="s">
        <v>89</v>
      </c>
      <c r="W28" s="44">
        <f>AVERAGE(W5:W9,W13:W17,W21:W25)</f>
        <v>-1.9853333333333334</v>
      </c>
      <c r="X28" s="44">
        <f>AVERAGE(X5:X9,X13:X17,X21:X25)</f>
        <v>14.948000000000002</v>
      </c>
      <c r="Y28" s="44">
        <f t="shared" ref="Y28:Z28" si="10">AVERAGE(Y5:Y9,Y13:Y17,Y21:Y25)</f>
        <v>-6.202</v>
      </c>
      <c r="Z28" s="44">
        <f t="shared" si="10"/>
        <v>11.743391178768029</v>
      </c>
    </row>
    <row r="29" spans="2:27" x14ac:dyDescent="0.25">
      <c r="O29" t="s">
        <v>83</v>
      </c>
      <c r="Q29" s="44">
        <f>MAX(Q5:Q9,Q13:Q17,Q21:Q25)</f>
        <v>10.16</v>
      </c>
      <c r="R29" s="44">
        <f>MAX(R5:R9,R13:R17)</f>
        <v>46.342105263157904</v>
      </c>
      <c r="S29" s="44">
        <f>MAX(S5:S9,S13:S17,S21:S25)</f>
        <v>67.812080536912745</v>
      </c>
      <c r="T29" s="44">
        <f>MAX(T5:T9,T13:T17)</f>
        <v>22.216267896398104</v>
      </c>
      <c r="V29" t="s">
        <v>90</v>
      </c>
      <c r="W29" s="44">
        <f>MAX(W5:W9,W13:W17,W21:W25)</f>
        <v>17.78</v>
      </c>
      <c r="X29" s="44">
        <f>MAX(X5:X9,X13:X17,X21:X25)</f>
        <v>52.830000000000013</v>
      </c>
      <c r="Y29" s="44">
        <f>MAX(Y5:Y9,Y13:Y17,Y21:Y25)</f>
        <v>25.259999999999998</v>
      </c>
      <c r="Z29" s="44">
        <f>MAX(Z5:Z9,Z13:Z17,Z21:Z25)</f>
        <v>31.905347280352146</v>
      </c>
    </row>
    <row r="30" spans="2:27" x14ac:dyDescent="0.25">
      <c r="O30" t="s">
        <v>84</v>
      </c>
      <c r="Q30" s="44">
        <f>MIN(Q5:Q9,Q13:Q17,Q21:Q25)</f>
        <v>-38.101265822784811</v>
      </c>
      <c r="R30" s="44">
        <f>MIN(R5:R9,R13:R17)</f>
        <v>0.46491228070175539</v>
      </c>
      <c r="S30" s="44">
        <f>MIN(S5:S9,S13:S17,S21:S25)</f>
        <v>-36.56375838926175</v>
      </c>
      <c r="T30" s="44">
        <f>MIN(T5:T9,T13:T17)</f>
        <v>-3.8734516822014333</v>
      </c>
      <c r="V30" t="s">
        <v>91</v>
      </c>
      <c r="W30" s="44">
        <f>MIN(W5:W9,W13:W17,W21:W25)</f>
        <v>-30.1</v>
      </c>
      <c r="X30" s="44">
        <f>MIN(X5:X9,X13:X17,X21:X25)</f>
        <v>-3.17</v>
      </c>
      <c r="Y30" s="44">
        <f>MIN(Y5:Y9,Y13:Y17,Y21:Y25)</f>
        <v>-13.620000000000001</v>
      </c>
      <c r="Z30" s="44">
        <f>MIN(Z5:Z9,Z13:Z17,Z21:Z25)</f>
        <v>-5.5627624617516176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783F-31CF-49CF-86E9-A0B57005B174}">
  <dimension ref="B2:U28"/>
  <sheetViews>
    <sheetView topLeftCell="I1" workbookViewId="0">
      <selection activeCell="N31" sqref="N31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207.88</v>
      </c>
      <c r="N5" s="16">
        <v>330.76</v>
      </c>
      <c r="O5" s="17">
        <v>31.84</v>
      </c>
      <c r="Q5" s="18">
        <f>(M5-J5)/J5*100</f>
        <v>-380.91891891891891</v>
      </c>
      <c r="R5" s="19">
        <f>(N5-K5)/K5*100</f>
        <v>150.57575757575756</v>
      </c>
      <c r="S5" s="19">
        <f>(O5-L5)/L5*100</f>
        <v>-14.523489932885905</v>
      </c>
      <c r="T5" s="19">
        <f>SQRT(Q5^2+R5^2+S5^2)</f>
        <v>409.85755247366353</v>
      </c>
      <c r="U5" s="20"/>
    </row>
    <row r="6" spans="2:21" x14ac:dyDescent="0.25">
      <c r="B6" s="21">
        <v>2</v>
      </c>
      <c r="C6" s="17">
        <v>1</v>
      </c>
      <c r="E6" t="s">
        <v>31</v>
      </c>
      <c r="I6" s="22">
        <v>2</v>
      </c>
      <c r="J6" s="23">
        <v>-74</v>
      </c>
      <c r="K6" s="24">
        <v>132</v>
      </c>
      <c r="L6" s="24">
        <v>37.25</v>
      </c>
      <c r="M6" s="24">
        <v>207.72</v>
      </c>
      <c r="N6" s="24">
        <v>330.39</v>
      </c>
      <c r="O6" s="25">
        <v>32.83</v>
      </c>
      <c r="Q6" s="26">
        <f t="shared" ref="Q6:S9" si="0">(M6-J6)/J6*100</f>
        <v>-380.70270270270277</v>
      </c>
      <c r="R6" s="27">
        <f t="shared" si="0"/>
        <v>150.29545454545453</v>
      </c>
      <c r="S6" s="27">
        <f t="shared" si="0"/>
        <v>-11.865771812080542</v>
      </c>
      <c r="T6" s="27">
        <f t="shared" ref="T6:T9" si="1">SQRT(Q6^2+R6^2+S6^2)</f>
        <v>409.46803055044927</v>
      </c>
      <c r="U6" s="28"/>
    </row>
    <row r="7" spans="2:21" x14ac:dyDescent="0.25">
      <c r="B7" s="21">
        <v>3</v>
      </c>
      <c r="C7" s="17">
        <v>0</v>
      </c>
      <c r="E7" t="s">
        <v>32</v>
      </c>
      <c r="I7" s="22">
        <v>3</v>
      </c>
      <c r="J7" s="23">
        <v>-74</v>
      </c>
      <c r="K7" s="24">
        <v>132</v>
      </c>
      <c r="L7" s="24">
        <v>37.25</v>
      </c>
      <c r="M7" s="24">
        <v>207.72</v>
      </c>
      <c r="N7" s="24">
        <v>330.39</v>
      </c>
      <c r="O7" s="25">
        <v>32.83</v>
      </c>
      <c r="Q7" s="26">
        <f t="shared" si="0"/>
        <v>-380.70270270270277</v>
      </c>
      <c r="R7" s="27">
        <f t="shared" si="0"/>
        <v>150.29545454545453</v>
      </c>
      <c r="S7" s="27">
        <f t="shared" si="0"/>
        <v>-11.865771812080542</v>
      </c>
      <c r="T7" s="27">
        <f t="shared" si="1"/>
        <v>409.46803055044927</v>
      </c>
      <c r="U7" s="28"/>
    </row>
    <row r="8" spans="2:21" x14ac:dyDescent="0.25">
      <c r="B8" s="21">
        <v>4</v>
      </c>
      <c r="C8" s="17">
        <v>0</v>
      </c>
      <c r="E8" t="s">
        <v>33</v>
      </c>
      <c r="I8" s="22">
        <v>4</v>
      </c>
      <c r="J8" s="23">
        <v>-74</v>
      </c>
      <c r="K8" s="24">
        <v>132</v>
      </c>
      <c r="L8" s="24">
        <v>37.25</v>
      </c>
      <c r="M8" s="24">
        <v>207.88</v>
      </c>
      <c r="N8" s="24">
        <v>330.76</v>
      </c>
      <c r="O8" s="25">
        <v>31.84</v>
      </c>
      <c r="Q8" s="26">
        <f t="shared" si="0"/>
        <v>-380.91891891891891</v>
      </c>
      <c r="R8" s="27">
        <f t="shared" si="0"/>
        <v>150.57575757575756</v>
      </c>
      <c r="S8" s="27">
        <f t="shared" si="0"/>
        <v>-14.523489932885905</v>
      </c>
      <c r="T8" s="27">
        <f t="shared" si="1"/>
        <v>409.85755247366353</v>
      </c>
      <c r="U8" s="28"/>
    </row>
    <row r="9" spans="2:21" ht="15.75" thickBot="1" x14ac:dyDescent="0.3">
      <c r="B9" s="21">
        <v>5</v>
      </c>
      <c r="C9" s="17">
        <v>0</v>
      </c>
      <c r="E9" t="s">
        <v>34</v>
      </c>
      <c r="I9" s="29">
        <v>5</v>
      </c>
      <c r="J9" s="30">
        <v>-74</v>
      </c>
      <c r="K9" s="31">
        <v>132</v>
      </c>
      <c r="L9" s="31">
        <v>37.25</v>
      </c>
      <c r="M9" s="31">
        <v>207.88</v>
      </c>
      <c r="N9" s="31">
        <v>330.76</v>
      </c>
      <c r="O9" s="32">
        <v>31.84</v>
      </c>
      <c r="Q9" s="33">
        <f t="shared" si="0"/>
        <v>-380.91891891891891</v>
      </c>
      <c r="R9" s="34">
        <f t="shared" si="0"/>
        <v>150.57575757575756</v>
      </c>
      <c r="S9" s="34">
        <f t="shared" si="0"/>
        <v>-14.523489932885905</v>
      </c>
      <c r="T9" s="34">
        <f t="shared" si="1"/>
        <v>409.85755247366353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20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-193.61081081081085</v>
      </c>
      <c r="R28" s="44">
        <f>AVERAGE(R5:R9,R13:R17)</f>
        <v>25.231818181818177</v>
      </c>
      <c r="S28" s="44">
        <f t="shared" ref="S28" si="7">AVERAGE(S5:S9,S13:S17,S21:S25)</f>
        <v>-71.153467561521254</v>
      </c>
      <c r="T28" s="44">
        <f>AVERAGE(T5:T9,T13:T17)</f>
        <v>291.45341223063269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1F8E-FBA9-4FA2-BE96-AB88E654599D}">
  <dimension ref="B2:AA30"/>
  <sheetViews>
    <sheetView topLeftCell="Q1" workbookViewId="0">
      <selection activeCell="Z28" sqref="Z28:Z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-76.59</v>
      </c>
      <c r="N5" s="16">
        <v>153.75</v>
      </c>
      <c r="O5" s="17">
        <v>27.92</v>
      </c>
      <c r="Q5" s="18">
        <f>(M5-J5)/J5*100</f>
        <v>3.5000000000000044</v>
      </c>
      <c r="R5" s="19">
        <f>(N5-K5)/K5*100</f>
        <v>16.477272727272727</v>
      </c>
      <c r="S5" s="19">
        <f>(O5-L5)/L5*100</f>
        <v>-25.046979865771807</v>
      </c>
      <c r="T5" s="27">
        <f t="shared" ref="T5:T9" si="0">(SQRT(M5^2+N5^2+O5^2)-SQRT(J5^2+K5^2+L5^2))/SQRT(J5^2+K5^2+L5^2)*100</f>
        <v>11.665516028558079</v>
      </c>
      <c r="U5" s="20"/>
      <c r="W5" s="45">
        <f>(M5-J5)</f>
        <v>-2.5900000000000034</v>
      </c>
      <c r="X5" s="43">
        <f>(N5-K5)</f>
        <v>21.75</v>
      </c>
      <c r="Y5" s="43">
        <f>(O5-L5)</f>
        <v>-9.3299999999999983</v>
      </c>
      <c r="Z5" s="43">
        <f>(SQRT(M5^2+N5^2+O5^2)-SQRT(J5^2+K5^2+L5^2))</f>
        <v>18.18008545724885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-45.38</v>
      </c>
      <c r="N6" s="24">
        <v>155.66999999999999</v>
      </c>
      <c r="O6" s="25">
        <v>30.08</v>
      </c>
      <c r="Q6" s="26">
        <f t="shared" ref="Q6:S9" si="1">(M6-J6)/J6*100</f>
        <v>-38.675675675675677</v>
      </c>
      <c r="R6" s="27">
        <f t="shared" si="1"/>
        <v>17.931818181818173</v>
      </c>
      <c r="S6" s="27">
        <f t="shared" si="1"/>
        <v>-19.248322147651013</v>
      </c>
      <c r="T6" s="27">
        <f t="shared" si="0"/>
        <v>5.8207725746541845</v>
      </c>
      <c r="U6" s="28"/>
      <c r="W6" s="26">
        <f t="shared" ref="W6:Y25" si="2">(M6-J6)</f>
        <v>28.619999999999997</v>
      </c>
      <c r="X6" s="27">
        <f t="shared" si="2"/>
        <v>23.669999999999987</v>
      </c>
      <c r="Y6" s="27">
        <f t="shared" si="2"/>
        <v>-7.1700000000000017</v>
      </c>
      <c r="Z6" s="27">
        <f t="shared" ref="Z6:Z25" si="3">(SQRT(M6^2+N6^2+O6^2)-SQRT(J6^2+K6^2+L6^2))</f>
        <v>9.0713640592805973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-78.75</v>
      </c>
      <c r="N7" s="24">
        <v>273.8</v>
      </c>
      <c r="O7" s="25">
        <v>27.98</v>
      </c>
      <c r="Q7" s="26">
        <f t="shared" si="1"/>
        <v>6.4189189189189184</v>
      </c>
      <c r="R7" s="27">
        <f t="shared" si="1"/>
        <v>107.42424242424242</v>
      </c>
      <c r="S7" s="27">
        <f t="shared" si="1"/>
        <v>-24.885906040268456</v>
      </c>
      <c r="T7" s="27">
        <f t="shared" si="0"/>
        <v>83.689720276535638</v>
      </c>
      <c r="U7" s="28"/>
      <c r="W7" s="26">
        <f t="shared" si="2"/>
        <v>-4.75</v>
      </c>
      <c r="X7" s="27">
        <f t="shared" si="2"/>
        <v>141.80000000000001</v>
      </c>
      <c r="Y7" s="27">
        <f t="shared" si="2"/>
        <v>-9.27</v>
      </c>
      <c r="Z7" s="27">
        <f t="shared" si="3"/>
        <v>130.42597196694553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-76.12</v>
      </c>
      <c r="N8" s="24">
        <v>173.05</v>
      </c>
      <c r="O8" s="25">
        <v>28.09</v>
      </c>
      <c r="Q8" s="26">
        <f t="shared" si="1"/>
        <v>2.8648648648648711</v>
      </c>
      <c r="R8" s="27">
        <f t="shared" si="1"/>
        <v>31.098484848484858</v>
      </c>
      <c r="S8" s="27">
        <f t="shared" si="1"/>
        <v>-24.590604026845639</v>
      </c>
      <c r="T8" s="27">
        <f t="shared" si="0"/>
        <v>22.639542708606129</v>
      </c>
      <c r="U8" s="28"/>
      <c r="W8" s="26">
        <f t="shared" si="2"/>
        <v>-2.1200000000000045</v>
      </c>
      <c r="X8" s="27">
        <f t="shared" si="2"/>
        <v>41.050000000000011</v>
      </c>
      <c r="Y8" s="27">
        <f t="shared" si="2"/>
        <v>-9.16</v>
      </c>
      <c r="Z8" s="27">
        <f t="shared" si="3"/>
        <v>35.282521591663283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-74.5</v>
      </c>
      <c r="N9" s="31">
        <v>128.91999999999999</v>
      </c>
      <c r="O9" s="32">
        <v>29.71</v>
      </c>
      <c r="Q9" s="33">
        <f t="shared" si="1"/>
        <v>0.67567567567567566</v>
      </c>
      <c r="R9" s="34">
        <f t="shared" si="1"/>
        <v>-2.3333333333333428</v>
      </c>
      <c r="S9" s="34">
        <f t="shared" si="1"/>
        <v>-20.24161073825503</v>
      </c>
      <c r="T9" s="27">
        <f t="shared" si="0"/>
        <v>-2.5740632834225283</v>
      </c>
      <c r="U9" s="35"/>
      <c r="W9" s="33">
        <f t="shared" si="2"/>
        <v>-0.5</v>
      </c>
      <c r="X9" s="34">
        <f t="shared" si="2"/>
        <v>-3.0800000000000125</v>
      </c>
      <c r="Y9" s="34">
        <f t="shared" si="2"/>
        <v>-7.5399999999999991</v>
      </c>
      <c r="Z9" s="34">
        <f t="shared" si="3"/>
        <v>-4.0115405396920494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80.959999999999994</v>
      </c>
      <c r="N13" s="16">
        <v>92.7</v>
      </c>
      <c r="O13" s="17">
        <v>29.12</v>
      </c>
      <c r="Q13" s="18">
        <f>(M13-J13)/J13*100</f>
        <v>2.48101265822784</v>
      </c>
      <c r="R13" s="19">
        <f>(N13-K13)/K13*100</f>
        <v>-18.684210526315788</v>
      </c>
      <c r="S13" s="19">
        <f>(O13-L13)/L13*100</f>
        <v>-21.825503355704694</v>
      </c>
      <c r="T13" s="27">
        <f t="shared" ref="T13:T17" si="4">(SQRT(M13^2+N13^2+O13^2)-SQRT(J13^2+K13^2+L13^2))/SQRT(J13^2+K13^2+L13^2)*100</f>
        <v>-11.933564164047041</v>
      </c>
      <c r="U13" s="20"/>
      <c r="W13" s="45">
        <f t="shared" si="2"/>
        <v>1.9599999999999937</v>
      </c>
      <c r="X13" s="43">
        <f t="shared" si="2"/>
        <v>-21.299999999999997</v>
      </c>
      <c r="Y13" s="43">
        <f t="shared" si="2"/>
        <v>-8.129999999999999</v>
      </c>
      <c r="Z13" s="43">
        <f t="shared" si="3"/>
        <v>-17.138094963646694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73.95</v>
      </c>
      <c r="N14" s="24">
        <v>93.88</v>
      </c>
      <c r="O14" s="25">
        <v>27.1</v>
      </c>
      <c r="Q14" s="26">
        <f t="shared" ref="Q14:S17" si="5">(M14-J14)/J14*100</f>
        <v>-6.392405063291136</v>
      </c>
      <c r="R14" s="27">
        <f t="shared" si="5"/>
        <v>-17.649122807017548</v>
      </c>
      <c r="S14" s="27">
        <f t="shared" si="5"/>
        <v>-27.248322147651006</v>
      </c>
      <c r="T14" s="27">
        <f t="shared" si="4"/>
        <v>-14.672011234018415</v>
      </c>
      <c r="U14" s="28"/>
      <c r="W14" s="26">
        <f t="shared" si="2"/>
        <v>-5.0499999999999972</v>
      </c>
      <c r="X14" s="27">
        <f t="shared" si="2"/>
        <v>-20.120000000000005</v>
      </c>
      <c r="Y14" s="27">
        <f t="shared" si="2"/>
        <v>-10.149999999999999</v>
      </c>
      <c r="Z14" s="27">
        <f t="shared" si="3"/>
        <v>-21.070848438881157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74.83</v>
      </c>
      <c r="N15" s="24">
        <v>98.05</v>
      </c>
      <c r="O15" s="25">
        <v>28.14</v>
      </c>
      <c r="Q15" s="26">
        <f t="shared" si="5"/>
        <v>-5.2784810126582302</v>
      </c>
      <c r="R15" s="27">
        <f t="shared" si="5"/>
        <v>-13.99122807017544</v>
      </c>
      <c r="S15" s="27">
        <f t="shared" si="5"/>
        <v>-24.456375838926174</v>
      </c>
      <c r="T15" s="27">
        <f t="shared" si="4"/>
        <v>-11.90767787385019</v>
      </c>
      <c r="U15" s="28"/>
      <c r="W15" s="26">
        <f t="shared" si="2"/>
        <v>-4.1700000000000017</v>
      </c>
      <c r="X15" s="27">
        <f t="shared" si="2"/>
        <v>-15.950000000000003</v>
      </c>
      <c r="Y15" s="27">
        <f t="shared" si="2"/>
        <v>-9.11</v>
      </c>
      <c r="Z15" s="27">
        <f t="shared" si="3"/>
        <v>-17.10091900401288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80</v>
      </c>
      <c r="N16" s="24">
        <v>92.66</v>
      </c>
      <c r="O16" s="25">
        <v>28.11</v>
      </c>
      <c r="Q16" s="26">
        <f t="shared" si="5"/>
        <v>1.2658227848101267</v>
      </c>
      <c r="R16" s="27">
        <f t="shared" si="5"/>
        <v>-18.719298245614038</v>
      </c>
      <c r="S16" s="27">
        <f t="shared" si="5"/>
        <v>-24.536912751677853</v>
      </c>
      <c r="T16" s="27">
        <f t="shared" si="4"/>
        <v>-12.540551802294495</v>
      </c>
      <c r="U16" s="28"/>
      <c r="W16" s="26">
        <f t="shared" si="2"/>
        <v>1</v>
      </c>
      <c r="X16" s="27">
        <f t="shared" si="2"/>
        <v>-21.340000000000003</v>
      </c>
      <c r="Y16" s="27">
        <f t="shared" si="2"/>
        <v>-9.14</v>
      </c>
      <c r="Z16" s="27">
        <f t="shared" si="3"/>
        <v>-18.00980534648312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74.81</v>
      </c>
      <c r="N17" s="31">
        <v>96.66</v>
      </c>
      <c r="O17" s="32">
        <v>27.12</v>
      </c>
      <c r="Q17" s="33">
        <f t="shared" si="5"/>
        <v>-5.3037974683544276</v>
      </c>
      <c r="R17" s="34">
        <f t="shared" si="5"/>
        <v>-15.210526315789478</v>
      </c>
      <c r="S17" s="34">
        <f t="shared" si="5"/>
        <v>-27.194630872483216</v>
      </c>
      <c r="T17" s="27">
        <f t="shared" si="4"/>
        <v>-12.820578989316623</v>
      </c>
      <c r="U17" s="35"/>
      <c r="W17" s="33">
        <f t="shared" si="2"/>
        <v>-4.1899999999999977</v>
      </c>
      <c r="X17" s="34">
        <f t="shared" si="2"/>
        <v>-17.340000000000003</v>
      </c>
      <c r="Y17" s="34">
        <f t="shared" si="2"/>
        <v>-10.129999999999999</v>
      </c>
      <c r="Z17" s="34">
        <f t="shared" si="3"/>
        <v>-18.41195951078943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156.74</v>
      </c>
      <c r="N21" s="16">
        <v>27.09</v>
      </c>
      <c r="O21" s="17">
        <v>28.89</v>
      </c>
      <c r="Q21" s="18">
        <f>(M21-J21)/J21*100</f>
        <v>-10.434285714285709</v>
      </c>
      <c r="R21" s="19">
        <f>(N21-K21)</f>
        <v>27.09</v>
      </c>
      <c r="S21" s="19">
        <f>(O21-L21)/L21*100</f>
        <v>-22.442953020134226</v>
      </c>
      <c r="T21" s="40"/>
      <c r="U21" s="20"/>
      <c r="W21" s="45">
        <f t="shared" si="2"/>
        <v>-18.259999999999991</v>
      </c>
      <c r="X21" s="43">
        <f t="shared" si="2"/>
        <v>27.09</v>
      </c>
      <c r="Y21" s="43">
        <f t="shared" si="2"/>
        <v>-8.36</v>
      </c>
      <c r="Z21" s="43">
        <f t="shared" si="3"/>
        <v>-17.254448285352851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202.59</v>
      </c>
      <c r="N22" s="24">
        <v>10.67</v>
      </c>
      <c r="O22" s="25">
        <v>56.96</v>
      </c>
      <c r="Q22" s="26">
        <f t="shared" ref="Q22:Q25" si="6">(M22-J22)/J22*100</f>
        <v>15.765714285714289</v>
      </c>
      <c r="R22" s="27">
        <f t="shared" ref="R22:R25" si="7">(N22-K22)</f>
        <v>10.67</v>
      </c>
      <c r="S22" s="27">
        <f t="shared" ref="S22:S25" si="8">(O22-L22)/L22*100</f>
        <v>52.912751677852356</v>
      </c>
      <c r="T22" s="41"/>
      <c r="U22" s="28"/>
      <c r="W22" s="26">
        <f t="shared" si="2"/>
        <v>27.590000000000003</v>
      </c>
      <c r="X22" s="27">
        <f t="shared" si="2"/>
        <v>10.67</v>
      </c>
      <c r="Y22" s="27">
        <f t="shared" si="2"/>
        <v>19.71</v>
      </c>
      <c r="Z22" s="27">
        <f t="shared" si="3"/>
        <v>31.794896607223137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192.64</v>
      </c>
      <c r="N23" s="24">
        <v>-15.48</v>
      </c>
      <c r="O23" s="25">
        <v>24.68</v>
      </c>
      <c r="Q23" s="26">
        <f t="shared" si="6"/>
        <v>10.079999999999991</v>
      </c>
      <c r="R23" s="27">
        <f t="shared" si="7"/>
        <v>-15.48</v>
      </c>
      <c r="S23" s="27">
        <f t="shared" si="8"/>
        <v>-33.744966442953022</v>
      </c>
      <c r="T23" s="41"/>
      <c r="U23" s="28"/>
      <c r="W23" s="26">
        <f t="shared" si="2"/>
        <v>17.639999999999986</v>
      </c>
      <c r="X23" s="27">
        <f t="shared" si="2"/>
        <v>-15.48</v>
      </c>
      <c r="Y23" s="27">
        <f t="shared" si="2"/>
        <v>-12.57</v>
      </c>
      <c r="Z23" s="27">
        <f t="shared" si="3"/>
        <v>15.909897250016769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176.75</v>
      </c>
      <c r="N24" s="24">
        <v>38.44</v>
      </c>
      <c r="O24" s="25">
        <v>28.09</v>
      </c>
      <c r="Q24" s="26">
        <f t="shared" si="6"/>
        <v>1</v>
      </c>
      <c r="R24" s="27">
        <f t="shared" si="7"/>
        <v>38.44</v>
      </c>
      <c r="S24" s="27">
        <f t="shared" si="8"/>
        <v>-24.590604026845639</v>
      </c>
      <c r="T24" s="41"/>
      <c r="U24" s="28"/>
      <c r="W24" s="26">
        <f t="shared" si="2"/>
        <v>1.75</v>
      </c>
      <c r="X24" s="27">
        <f t="shared" si="2"/>
        <v>38.44</v>
      </c>
      <c r="Y24" s="27">
        <f t="shared" si="2"/>
        <v>-9.16</v>
      </c>
      <c r="Z24" s="27">
        <f t="shared" si="3"/>
        <v>4.1292927443784322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192.78</v>
      </c>
      <c r="N25" s="31">
        <v>-15.68</v>
      </c>
      <c r="O25" s="32">
        <v>23.68</v>
      </c>
      <c r="Q25" s="33">
        <f t="shared" si="6"/>
        <v>10.16</v>
      </c>
      <c r="R25" s="34">
        <f t="shared" si="7"/>
        <v>-15.68</v>
      </c>
      <c r="S25" s="34">
        <f t="shared" si="8"/>
        <v>-36.429530201342281</v>
      </c>
      <c r="T25" s="42"/>
      <c r="U25" s="35"/>
      <c r="W25" s="33">
        <f t="shared" si="2"/>
        <v>17.78</v>
      </c>
      <c r="X25" s="34">
        <f t="shared" si="2"/>
        <v>-15.68</v>
      </c>
      <c r="Y25" s="34">
        <f t="shared" si="2"/>
        <v>-13.57</v>
      </c>
      <c r="Z25" s="34">
        <f t="shared" si="3"/>
        <v>15.940256669177131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-0.79150904973689717</v>
      </c>
      <c r="R28" s="44">
        <f>AVERAGE(R5:R9,R13:R17)</f>
        <v>8.6344098883572542</v>
      </c>
      <c r="S28" s="44">
        <f t="shared" ref="S28" si="9">AVERAGE(S5:S9,S13:S17,S21:S25)</f>
        <v>-20.238031319910515</v>
      </c>
      <c r="T28" s="44">
        <f>AVERAGE(T5:T9,T13:T17)</f>
        <v>5.7367104241404725</v>
      </c>
      <c r="V28" t="s">
        <v>89</v>
      </c>
      <c r="W28" s="44">
        <f>AVERAGE(W5:W9,W13:W17,W21:W25)</f>
        <v>3.6473333333333327</v>
      </c>
      <c r="X28" s="44">
        <f>AVERAGE(X5:X9,X13:X17,X21:X25)</f>
        <v>11.611999999999998</v>
      </c>
      <c r="Y28" s="44">
        <f t="shared" ref="Y28:Z28" si="10">AVERAGE(Y5:Y9,Y13:Y17,Y21:Y25)</f>
        <v>-7.5386666666666633</v>
      </c>
      <c r="Z28" s="44">
        <f t="shared" si="10"/>
        <v>9.8491113504717003</v>
      </c>
    </row>
    <row r="29" spans="2:27" x14ac:dyDescent="0.25">
      <c r="O29" t="s">
        <v>83</v>
      </c>
      <c r="Q29" s="44">
        <f>MAX(Q5:Q9,Q13:Q17,Q21:Q25)</f>
        <v>15.765714285714289</v>
      </c>
      <c r="R29" s="44">
        <f>MAX(R5:R9,R13:R17)</f>
        <v>107.42424242424242</v>
      </c>
      <c r="S29" s="44">
        <f>MAX(S5:S9,S13:S17,S21:S25)</f>
        <v>52.912751677852356</v>
      </c>
      <c r="T29" s="44">
        <f>MAX(T5:T9,T13:T17)</f>
        <v>83.689720276535638</v>
      </c>
      <c r="V29" t="s">
        <v>90</v>
      </c>
      <c r="W29" s="44">
        <f>MAX(W5:W9,W13:W17,W21:W25)</f>
        <v>28.619999999999997</v>
      </c>
      <c r="X29" s="44">
        <f>MAX(X5:X9,X13:X17,X21:X25)</f>
        <v>141.80000000000001</v>
      </c>
      <c r="Y29" s="44">
        <f>MAX(Y5:Y9,Y13:Y17,Y21:Y25)</f>
        <v>19.71</v>
      </c>
      <c r="Z29" s="44">
        <f>MAX(Z5:Z9,Z13:Z17,Z21:Z25)</f>
        <v>130.42597196694553</v>
      </c>
    </row>
    <row r="30" spans="2:27" x14ac:dyDescent="0.25">
      <c r="O30" t="s">
        <v>84</v>
      </c>
      <c r="Q30" s="44">
        <f>MIN(Q5:Q9,Q13:Q17,Q21:Q25)</f>
        <v>-38.675675675675677</v>
      </c>
      <c r="R30" s="44">
        <f>MIN(R5:R9,R13:R17)</f>
        <v>-18.719298245614038</v>
      </c>
      <c r="S30" s="44">
        <f>MIN(S5:S9,S13:S17,S21:S25)</f>
        <v>-36.429530201342281</v>
      </c>
      <c r="T30" s="44">
        <f>MIN(T5:T9,T13:T17)</f>
        <v>-14.672011234018415</v>
      </c>
      <c r="V30" t="s">
        <v>91</v>
      </c>
      <c r="W30" s="44">
        <f>MIN(W5:W9,W13:W17,W21:W25)</f>
        <v>-18.259999999999991</v>
      </c>
      <c r="X30" s="44">
        <f>MIN(X5:X9,X13:X17,X21:X25)</f>
        <v>-21.340000000000003</v>
      </c>
      <c r="Y30" s="44">
        <f>MIN(Y5:Y9,Y13:Y17,Y21:Y25)</f>
        <v>-13.57</v>
      </c>
      <c r="Z30" s="44">
        <f>MIN(Z5:Z9,Z13:Z17,Z21:Z25)</f>
        <v>-21.070848438881157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1992-30C3-4819-8677-8C8A143809C1}">
  <dimension ref="B3:AI39"/>
  <sheetViews>
    <sheetView topLeftCell="AB1" workbookViewId="0">
      <selection activeCell="AF25" sqref="AF25"/>
    </sheetView>
  </sheetViews>
  <sheetFormatPr defaultRowHeight="15" x14ac:dyDescent="0.25"/>
  <sheetData>
    <row r="3" spans="2:35" x14ac:dyDescent="0.25">
      <c r="B3" t="s">
        <v>4</v>
      </c>
      <c r="G3">
        <v>0.2</v>
      </c>
      <c r="L3">
        <v>0.4</v>
      </c>
      <c r="Q3">
        <v>0.5</v>
      </c>
      <c r="V3">
        <v>0.6</v>
      </c>
      <c r="AA3">
        <v>0.8</v>
      </c>
      <c r="AB3" t="s">
        <v>78</v>
      </c>
      <c r="AF3">
        <v>1</v>
      </c>
    </row>
    <row r="4" spans="2:35" ht="15.75" thickBot="1" x14ac:dyDescent="0.3">
      <c r="B4">
        <v>0.2</v>
      </c>
      <c r="C4">
        <v>90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Q4" t="s">
        <v>92</v>
      </c>
      <c r="R4" t="s">
        <v>93</v>
      </c>
      <c r="S4" s="44" t="s">
        <v>94</v>
      </c>
      <c r="T4" t="s">
        <v>95</v>
      </c>
      <c r="U4" s="44"/>
      <c r="V4" t="s">
        <v>92</v>
      </c>
      <c r="W4" t="s">
        <v>93</v>
      </c>
      <c r="X4" s="44" t="s">
        <v>94</v>
      </c>
      <c r="Y4" t="s">
        <v>95</v>
      </c>
      <c r="AA4" t="s">
        <v>92</v>
      </c>
      <c r="AB4" t="s">
        <v>93</v>
      </c>
      <c r="AC4" t="s">
        <v>94</v>
      </c>
      <c r="AD4" t="s">
        <v>95</v>
      </c>
      <c r="AF4" t="s">
        <v>92</v>
      </c>
      <c r="AG4" t="s">
        <v>93</v>
      </c>
      <c r="AH4" t="s">
        <v>94</v>
      </c>
      <c r="AI4" t="s">
        <v>95</v>
      </c>
    </row>
    <row r="5" spans="2:35" x14ac:dyDescent="0.25">
      <c r="B5">
        <v>0.4</v>
      </c>
      <c r="C5">
        <v>60</v>
      </c>
      <c r="G5" s="18">
        <v>4.3378378378378297</v>
      </c>
      <c r="H5" s="19">
        <v>6.6439393939394016</v>
      </c>
      <c r="I5" s="19">
        <v>-26.711409395973153</v>
      </c>
      <c r="J5" s="27">
        <v>4.5004758778603948</v>
      </c>
      <c r="L5" s="18">
        <v>4.4459459459459545</v>
      </c>
      <c r="M5" s="19">
        <v>10.37878787878787</v>
      </c>
      <c r="N5" s="19">
        <v>-33.31543624161074</v>
      </c>
      <c r="O5" s="27">
        <v>7.0239113291868076</v>
      </c>
      <c r="P5" s="44"/>
      <c r="Q5" s="18">
        <v>1.1216216216216193</v>
      </c>
      <c r="R5" s="19">
        <v>-1.2651515151515056</v>
      </c>
      <c r="S5" s="19">
        <v>-22.899328859060404</v>
      </c>
      <c r="T5" s="27">
        <v>-1.8226505058290803</v>
      </c>
      <c r="V5" s="18">
        <v>4.1621621621621596</v>
      </c>
      <c r="W5" s="19">
        <v>6.9772727272727337</v>
      </c>
      <c r="X5" s="19">
        <v>-20</v>
      </c>
      <c r="Y5" s="27">
        <v>4.9854762649673443</v>
      </c>
      <c r="AA5" s="18"/>
      <c r="AB5" s="19"/>
      <c r="AC5" s="19"/>
      <c r="AD5" s="19"/>
      <c r="AF5" s="18">
        <v>3.5000000000000044</v>
      </c>
      <c r="AG5" s="19">
        <v>16.477272727272727</v>
      </c>
      <c r="AH5" s="19">
        <v>-25.046979865771807</v>
      </c>
      <c r="AI5" s="27">
        <v>11.665516028558079</v>
      </c>
    </row>
    <row r="6" spans="2:35" x14ac:dyDescent="0.25">
      <c r="B6">
        <v>0.5</v>
      </c>
      <c r="C6">
        <v>70</v>
      </c>
      <c r="G6" s="26">
        <v>5.2702702702702782</v>
      </c>
      <c r="H6" s="27">
        <v>8.8333333333333304</v>
      </c>
      <c r="I6" s="27">
        <v>-32.026845637583889</v>
      </c>
      <c r="J6" s="27">
        <v>6.1129776455106395</v>
      </c>
      <c r="L6" s="26">
        <v>2.8378378378378302</v>
      </c>
      <c r="M6" s="27">
        <v>11.393939393939387</v>
      </c>
      <c r="N6" s="27">
        <v>-30.577181208053695</v>
      </c>
      <c r="O6" s="27">
        <v>7.5256523060651599</v>
      </c>
      <c r="P6" s="44"/>
      <c r="Q6" s="26">
        <v>-3.8378378378378422</v>
      </c>
      <c r="R6" s="27">
        <v>-1.1969696969697063</v>
      </c>
      <c r="S6" s="27">
        <v>-22.845637583892621</v>
      </c>
      <c r="T6" s="27">
        <v>-2.9004242751258169</v>
      </c>
      <c r="V6" s="26">
        <v>2.0000000000000053</v>
      </c>
      <c r="W6" s="27">
        <v>10.242424242424249</v>
      </c>
      <c r="X6" s="27">
        <v>-25.234899328859058</v>
      </c>
      <c r="Y6" s="27">
        <v>6.6957563162278646</v>
      </c>
      <c r="AA6" s="26"/>
      <c r="AB6" s="27"/>
      <c r="AC6" s="27"/>
      <c r="AD6" s="27"/>
      <c r="AF6" s="26">
        <v>-38.675675675675677</v>
      </c>
      <c r="AG6" s="27">
        <v>17.931818181818173</v>
      </c>
      <c r="AH6" s="27">
        <v>-19.248322147651013</v>
      </c>
      <c r="AI6" s="27">
        <v>5.8207725746541845</v>
      </c>
    </row>
    <row r="7" spans="2:35" x14ac:dyDescent="0.25">
      <c r="B7">
        <v>0.6</v>
      </c>
      <c r="C7">
        <v>50</v>
      </c>
      <c r="G7" s="26">
        <v>6.2027027027027071</v>
      </c>
      <c r="H7" s="27">
        <v>9.803030303030301</v>
      </c>
      <c r="I7" s="27">
        <v>-29.34228187919463</v>
      </c>
      <c r="J7" s="27">
        <v>7.1344096203438552</v>
      </c>
      <c r="L7" s="26">
        <v>5.7567567567567641</v>
      </c>
      <c r="M7" s="27">
        <v>16.522727272727273</v>
      </c>
      <c r="N7" s="27">
        <v>-27.758389261744966</v>
      </c>
      <c r="O7" s="27">
        <v>12.073450838112333</v>
      </c>
      <c r="P7" s="44"/>
      <c r="Q7" s="26">
        <v>-15.756756756756751</v>
      </c>
      <c r="R7" s="27">
        <v>25</v>
      </c>
      <c r="S7" s="27">
        <v>-21.906040268456376</v>
      </c>
      <c r="T7" s="27">
        <v>14.70819827497337</v>
      </c>
      <c r="V7" s="26">
        <v>2.0405405405405475</v>
      </c>
      <c r="W7" s="27">
        <v>11.280303030303021</v>
      </c>
      <c r="X7" s="27">
        <v>-25.208053691275168</v>
      </c>
      <c r="Y7" s="27">
        <v>7.475671246481892</v>
      </c>
      <c r="AA7" s="26"/>
      <c r="AB7" s="27"/>
      <c r="AC7" s="27"/>
      <c r="AD7" s="27"/>
      <c r="AF7" s="26">
        <v>6.4189189189189184</v>
      </c>
      <c r="AG7" s="27">
        <v>107.42424242424242</v>
      </c>
      <c r="AH7" s="27">
        <v>-24.885906040268456</v>
      </c>
      <c r="AI7" s="27">
        <v>83.689720276535638</v>
      </c>
    </row>
    <row r="8" spans="2:35" x14ac:dyDescent="0.25">
      <c r="B8">
        <v>0.8</v>
      </c>
      <c r="C8">
        <v>20</v>
      </c>
      <c r="G8" s="26">
        <v>9.3108108108108123</v>
      </c>
      <c r="H8" s="27">
        <v>9.7272727272727302</v>
      </c>
      <c r="I8" s="27">
        <v>-29.422818791946309</v>
      </c>
      <c r="J8" s="27">
        <v>7.778597708300941</v>
      </c>
      <c r="L8" s="26">
        <v>-3.0135135135135189</v>
      </c>
      <c r="M8" s="27">
        <v>9.2651515151515067</v>
      </c>
      <c r="N8" s="27">
        <v>-25.208053691275168</v>
      </c>
      <c r="O8" s="27">
        <v>4.9065689579521194</v>
      </c>
      <c r="P8" s="44"/>
      <c r="Q8" s="26">
        <v>2.2702702702702795</v>
      </c>
      <c r="R8" s="27">
        <v>-3.3636363636363615</v>
      </c>
      <c r="S8" s="27">
        <v>-22.979865771812076</v>
      </c>
      <c r="T8" s="27">
        <v>-3.0637663186474753</v>
      </c>
      <c r="V8" s="26">
        <v>3.5540540540540477</v>
      </c>
      <c r="W8" s="27">
        <v>8.1893939393939412</v>
      </c>
      <c r="X8" s="27">
        <v>-27.999999999999996</v>
      </c>
      <c r="Y8" s="27">
        <v>5.4092257397952741</v>
      </c>
      <c r="AA8" s="26"/>
      <c r="AB8" s="27"/>
      <c r="AC8" s="27"/>
      <c r="AD8" s="27"/>
      <c r="AF8" s="26">
        <v>2.8648648648648711</v>
      </c>
      <c r="AG8" s="27">
        <v>31.098484848484858</v>
      </c>
      <c r="AH8" s="27">
        <v>-24.590604026845639</v>
      </c>
      <c r="AI8" s="27">
        <v>22.639542708606129</v>
      </c>
    </row>
    <row r="9" spans="2:35" ht="15.75" thickBot="1" x14ac:dyDescent="0.3">
      <c r="B9">
        <v>1</v>
      </c>
      <c r="C9">
        <v>30</v>
      </c>
      <c r="G9" s="33">
        <v>-177.94594594594594</v>
      </c>
      <c r="H9" s="34">
        <v>-49.636363636363633</v>
      </c>
      <c r="I9" s="34">
        <v>-15.946308724832218</v>
      </c>
      <c r="J9" s="27">
        <v>-40.057098904144929</v>
      </c>
      <c r="L9" s="33">
        <v>5.6351351351351369</v>
      </c>
      <c r="M9" s="34">
        <v>13.386363636363626</v>
      </c>
      <c r="N9" s="34">
        <v>-27.865771812080535</v>
      </c>
      <c r="O9" s="27">
        <v>9.710852783809159</v>
      </c>
      <c r="P9" s="44"/>
      <c r="Q9" s="33">
        <v>1.0810810810810774</v>
      </c>
      <c r="R9" s="34">
        <v>-2.303030303030297</v>
      </c>
      <c r="S9" s="34">
        <v>-22.926174496644293</v>
      </c>
      <c r="T9" s="27">
        <v>-2.5810679009370072</v>
      </c>
      <c r="V9" s="33">
        <v>5.5270270270270316</v>
      </c>
      <c r="W9" s="34">
        <v>10.075757575757583</v>
      </c>
      <c r="X9" s="34">
        <v>-19.892617449664428</v>
      </c>
      <c r="Y9" s="27">
        <v>7.5636548310242135</v>
      </c>
      <c r="AA9" s="33"/>
      <c r="AB9" s="34"/>
      <c r="AC9" s="34"/>
      <c r="AD9" s="34"/>
      <c r="AF9" s="33">
        <v>0.67567567567567566</v>
      </c>
      <c r="AG9" s="34">
        <v>-2.3333333333333428</v>
      </c>
      <c r="AH9" s="34">
        <v>-20.24161073825503</v>
      </c>
      <c r="AI9" s="27">
        <v>-2.5740632834225283</v>
      </c>
    </row>
    <row r="10" spans="2:35" x14ac:dyDescent="0.25">
      <c r="G10" s="18">
        <v>-22.60759493670886</v>
      </c>
      <c r="H10" s="19">
        <v>-37.26315789473685</v>
      </c>
      <c r="I10" s="19">
        <v>-27.946308724832214</v>
      </c>
      <c r="J10" s="27">
        <v>-31.8689367136935</v>
      </c>
      <c r="L10" s="18">
        <v>28.000000000000007</v>
      </c>
      <c r="M10" s="19">
        <v>7.5438596491228029</v>
      </c>
      <c r="N10" s="19">
        <v>379.16778523489938</v>
      </c>
      <c r="O10" s="27">
        <v>66.410818485035051</v>
      </c>
      <c r="P10" s="44"/>
      <c r="Q10" s="18">
        <v>-28.835443037974684</v>
      </c>
      <c r="R10" s="19">
        <v>6.2192982456140387</v>
      </c>
      <c r="S10" s="19">
        <v>-29.530201342281881</v>
      </c>
      <c r="T10" s="27">
        <v>-5.2584205106014315</v>
      </c>
      <c r="V10" s="18">
        <v>6.2911392405063271</v>
      </c>
      <c r="W10" s="19">
        <v>18.359649122807024</v>
      </c>
      <c r="X10" s="19">
        <v>67.812080536912745</v>
      </c>
      <c r="Y10" s="27">
        <v>18.91465654841145</v>
      </c>
      <c r="AA10" s="18"/>
      <c r="AB10" s="19"/>
      <c r="AC10" s="19"/>
      <c r="AD10" s="19"/>
      <c r="AF10" s="18">
        <v>2.48101265822784</v>
      </c>
      <c r="AG10" s="19">
        <v>-18.684210526315788</v>
      </c>
      <c r="AH10" s="19">
        <v>-21.825503355704694</v>
      </c>
      <c r="AI10" s="27">
        <v>-11.933564164047041</v>
      </c>
    </row>
    <row r="11" spans="2:35" x14ac:dyDescent="0.25">
      <c r="G11" s="26">
        <v>47.443037974683548</v>
      </c>
      <c r="H11" s="27">
        <v>-9.517543859649118</v>
      </c>
      <c r="I11" s="27">
        <v>-31.865771812080538</v>
      </c>
      <c r="J11" s="27">
        <v>9.7704148860991307</v>
      </c>
      <c r="L11" s="26">
        <v>-2.405063291139248</v>
      </c>
      <c r="M11" s="27">
        <v>11.280701754385964</v>
      </c>
      <c r="N11" s="27">
        <v>-13.020134228187924</v>
      </c>
      <c r="O11" s="27">
        <v>5.8028340068075952</v>
      </c>
      <c r="P11" s="44"/>
      <c r="Q11" s="26">
        <v>-33.544303797468359</v>
      </c>
      <c r="R11" s="27">
        <v>21.956140350877192</v>
      </c>
      <c r="S11" s="27">
        <v>-31.812080536912756</v>
      </c>
      <c r="T11" s="27">
        <v>4.981921855368566</v>
      </c>
      <c r="V11" s="26">
        <v>-8.7468354430379698</v>
      </c>
      <c r="W11" s="27">
        <v>0.46491228070175539</v>
      </c>
      <c r="X11" s="27">
        <v>-26.791946308724835</v>
      </c>
      <c r="Y11" s="27">
        <v>-3.8734516822014333</v>
      </c>
      <c r="AA11" s="26"/>
      <c r="AB11" s="27"/>
      <c r="AC11" s="27"/>
      <c r="AD11" s="27"/>
      <c r="AF11" s="26">
        <v>-6.392405063291136</v>
      </c>
      <c r="AG11" s="27">
        <v>-17.649122807017548</v>
      </c>
      <c r="AH11" s="27">
        <v>-27.248322147651006</v>
      </c>
      <c r="AI11" s="27">
        <v>-14.672011234018415</v>
      </c>
    </row>
    <row r="12" spans="2:35" x14ac:dyDescent="0.25">
      <c r="G12" s="26">
        <v>-16.050632911392412</v>
      </c>
      <c r="H12" s="27">
        <v>-37.0701754385965</v>
      </c>
      <c r="I12" s="27">
        <v>-22.523489932885905</v>
      </c>
      <c r="J12" s="27">
        <v>-29.064810660084099</v>
      </c>
      <c r="L12" s="26">
        <v>22.075949367088604</v>
      </c>
      <c r="M12" s="27">
        <v>6.0526315789473735</v>
      </c>
      <c r="N12" s="27">
        <v>67.624161073825491</v>
      </c>
      <c r="O12" s="27">
        <v>16.133313684536734</v>
      </c>
      <c r="P12" s="44"/>
      <c r="Q12" s="26">
        <v>42.734177215189881</v>
      </c>
      <c r="R12" s="27">
        <v>3.3684210526315814</v>
      </c>
      <c r="S12" s="27">
        <v>16.751677852348998</v>
      </c>
      <c r="T12" s="27">
        <v>17.5364654150248</v>
      </c>
      <c r="V12" s="26">
        <v>-38.101265822784811</v>
      </c>
      <c r="W12" s="27">
        <v>46.342105263157904</v>
      </c>
      <c r="X12" s="27">
        <v>-36.56375838926175</v>
      </c>
      <c r="Y12" s="27">
        <v>22.167274816394279</v>
      </c>
      <c r="AA12" s="26"/>
      <c r="AB12" s="27"/>
      <c r="AC12" s="27"/>
      <c r="AD12" s="27"/>
      <c r="AF12" s="26">
        <v>-5.2784810126582302</v>
      </c>
      <c r="AG12" s="27">
        <v>-13.99122807017544</v>
      </c>
      <c r="AH12" s="27">
        <v>-24.456375838926174</v>
      </c>
      <c r="AI12" s="27">
        <v>-11.90767787385019</v>
      </c>
    </row>
    <row r="13" spans="2:35" x14ac:dyDescent="0.25">
      <c r="G13" s="26">
        <v>46.329113924050624</v>
      </c>
      <c r="H13" s="27">
        <v>-10.745614035087719</v>
      </c>
      <c r="I13" s="27">
        <v>-23.865771812080538</v>
      </c>
      <c r="J13" s="27">
        <v>9.0370684755684163</v>
      </c>
      <c r="L13" s="26">
        <v>26.278481012658233</v>
      </c>
      <c r="M13" s="27">
        <v>10.763157894736839</v>
      </c>
      <c r="N13" s="27">
        <v>62.442953020134219</v>
      </c>
      <c r="O13" s="27">
        <v>19.713309238753908</v>
      </c>
      <c r="P13" s="44"/>
      <c r="Q13" s="26">
        <v>44.53164556962026</v>
      </c>
      <c r="R13" s="27">
        <v>26.061403508771935</v>
      </c>
      <c r="S13" s="27">
        <v>57.664429530201332</v>
      </c>
      <c r="T13" s="27">
        <v>34.190524364899503</v>
      </c>
      <c r="V13" s="26">
        <v>-6.9367088607594978</v>
      </c>
      <c r="W13" s="27">
        <v>0.4824561403508747</v>
      </c>
      <c r="X13" s="27">
        <v>-24.080536912751676</v>
      </c>
      <c r="Y13" s="27">
        <v>-3.197642733519694</v>
      </c>
      <c r="AA13" s="26"/>
      <c r="AB13" s="27"/>
      <c r="AC13" s="27"/>
      <c r="AD13" s="27"/>
      <c r="AF13" s="26">
        <v>1.2658227848101267</v>
      </c>
      <c r="AG13" s="27">
        <v>-18.719298245614038</v>
      </c>
      <c r="AH13" s="27">
        <v>-24.536912751677853</v>
      </c>
      <c r="AI13" s="27">
        <v>-12.540551802294495</v>
      </c>
    </row>
    <row r="14" spans="2:35" ht="15.75" thickBot="1" x14ac:dyDescent="0.3">
      <c r="G14" s="33">
        <v>-23.683544303797468</v>
      </c>
      <c r="H14" s="34">
        <v>-37.236842105263165</v>
      </c>
      <c r="I14" s="34">
        <v>-25.288590604026851</v>
      </c>
      <c r="J14" s="27">
        <v>-32.028534934482579</v>
      </c>
      <c r="L14" s="33">
        <v>-1.3291139240506293</v>
      </c>
      <c r="M14" s="34">
        <v>13.701754385964914</v>
      </c>
      <c r="N14" s="34">
        <v>-12.939597315436243</v>
      </c>
      <c r="O14" s="27">
        <v>7.7140083199153082</v>
      </c>
      <c r="Q14" s="33">
        <v>45.734177215189867</v>
      </c>
      <c r="R14" s="34">
        <v>2.3771929824561346</v>
      </c>
      <c r="S14" s="34">
        <v>-2.0402684563758338</v>
      </c>
      <c r="T14" s="27">
        <v>16.947560290706797</v>
      </c>
      <c r="V14" s="33">
        <v>-37.974683544303801</v>
      </c>
      <c r="W14" s="34">
        <v>46.254385964912274</v>
      </c>
      <c r="X14" s="34">
        <v>-33.879194630872483</v>
      </c>
      <c r="Y14" s="27">
        <v>22.216267896398104</v>
      </c>
      <c r="AA14" s="33"/>
      <c r="AB14" s="34"/>
      <c r="AC14" s="34"/>
      <c r="AD14" s="34"/>
      <c r="AF14" s="33">
        <v>-5.3037974683544276</v>
      </c>
      <c r="AG14" s="34">
        <v>-15.210526315789478</v>
      </c>
      <c r="AH14" s="34">
        <v>-27.194630872483216</v>
      </c>
      <c r="AI14" s="27">
        <v>-12.820578989316623</v>
      </c>
    </row>
    <row r="16" spans="2:35" x14ac:dyDescent="0.25">
      <c r="E16" t="s">
        <v>67</v>
      </c>
      <c r="G16" s="44">
        <f>AVERAGE(G5:G14)</f>
        <v>-12.139394457748889</v>
      </c>
      <c r="H16" s="44">
        <f t="shared" ref="H16:X16" si="0">AVERAGE(H5:H14)</f>
        <v>-14.646212121212125</v>
      </c>
      <c r="I16" s="44">
        <f t="shared" si="0"/>
        <v>-26.493959731543622</v>
      </c>
      <c r="J16" s="44">
        <f t="shared" si="0"/>
        <v>-8.8685436998721734</v>
      </c>
      <c r="K16" s="44"/>
      <c r="L16" s="44">
        <f t="shared" si="0"/>
        <v>8.8282415326719139</v>
      </c>
      <c r="M16" s="44">
        <f t="shared" si="0"/>
        <v>11.028907496012755</v>
      </c>
      <c r="N16" s="44">
        <f t="shared" si="0"/>
        <v>33.85503355704698</v>
      </c>
      <c r="O16" s="44">
        <f t="shared" si="0"/>
        <v>15.701471995017418</v>
      </c>
      <c r="P16" s="44"/>
      <c r="Q16" s="44">
        <f t="shared" si="0"/>
        <v>5.5498631542935346</v>
      </c>
      <c r="R16" s="44">
        <f t="shared" si="0"/>
        <v>7.6853668261563017</v>
      </c>
      <c r="S16" s="44">
        <f t="shared" si="0"/>
        <v>-10.252348993288591</v>
      </c>
      <c r="T16" s="44">
        <f t="shared" si="0"/>
        <v>7.2738340689832226</v>
      </c>
      <c r="U16" s="44"/>
      <c r="V16" s="44">
        <f t="shared" si="0"/>
        <v>-6.8184570646595972</v>
      </c>
      <c r="W16" s="44">
        <f t="shared" si="0"/>
        <v>15.866866028708136</v>
      </c>
      <c r="X16" s="44">
        <f t="shared" si="0"/>
        <v>-17.183892617449665</v>
      </c>
      <c r="Y16" s="44">
        <f>AVERAGE(Y5:Y14)</f>
        <v>8.83568892439793</v>
      </c>
      <c r="Z16" s="44"/>
      <c r="AA16" s="44" t="e">
        <f>AVERAGE(AA5:AA14)</f>
        <v>#DIV/0!</v>
      </c>
      <c r="AB16" s="44" t="e">
        <f>AVERAGE(AB5:AB14)</f>
        <v>#DIV/0!</v>
      </c>
      <c r="AC16" s="44" t="e">
        <f>AVERAGE(AC5:AC14)</f>
        <v>#DIV/0!</v>
      </c>
      <c r="AD16" s="44" t="e">
        <f>AVERAGE(AD5:AD14)</f>
        <v>#DIV/0!</v>
      </c>
      <c r="AE16" s="44"/>
      <c r="AF16" s="44">
        <f>AVERAGE(AF5:AF14)</f>
        <v>-3.8444064317482032</v>
      </c>
      <c r="AG16" s="44">
        <f>AVERAGE(AG5:AG14)</f>
        <v>8.6344098883572542</v>
      </c>
      <c r="AH16" s="44">
        <f>AVERAGE(AH5:AH14)</f>
        <v>-23.92751677852349</v>
      </c>
      <c r="AI16" s="44">
        <f>AVERAGE(AI5:AI14)</f>
        <v>5.7367104241404725</v>
      </c>
    </row>
    <row r="17" spans="5:35" x14ac:dyDescent="0.25">
      <c r="E17" t="s">
        <v>83</v>
      </c>
      <c r="G17" s="44">
        <f>MAX(G5:G14)</f>
        <v>47.443037974683548</v>
      </c>
      <c r="H17" s="44">
        <f t="shared" ref="H17:X17" si="1">MAX(H5:H14)</f>
        <v>9.803030303030301</v>
      </c>
      <c r="I17" s="44">
        <f t="shared" si="1"/>
        <v>-15.946308724832218</v>
      </c>
      <c r="J17" s="44">
        <f t="shared" si="1"/>
        <v>9.7704148860991307</v>
      </c>
      <c r="K17" s="44"/>
      <c r="L17" s="44">
        <f t="shared" si="1"/>
        <v>28.000000000000007</v>
      </c>
      <c r="M17" s="44">
        <f t="shared" si="1"/>
        <v>16.522727272727273</v>
      </c>
      <c r="N17" s="44">
        <f t="shared" si="1"/>
        <v>379.16778523489938</v>
      </c>
      <c r="O17" s="44">
        <f t="shared" si="1"/>
        <v>66.410818485035051</v>
      </c>
      <c r="P17" s="44"/>
      <c r="Q17" s="44">
        <f t="shared" si="1"/>
        <v>45.734177215189867</v>
      </c>
      <c r="R17" s="44">
        <f t="shared" si="1"/>
        <v>26.061403508771935</v>
      </c>
      <c r="S17" s="44">
        <f t="shared" si="1"/>
        <v>57.664429530201332</v>
      </c>
      <c r="T17" s="44">
        <f t="shared" si="1"/>
        <v>34.190524364899503</v>
      </c>
      <c r="U17" s="44"/>
      <c r="V17" s="44">
        <f t="shared" si="1"/>
        <v>6.2911392405063271</v>
      </c>
      <c r="W17" s="44">
        <f t="shared" si="1"/>
        <v>46.342105263157904</v>
      </c>
      <c r="X17" s="44">
        <f t="shared" si="1"/>
        <v>67.812080536912745</v>
      </c>
      <c r="Y17" s="44">
        <f>MAX(Y5:Y14)</f>
        <v>22.216267896398104</v>
      </c>
      <c r="Z17" s="44"/>
      <c r="AA17" s="44">
        <f>MAX(AA5:AA14)</f>
        <v>0</v>
      </c>
      <c r="AB17" s="44">
        <f>MAX(AB5:AB14)</f>
        <v>0</v>
      </c>
      <c r="AC17" s="44">
        <f>MAX(AC5:AC14)</f>
        <v>0</v>
      </c>
      <c r="AD17" s="44">
        <f>MAX(AD5:AD14)</f>
        <v>0</v>
      </c>
      <c r="AE17" s="44"/>
      <c r="AF17" s="44">
        <f>MAX(AF5:AF14)</f>
        <v>6.4189189189189184</v>
      </c>
      <c r="AG17" s="44">
        <f>MAX(AG5:AG14)</f>
        <v>107.42424242424242</v>
      </c>
      <c r="AH17" s="44">
        <f>MAX(AH5:AH14)</f>
        <v>-19.248322147651013</v>
      </c>
      <c r="AI17" s="44">
        <f>MAX(AI5:AI14)</f>
        <v>83.689720276535638</v>
      </c>
    </row>
    <row r="18" spans="5:35" x14ac:dyDescent="0.25">
      <c r="E18" t="s">
        <v>84</v>
      </c>
      <c r="G18" s="44">
        <f>MIN(G5:G14)</f>
        <v>-177.94594594594594</v>
      </c>
      <c r="H18" s="44">
        <f t="shared" ref="H18:X18" si="2">MIN(H5:H14)</f>
        <v>-49.636363636363633</v>
      </c>
      <c r="I18" s="44">
        <f t="shared" si="2"/>
        <v>-32.026845637583889</v>
      </c>
      <c r="J18" s="44">
        <f t="shared" si="2"/>
        <v>-40.057098904144929</v>
      </c>
      <c r="K18" s="44"/>
      <c r="L18" s="44">
        <f t="shared" si="2"/>
        <v>-3.0135135135135189</v>
      </c>
      <c r="M18" s="44">
        <f t="shared" si="2"/>
        <v>6.0526315789473735</v>
      </c>
      <c r="N18" s="44">
        <f t="shared" si="2"/>
        <v>-33.31543624161074</v>
      </c>
      <c r="O18" s="44">
        <f t="shared" si="2"/>
        <v>4.9065689579521194</v>
      </c>
      <c r="P18" s="44"/>
      <c r="Q18" s="44">
        <f t="shared" si="2"/>
        <v>-33.544303797468359</v>
      </c>
      <c r="R18" s="44">
        <f t="shared" si="2"/>
        <v>-3.3636363636363615</v>
      </c>
      <c r="S18" s="44">
        <f t="shared" si="2"/>
        <v>-31.812080536912756</v>
      </c>
      <c r="T18" s="44">
        <f t="shared" si="2"/>
        <v>-5.2584205106014315</v>
      </c>
      <c r="U18" s="44"/>
      <c r="V18" s="44">
        <f t="shared" si="2"/>
        <v>-38.101265822784811</v>
      </c>
      <c r="W18" s="44">
        <f t="shared" si="2"/>
        <v>0.46491228070175539</v>
      </c>
      <c r="X18" s="44">
        <f t="shared" si="2"/>
        <v>-36.56375838926175</v>
      </c>
      <c r="Y18" s="44">
        <f>MIN(Y5:Y14)</f>
        <v>-3.8734516822014333</v>
      </c>
      <c r="Z18" s="44"/>
      <c r="AA18" s="44">
        <f>MIN(AA5:AA14)</f>
        <v>0</v>
      </c>
      <c r="AB18" s="44">
        <f>MIN(AB5:AB14)</f>
        <v>0</v>
      </c>
      <c r="AC18" s="44">
        <f>MIN(AC5:AC14)</f>
        <v>0</v>
      </c>
      <c r="AD18" s="44">
        <f>MIN(AD5:AD14)</f>
        <v>0</v>
      </c>
      <c r="AE18" s="44"/>
      <c r="AF18" s="44">
        <f>MIN(AF5:AF14)</f>
        <v>-38.675675675675677</v>
      </c>
      <c r="AG18" s="44">
        <f>MIN(AG5:AG14)</f>
        <v>-18.719298245614038</v>
      </c>
      <c r="AH18" s="44">
        <f>MIN(AH5:AH14)</f>
        <v>-27.248322147651006</v>
      </c>
      <c r="AI18" s="44">
        <f>MIN(AI5:AI14)</f>
        <v>-14.672011234018415</v>
      </c>
    </row>
    <row r="20" spans="5:3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Q20" t="s">
        <v>92</v>
      </c>
      <c r="R20" t="s">
        <v>93</v>
      </c>
      <c r="S20" s="44" t="s">
        <v>94</v>
      </c>
      <c r="T20" t="s">
        <v>95</v>
      </c>
      <c r="U20" s="44"/>
      <c r="V20" t="s">
        <v>92</v>
      </c>
      <c r="W20" t="s">
        <v>93</v>
      </c>
      <c r="X20" s="44" t="s">
        <v>94</v>
      </c>
      <c r="Y20" t="s">
        <v>95</v>
      </c>
      <c r="AA20" t="s">
        <v>92</v>
      </c>
      <c r="AB20" t="s">
        <v>93</v>
      </c>
      <c r="AC20" t="s">
        <v>94</v>
      </c>
      <c r="AD20" t="s">
        <v>95</v>
      </c>
      <c r="AF20" t="s">
        <v>92</v>
      </c>
      <c r="AG20" t="s">
        <v>93</v>
      </c>
      <c r="AH20" t="s">
        <v>94</v>
      </c>
      <c r="AI20" t="s">
        <v>95</v>
      </c>
    </row>
    <row r="21" spans="5:35" x14ac:dyDescent="0.25">
      <c r="G21" s="45">
        <v>-3.2099999999999937</v>
      </c>
      <c r="H21" s="43">
        <v>8.7700000000000102</v>
      </c>
      <c r="I21" s="43">
        <v>-9.9499999999999993</v>
      </c>
      <c r="J21" s="43">
        <v>7.013751972693683</v>
      </c>
      <c r="L21" s="45">
        <v>-3.2900000000000063</v>
      </c>
      <c r="M21" s="43">
        <v>13.699999999999989</v>
      </c>
      <c r="N21" s="43">
        <v>-12.41</v>
      </c>
      <c r="O21" s="43">
        <v>10.946391732362855</v>
      </c>
      <c r="Q21" s="45">
        <v>-0.82999999999999829</v>
      </c>
      <c r="R21" s="43">
        <v>-1.6699999999999875</v>
      </c>
      <c r="S21" s="43">
        <v>-8.5300000000000011</v>
      </c>
      <c r="T21" s="43">
        <v>-2.8405037439879379</v>
      </c>
      <c r="V21" s="45">
        <v>-3.0799999999999983</v>
      </c>
      <c r="W21" s="43">
        <v>9.210000000000008</v>
      </c>
      <c r="X21" s="43">
        <v>-7.4499999999999993</v>
      </c>
      <c r="Y21" s="43">
        <v>7.7695992462148524</v>
      </c>
      <c r="AA21" s="45"/>
      <c r="AB21" s="43"/>
      <c r="AC21" s="43"/>
      <c r="AD21" s="43"/>
      <c r="AF21" s="45">
        <v>-2.5900000000000034</v>
      </c>
      <c r="AG21" s="43">
        <v>21.75</v>
      </c>
      <c r="AH21" s="43">
        <v>-9.3299999999999983</v>
      </c>
      <c r="AI21" s="43">
        <v>18.18008545724885</v>
      </c>
    </row>
    <row r="22" spans="5:35" x14ac:dyDescent="0.25">
      <c r="G22" s="26">
        <v>-3.9000000000000057</v>
      </c>
      <c r="H22" s="27">
        <v>11.659999999999997</v>
      </c>
      <c r="I22" s="27">
        <v>-11.93</v>
      </c>
      <c r="J22" s="27">
        <v>9.5267501001729897</v>
      </c>
      <c r="L22" s="26">
        <v>-2.0999999999999943</v>
      </c>
      <c r="M22" s="27">
        <v>15.039999999999992</v>
      </c>
      <c r="N22" s="27">
        <v>-11.39</v>
      </c>
      <c r="O22" s="27">
        <v>11.728328323485044</v>
      </c>
      <c r="Q22" s="26">
        <v>2.8400000000000034</v>
      </c>
      <c r="R22" s="27">
        <v>-1.5800000000000125</v>
      </c>
      <c r="S22" s="27">
        <v>-8.5100000000000016</v>
      </c>
      <c r="T22" s="27">
        <v>-4.5201567641739473</v>
      </c>
      <c r="V22" s="26">
        <v>-1.480000000000004</v>
      </c>
      <c r="W22" s="27">
        <v>13.52000000000001</v>
      </c>
      <c r="X22" s="27">
        <v>-9.3999999999999986</v>
      </c>
      <c r="Y22" s="27">
        <v>10.434979621298652</v>
      </c>
      <c r="AA22" s="26"/>
      <c r="AB22" s="27"/>
      <c r="AC22" s="27"/>
      <c r="AD22" s="27"/>
      <c r="AF22" s="26">
        <v>28.619999999999997</v>
      </c>
      <c r="AG22" s="27">
        <v>23.669999999999987</v>
      </c>
      <c r="AH22" s="27">
        <v>-7.1700000000000017</v>
      </c>
      <c r="AI22" s="27">
        <v>9.0713640592805973</v>
      </c>
    </row>
    <row r="23" spans="5:35" x14ac:dyDescent="0.25">
      <c r="G23" s="26">
        <v>-4.5900000000000034</v>
      </c>
      <c r="H23" s="27">
        <v>12.939999999999998</v>
      </c>
      <c r="I23" s="27">
        <v>-10.93</v>
      </c>
      <c r="J23" s="27">
        <v>11.118597434296419</v>
      </c>
      <c r="L23" s="26">
        <v>-4.2600000000000051</v>
      </c>
      <c r="M23" s="27">
        <v>21.810000000000002</v>
      </c>
      <c r="N23" s="27">
        <v>-10.34</v>
      </c>
      <c r="O23" s="27">
        <v>18.815830132454579</v>
      </c>
      <c r="Q23" s="26">
        <v>11.659999999999997</v>
      </c>
      <c r="R23" s="27">
        <v>33</v>
      </c>
      <c r="S23" s="27">
        <v>-8.16</v>
      </c>
      <c r="T23" s="27">
        <v>22.921943693409645</v>
      </c>
      <c r="V23" s="26">
        <v>-1.5100000000000051</v>
      </c>
      <c r="W23" s="27">
        <v>14.889999999999986</v>
      </c>
      <c r="X23" s="27">
        <v>-9.39</v>
      </c>
      <c r="Y23" s="27">
        <v>11.650435503978116</v>
      </c>
      <c r="AA23" s="26"/>
      <c r="AB23" s="27"/>
      <c r="AC23" s="27"/>
      <c r="AD23" s="27"/>
      <c r="AF23" s="26">
        <v>-4.75</v>
      </c>
      <c r="AG23" s="27">
        <v>141.80000000000001</v>
      </c>
      <c r="AH23" s="27">
        <v>-9.27</v>
      </c>
      <c r="AI23" s="27">
        <v>130.42597196694553</v>
      </c>
    </row>
    <row r="24" spans="5:35" x14ac:dyDescent="0.25">
      <c r="G24" s="26">
        <v>-6.8900000000000006</v>
      </c>
      <c r="H24" s="27">
        <v>12.840000000000003</v>
      </c>
      <c r="I24" s="27">
        <v>-10.96</v>
      </c>
      <c r="J24" s="27">
        <v>12.122530261693953</v>
      </c>
      <c r="L24" s="26">
        <v>2.230000000000004</v>
      </c>
      <c r="M24" s="27">
        <v>12.22999999999999</v>
      </c>
      <c r="N24" s="27">
        <v>-9.39</v>
      </c>
      <c r="O24" s="27">
        <v>7.6466264106175004</v>
      </c>
      <c r="Q24" s="26">
        <v>-1.6800000000000068</v>
      </c>
      <c r="R24" s="27">
        <v>-4.4399999999999977</v>
      </c>
      <c r="S24" s="27">
        <v>-8.5599999999999987</v>
      </c>
      <c r="T24" s="27">
        <v>-4.7747166398550291</v>
      </c>
      <c r="V24" s="26">
        <v>-2.6299999999999955</v>
      </c>
      <c r="W24" s="27">
        <v>10.810000000000002</v>
      </c>
      <c r="X24" s="27">
        <v>-10.43</v>
      </c>
      <c r="Y24" s="27">
        <v>8.4299902350040838</v>
      </c>
      <c r="AA24" s="26"/>
      <c r="AB24" s="27"/>
      <c r="AC24" s="27"/>
      <c r="AD24" s="27"/>
      <c r="AF24" s="26">
        <v>-2.1200000000000045</v>
      </c>
      <c r="AG24" s="27">
        <v>41.050000000000011</v>
      </c>
      <c r="AH24" s="27">
        <v>-9.16</v>
      </c>
      <c r="AI24" s="27">
        <v>35.282521591663283</v>
      </c>
    </row>
    <row r="25" spans="5:35" ht="15.75" thickBot="1" x14ac:dyDescent="0.3">
      <c r="G25" s="33">
        <v>131.68</v>
      </c>
      <c r="H25" s="34">
        <v>-65.52</v>
      </c>
      <c r="I25" s="34">
        <v>-5.9400000000000013</v>
      </c>
      <c r="J25" s="34">
        <v>-62.426855311332389</v>
      </c>
      <c r="L25" s="33">
        <v>-4.1700000000000017</v>
      </c>
      <c r="M25" s="34">
        <v>17.669999999999987</v>
      </c>
      <c r="N25" s="34">
        <v>-10.379999999999999</v>
      </c>
      <c r="O25" s="34">
        <v>15.133846890289277</v>
      </c>
      <c r="Q25" s="33">
        <v>-0.79999999999999716</v>
      </c>
      <c r="R25" s="34">
        <v>-3.039999999999992</v>
      </c>
      <c r="S25" s="34">
        <v>-8.5399999999999991</v>
      </c>
      <c r="T25" s="34">
        <v>-4.0224568630417252</v>
      </c>
      <c r="V25" s="33">
        <v>-4.0900000000000034</v>
      </c>
      <c r="W25" s="34">
        <v>13.300000000000011</v>
      </c>
      <c r="X25" s="34">
        <v>-7.41</v>
      </c>
      <c r="Y25" s="34">
        <v>11.787553234723902</v>
      </c>
      <c r="AA25" s="33"/>
      <c r="AB25" s="34"/>
      <c r="AC25" s="34"/>
      <c r="AD25" s="34"/>
      <c r="AF25" s="33">
        <v>-0.5</v>
      </c>
      <c r="AG25" s="34">
        <v>-3.0800000000000125</v>
      </c>
      <c r="AH25" s="34">
        <v>-7.5399999999999991</v>
      </c>
      <c r="AI25" s="34">
        <v>-4.0115405396920494</v>
      </c>
    </row>
    <row r="26" spans="5:35" x14ac:dyDescent="0.25">
      <c r="G26" s="45">
        <v>-17.86</v>
      </c>
      <c r="H26" s="43">
        <v>-42.480000000000004</v>
      </c>
      <c r="I26" s="43">
        <v>-10.41</v>
      </c>
      <c r="J26" s="43">
        <v>-45.767790433910207</v>
      </c>
      <c r="L26" s="45">
        <v>22.120000000000005</v>
      </c>
      <c r="M26" s="43">
        <v>8.5999999999999943</v>
      </c>
      <c r="N26" s="43">
        <v>141.24</v>
      </c>
      <c r="O26" s="43">
        <v>95.374265237456967</v>
      </c>
      <c r="Q26" s="45">
        <v>-22.78</v>
      </c>
      <c r="R26" s="43">
        <v>7.0900000000000034</v>
      </c>
      <c r="S26" s="43">
        <v>-11</v>
      </c>
      <c r="T26" s="43">
        <v>-7.5517514156401546</v>
      </c>
      <c r="V26" s="45">
        <v>4.9699999999999989</v>
      </c>
      <c r="W26" s="43">
        <v>20.930000000000007</v>
      </c>
      <c r="X26" s="43">
        <v>25.259999999999998</v>
      </c>
      <c r="Y26" s="43">
        <v>27.163819264328168</v>
      </c>
      <c r="AA26" s="45"/>
      <c r="AB26" s="43"/>
      <c r="AC26" s="43"/>
      <c r="AD26" s="43"/>
      <c r="AF26" s="45">
        <v>1.9599999999999937</v>
      </c>
      <c r="AG26" s="43">
        <v>-21.299999999999997</v>
      </c>
      <c r="AH26" s="43">
        <v>-8.129999999999999</v>
      </c>
      <c r="AI26" s="43">
        <v>-17.138094963646694</v>
      </c>
    </row>
    <row r="27" spans="5:35" x14ac:dyDescent="0.25">
      <c r="G27" s="26">
        <v>37.480000000000004</v>
      </c>
      <c r="H27" s="27">
        <v>-10.849999999999994</v>
      </c>
      <c r="I27" s="27">
        <v>-11.870000000000001</v>
      </c>
      <c r="J27" s="27">
        <v>14.031541277221237</v>
      </c>
      <c r="L27" s="26">
        <v>-1.9000000000000057</v>
      </c>
      <c r="M27" s="27">
        <v>12.86</v>
      </c>
      <c r="N27" s="27">
        <v>-4.8500000000000014</v>
      </c>
      <c r="O27" s="27">
        <v>8.333597481845743</v>
      </c>
      <c r="Q27" s="26">
        <v>-26.5</v>
      </c>
      <c r="R27" s="27">
        <v>25.03</v>
      </c>
      <c r="S27" s="27">
        <v>-11.850000000000001</v>
      </c>
      <c r="T27" s="27">
        <v>7.1546646655661164</v>
      </c>
      <c r="V27" s="26">
        <v>-6.9099999999999966</v>
      </c>
      <c r="W27" s="27">
        <v>0.53000000000000114</v>
      </c>
      <c r="X27" s="27">
        <v>-9.98</v>
      </c>
      <c r="Y27" s="27">
        <v>-5.5627624617516176</v>
      </c>
      <c r="AA27" s="26"/>
      <c r="AB27" s="27"/>
      <c r="AC27" s="27"/>
      <c r="AD27" s="27"/>
      <c r="AF27" s="26">
        <v>-5.0499999999999972</v>
      </c>
      <c r="AG27" s="27">
        <v>-20.120000000000005</v>
      </c>
      <c r="AH27" s="27">
        <v>-10.149999999999999</v>
      </c>
      <c r="AI27" s="27">
        <v>-21.070848438881157</v>
      </c>
    </row>
    <row r="28" spans="5:35" x14ac:dyDescent="0.25">
      <c r="G28" s="26">
        <v>-12.680000000000007</v>
      </c>
      <c r="H28" s="27">
        <v>-42.260000000000005</v>
      </c>
      <c r="I28" s="27">
        <v>-8.39</v>
      </c>
      <c r="J28" s="27">
        <v>-41.740713700072462</v>
      </c>
      <c r="L28" s="26">
        <v>17.439999999999998</v>
      </c>
      <c r="M28" s="27">
        <v>6.9000000000000057</v>
      </c>
      <c r="N28" s="27">
        <v>25.189999999999998</v>
      </c>
      <c r="O28" s="27">
        <v>23.169462048639417</v>
      </c>
      <c r="Q28" s="26">
        <v>33.760000000000005</v>
      </c>
      <c r="R28" s="27">
        <v>3.8400000000000034</v>
      </c>
      <c r="S28" s="27">
        <v>6.240000000000002</v>
      </c>
      <c r="T28" s="27">
        <v>25.184563930603446</v>
      </c>
      <c r="V28" s="26">
        <v>-30.1</v>
      </c>
      <c r="W28" s="27">
        <v>52.830000000000013</v>
      </c>
      <c r="X28" s="27">
        <v>-13.620000000000001</v>
      </c>
      <c r="Y28" s="27">
        <v>31.834987072276448</v>
      </c>
      <c r="AA28" s="26"/>
      <c r="AB28" s="27"/>
      <c r="AC28" s="27"/>
      <c r="AD28" s="27"/>
      <c r="AF28" s="26">
        <v>-4.1700000000000017</v>
      </c>
      <c r="AG28" s="27">
        <v>-15.950000000000003</v>
      </c>
      <c r="AH28" s="27">
        <v>-9.11</v>
      </c>
      <c r="AI28" s="27">
        <v>-17.10091900401288</v>
      </c>
    </row>
    <row r="29" spans="5:35" x14ac:dyDescent="0.25">
      <c r="G29" s="26">
        <v>36.599999999999994</v>
      </c>
      <c r="H29" s="27">
        <v>-12.25</v>
      </c>
      <c r="I29" s="27">
        <v>-8.89</v>
      </c>
      <c r="J29" s="27">
        <v>12.978363848235716</v>
      </c>
      <c r="L29" s="26">
        <v>20.760000000000005</v>
      </c>
      <c r="M29" s="27">
        <v>12.269999999999996</v>
      </c>
      <c r="N29" s="27">
        <v>23.259999999999998</v>
      </c>
      <c r="O29" s="27">
        <v>28.31078470247428</v>
      </c>
      <c r="Q29" s="26">
        <v>35.180000000000007</v>
      </c>
      <c r="R29" s="27">
        <v>29.710000000000008</v>
      </c>
      <c r="S29" s="27">
        <v>21.479999999999997</v>
      </c>
      <c r="T29" s="27">
        <v>49.101881497221228</v>
      </c>
      <c r="V29" s="26">
        <v>-5.480000000000004</v>
      </c>
      <c r="W29" s="27">
        <v>0.54999999999999716</v>
      </c>
      <c r="X29" s="27">
        <v>-8.9699999999999989</v>
      </c>
      <c r="Y29" s="27">
        <v>-4.5922160448911882</v>
      </c>
      <c r="AA29" s="26"/>
      <c r="AB29" s="27"/>
      <c r="AC29" s="27"/>
      <c r="AD29" s="27"/>
      <c r="AF29" s="26">
        <v>1</v>
      </c>
      <c r="AG29" s="27">
        <v>-21.340000000000003</v>
      </c>
      <c r="AH29" s="27">
        <v>-9.14</v>
      </c>
      <c r="AI29" s="27">
        <v>-18.00980534648312</v>
      </c>
    </row>
    <row r="30" spans="5:35" ht="15.75" thickBot="1" x14ac:dyDescent="0.3">
      <c r="G30" s="33">
        <v>-18.71</v>
      </c>
      <c r="H30" s="34">
        <v>-42.45</v>
      </c>
      <c r="I30" s="34">
        <v>-9.4200000000000017</v>
      </c>
      <c r="J30" s="34">
        <v>-45.996993497329669</v>
      </c>
      <c r="L30" s="33">
        <v>-1.0499999999999972</v>
      </c>
      <c r="M30" s="34">
        <v>15.620000000000005</v>
      </c>
      <c r="N30" s="34">
        <v>-4.82</v>
      </c>
      <c r="O30" s="34">
        <v>11.078283513601605</v>
      </c>
      <c r="Q30" s="33">
        <v>36.129999999999995</v>
      </c>
      <c r="R30" s="34">
        <v>2.7099999999999937</v>
      </c>
      <c r="S30" s="34">
        <v>-0.75999999999999801</v>
      </c>
      <c r="T30" s="34">
        <v>24.338822305855075</v>
      </c>
      <c r="V30" s="33">
        <v>-30</v>
      </c>
      <c r="W30" s="34">
        <v>52.72999999999999</v>
      </c>
      <c r="X30" s="34">
        <v>-12.620000000000001</v>
      </c>
      <c r="Y30" s="34">
        <v>31.905347280352146</v>
      </c>
      <c r="AA30" s="33"/>
      <c r="AB30" s="34"/>
      <c r="AC30" s="34"/>
      <c r="AD30" s="34"/>
      <c r="AF30" s="33">
        <v>-4.1899999999999977</v>
      </c>
      <c r="AG30" s="34">
        <v>-17.340000000000003</v>
      </c>
      <c r="AH30" s="34">
        <v>-10.129999999999999</v>
      </c>
      <c r="AI30" s="34">
        <v>-18.41195951078943</v>
      </c>
    </row>
    <row r="31" spans="5:35" x14ac:dyDescent="0.25">
      <c r="G31" s="45">
        <v>-82.04</v>
      </c>
      <c r="H31" s="43">
        <v>48.89</v>
      </c>
      <c r="I31" s="43">
        <v>-9.4600000000000009</v>
      </c>
      <c r="J31" s="43">
        <v>-70.273975122859795</v>
      </c>
      <c r="L31" s="45">
        <v>24.490000000000009</v>
      </c>
      <c r="M31" s="43">
        <v>-4.2</v>
      </c>
      <c r="N31" s="43">
        <v>-4.43</v>
      </c>
      <c r="O31" s="43">
        <v>23.294813672105136</v>
      </c>
      <c r="Q31" s="45">
        <v>13.099999999999994</v>
      </c>
      <c r="R31" s="43">
        <v>33.01</v>
      </c>
      <c r="S31" s="43">
        <v>22.840000000000003</v>
      </c>
      <c r="T31" s="43">
        <v>21.284542335431439</v>
      </c>
      <c r="V31" s="45">
        <v>6.5200000000000102</v>
      </c>
      <c r="W31" s="43">
        <v>10.25</v>
      </c>
      <c r="X31" s="43">
        <v>-5.3900000000000006</v>
      </c>
      <c r="Y31" s="43">
        <v>5.6590621862646628</v>
      </c>
      <c r="AA31" s="45"/>
      <c r="AB31" s="43"/>
      <c r="AC31" s="43"/>
      <c r="AD31" s="43"/>
      <c r="AF31" s="45">
        <v>-18.259999999999991</v>
      </c>
      <c r="AG31" s="43">
        <v>27.09</v>
      </c>
      <c r="AH31" s="43">
        <v>-8.36</v>
      </c>
      <c r="AI31" s="43">
        <v>-17.254448285352851</v>
      </c>
    </row>
    <row r="32" spans="5:35" x14ac:dyDescent="0.25">
      <c r="G32" s="26">
        <v>28.75</v>
      </c>
      <c r="H32" s="27">
        <v>-23.95</v>
      </c>
      <c r="I32" s="27">
        <v>-14.59</v>
      </c>
      <c r="J32" s="27">
        <v>27.479889490091637</v>
      </c>
      <c r="L32" s="26">
        <v>11.419999999999987</v>
      </c>
      <c r="M32" s="27">
        <v>-5.94</v>
      </c>
      <c r="N32" s="27">
        <v>-12.510000000000002</v>
      </c>
      <c r="O32" s="27">
        <v>9.2277116157774799</v>
      </c>
      <c r="Q32" s="26">
        <v>-0.34999999999999432</v>
      </c>
      <c r="R32" s="27">
        <v>30.13</v>
      </c>
      <c r="S32" s="27">
        <v>-9.25</v>
      </c>
      <c r="T32" s="27">
        <v>0.50754176470414336</v>
      </c>
      <c r="V32" s="26">
        <v>13.580000000000013</v>
      </c>
      <c r="W32" s="27">
        <v>14.67</v>
      </c>
      <c r="X32" s="27">
        <v>-4.32</v>
      </c>
      <c r="Y32" s="27">
        <v>13.074270149796263</v>
      </c>
      <c r="AA32" s="26"/>
      <c r="AB32" s="27"/>
      <c r="AC32" s="27"/>
      <c r="AD32" s="27"/>
      <c r="AF32" s="26">
        <v>27.590000000000003</v>
      </c>
      <c r="AG32" s="27">
        <v>10.67</v>
      </c>
      <c r="AH32" s="27">
        <v>19.71</v>
      </c>
      <c r="AI32" s="27">
        <v>31.794896607223137</v>
      </c>
    </row>
    <row r="33" spans="5:35" x14ac:dyDescent="0.25">
      <c r="G33" s="26">
        <v>-81.99</v>
      </c>
      <c r="H33" s="27">
        <v>47.61</v>
      </c>
      <c r="I33" s="27">
        <v>-8.48</v>
      </c>
      <c r="J33" s="27">
        <v>-70.544881460168014</v>
      </c>
      <c r="L33" s="26">
        <v>20.199999999999989</v>
      </c>
      <c r="M33" s="27">
        <v>-3.29</v>
      </c>
      <c r="N33" s="27">
        <v>-6.4499999999999993</v>
      </c>
      <c r="O33" s="27">
        <v>18.72181612334947</v>
      </c>
      <c r="Q33" s="26">
        <v>20.72999999999999</v>
      </c>
      <c r="R33" s="27">
        <v>-7.94</v>
      </c>
      <c r="S33" s="27">
        <v>-9.4899999999999984</v>
      </c>
      <c r="T33" s="27">
        <v>18.927611193515787</v>
      </c>
      <c r="V33" s="26">
        <v>5.9799999999999898</v>
      </c>
      <c r="W33" s="27">
        <v>4.4400000000000004</v>
      </c>
      <c r="X33" s="27">
        <v>-7.4499999999999993</v>
      </c>
      <c r="Y33" s="27">
        <v>4.5501962524130306</v>
      </c>
      <c r="AA33" s="26"/>
      <c r="AB33" s="27"/>
      <c r="AC33" s="27"/>
      <c r="AD33" s="27"/>
      <c r="AF33" s="26">
        <v>17.639999999999986</v>
      </c>
      <c r="AG33" s="27">
        <v>-15.48</v>
      </c>
      <c r="AH33" s="27">
        <v>-12.57</v>
      </c>
      <c r="AI33" s="27">
        <v>15.909897250016769</v>
      </c>
    </row>
    <row r="34" spans="5:35" x14ac:dyDescent="0.25">
      <c r="G34" s="26">
        <v>9.6599999999999966</v>
      </c>
      <c r="H34" s="27">
        <v>-18.84</v>
      </c>
      <c r="I34" s="27">
        <v>-14.64</v>
      </c>
      <c r="J34" s="27">
        <v>8.0700220736480048</v>
      </c>
      <c r="L34" s="26">
        <v>7.8499999999999943</v>
      </c>
      <c r="M34" s="27">
        <v>-6.2</v>
      </c>
      <c r="N34" s="27">
        <v>-13.530000000000001</v>
      </c>
      <c r="O34" s="27">
        <v>5.5657682852876178</v>
      </c>
      <c r="Q34" s="26">
        <v>13.180000000000007</v>
      </c>
      <c r="R34" s="27">
        <v>35.51</v>
      </c>
      <c r="S34" s="27">
        <v>21.869999999999997</v>
      </c>
      <c r="T34" s="27">
        <v>21.498629965119449</v>
      </c>
      <c r="V34" s="26">
        <v>6.6699999999999875</v>
      </c>
      <c r="W34" s="27">
        <v>8.73</v>
      </c>
      <c r="X34" s="27">
        <v>-6.3999999999999986</v>
      </c>
      <c r="Y34" s="27">
        <v>5.5568877381285233</v>
      </c>
      <c r="AA34" s="26"/>
      <c r="AB34" s="27"/>
      <c r="AC34" s="27"/>
      <c r="AD34" s="27"/>
      <c r="AF34" s="26">
        <v>1.75</v>
      </c>
      <c r="AG34" s="27">
        <v>38.44</v>
      </c>
      <c r="AH34" s="27">
        <v>-9.16</v>
      </c>
      <c r="AI34" s="27">
        <v>4.1292927443784322</v>
      </c>
    </row>
    <row r="35" spans="5:35" ht="15.75" thickBot="1" x14ac:dyDescent="0.3">
      <c r="G35" s="33">
        <v>27.860000000000014</v>
      </c>
      <c r="H35" s="34">
        <v>-25.36</v>
      </c>
      <c r="I35" s="34">
        <v>-14.61</v>
      </c>
      <c r="J35" s="34">
        <v>26.768243129012859</v>
      </c>
      <c r="L35" s="33">
        <v>12.409999999999997</v>
      </c>
      <c r="M35" s="34">
        <v>6.44</v>
      </c>
      <c r="N35" s="34">
        <v>-4.3999999999999986</v>
      </c>
      <c r="O35" s="34">
        <v>11.455669517850453</v>
      </c>
      <c r="Q35" s="33">
        <v>13.039999999999992</v>
      </c>
      <c r="R35" s="34">
        <v>35.619999999999997</v>
      </c>
      <c r="S35" s="34">
        <v>22.869999999999997</v>
      </c>
      <c r="T35" s="34">
        <v>21.684138874984825</v>
      </c>
      <c r="V35" s="33">
        <v>17.78</v>
      </c>
      <c r="W35" s="34">
        <v>-3.17</v>
      </c>
      <c r="X35" s="34">
        <v>-5.4600000000000009</v>
      </c>
      <c r="Y35" s="34">
        <v>16.488718403384382</v>
      </c>
      <c r="AA35" s="33"/>
      <c r="AB35" s="34"/>
      <c r="AC35" s="34"/>
      <c r="AD35" s="34"/>
      <c r="AF35" s="33">
        <v>17.78</v>
      </c>
      <c r="AG35" s="34">
        <v>-15.68</v>
      </c>
      <c r="AH35" s="34">
        <v>-13.57</v>
      </c>
      <c r="AI35" s="34">
        <v>15.940256669177131</v>
      </c>
    </row>
    <row r="37" spans="5:35" x14ac:dyDescent="0.25">
      <c r="E37" t="s">
        <v>67</v>
      </c>
      <c r="G37" s="44">
        <f>AVERAGE(G21:G35)</f>
        <v>2.6773333333333329</v>
      </c>
      <c r="H37" s="44">
        <f t="shared" ref="H37:Y37" si="3">AVERAGE(H21:H35)</f>
        <v>-9.4166666666666661</v>
      </c>
      <c r="I37" s="44">
        <f t="shared" si="3"/>
        <v>-10.698000000000002</v>
      </c>
      <c r="J37" s="44">
        <f t="shared" si="3"/>
        <v>-13.842767995907071</v>
      </c>
      <c r="K37" s="44"/>
      <c r="L37" s="44">
        <f t="shared" si="3"/>
        <v>8.1433333333333326</v>
      </c>
      <c r="M37" s="44">
        <f t="shared" si="3"/>
        <v>8.2339999999999982</v>
      </c>
      <c r="N37" s="44">
        <f t="shared" si="3"/>
        <v>5.6526666666666658</v>
      </c>
      <c r="O37" s="44">
        <f t="shared" si="3"/>
        <v>19.920213045839827</v>
      </c>
      <c r="P37" s="44"/>
      <c r="Q37" s="44">
        <f t="shared" si="3"/>
        <v>8.4453333333333322</v>
      </c>
      <c r="R37" s="44">
        <f t="shared" si="3"/>
        <v>14.465333333333335</v>
      </c>
      <c r="S37" s="44">
        <f t="shared" si="3"/>
        <v>0.70999999999999941</v>
      </c>
      <c r="T37" s="44">
        <f t="shared" si="3"/>
        <v>12.592983653314157</v>
      </c>
      <c r="U37" s="44"/>
      <c r="V37" s="44">
        <f t="shared" si="3"/>
        <v>-1.9853333333333334</v>
      </c>
      <c r="W37" s="44">
        <f t="shared" si="3"/>
        <v>14.948000000000002</v>
      </c>
      <c r="X37" s="44">
        <f t="shared" si="3"/>
        <v>-6.202</v>
      </c>
      <c r="Y37" s="44">
        <f t="shared" si="3"/>
        <v>11.743391178768029</v>
      </c>
      <c r="Z37" s="44"/>
      <c r="AA37" s="44" t="e">
        <f t="shared" ref="AA37:AD37" si="4">AVERAGE(AA21:AA35)</f>
        <v>#DIV/0!</v>
      </c>
      <c r="AB37" s="44" t="e">
        <f t="shared" si="4"/>
        <v>#DIV/0!</v>
      </c>
      <c r="AC37" s="44" t="e">
        <f t="shared" si="4"/>
        <v>#DIV/0!</v>
      </c>
      <c r="AD37" s="44" t="e">
        <f t="shared" si="4"/>
        <v>#DIV/0!</v>
      </c>
      <c r="AE37" s="44"/>
      <c r="AF37" s="44">
        <f>AVERAGE(AF21:AF35)</f>
        <v>3.6473333333333327</v>
      </c>
      <c r="AG37" s="44">
        <f>AVERAGE(AG21:AG35)</f>
        <v>11.611999999999998</v>
      </c>
      <c r="AH37" s="44">
        <f>AVERAGE(AH21:AH35)</f>
        <v>-7.5386666666666633</v>
      </c>
      <c r="AI37" s="44">
        <f>AVERAGE(AI21:AI35)</f>
        <v>9.8491113504717003</v>
      </c>
    </row>
    <row r="38" spans="5:35" x14ac:dyDescent="0.25">
      <c r="E38" t="s">
        <v>83</v>
      </c>
      <c r="G38" s="44">
        <f>MAX(G21:G35)</f>
        <v>131.68</v>
      </c>
      <c r="H38" s="44">
        <f t="shared" ref="H38:Y38" si="5">MAX(H21:H35)</f>
        <v>48.89</v>
      </c>
      <c r="I38" s="44">
        <f t="shared" si="5"/>
        <v>-5.9400000000000013</v>
      </c>
      <c r="J38" s="44">
        <f t="shared" si="5"/>
        <v>27.479889490091637</v>
      </c>
      <c r="K38" s="44"/>
      <c r="L38" s="44">
        <f t="shared" si="5"/>
        <v>24.490000000000009</v>
      </c>
      <c r="M38" s="44">
        <f t="shared" si="5"/>
        <v>21.810000000000002</v>
      </c>
      <c r="N38" s="44">
        <f t="shared" si="5"/>
        <v>141.24</v>
      </c>
      <c r="O38" s="44">
        <f t="shared" si="5"/>
        <v>95.374265237456967</v>
      </c>
      <c r="P38" s="44"/>
      <c r="Q38" s="44">
        <f t="shared" si="5"/>
        <v>36.129999999999995</v>
      </c>
      <c r="R38" s="44">
        <f t="shared" si="5"/>
        <v>35.619999999999997</v>
      </c>
      <c r="S38" s="44">
        <f t="shared" si="5"/>
        <v>22.869999999999997</v>
      </c>
      <c r="T38" s="44">
        <f t="shared" si="5"/>
        <v>49.101881497221228</v>
      </c>
      <c r="U38" s="44"/>
      <c r="V38" s="44">
        <f t="shared" si="5"/>
        <v>17.78</v>
      </c>
      <c r="W38" s="44">
        <f t="shared" si="5"/>
        <v>52.830000000000013</v>
      </c>
      <c r="X38" s="44">
        <f t="shared" si="5"/>
        <v>25.259999999999998</v>
      </c>
      <c r="Y38" s="44">
        <f t="shared" si="5"/>
        <v>31.905347280352146</v>
      </c>
      <c r="Z38" s="44"/>
      <c r="AA38" s="44">
        <f t="shared" ref="AA38:AD38" si="6">MAX(AA21:AA35)</f>
        <v>0</v>
      </c>
      <c r="AB38" s="44">
        <f t="shared" si="6"/>
        <v>0</v>
      </c>
      <c r="AC38" s="44">
        <f t="shared" si="6"/>
        <v>0</v>
      </c>
      <c r="AD38" s="44">
        <f t="shared" si="6"/>
        <v>0</v>
      </c>
      <c r="AE38" s="44"/>
      <c r="AF38" s="44">
        <f>MAX(AF21:AF35)</f>
        <v>28.619999999999997</v>
      </c>
      <c r="AG38" s="44">
        <f>MAX(AG21:AG35)</f>
        <v>141.80000000000001</v>
      </c>
      <c r="AH38" s="44">
        <f>MAX(AH21:AH35)</f>
        <v>19.71</v>
      </c>
      <c r="AI38" s="44">
        <f>MAX(AI21:AI35)</f>
        <v>130.42597196694553</v>
      </c>
    </row>
    <row r="39" spans="5:35" x14ac:dyDescent="0.25">
      <c r="E39" t="s">
        <v>84</v>
      </c>
      <c r="G39" s="44">
        <f>MIN(G21:G35)</f>
        <v>-82.04</v>
      </c>
      <c r="H39" s="44">
        <f t="shared" ref="H39:Y39" si="7">MIN(H21:H35)</f>
        <v>-65.52</v>
      </c>
      <c r="I39" s="44">
        <f t="shared" si="7"/>
        <v>-14.64</v>
      </c>
      <c r="J39" s="44">
        <f t="shared" si="7"/>
        <v>-70.544881460168014</v>
      </c>
      <c r="K39" s="44"/>
      <c r="L39" s="44">
        <f t="shared" si="7"/>
        <v>-4.2600000000000051</v>
      </c>
      <c r="M39" s="44">
        <f t="shared" si="7"/>
        <v>-6.2</v>
      </c>
      <c r="N39" s="44">
        <f t="shared" si="7"/>
        <v>-13.530000000000001</v>
      </c>
      <c r="O39" s="44">
        <f t="shared" si="7"/>
        <v>5.5657682852876178</v>
      </c>
      <c r="P39" s="44"/>
      <c r="Q39" s="44">
        <f t="shared" si="7"/>
        <v>-26.5</v>
      </c>
      <c r="R39" s="44">
        <f t="shared" si="7"/>
        <v>-7.94</v>
      </c>
      <c r="S39" s="44">
        <f t="shared" si="7"/>
        <v>-11.850000000000001</v>
      </c>
      <c r="T39" s="44">
        <f t="shared" si="7"/>
        <v>-7.5517514156401546</v>
      </c>
      <c r="U39" s="44"/>
      <c r="V39" s="44">
        <f t="shared" si="7"/>
        <v>-30.1</v>
      </c>
      <c r="W39" s="44">
        <f t="shared" si="7"/>
        <v>-3.17</v>
      </c>
      <c r="X39" s="44">
        <f t="shared" si="7"/>
        <v>-13.620000000000001</v>
      </c>
      <c r="Y39" s="44">
        <f t="shared" si="7"/>
        <v>-5.5627624617516176</v>
      </c>
      <c r="Z39" s="44"/>
      <c r="AA39" s="44">
        <f t="shared" ref="AA39:AD39" si="8">MIN(AA21:AA35)</f>
        <v>0</v>
      </c>
      <c r="AB39" s="44">
        <f t="shared" si="8"/>
        <v>0</v>
      </c>
      <c r="AC39" s="44">
        <f t="shared" si="8"/>
        <v>0</v>
      </c>
      <c r="AD39" s="44">
        <f t="shared" si="8"/>
        <v>0</v>
      </c>
      <c r="AE39" s="44"/>
      <c r="AF39" s="44">
        <f>MIN(AF21:AF35)</f>
        <v>-18.259999999999991</v>
      </c>
      <c r="AG39" s="44">
        <f>MIN(AG21:AG35)</f>
        <v>-21.340000000000003</v>
      </c>
      <c r="AH39" s="44">
        <f>MIN(AH21:AH35)</f>
        <v>-13.57</v>
      </c>
      <c r="AI39" s="44">
        <f>MIN(AI21:AI35)</f>
        <v>-21.070848438881157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934-C692-41BB-B09D-2880005531BD}">
  <dimension ref="B2:U28"/>
  <sheetViews>
    <sheetView workbookViewId="0">
      <selection activeCell="L30" sqref="L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35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36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37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1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A344-CA82-428A-B36A-FBFCE2D21C5A}">
  <dimension ref="B2:AA30"/>
  <sheetViews>
    <sheetView topLeftCell="C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-78.75</v>
      </c>
      <c r="N5" s="16">
        <v>148.19999999999999</v>
      </c>
      <c r="O5" s="17">
        <v>27.86</v>
      </c>
      <c r="Q5" s="18">
        <f>(M5-J5)/J5*100</f>
        <v>6.4189189189189184</v>
      </c>
      <c r="R5" s="19">
        <f>(N5-K5)/K5*100</f>
        <v>12.272727272727264</v>
      </c>
      <c r="S5" s="19">
        <f>(O5-L5)/L5*100</f>
        <v>-25.208053691275168</v>
      </c>
      <c r="T5" s="27">
        <f t="shared" ref="T5:T9" si="0">(SQRT(M5^2+N5^2+O5^2)-SQRT(J5^2+K5^2+L5^2))/SQRT(J5^2+K5^2+L5^2)*100</f>
        <v>9.1602864696239212</v>
      </c>
      <c r="U5" s="20"/>
      <c r="W5" s="45">
        <f>(M5-J5)</f>
        <v>-4.75</v>
      </c>
      <c r="X5" s="43">
        <f>(N5-K5)</f>
        <v>16.199999999999989</v>
      </c>
      <c r="Y5" s="43">
        <f>(O5-L5)</f>
        <v>-9.39</v>
      </c>
      <c r="Z5" s="43">
        <f>(SQRT(M5^2+N5^2+O5^2)-SQRT(J5^2+K5^2+L5^2))</f>
        <v>14.275818611277316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-78.23</v>
      </c>
      <c r="N6" s="24">
        <v>138.5</v>
      </c>
      <c r="O6" s="25">
        <v>28.78</v>
      </c>
      <c r="Q6" s="26">
        <f t="shared" ref="Q6:S9" si="1">(M6-J6)/J6*100</f>
        <v>5.716216216216222</v>
      </c>
      <c r="R6" s="27">
        <f t="shared" si="1"/>
        <v>4.9242424242424239</v>
      </c>
      <c r="S6" s="27">
        <f t="shared" si="1"/>
        <v>-22.738255033557046</v>
      </c>
      <c r="T6" s="27">
        <f t="shared" si="0"/>
        <v>3.7245730484028461</v>
      </c>
      <c r="U6" s="28"/>
      <c r="W6" s="26">
        <f t="shared" ref="W6:Y25" si="2">(M6-J6)</f>
        <v>-4.230000000000004</v>
      </c>
      <c r="X6" s="27">
        <f t="shared" si="2"/>
        <v>6.5</v>
      </c>
      <c r="Y6" s="27">
        <f t="shared" si="2"/>
        <v>-8.4699999999999989</v>
      </c>
      <c r="Z6" s="27">
        <f t="shared" ref="Z6:Z25" si="3">(SQRT(M6^2+N6^2+O6^2)-SQRT(J6^2+K6^2+L6^2))</f>
        <v>5.8045487354320926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-78.72</v>
      </c>
      <c r="N7" s="24">
        <v>146.82</v>
      </c>
      <c r="O7" s="25">
        <v>27.85</v>
      </c>
      <c r="Q7" s="26">
        <f t="shared" si="1"/>
        <v>6.3783783783783772</v>
      </c>
      <c r="R7" s="27">
        <f t="shared" si="1"/>
        <v>11.227272727272721</v>
      </c>
      <c r="S7" s="27">
        <f t="shared" si="1"/>
        <v>-25.234899328859058</v>
      </c>
      <c r="T7" s="27">
        <f t="shared" si="0"/>
        <v>8.3797290841886571</v>
      </c>
      <c r="U7" s="28"/>
      <c r="W7" s="26">
        <f t="shared" si="2"/>
        <v>-4.7199999999999989</v>
      </c>
      <c r="X7" s="27">
        <f t="shared" si="2"/>
        <v>14.819999999999993</v>
      </c>
      <c r="Y7" s="27">
        <f t="shared" si="2"/>
        <v>-9.3999999999999986</v>
      </c>
      <c r="Z7" s="27">
        <f t="shared" si="3"/>
        <v>13.059361496413288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-79.09</v>
      </c>
      <c r="N8" s="24">
        <v>149.65</v>
      </c>
      <c r="O8" s="25">
        <v>26.87</v>
      </c>
      <c r="Q8" s="26">
        <f t="shared" si="1"/>
        <v>6.8783783783783834</v>
      </c>
      <c r="R8" s="27">
        <f t="shared" si="1"/>
        <v>13.371212121212125</v>
      </c>
      <c r="S8" s="27">
        <f t="shared" si="1"/>
        <v>-27.865771812080535</v>
      </c>
      <c r="T8" s="27">
        <f t="shared" si="0"/>
        <v>9.9707946353654755</v>
      </c>
      <c r="U8" s="28"/>
      <c r="W8" s="26">
        <f t="shared" si="2"/>
        <v>-5.0900000000000034</v>
      </c>
      <c r="X8" s="27">
        <f t="shared" si="2"/>
        <v>17.650000000000006</v>
      </c>
      <c r="Y8" s="27">
        <f t="shared" si="2"/>
        <v>-10.379999999999999</v>
      </c>
      <c r="Z8" s="27">
        <f t="shared" si="3"/>
        <v>15.538952422152619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-60.2</v>
      </c>
      <c r="N9" s="31">
        <v>159.63999999999999</v>
      </c>
      <c r="O9" s="32">
        <v>28.05</v>
      </c>
      <c r="Q9" s="33">
        <f t="shared" si="1"/>
        <v>-18.648648648648646</v>
      </c>
      <c r="R9" s="34">
        <f t="shared" si="1"/>
        <v>20.939393939393931</v>
      </c>
      <c r="S9" s="34">
        <f t="shared" si="1"/>
        <v>-24.697986577181204</v>
      </c>
      <c r="T9" s="27">
        <f t="shared" si="0"/>
        <v>10.946325077285858</v>
      </c>
      <c r="U9" s="35"/>
      <c r="W9" s="33">
        <f t="shared" si="2"/>
        <v>13.799999999999997</v>
      </c>
      <c r="X9" s="34">
        <f t="shared" si="2"/>
        <v>27.639999999999986</v>
      </c>
      <c r="Y9" s="34">
        <f t="shared" si="2"/>
        <v>-9.1999999999999993</v>
      </c>
      <c r="Z9" s="34">
        <f t="shared" si="3"/>
        <v>17.059264661820635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71.650000000000006</v>
      </c>
      <c r="N13" s="16">
        <v>140.54</v>
      </c>
      <c r="O13" s="17">
        <v>30.5</v>
      </c>
      <c r="Q13" s="18">
        <f>(M13-J13)/J13*100</f>
        <v>-9.3037974683544231</v>
      </c>
      <c r="R13" s="19">
        <f>(N13-K13)/K13*100</f>
        <v>23.280701754385959</v>
      </c>
      <c r="S13" s="19">
        <f>(O13-L13)/L13*100</f>
        <v>-18.120805369127517</v>
      </c>
      <c r="T13" s="27">
        <f t="shared" ref="T13:T17" si="4">(SQRT(M13^2+N13^2+O13^2)-SQRT(J13^2+K13^2+L13^2))/SQRT(J13^2+K13^2+L13^2)*100</f>
        <v>11.878747595658961</v>
      </c>
      <c r="U13" s="20"/>
      <c r="W13" s="45">
        <f t="shared" si="2"/>
        <v>-7.3499999999999943</v>
      </c>
      <c r="X13" s="43">
        <f t="shared" si="2"/>
        <v>26.539999999999992</v>
      </c>
      <c r="Y13" s="43">
        <f t="shared" si="2"/>
        <v>-6.75</v>
      </c>
      <c r="Z13" s="43">
        <f t="shared" si="3"/>
        <v>17.059371495812456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82.21</v>
      </c>
      <c r="N14" s="24">
        <v>129.05000000000001</v>
      </c>
      <c r="O14" s="25">
        <v>47.45</v>
      </c>
      <c r="Q14" s="26">
        <f t="shared" ref="Q14:S17" si="5">(M14-J14)/J14*100</f>
        <v>4.0632911392404987</v>
      </c>
      <c r="R14" s="27">
        <f t="shared" si="5"/>
        <v>13.201754385964923</v>
      </c>
      <c r="S14" s="27">
        <f t="shared" si="5"/>
        <v>27.382550335570478</v>
      </c>
      <c r="T14" s="27">
        <f t="shared" si="4"/>
        <v>11.549817102275522</v>
      </c>
      <c r="U14" s="28"/>
      <c r="W14" s="26">
        <f t="shared" si="2"/>
        <v>3.2099999999999937</v>
      </c>
      <c r="X14" s="27">
        <f t="shared" si="2"/>
        <v>15.050000000000011</v>
      </c>
      <c r="Y14" s="27">
        <f t="shared" si="2"/>
        <v>10.200000000000003</v>
      </c>
      <c r="Z14" s="27">
        <f t="shared" si="3"/>
        <v>16.586986049641382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73.62</v>
      </c>
      <c r="N15" s="24">
        <v>140.96</v>
      </c>
      <c r="O15" s="25">
        <v>24.51</v>
      </c>
      <c r="Q15" s="26">
        <f t="shared" si="5"/>
        <v>-6.8101265822784747</v>
      </c>
      <c r="R15" s="27">
        <f t="shared" si="5"/>
        <v>23.649122807017552</v>
      </c>
      <c r="S15" s="27">
        <f t="shared" si="5"/>
        <v>-34.201342281879185</v>
      </c>
      <c r="T15" s="27">
        <f t="shared" si="4"/>
        <v>12.040934729872703</v>
      </c>
      <c r="U15" s="28"/>
      <c r="W15" s="26">
        <f t="shared" si="2"/>
        <v>-5.3799999999999955</v>
      </c>
      <c r="X15" s="27">
        <f t="shared" si="2"/>
        <v>26.960000000000008</v>
      </c>
      <c r="Y15" s="27">
        <f t="shared" si="2"/>
        <v>-12.739999999999998</v>
      </c>
      <c r="Z15" s="27">
        <f t="shared" si="3"/>
        <v>17.292292563636522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83.85</v>
      </c>
      <c r="N16" s="24">
        <v>128.72999999999999</v>
      </c>
      <c r="O16" s="25">
        <v>55.45</v>
      </c>
      <c r="Q16" s="26">
        <f t="shared" si="5"/>
        <v>6.1392405063291067</v>
      </c>
      <c r="R16" s="27">
        <f t="shared" si="5"/>
        <v>12.921052631578938</v>
      </c>
      <c r="S16" s="27">
        <f t="shared" si="5"/>
        <v>48.859060402684577</v>
      </c>
      <c r="T16" s="27">
        <f t="shared" si="4"/>
        <v>13.730151193063431</v>
      </c>
      <c r="U16" s="28"/>
      <c r="W16" s="26">
        <f t="shared" si="2"/>
        <v>4.8499999999999943</v>
      </c>
      <c r="X16" s="27">
        <f t="shared" si="2"/>
        <v>14.72999999999999</v>
      </c>
      <c r="Y16" s="27">
        <f t="shared" si="2"/>
        <v>18.200000000000003</v>
      </c>
      <c r="Z16" s="27">
        <f t="shared" si="3"/>
        <v>19.718219282792006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75.72</v>
      </c>
      <c r="N17" s="31">
        <v>140.13999999999999</v>
      </c>
      <c r="O17" s="32">
        <v>38.520000000000003</v>
      </c>
      <c r="Q17" s="33">
        <f t="shared" si="5"/>
        <v>-4.1518987341772169</v>
      </c>
      <c r="R17" s="34">
        <f t="shared" si="5"/>
        <v>22.929824561403496</v>
      </c>
      <c r="S17" s="34">
        <f t="shared" si="5"/>
        <v>3.4093959731543708</v>
      </c>
      <c r="T17" s="27">
        <f t="shared" si="4"/>
        <v>14.112327639403313</v>
      </c>
      <c r="U17" s="35"/>
      <c r="W17" s="33">
        <f t="shared" si="2"/>
        <v>-3.2800000000000011</v>
      </c>
      <c r="X17" s="34">
        <f t="shared" si="2"/>
        <v>26.139999999999986</v>
      </c>
      <c r="Y17" s="34">
        <f t="shared" si="2"/>
        <v>1.2700000000000031</v>
      </c>
      <c r="Z17" s="34">
        <f t="shared" si="3"/>
        <v>20.267072596035575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214.22</v>
      </c>
      <c r="N21" s="16">
        <v>20.87</v>
      </c>
      <c r="O21" s="17">
        <v>34.11</v>
      </c>
      <c r="Q21" s="18">
        <f>(M21-J21)/J21*100</f>
        <v>22.411428571428573</v>
      </c>
      <c r="R21" s="19">
        <f>(N21-K21)</f>
        <v>20.87</v>
      </c>
      <c r="S21" s="19">
        <f>(O21-L21)/L21*100</f>
        <v>-8.429530201342283</v>
      </c>
      <c r="T21" s="40"/>
      <c r="U21" s="20"/>
      <c r="W21" s="45">
        <f t="shared" si="2"/>
        <v>39.22</v>
      </c>
      <c r="X21" s="43">
        <f t="shared" si="2"/>
        <v>20.87</v>
      </c>
      <c r="Y21" s="43">
        <f t="shared" si="2"/>
        <v>-3.1400000000000006</v>
      </c>
      <c r="Z21" s="43">
        <f t="shared" si="3"/>
        <v>38.999752559364197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212.33</v>
      </c>
      <c r="N22" s="24">
        <v>19.18</v>
      </c>
      <c r="O22" s="25">
        <v>32.08</v>
      </c>
      <c r="Q22" s="26">
        <f t="shared" ref="Q22:Q25" si="6">(M22-J22)/J22*100</f>
        <v>21.331428571428578</v>
      </c>
      <c r="R22" s="27">
        <f t="shared" ref="R22:R25" si="7">(N22-K22)</f>
        <v>19.18</v>
      </c>
      <c r="S22" s="27">
        <f t="shared" ref="S22:S25" si="8">(O22-L22)/L22*100</f>
        <v>-13.879194630872489</v>
      </c>
      <c r="T22" s="41"/>
      <c r="U22" s="28"/>
      <c r="W22" s="26">
        <f t="shared" si="2"/>
        <v>37.330000000000013</v>
      </c>
      <c r="X22" s="27">
        <f t="shared" si="2"/>
        <v>19.18</v>
      </c>
      <c r="Y22" s="27">
        <f t="shared" si="2"/>
        <v>-5.1700000000000017</v>
      </c>
      <c r="Z22" s="27">
        <f t="shared" si="3"/>
        <v>36.674043063708183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214.4</v>
      </c>
      <c r="N23" s="24">
        <v>20.73</v>
      </c>
      <c r="O23" s="25">
        <v>33.11</v>
      </c>
      <c r="Q23" s="26">
        <f t="shared" si="6"/>
        <v>22.514285714285716</v>
      </c>
      <c r="R23" s="27">
        <f t="shared" si="7"/>
        <v>20.73</v>
      </c>
      <c r="S23" s="27">
        <f t="shared" si="8"/>
        <v>-11.114093959731546</v>
      </c>
      <c r="T23" s="41"/>
      <c r="U23" s="28"/>
      <c r="W23" s="26">
        <f t="shared" si="2"/>
        <v>39.400000000000006</v>
      </c>
      <c r="X23" s="27">
        <f t="shared" si="2"/>
        <v>20.73</v>
      </c>
      <c r="Y23" s="27">
        <f t="shared" si="2"/>
        <v>-4.1400000000000006</v>
      </c>
      <c r="Z23" s="27">
        <f t="shared" si="3"/>
        <v>39.009176902050598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212.05</v>
      </c>
      <c r="N24" s="24">
        <v>18.8</v>
      </c>
      <c r="O24" s="25">
        <v>39.08</v>
      </c>
      <c r="Q24" s="26">
        <f t="shared" si="6"/>
        <v>21.171428571428578</v>
      </c>
      <c r="R24" s="27">
        <f t="shared" si="7"/>
        <v>18.8</v>
      </c>
      <c r="S24" s="27">
        <f t="shared" si="8"/>
        <v>4.9127516778523441</v>
      </c>
      <c r="T24" s="41"/>
      <c r="U24" s="28"/>
      <c r="W24" s="26">
        <f t="shared" si="2"/>
        <v>37.050000000000011</v>
      </c>
      <c r="X24" s="27">
        <f t="shared" si="2"/>
        <v>18.8</v>
      </c>
      <c r="Y24" s="27">
        <f t="shared" si="2"/>
        <v>1.8299999999999983</v>
      </c>
      <c r="Z24" s="27">
        <f t="shared" si="3"/>
        <v>37.518563289784254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213.9</v>
      </c>
      <c r="N25" s="31">
        <v>19.78</v>
      </c>
      <c r="O25" s="32">
        <v>36.1</v>
      </c>
      <c r="Q25" s="33">
        <f t="shared" si="6"/>
        <v>22.228571428571431</v>
      </c>
      <c r="R25" s="34">
        <f t="shared" si="7"/>
        <v>19.78</v>
      </c>
      <c r="S25" s="34">
        <f t="shared" si="8"/>
        <v>-3.087248322147647</v>
      </c>
      <c r="T25" s="42"/>
      <c r="U25" s="35"/>
      <c r="W25" s="33">
        <f t="shared" si="2"/>
        <v>38.900000000000006</v>
      </c>
      <c r="X25" s="34">
        <f t="shared" si="2"/>
        <v>19.78</v>
      </c>
      <c r="Y25" s="34">
        <f t="shared" si="2"/>
        <v>-1.1499999999999986</v>
      </c>
      <c r="Z25" s="34">
        <f t="shared" si="3"/>
        <v>38.904309157959432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7.0891396640763746</v>
      </c>
      <c r="R28" s="44">
        <f>AVERAGE(R5:R9,R13:R17)</f>
        <v>15.871730462519931</v>
      </c>
      <c r="S28" s="44">
        <f t="shared" ref="S28" si="9">AVERAGE(S5:S9,S13:S17,S21:S25)</f>
        <v>-8.6675615212527966</v>
      </c>
      <c r="T28" s="44">
        <f>AVERAGE(T5:T9,T13:T17)</f>
        <v>10.549368657514069</v>
      </c>
      <c r="V28" t="s">
        <v>89</v>
      </c>
      <c r="W28" s="44">
        <f>AVERAGE(W5:W9,W13:W17,W21:W25)</f>
        <v>11.930666666666667</v>
      </c>
      <c r="X28" s="44">
        <f>AVERAGE(X5:X9,X13:X17,X21:X25)</f>
        <v>19.439333333333327</v>
      </c>
      <c r="Y28" s="44">
        <f t="shared" ref="Y28:Z28" si="10">AVERAGE(Y5:Y9,Y13:Y17,Y21:Y25)</f>
        <v>-3.2286666666666664</v>
      </c>
      <c r="Z28" s="44">
        <f t="shared" si="10"/>
        <v>23.184515525858707</v>
      </c>
    </row>
    <row r="29" spans="2:27" x14ac:dyDescent="0.25">
      <c r="O29" t="s">
        <v>83</v>
      </c>
      <c r="Q29" s="44">
        <f>MAX(Q5:Q9,Q13:Q17,Q21:Q25)</f>
        <v>22.514285714285716</v>
      </c>
      <c r="R29" s="44">
        <f>MAX(R5:R9,R13:R17)</f>
        <v>23.649122807017552</v>
      </c>
      <c r="S29" s="44">
        <f>MAX(S5:S9,S13:S17,S21:S25)</f>
        <v>48.859060402684577</v>
      </c>
      <c r="T29" s="44">
        <f>MAX(T5:T9,T13:T17)</f>
        <v>14.112327639403313</v>
      </c>
      <c r="V29" t="s">
        <v>90</v>
      </c>
      <c r="W29" s="44">
        <f>MAX(W5:W9,W13:W17,W21:W25)</f>
        <v>39.400000000000006</v>
      </c>
      <c r="X29" s="44">
        <f>MAX(X5:X9,X13:X17,X21:X25)</f>
        <v>27.639999999999986</v>
      </c>
      <c r="Y29" s="44">
        <f>MAX(Y5:Y9,Y13:Y17,Y21:Y25)</f>
        <v>18.200000000000003</v>
      </c>
      <c r="Z29" s="44">
        <f>MAX(Z5:Z9,Z13:Z17,Z21:Z25)</f>
        <v>39.009176902050598</v>
      </c>
    </row>
    <row r="30" spans="2:27" x14ac:dyDescent="0.25">
      <c r="O30" t="s">
        <v>84</v>
      </c>
      <c r="Q30" s="44">
        <f>MIN(Q5:Q9,Q13:Q17,Q21:Q25)</f>
        <v>-18.648648648648646</v>
      </c>
      <c r="R30" s="44">
        <f>MIN(R5:R9,R13:R17)</f>
        <v>4.9242424242424239</v>
      </c>
      <c r="S30" s="44">
        <f>MIN(S5:S9,S13:S17,S21:S25)</f>
        <v>-34.201342281879185</v>
      </c>
      <c r="T30" s="44">
        <f>MIN(T5:T9,T13:T17)</f>
        <v>3.7245730484028461</v>
      </c>
      <c r="V30" t="s">
        <v>91</v>
      </c>
      <c r="W30" s="44">
        <f>MIN(W5:W9,W13:W17,W21:W25)</f>
        <v>-7.3499999999999943</v>
      </c>
      <c r="X30" s="44">
        <f>MIN(X5:X9,X13:X17,X21:X25)</f>
        <v>6.5</v>
      </c>
      <c r="Y30" s="44">
        <f>MIN(Y5:Y9,Y13:Y17,Y21:Y25)</f>
        <v>-12.739999999999998</v>
      </c>
      <c r="Z30" s="44">
        <f>MIN(Z5:Z9,Z13:Z17,Z21:Z25)</f>
        <v>5.8045487354320926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4AF1-6E84-4791-8F1D-6144703A44F6}">
  <dimension ref="B2:AA30"/>
  <sheetViews>
    <sheetView topLeftCell="F1" workbookViewId="0">
      <selection activeCell="Z4" sqref="Z4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5703125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-78.349999999999994</v>
      </c>
      <c r="N5" s="16">
        <v>144</v>
      </c>
      <c r="O5" s="17">
        <v>28.02</v>
      </c>
      <c r="Q5" s="18">
        <f>(M5-J5)/J5*100</f>
        <v>5.8783783783783701</v>
      </c>
      <c r="R5" s="19">
        <f>(N5-K5)/K5*100</f>
        <v>9.0909090909090917</v>
      </c>
      <c r="S5" s="19">
        <f>(O5-L5)/L5*100</f>
        <v>-24.778523489932887</v>
      </c>
      <c r="T5" s="27">
        <f t="shared" ref="T5:T9" si="0">(SQRT(M5^2+N5^2+O5^2)-SQRT(J5^2+K5^2+L5^2))/SQRT(J5^2+K5^2+L5^2)*100</f>
        <v>6.7168233204969852</v>
      </c>
      <c r="U5" s="20"/>
      <c r="W5" s="45">
        <f>(M5-J5)</f>
        <v>-4.3499999999999943</v>
      </c>
      <c r="X5" s="43">
        <f>(N5-K5)</f>
        <v>12</v>
      </c>
      <c r="Y5" s="43">
        <f>(O5-L5)</f>
        <v>-9.23</v>
      </c>
      <c r="Z5" s="43">
        <f>(SQRT(M5^2+N5^2+O5^2)-SQRT(J5^2+K5^2+L5^2))</f>
        <v>10.467811425481443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-59.77</v>
      </c>
      <c r="N6" s="24">
        <v>152.68</v>
      </c>
      <c r="O6" s="25">
        <v>28.99</v>
      </c>
      <c r="Q6" s="26">
        <f t="shared" ref="Q6:S9" si="1">(M6-J6)/J6*100</f>
        <v>-19.229729729729726</v>
      </c>
      <c r="R6" s="27">
        <f t="shared" si="1"/>
        <v>15.666666666666673</v>
      </c>
      <c r="S6" s="27">
        <f t="shared" si="1"/>
        <v>-22.174496644295306</v>
      </c>
      <c r="T6" s="27">
        <f t="shared" si="0"/>
        <v>6.8406234011783589</v>
      </c>
      <c r="U6" s="28"/>
      <c r="W6" s="26">
        <f t="shared" ref="W6:Y25" si="2">(M6-J6)</f>
        <v>14.229999999999997</v>
      </c>
      <c r="X6" s="27">
        <f t="shared" si="2"/>
        <v>20.680000000000007</v>
      </c>
      <c r="Y6" s="27">
        <f t="shared" si="2"/>
        <v>-8.2600000000000016</v>
      </c>
      <c r="Z6" s="27">
        <f t="shared" ref="Z6:Z25" si="3">(SQRT(M6^2+N6^2+O6^2)-SQRT(J6^2+K6^2+L6^2))</f>
        <v>10.660747257971991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-58.56</v>
      </c>
      <c r="N7" s="24">
        <v>148.66</v>
      </c>
      <c r="O7" s="25">
        <v>27.96</v>
      </c>
      <c r="Q7" s="26">
        <f t="shared" si="1"/>
        <v>-20.864864864864863</v>
      </c>
      <c r="R7" s="27">
        <f t="shared" si="1"/>
        <v>12.621212121212119</v>
      </c>
      <c r="S7" s="27">
        <f t="shared" si="1"/>
        <v>-24.939597315436242</v>
      </c>
      <c r="T7" s="27">
        <f t="shared" si="0"/>
        <v>4.0819248435468145</v>
      </c>
      <c r="U7" s="28"/>
      <c r="W7" s="26">
        <f t="shared" si="2"/>
        <v>15.439999999999998</v>
      </c>
      <c r="X7" s="27">
        <f t="shared" si="2"/>
        <v>16.659999999999997</v>
      </c>
      <c r="Y7" s="27">
        <f t="shared" si="2"/>
        <v>-9.2899999999999991</v>
      </c>
      <c r="Z7" s="27">
        <f t="shared" si="3"/>
        <v>6.3614624765914414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-59.91</v>
      </c>
      <c r="N8" s="24">
        <v>147.26</v>
      </c>
      <c r="O8" s="25">
        <v>27.94</v>
      </c>
      <c r="Q8" s="26">
        <f t="shared" si="1"/>
        <v>-19.040540540540547</v>
      </c>
      <c r="R8" s="27">
        <f t="shared" si="1"/>
        <v>11.560606060606053</v>
      </c>
      <c r="S8" s="27">
        <f t="shared" si="1"/>
        <v>-24.993288590604024</v>
      </c>
      <c r="T8" s="27">
        <f t="shared" si="0"/>
        <v>3.5753876992680378</v>
      </c>
      <c r="U8" s="28"/>
      <c r="W8" s="26">
        <f t="shared" si="2"/>
        <v>14.090000000000003</v>
      </c>
      <c r="X8" s="27">
        <f t="shared" si="2"/>
        <v>15.259999999999991</v>
      </c>
      <c r="Y8" s="27">
        <f t="shared" si="2"/>
        <v>-9.3099999999999987</v>
      </c>
      <c r="Z8" s="27">
        <f t="shared" si="3"/>
        <v>5.5720513140063588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-74.36</v>
      </c>
      <c r="N9" s="31">
        <v>144.24</v>
      </c>
      <c r="O9" s="32">
        <v>26.84</v>
      </c>
      <c r="Q9" s="33">
        <f t="shared" si="1"/>
        <v>0.48648648648648568</v>
      </c>
      <c r="R9" s="34">
        <f t="shared" si="1"/>
        <v>9.2727272727272805</v>
      </c>
      <c r="S9" s="34">
        <f t="shared" si="1"/>
        <v>-27.946308724832214</v>
      </c>
      <c r="T9" s="27">
        <f t="shared" si="0"/>
        <v>5.5435226523507861</v>
      </c>
      <c r="U9" s="35"/>
      <c r="W9" s="33">
        <f t="shared" si="2"/>
        <v>-0.35999999999999943</v>
      </c>
      <c r="X9" s="34">
        <f t="shared" si="2"/>
        <v>12.240000000000009</v>
      </c>
      <c r="Y9" s="34">
        <f t="shared" si="2"/>
        <v>-10.41</v>
      </c>
      <c r="Z9" s="34">
        <f t="shared" si="3"/>
        <v>8.6392848209381157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68.06</v>
      </c>
      <c r="N13" s="16">
        <v>129.61000000000001</v>
      </c>
      <c r="O13" s="17">
        <v>27.39</v>
      </c>
      <c r="Q13" s="18">
        <f>(M13-J13)/J13*100</f>
        <v>-13.848101265822782</v>
      </c>
      <c r="R13" s="19">
        <f>(N13-K13)/K13*100</f>
        <v>13.692982456140362</v>
      </c>
      <c r="S13" s="19">
        <f>(O13-L13)/L13*100</f>
        <v>-26.469798657718119</v>
      </c>
      <c r="T13" s="27">
        <f t="shared" ref="T13:T17" si="4">(SQRT(M13^2+N13^2+O13^2)-SQRT(J13^2+K13^2+L13^2))/SQRT(J13^2+K13^2+L13^2)*100</f>
        <v>3.7049388233979639</v>
      </c>
      <c r="U13" s="20"/>
      <c r="W13" s="45">
        <f t="shared" si="2"/>
        <v>-10.939999999999998</v>
      </c>
      <c r="X13" s="43">
        <f t="shared" si="2"/>
        <v>15.610000000000014</v>
      </c>
      <c r="Y13" s="43">
        <f t="shared" si="2"/>
        <v>-9.86</v>
      </c>
      <c r="Z13" s="43">
        <f t="shared" si="3"/>
        <v>5.3207568599825947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50.11</v>
      </c>
      <c r="N14" s="24">
        <v>126.48</v>
      </c>
      <c r="O14" s="25">
        <v>26.27</v>
      </c>
      <c r="Q14" s="26">
        <f t="shared" ref="Q14:S17" si="5">(M14-J14)/J14*100</f>
        <v>-36.569620253164558</v>
      </c>
      <c r="R14" s="27">
        <f t="shared" si="5"/>
        <v>10.947368421052635</v>
      </c>
      <c r="S14" s="27">
        <f t="shared" si="5"/>
        <v>-29.476510067114098</v>
      </c>
      <c r="T14" s="27">
        <f t="shared" si="4"/>
        <v>-3.5195792621067001</v>
      </c>
      <c r="U14" s="28"/>
      <c r="W14" s="26">
        <f t="shared" si="2"/>
        <v>-28.89</v>
      </c>
      <c r="X14" s="27">
        <f t="shared" si="2"/>
        <v>12.480000000000004</v>
      </c>
      <c r="Y14" s="27">
        <f t="shared" si="2"/>
        <v>-10.98</v>
      </c>
      <c r="Z14" s="27">
        <f t="shared" si="3"/>
        <v>-5.0545572803632695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75.67</v>
      </c>
      <c r="N15" s="24">
        <v>129.57</v>
      </c>
      <c r="O15" s="25">
        <v>32.42</v>
      </c>
      <c r="Q15" s="26">
        <f t="shared" si="5"/>
        <v>-4.2151898734177191</v>
      </c>
      <c r="R15" s="27">
        <f t="shared" si="5"/>
        <v>13.657894736842099</v>
      </c>
      <c r="S15" s="27">
        <f t="shared" si="5"/>
        <v>-12.966442953020129</v>
      </c>
      <c r="T15" s="27">
        <f t="shared" si="4"/>
        <v>6.8919365556366703</v>
      </c>
      <c r="U15" s="28"/>
      <c r="W15" s="26">
        <f t="shared" si="2"/>
        <v>-3.3299999999999983</v>
      </c>
      <c r="X15" s="27">
        <f t="shared" si="2"/>
        <v>15.569999999999993</v>
      </c>
      <c r="Y15" s="27">
        <f t="shared" si="2"/>
        <v>-4.8299999999999983</v>
      </c>
      <c r="Z15" s="27">
        <f t="shared" si="3"/>
        <v>9.8976853478343401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62.12</v>
      </c>
      <c r="N16" s="24">
        <v>128.1</v>
      </c>
      <c r="O16" s="25">
        <v>27.35</v>
      </c>
      <c r="Q16" s="26">
        <f t="shared" si="5"/>
        <v>-21.36708860759494</v>
      </c>
      <c r="R16" s="27">
        <f t="shared" si="5"/>
        <v>12.368421052631575</v>
      </c>
      <c r="S16" s="27">
        <f t="shared" si="5"/>
        <v>-26.577181208053684</v>
      </c>
      <c r="T16" s="27">
        <f t="shared" si="4"/>
        <v>0.94576453107152547</v>
      </c>
      <c r="U16" s="28"/>
      <c r="W16" s="26">
        <f t="shared" si="2"/>
        <v>-16.880000000000003</v>
      </c>
      <c r="X16" s="27">
        <f t="shared" si="2"/>
        <v>14.099999999999994</v>
      </c>
      <c r="Y16" s="27">
        <f t="shared" si="2"/>
        <v>-9.8999999999999986</v>
      </c>
      <c r="Z16" s="27">
        <f t="shared" si="3"/>
        <v>1.3582364936357578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96.24</v>
      </c>
      <c r="N17" s="31">
        <v>127.53</v>
      </c>
      <c r="O17" s="32">
        <v>59.5</v>
      </c>
      <c r="Q17" s="33">
        <f t="shared" si="5"/>
        <v>21.822784810126574</v>
      </c>
      <c r="R17" s="34">
        <f t="shared" si="5"/>
        <v>11.868421052631579</v>
      </c>
      <c r="S17" s="34">
        <f t="shared" si="5"/>
        <v>59.731543624161077</v>
      </c>
      <c r="T17" s="27">
        <f t="shared" si="4"/>
        <v>18.714130931284856</v>
      </c>
      <c r="U17" s="35"/>
      <c r="W17" s="33">
        <f t="shared" si="2"/>
        <v>17.239999999999995</v>
      </c>
      <c r="X17" s="34">
        <f t="shared" si="2"/>
        <v>13.530000000000001</v>
      </c>
      <c r="Y17" s="34">
        <f t="shared" si="2"/>
        <v>22.25</v>
      </c>
      <c r="Z17" s="34">
        <f t="shared" si="3"/>
        <v>26.875839326254578</v>
      </c>
      <c r="AA17" s="35"/>
    </row>
    <row r="18" spans="2:27" ht="15.75" thickBot="1" x14ac:dyDescent="0.3">
      <c r="C18" s="38">
        <f>(SUM(C5:C14)/10*100)</f>
        <v>90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180.61</v>
      </c>
      <c r="N21" s="16">
        <v>10.23</v>
      </c>
      <c r="O21" s="17">
        <v>31.85</v>
      </c>
      <c r="Q21" s="18">
        <f>(M21-J21)/J21*100</f>
        <v>3.2057142857142935</v>
      </c>
      <c r="R21" s="19">
        <f>(N21-K21)</f>
        <v>10.23</v>
      </c>
      <c r="S21" s="19">
        <f>(O21-L21)/L21*100</f>
        <v>-14.49664429530201</v>
      </c>
      <c r="T21" s="40"/>
      <c r="U21" s="20"/>
      <c r="W21" s="45">
        <f t="shared" si="2"/>
        <v>5.6100000000000136</v>
      </c>
      <c r="X21" s="43">
        <f t="shared" si="2"/>
        <v>10.23</v>
      </c>
      <c r="Y21" s="43">
        <f t="shared" si="2"/>
        <v>-5.3999999999999986</v>
      </c>
      <c r="Z21" s="43">
        <f t="shared" si="3"/>
        <v>4.761371351171789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181.67</v>
      </c>
      <c r="N22" s="24">
        <v>8.73</v>
      </c>
      <c r="O22" s="25">
        <v>30.85</v>
      </c>
      <c r="Q22" s="26">
        <f t="shared" ref="Q22:Q25" si="6">(M22-J22)/J22*100</f>
        <v>3.8114285714285643</v>
      </c>
      <c r="R22" s="27">
        <f t="shared" ref="R22:R25" si="7">(N22-K22)</f>
        <v>8.73</v>
      </c>
      <c r="S22" s="27">
        <f t="shared" ref="S22:S25" si="8">(O22-L22)/L22*100</f>
        <v>-17.181208053691272</v>
      </c>
      <c r="T22" s="41"/>
      <c r="U22" s="28"/>
      <c r="W22" s="26">
        <f t="shared" si="2"/>
        <v>6.6699999999999875</v>
      </c>
      <c r="X22" s="27">
        <f t="shared" si="2"/>
        <v>8.73</v>
      </c>
      <c r="Y22" s="27">
        <f t="shared" si="2"/>
        <v>-6.3999999999999986</v>
      </c>
      <c r="Z22" s="27">
        <f t="shared" si="3"/>
        <v>5.5568877381285233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190.29</v>
      </c>
      <c r="N23" s="24">
        <v>10.029999999999999</v>
      </c>
      <c r="O23" s="25">
        <v>37.9</v>
      </c>
      <c r="Q23" s="26">
        <f t="shared" si="6"/>
        <v>8.7371428571428531</v>
      </c>
      <c r="R23" s="27">
        <f t="shared" si="7"/>
        <v>10.029999999999999</v>
      </c>
      <c r="S23" s="27">
        <f t="shared" si="8"/>
        <v>1.7449664429530161</v>
      </c>
      <c r="T23" s="41"/>
      <c r="U23" s="28"/>
      <c r="W23" s="26">
        <f t="shared" si="2"/>
        <v>15.289999999999992</v>
      </c>
      <c r="X23" s="27">
        <f t="shared" si="2"/>
        <v>10.029999999999999</v>
      </c>
      <c r="Y23" s="27">
        <f t="shared" si="2"/>
        <v>0.64999999999999858</v>
      </c>
      <c r="Z23" s="27">
        <f t="shared" si="3"/>
        <v>15.366083028308395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183.2</v>
      </c>
      <c r="N24" s="24">
        <v>7.24</v>
      </c>
      <c r="O24" s="25">
        <v>29.84</v>
      </c>
      <c r="Q24" s="26">
        <f t="shared" si="6"/>
        <v>4.6857142857142788</v>
      </c>
      <c r="R24" s="27">
        <f t="shared" si="7"/>
        <v>7.24</v>
      </c>
      <c r="S24" s="27">
        <f t="shared" si="8"/>
        <v>-19.892617449664428</v>
      </c>
      <c r="T24" s="41"/>
      <c r="U24" s="28"/>
      <c r="W24" s="26">
        <f t="shared" si="2"/>
        <v>8.1999999999999886</v>
      </c>
      <c r="X24" s="27">
        <f t="shared" si="2"/>
        <v>7.24</v>
      </c>
      <c r="Y24" s="27">
        <f t="shared" si="2"/>
        <v>-7.41</v>
      </c>
      <c r="Z24" s="27">
        <f t="shared" si="3"/>
        <v>6.8348912110529909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183.96</v>
      </c>
      <c r="N25" s="31">
        <v>8.7799999999999994</v>
      </c>
      <c r="O25" s="32">
        <v>30.86</v>
      </c>
      <c r="Q25" s="33">
        <f t="shared" si="6"/>
        <v>5.1200000000000045</v>
      </c>
      <c r="R25" s="34">
        <f t="shared" si="7"/>
        <v>8.7799999999999994</v>
      </c>
      <c r="S25" s="34">
        <f t="shared" si="8"/>
        <v>-17.154362416107386</v>
      </c>
      <c r="T25" s="42"/>
      <c r="U25" s="35"/>
      <c r="W25" s="33">
        <f t="shared" si="2"/>
        <v>8.960000000000008</v>
      </c>
      <c r="X25" s="34">
        <f t="shared" si="2"/>
        <v>8.7799999999999994</v>
      </c>
      <c r="Y25" s="34">
        <f t="shared" si="2"/>
        <v>-6.3900000000000006</v>
      </c>
      <c r="Z25" s="34">
        <f t="shared" si="3"/>
        <v>7.8164584997097961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-5.4258323640095805</v>
      </c>
      <c r="R28" s="44">
        <f>AVERAGE(R5:R9,R13:R17)</f>
        <v>12.074720893141945</v>
      </c>
      <c r="S28" s="44">
        <f t="shared" ref="S28" si="9">AVERAGE(S5:S9,S13:S17,S21:S25)</f>
        <v>-15.171364653243845</v>
      </c>
      <c r="T28" s="44">
        <f>AVERAGE(T5:T9,T13:T17)</f>
        <v>5.3495473496125303</v>
      </c>
      <c r="V28" t="s">
        <v>89</v>
      </c>
      <c r="W28" s="44">
        <f>AVERAGE(W5:W9,W13:W17,W21:W25)</f>
        <v>2.7319999999999993</v>
      </c>
      <c r="X28" s="44">
        <f>AVERAGE(X5:X9,X13:X17,X21:X25)</f>
        <v>12.876000000000001</v>
      </c>
      <c r="Y28" s="44">
        <f t="shared" ref="Y28:Z28" si="10">AVERAGE(Y5:Y9,Y13:Y17,Y21:Y25)</f>
        <v>-5.6513333333333327</v>
      </c>
      <c r="Z28" s="44">
        <f t="shared" si="10"/>
        <v>8.0290006580469893</v>
      </c>
    </row>
    <row r="29" spans="2:27" x14ac:dyDescent="0.25">
      <c r="O29" t="s">
        <v>83</v>
      </c>
      <c r="Q29" s="44">
        <f>MAX(Q5:Q9,Q13:Q17,Q21:Q25)</f>
        <v>21.822784810126574</v>
      </c>
      <c r="R29" s="44">
        <f>MAX(R5:R9,R13:R17)</f>
        <v>15.666666666666673</v>
      </c>
      <c r="S29" s="44">
        <f>MAX(S5:S9,S13:S17,S21:S25)</f>
        <v>59.731543624161077</v>
      </c>
      <c r="T29" s="44">
        <f>MAX(T5:T9,T13:T17)</f>
        <v>18.714130931284856</v>
      </c>
      <c r="V29" t="s">
        <v>90</v>
      </c>
      <c r="W29" s="44">
        <f>MAX(W5:W9,W13:W17,W21:W25)</f>
        <v>17.239999999999995</v>
      </c>
      <c r="X29" s="44">
        <f>MAX(X5:X9,X13:X17,X21:X25)</f>
        <v>20.680000000000007</v>
      </c>
      <c r="Y29" s="44">
        <f>MAX(Y5:Y9,Y13:Y17,Y21:Y25)</f>
        <v>22.25</v>
      </c>
      <c r="Z29" s="44">
        <f>MAX(Z5:Z9,Z13:Z17,Z21:Z25)</f>
        <v>26.875839326254578</v>
      </c>
    </row>
    <row r="30" spans="2:27" x14ac:dyDescent="0.25">
      <c r="O30" t="s">
        <v>84</v>
      </c>
      <c r="Q30" s="44">
        <f>MIN(Q5:Q9,Q13:Q17,Q21:Q25)</f>
        <v>-36.569620253164558</v>
      </c>
      <c r="R30" s="44">
        <f>MIN(R5:R9,R13:R17)</f>
        <v>9.0909090909090917</v>
      </c>
      <c r="S30" s="44">
        <f>MIN(S5:S9,S13:S17,S21:S25)</f>
        <v>-29.476510067114098</v>
      </c>
      <c r="T30" s="44">
        <f>MIN(T5:T9,T13:T17)</f>
        <v>-3.5195792621067001</v>
      </c>
      <c r="V30" t="s">
        <v>91</v>
      </c>
      <c r="W30" s="44">
        <f>MIN(W5:W9,W13:W17,W21:W25)</f>
        <v>-28.89</v>
      </c>
      <c r="X30" s="44">
        <f>MIN(X5:X9,X13:X17,X21:X25)</f>
        <v>7.24</v>
      </c>
      <c r="Y30" s="44">
        <f>MIN(Y5:Y9,Y13:Y17,Y21:Y25)</f>
        <v>-10.98</v>
      </c>
      <c r="Z30" s="44">
        <f>MIN(Z5:Z9,Z13:Z17,Z21:Z25)</f>
        <v>-5.0545572803632695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A7ED-A634-481C-95D3-E2E2EC8D43D7}">
  <dimension ref="B3:W26"/>
  <sheetViews>
    <sheetView workbookViewId="0">
      <selection activeCell="N32" sqref="N32"/>
    </sheetView>
  </sheetViews>
  <sheetFormatPr defaultRowHeight="15" x14ac:dyDescent="0.25"/>
  <sheetData>
    <row r="3" spans="2:23" x14ac:dyDescent="0.25">
      <c r="B3" t="s">
        <v>73</v>
      </c>
      <c r="I3" t="s">
        <v>74</v>
      </c>
      <c r="Q3" t="s">
        <v>81</v>
      </c>
    </row>
    <row r="4" spans="2:23" x14ac:dyDescent="0.25">
      <c r="B4">
        <v>1</v>
      </c>
      <c r="C4" t="s">
        <v>78</v>
      </c>
      <c r="I4">
        <v>1</v>
      </c>
      <c r="L4" t="s">
        <v>68</v>
      </c>
      <c r="M4" t="s">
        <v>69</v>
      </c>
      <c r="N4" t="s">
        <v>70</v>
      </c>
      <c r="O4" t="s">
        <v>71</v>
      </c>
      <c r="Q4">
        <v>1</v>
      </c>
      <c r="T4" t="s">
        <v>68</v>
      </c>
      <c r="U4" t="s">
        <v>69</v>
      </c>
      <c r="V4" t="s">
        <v>70</v>
      </c>
      <c r="W4" t="s">
        <v>71</v>
      </c>
    </row>
    <row r="5" spans="2:23" x14ac:dyDescent="0.25">
      <c r="E5" s="44"/>
      <c r="F5" s="44"/>
      <c r="G5" s="44"/>
      <c r="H5" s="44"/>
      <c r="J5" t="s">
        <v>67</v>
      </c>
      <c r="L5" s="44">
        <v>4.2722070280044955</v>
      </c>
      <c r="M5" s="44">
        <v>4.4678628389154689</v>
      </c>
      <c r="N5" s="44">
        <v>33.080984340044743</v>
      </c>
      <c r="O5" s="44">
        <v>54.356679808911395</v>
      </c>
      <c r="R5" t="s">
        <v>67</v>
      </c>
      <c r="T5" s="44">
        <v>-12.491653780362638</v>
      </c>
      <c r="U5" s="44">
        <v>28.184170653907493</v>
      </c>
      <c r="V5" s="44">
        <v>-37.50872483221476</v>
      </c>
      <c r="W5" s="44">
        <v>54.26514340946386</v>
      </c>
    </row>
    <row r="6" spans="2:23" x14ac:dyDescent="0.25">
      <c r="L6" s="44"/>
      <c r="M6" s="44"/>
      <c r="N6" s="44"/>
      <c r="O6" s="44"/>
      <c r="T6" s="44"/>
      <c r="U6" s="44"/>
      <c r="V6" s="44"/>
      <c r="W6" s="44"/>
    </row>
    <row r="7" spans="2:23" x14ac:dyDescent="0.25">
      <c r="B7">
        <v>10</v>
      </c>
      <c r="E7" t="s">
        <v>68</v>
      </c>
      <c r="F7" t="s">
        <v>69</v>
      </c>
      <c r="G7" t="s">
        <v>70</v>
      </c>
      <c r="H7" t="s">
        <v>71</v>
      </c>
      <c r="I7">
        <v>10</v>
      </c>
      <c r="L7" s="44" t="s">
        <v>68</v>
      </c>
      <c r="M7" s="44" t="s">
        <v>69</v>
      </c>
      <c r="N7" s="44" t="s">
        <v>70</v>
      </c>
      <c r="O7" s="44" t="s">
        <v>71</v>
      </c>
      <c r="Q7">
        <v>10</v>
      </c>
      <c r="T7" s="44" t="s">
        <v>68</v>
      </c>
      <c r="U7" s="44" t="s">
        <v>69</v>
      </c>
      <c r="V7" s="44" t="s">
        <v>70</v>
      </c>
      <c r="W7" s="44" t="s">
        <v>71</v>
      </c>
    </row>
    <row r="8" spans="2:23" x14ac:dyDescent="0.25">
      <c r="C8" t="s">
        <v>67</v>
      </c>
      <c r="E8" s="44">
        <v>7.0891396640763746</v>
      </c>
      <c r="F8" s="44">
        <v>15.871730462519931</v>
      </c>
      <c r="G8" s="44">
        <v>-8.6675615212527966</v>
      </c>
      <c r="H8" s="44">
        <v>32.82958554772258</v>
      </c>
      <c r="J8" t="s">
        <v>67</v>
      </c>
      <c r="L8" s="44">
        <v>-0.34760901226723961</v>
      </c>
      <c r="M8" s="44">
        <v>35.81148325358852</v>
      </c>
      <c r="N8" s="44">
        <v>-21.807606263982102</v>
      </c>
      <c r="O8" s="44">
        <v>65.02629629135923</v>
      </c>
      <c r="R8" t="s">
        <v>67</v>
      </c>
      <c r="T8" s="44">
        <v>-32.341854128993369</v>
      </c>
      <c r="U8" s="44">
        <v>-30.212280701754384</v>
      </c>
      <c r="V8" s="44">
        <v>-48.955704697986576</v>
      </c>
      <c r="W8" s="44">
        <v>111.68610394421304</v>
      </c>
    </row>
    <row r="9" spans="2:23" x14ac:dyDescent="0.25">
      <c r="E9" s="44"/>
      <c r="F9" s="44"/>
      <c r="G9" s="44"/>
      <c r="H9" s="44"/>
      <c r="L9" s="44"/>
      <c r="M9" s="44"/>
      <c r="N9" s="44"/>
      <c r="O9" s="44"/>
      <c r="T9" s="44"/>
      <c r="U9" s="44"/>
      <c r="V9" s="44"/>
      <c r="W9" s="44"/>
    </row>
    <row r="10" spans="2:23" x14ac:dyDescent="0.25">
      <c r="B10">
        <v>20</v>
      </c>
      <c r="E10" s="44" t="s">
        <v>68</v>
      </c>
      <c r="F10" s="44" t="s">
        <v>69</v>
      </c>
      <c r="G10" s="44" t="s">
        <v>70</v>
      </c>
      <c r="H10" s="44" t="s">
        <v>71</v>
      </c>
      <c r="I10">
        <v>20</v>
      </c>
      <c r="L10" s="44" t="s">
        <v>68</v>
      </c>
      <c r="M10" s="44" t="s">
        <v>69</v>
      </c>
      <c r="N10" s="44" t="s">
        <v>70</v>
      </c>
      <c r="O10" s="44" t="s">
        <v>71</v>
      </c>
      <c r="Q10">
        <v>20</v>
      </c>
      <c r="T10" s="44" t="s">
        <v>68</v>
      </c>
      <c r="U10" s="44" t="s">
        <v>69</v>
      </c>
      <c r="V10" s="44" t="s">
        <v>70</v>
      </c>
      <c r="W10" s="44" t="s">
        <v>71</v>
      </c>
    </row>
    <row r="11" spans="2:23" x14ac:dyDescent="0.25">
      <c r="C11" t="s">
        <v>67</v>
      </c>
      <c r="E11" s="44">
        <v>-5.4258323640095805</v>
      </c>
      <c r="F11" s="44">
        <v>12.074720893141945</v>
      </c>
      <c r="G11" s="44">
        <v>-15.171364653243845</v>
      </c>
      <c r="H11" s="44">
        <v>35.947466793339977</v>
      </c>
      <c r="J11" t="s">
        <v>67</v>
      </c>
      <c r="L11" s="44">
        <v>-86.517724386230711</v>
      </c>
      <c r="M11" s="44">
        <v>-43.693620414673049</v>
      </c>
      <c r="N11" s="44">
        <v>-22.027740492170018</v>
      </c>
      <c r="O11" s="44">
        <v>88.557431301497985</v>
      </c>
      <c r="R11" t="s">
        <v>67</v>
      </c>
      <c r="T11" s="44">
        <v>-3.9731917957740719</v>
      </c>
      <c r="U11" s="44">
        <v>19.6341706539075</v>
      </c>
      <c r="V11" s="44">
        <v>-36.053691275167786</v>
      </c>
      <c r="W11" s="44">
        <v>57.697982472912678</v>
      </c>
    </row>
    <row r="12" spans="2:23" x14ac:dyDescent="0.25">
      <c r="E12" s="44"/>
      <c r="F12" s="44"/>
      <c r="G12" s="44"/>
      <c r="H12" s="44"/>
      <c r="L12" s="44"/>
      <c r="M12" s="44"/>
      <c r="N12" s="44"/>
      <c r="O12" s="44"/>
      <c r="T12" s="44"/>
      <c r="U12" s="44"/>
      <c r="V12" s="44"/>
      <c r="W12" s="44"/>
    </row>
    <row r="13" spans="2:23" x14ac:dyDescent="0.25">
      <c r="B13">
        <v>30</v>
      </c>
      <c r="E13" s="44" t="s">
        <v>68</v>
      </c>
      <c r="F13" s="44" t="s">
        <v>69</v>
      </c>
      <c r="G13" s="44" t="s">
        <v>70</v>
      </c>
      <c r="H13" s="44" t="s">
        <v>71</v>
      </c>
      <c r="I13">
        <v>30</v>
      </c>
      <c r="J13" s="44" t="s">
        <v>78</v>
      </c>
      <c r="L13" s="44"/>
      <c r="M13" s="44"/>
      <c r="N13" s="44"/>
      <c r="O13" s="44"/>
      <c r="Q13">
        <v>30</v>
      </c>
      <c r="R13" t="s">
        <v>78</v>
      </c>
      <c r="T13" s="44"/>
      <c r="U13" s="44"/>
      <c r="V13" s="44"/>
      <c r="W13" s="44"/>
    </row>
    <row r="14" spans="2:23" x14ac:dyDescent="0.25">
      <c r="C14" t="s">
        <v>67</v>
      </c>
      <c r="E14" s="44">
        <v>1.5081030904322057</v>
      </c>
      <c r="F14" s="44">
        <v>19.384330143540666</v>
      </c>
      <c r="G14" s="44">
        <v>8.4420581655481026</v>
      </c>
      <c r="H14" s="44">
        <v>47.990934118650188</v>
      </c>
      <c r="L14" s="44"/>
      <c r="M14" s="44"/>
      <c r="N14" s="44"/>
      <c r="O14" s="44"/>
      <c r="T14" s="44"/>
      <c r="U14" s="44"/>
      <c r="V14" s="44"/>
      <c r="W14" s="44"/>
    </row>
    <row r="15" spans="2:23" x14ac:dyDescent="0.25">
      <c r="E15" s="44"/>
      <c r="F15" s="44"/>
      <c r="G15" s="44"/>
      <c r="H15" s="44"/>
      <c r="L15" s="44"/>
      <c r="M15" s="44"/>
      <c r="N15" s="44"/>
      <c r="O15" s="44"/>
      <c r="T15" s="44"/>
      <c r="U15" s="44"/>
      <c r="V15" s="44"/>
      <c r="W15" s="44"/>
    </row>
    <row r="16" spans="2:23" x14ac:dyDescent="0.25">
      <c r="B16">
        <v>40</v>
      </c>
      <c r="E16" s="44" t="s">
        <v>68</v>
      </c>
      <c r="F16" s="44" t="s">
        <v>69</v>
      </c>
      <c r="G16" s="44" t="s">
        <v>70</v>
      </c>
      <c r="H16" s="44" t="s">
        <v>71</v>
      </c>
      <c r="I16">
        <v>40</v>
      </c>
      <c r="J16" s="44" t="s">
        <v>78</v>
      </c>
      <c r="L16" s="44"/>
      <c r="M16" s="44"/>
      <c r="N16" s="44"/>
      <c r="O16" s="44"/>
      <c r="Q16">
        <v>40</v>
      </c>
      <c r="T16" s="44" t="s">
        <v>68</v>
      </c>
      <c r="U16" s="44" t="s">
        <v>69</v>
      </c>
      <c r="V16" s="44" t="s">
        <v>70</v>
      </c>
      <c r="W16" s="44" t="s">
        <v>71</v>
      </c>
    </row>
    <row r="17" spans="2:23" x14ac:dyDescent="0.25">
      <c r="C17" t="s">
        <v>67</v>
      </c>
      <c r="E17" s="44">
        <v>4.738608083671374</v>
      </c>
      <c r="F17" s="44">
        <v>27.211204146730459</v>
      </c>
      <c r="G17" s="44">
        <v>4.2612975391498882</v>
      </c>
      <c r="H17" s="44">
        <v>54.968894435037136</v>
      </c>
      <c r="L17" s="44"/>
      <c r="M17" s="44"/>
      <c r="N17" s="44"/>
      <c r="O17" s="44"/>
      <c r="R17" t="s">
        <v>67</v>
      </c>
      <c r="T17" s="44">
        <v>-99.112729583109356</v>
      </c>
      <c r="U17" s="44">
        <v>-54.780861244019135</v>
      </c>
      <c r="V17" s="44">
        <v>-23.761968680089474</v>
      </c>
      <c r="W17" s="44">
        <v>189.39159990944754</v>
      </c>
    </row>
    <row r="18" spans="2:23" x14ac:dyDescent="0.25">
      <c r="E18" s="44"/>
      <c r="F18" s="44"/>
      <c r="G18" s="44"/>
      <c r="H18" s="44"/>
      <c r="L18" s="44"/>
      <c r="M18" s="44"/>
      <c r="N18" s="44"/>
      <c r="O18" s="44"/>
      <c r="T18" s="44"/>
      <c r="U18" s="44"/>
      <c r="V18" s="44"/>
      <c r="W18" s="44"/>
    </row>
    <row r="19" spans="2:23" x14ac:dyDescent="0.25">
      <c r="B19">
        <v>60</v>
      </c>
      <c r="E19" s="44" t="s">
        <v>68</v>
      </c>
      <c r="F19" s="44" t="s">
        <v>69</v>
      </c>
      <c r="G19" s="44" t="s">
        <v>70</v>
      </c>
      <c r="H19" s="44" t="s">
        <v>71</v>
      </c>
      <c r="I19">
        <v>60</v>
      </c>
      <c r="J19" s="44" t="s">
        <v>78</v>
      </c>
      <c r="L19" s="44"/>
      <c r="M19" s="44"/>
      <c r="N19" s="44"/>
      <c r="O19" s="44"/>
      <c r="Q19">
        <v>60</v>
      </c>
      <c r="T19" s="44" t="s">
        <v>68</v>
      </c>
      <c r="U19" s="44" t="s">
        <v>69</v>
      </c>
      <c r="V19" s="44" t="s">
        <v>70</v>
      </c>
      <c r="W19" s="44" t="s">
        <v>71</v>
      </c>
    </row>
    <row r="20" spans="2:23" x14ac:dyDescent="0.25">
      <c r="C20" t="s">
        <v>67</v>
      </c>
      <c r="E20" s="44">
        <v>3.5542006092892153</v>
      </c>
      <c r="F20" s="44">
        <v>12.214234449760763</v>
      </c>
      <c r="G20" s="44">
        <v>-1.888143176733782</v>
      </c>
      <c r="H20" s="44">
        <v>29.959793864834289</v>
      </c>
      <c r="L20" s="44"/>
      <c r="M20" s="44"/>
      <c r="N20" s="44"/>
      <c r="O20" s="44"/>
      <c r="R20" t="s">
        <v>67</v>
      </c>
      <c r="T20" s="44">
        <v>-7.8239079875535573</v>
      </c>
      <c r="U20" s="44">
        <v>-13.565988835725676</v>
      </c>
      <c r="V20" s="44">
        <v>-47.506040268456374</v>
      </c>
      <c r="W20" s="44">
        <v>63.12423103945472</v>
      </c>
    </row>
    <row r="21" spans="2:23" x14ac:dyDescent="0.25">
      <c r="E21" s="44"/>
      <c r="F21" s="44"/>
      <c r="G21" s="44"/>
      <c r="H21" s="44"/>
      <c r="L21" s="44"/>
      <c r="M21" s="44"/>
      <c r="N21" s="44"/>
      <c r="O21" s="44"/>
    </row>
    <row r="22" spans="2:23" x14ac:dyDescent="0.25">
      <c r="B22">
        <v>80</v>
      </c>
      <c r="E22" s="44" t="s">
        <v>68</v>
      </c>
      <c r="F22" s="44" t="s">
        <v>69</v>
      </c>
      <c r="G22" s="44" t="s">
        <v>70</v>
      </c>
      <c r="H22" s="44" t="s">
        <v>71</v>
      </c>
      <c r="I22">
        <v>80</v>
      </c>
      <c r="L22" s="44" t="s">
        <v>68</v>
      </c>
      <c r="M22" s="44" t="s">
        <v>69</v>
      </c>
      <c r="N22" s="44" t="s">
        <v>70</v>
      </c>
      <c r="O22" s="44" t="s">
        <v>71</v>
      </c>
      <c r="Q22">
        <v>80</v>
      </c>
      <c r="R22" s="44" t="s">
        <v>78</v>
      </c>
    </row>
    <row r="23" spans="2:23" x14ac:dyDescent="0.25">
      <c r="C23" t="s">
        <v>67</v>
      </c>
      <c r="E23" s="44">
        <v>2.8109735920368828</v>
      </c>
      <c r="F23" s="44">
        <v>10.235606060606063</v>
      </c>
      <c r="G23" s="44">
        <v>14.883221476510062</v>
      </c>
      <c r="H23" s="44">
        <v>38.900972850346804</v>
      </c>
      <c r="J23" t="s">
        <v>67</v>
      </c>
      <c r="L23" s="44">
        <v>2.0444720525226852</v>
      </c>
      <c r="M23" s="44">
        <v>6.8016347687400316</v>
      </c>
      <c r="N23" s="44">
        <v>-12.159284116331097</v>
      </c>
      <c r="O23" s="44">
        <v>25.749525066059618</v>
      </c>
    </row>
    <row r="24" spans="2:23" x14ac:dyDescent="0.25">
      <c r="E24" s="44"/>
      <c r="F24" s="44"/>
      <c r="G24" s="44"/>
      <c r="H24" s="44"/>
      <c r="L24" s="44"/>
      <c r="M24" s="44"/>
      <c r="N24" s="44"/>
      <c r="O24" s="44"/>
    </row>
    <row r="25" spans="2:23" x14ac:dyDescent="0.25">
      <c r="B25">
        <v>100</v>
      </c>
      <c r="E25" s="44" t="s">
        <v>68</v>
      </c>
      <c r="F25" s="44" t="s">
        <v>69</v>
      </c>
      <c r="G25" s="44" t="s">
        <v>70</v>
      </c>
      <c r="H25" s="44" t="s">
        <v>71</v>
      </c>
      <c r="I25">
        <v>100</v>
      </c>
      <c r="L25" s="44" t="s">
        <v>68</v>
      </c>
      <c r="M25" s="44" t="s">
        <v>69</v>
      </c>
      <c r="N25" s="44" t="s">
        <v>70</v>
      </c>
      <c r="O25" s="44" t="s">
        <v>71</v>
      </c>
      <c r="Q25">
        <v>100</v>
      </c>
      <c r="R25" s="44" t="s">
        <v>78</v>
      </c>
    </row>
    <row r="26" spans="2:23" x14ac:dyDescent="0.25">
      <c r="C26" t="s">
        <v>67</v>
      </c>
      <c r="E26" s="44">
        <v>-2.9136542039326838</v>
      </c>
      <c r="F26" s="44">
        <v>17.421052631578952</v>
      </c>
      <c r="G26" s="44">
        <v>-8.6729306487695705</v>
      </c>
      <c r="H26" s="44">
        <v>33.864607002498225</v>
      </c>
      <c r="J26" t="s">
        <v>67</v>
      </c>
      <c r="L26" s="44">
        <v>-43.914256781193494</v>
      </c>
      <c r="M26" s="44">
        <v>-39.345614035087721</v>
      </c>
      <c r="N26" s="44">
        <v>-51.20715883668904</v>
      </c>
      <c r="O26" s="44">
        <v>110.84007701723051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2184-4266-4AFD-95C3-068FECBEEA9C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-65.78</v>
      </c>
      <c r="N5" s="16">
        <v>155.29</v>
      </c>
      <c r="O5" s="17">
        <v>28.98</v>
      </c>
      <c r="Q5" s="18">
        <f>(M5-J5)/J5*100</f>
        <v>-11.108108108108107</v>
      </c>
      <c r="R5" s="19">
        <f>(N5-K5)/K5*100</f>
        <v>17.643939393939387</v>
      </c>
      <c r="S5" s="19">
        <f>(O5-L5)/L5*100</f>
        <v>-22.201342281879192</v>
      </c>
      <c r="T5" s="27">
        <f t="shared" ref="T5:T9" si="0">(SQRT(M5^2+N5^2+O5^2)-SQRT(J5^2+K5^2+L5^2))/SQRT(J5^2+K5^2+L5^2)*100</f>
        <v>9.8012194435110036</v>
      </c>
      <c r="U5" s="20"/>
      <c r="W5" s="45">
        <f>(M5-J5)</f>
        <v>8.2199999999999989</v>
      </c>
      <c r="X5" s="43">
        <f>(N5-K5)</f>
        <v>23.289999999999992</v>
      </c>
      <c r="Y5" s="43">
        <f>(O5-L5)</f>
        <v>-8.27</v>
      </c>
      <c r="Z5" s="43">
        <f>(SQRT(M5^2+N5^2+O5^2)-SQRT(J5^2+K5^2+L5^2))</f>
        <v>15.274678516755159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-76.55</v>
      </c>
      <c r="N6" s="24">
        <v>152.38</v>
      </c>
      <c r="O6" s="25">
        <v>27.91</v>
      </c>
      <c r="Q6" s="26">
        <f t="shared" ref="Q6:S9" si="1">(M6-J6)/J6*100</f>
        <v>3.4459459459459421</v>
      </c>
      <c r="R6" s="27">
        <f t="shared" si="1"/>
        <v>15.439393939393936</v>
      </c>
      <c r="S6" s="27">
        <f t="shared" si="1"/>
        <v>-25.073825503355707</v>
      </c>
      <c r="T6" s="27">
        <f t="shared" si="0"/>
        <v>10.877208169294917</v>
      </c>
      <c r="U6" s="28"/>
      <c r="W6" s="26">
        <f t="shared" ref="W6:Y25" si="2">(M6-J6)</f>
        <v>-2.5499999999999972</v>
      </c>
      <c r="X6" s="27">
        <f t="shared" si="2"/>
        <v>20.379999999999995</v>
      </c>
      <c r="Y6" s="27">
        <f t="shared" si="2"/>
        <v>-9.34</v>
      </c>
      <c r="Z6" s="27">
        <f t="shared" ref="Z6:Z25" si="3">(SQRT(M6^2+N6^2+O6^2)-SQRT(J6^2+K6^2+L6^2))</f>
        <v>16.951549641692935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-78.17</v>
      </c>
      <c r="N7" s="24">
        <v>149.66999999999999</v>
      </c>
      <c r="O7" s="25">
        <v>26.87</v>
      </c>
      <c r="Q7" s="26">
        <f t="shared" si="1"/>
        <v>5.6351351351351369</v>
      </c>
      <c r="R7" s="27">
        <f t="shared" si="1"/>
        <v>13.386363636363626</v>
      </c>
      <c r="S7" s="27">
        <f t="shared" si="1"/>
        <v>-27.865771812080535</v>
      </c>
      <c r="T7" s="27">
        <f t="shared" si="0"/>
        <v>9.710852783809159</v>
      </c>
      <c r="U7" s="28"/>
      <c r="W7" s="26">
        <f t="shared" si="2"/>
        <v>-4.1700000000000017</v>
      </c>
      <c r="X7" s="27">
        <f t="shared" si="2"/>
        <v>17.669999999999987</v>
      </c>
      <c r="Y7" s="27">
        <f t="shared" si="2"/>
        <v>-10.379999999999999</v>
      </c>
      <c r="Z7" s="27">
        <f t="shared" si="3"/>
        <v>15.133846890289277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-71.81</v>
      </c>
      <c r="N8" s="24">
        <v>145.6</v>
      </c>
      <c r="O8" s="25">
        <v>27.87</v>
      </c>
      <c r="Q8" s="26">
        <f t="shared" si="1"/>
        <v>-2.9594594594594561</v>
      </c>
      <c r="R8" s="27">
        <f t="shared" si="1"/>
        <v>10.303030303030299</v>
      </c>
      <c r="S8" s="27">
        <f t="shared" si="1"/>
        <v>-25.181208053691272</v>
      </c>
      <c r="T8" s="27">
        <f t="shared" si="0"/>
        <v>5.6951659847176916</v>
      </c>
      <c r="U8" s="28"/>
      <c r="W8" s="26">
        <f t="shared" si="2"/>
        <v>2.1899999999999977</v>
      </c>
      <c r="X8" s="27">
        <f t="shared" si="2"/>
        <v>13.599999999999994</v>
      </c>
      <c r="Y8" s="27">
        <f t="shared" si="2"/>
        <v>-9.379999999999999</v>
      </c>
      <c r="Z8" s="27">
        <f t="shared" si="3"/>
        <v>8.8756128783256543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-74.680000000000007</v>
      </c>
      <c r="N9" s="31">
        <v>158.03</v>
      </c>
      <c r="O9" s="32">
        <v>26.97</v>
      </c>
      <c r="Q9" s="33">
        <f t="shared" si="1"/>
        <v>0.91891891891892807</v>
      </c>
      <c r="R9" s="34">
        <f t="shared" si="1"/>
        <v>19.719696969696969</v>
      </c>
      <c r="S9" s="34">
        <f t="shared" si="1"/>
        <v>-27.597315436241615</v>
      </c>
      <c r="T9" s="27">
        <f t="shared" si="0"/>
        <v>13.482076390548499</v>
      </c>
      <c r="U9" s="35"/>
      <c r="W9" s="33">
        <f t="shared" si="2"/>
        <v>-0.68000000000000682</v>
      </c>
      <c r="X9" s="34">
        <f t="shared" si="2"/>
        <v>26.03</v>
      </c>
      <c r="Y9" s="34">
        <f t="shared" si="2"/>
        <v>-10.280000000000001</v>
      </c>
      <c r="Z9" s="34">
        <f t="shared" si="3"/>
        <v>21.011098036408526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81.13</v>
      </c>
      <c r="N13" s="16">
        <v>141.5</v>
      </c>
      <c r="O13" s="17">
        <v>60.56</v>
      </c>
      <c r="Q13" s="18">
        <f>(M13-J13)/J13*100</f>
        <v>2.696202531645564</v>
      </c>
      <c r="R13" s="19">
        <f>(N13-K13)/K13*100</f>
        <v>24.12280701754386</v>
      </c>
      <c r="S13" s="19">
        <f>(O13-L13)/L13*100</f>
        <v>62.577181208053702</v>
      </c>
      <c r="T13" s="27">
        <f t="shared" ref="T13:T17" si="4">(SQRT(M13^2+N13^2+O13^2)-SQRT(J13^2+K13^2+L13^2))/SQRT(J13^2+K13^2+L13^2)*100</f>
        <v>21.151010488305726</v>
      </c>
      <c r="U13" s="20"/>
      <c r="W13" s="45">
        <f t="shared" si="2"/>
        <v>2.1299999999999955</v>
      </c>
      <c r="X13" s="43">
        <f t="shared" si="2"/>
        <v>27.5</v>
      </c>
      <c r="Y13" s="43">
        <f t="shared" si="2"/>
        <v>23.310000000000002</v>
      </c>
      <c r="Z13" s="43">
        <f t="shared" si="3"/>
        <v>30.375504027351695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81.010000000000005</v>
      </c>
      <c r="N14" s="24">
        <v>142.94</v>
      </c>
      <c r="O14" s="25">
        <v>58.57</v>
      </c>
      <c r="Q14" s="26">
        <f t="shared" ref="Q14:S17" si="5">(M14-J14)/J14*100</f>
        <v>2.5443037974683609</v>
      </c>
      <c r="R14" s="27">
        <f t="shared" si="5"/>
        <v>25.385964912280702</v>
      </c>
      <c r="S14" s="27">
        <f t="shared" si="5"/>
        <v>57.234899328859058</v>
      </c>
      <c r="T14" s="27">
        <f t="shared" si="4"/>
        <v>21.456921387744302</v>
      </c>
      <c r="U14" s="28"/>
      <c r="W14" s="26">
        <f t="shared" si="2"/>
        <v>2.0100000000000051</v>
      </c>
      <c r="X14" s="27">
        <f t="shared" si="2"/>
        <v>28.939999999999998</v>
      </c>
      <c r="Y14" s="27">
        <f t="shared" si="2"/>
        <v>21.32</v>
      </c>
      <c r="Z14" s="27">
        <f t="shared" si="3"/>
        <v>30.814830449275831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81.31</v>
      </c>
      <c r="N15" s="24">
        <v>137.47</v>
      </c>
      <c r="O15" s="25">
        <v>62.52</v>
      </c>
      <c r="Q15" s="26">
        <f t="shared" si="5"/>
        <v>2.9240506329113956</v>
      </c>
      <c r="R15" s="27">
        <f t="shared" si="5"/>
        <v>20.587719298245613</v>
      </c>
      <c r="S15" s="27">
        <f t="shared" si="5"/>
        <v>67.838926174496649</v>
      </c>
      <c r="T15" s="27">
        <f t="shared" si="4"/>
        <v>19.430347765723827</v>
      </c>
      <c r="U15" s="28"/>
      <c r="W15" s="26">
        <f t="shared" si="2"/>
        <v>2.3100000000000023</v>
      </c>
      <c r="X15" s="27">
        <f t="shared" si="2"/>
        <v>23.47</v>
      </c>
      <c r="Y15" s="27">
        <f t="shared" si="2"/>
        <v>25.270000000000003</v>
      </c>
      <c r="Z15" s="27">
        <f t="shared" si="3"/>
        <v>27.904416535413759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81.16</v>
      </c>
      <c r="N16" s="24">
        <v>140.19</v>
      </c>
      <c r="O16" s="25">
        <v>60.54</v>
      </c>
      <c r="Q16" s="26">
        <f t="shared" si="5"/>
        <v>2.7341772151898693</v>
      </c>
      <c r="R16" s="27">
        <f t="shared" si="5"/>
        <v>22.973684210526311</v>
      </c>
      <c r="S16" s="27">
        <f t="shared" si="5"/>
        <v>62.523489932885902</v>
      </c>
      <c r="T16" s="27">
        <f t="shared" si="4"/>
        <v>20.415256594509874</v>
      </c>
      <c r="U16" s="28"/>
      <c r="W16" s="26">
        <f t="shared" si="2"/>
        <v>2.1599999999999966</v>
      </c>
      <c r="X16" s="27">
        <f t="shared" si="2"/>
        <v>26.189999999999998</v>
      </c>
      <c r="Y16" s="27">
        <f t="shared" si="2"/>
        <v>23.29</v>
      </c>
      <c r="Z16" s="27">
        <f t="shared" si="3"/>
        <v>29.318869150427389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80.13</v>
      </c>
      <c r="N17" s="31">
        <v>141.68</v>
      </c>
      <c r="O17" s="32">
        <v>57.55</v>
      </c>
      <c r="Q17" s="33">
        <f t="shared" si="5"/>
        <v>1.4303797468354373</v>
      </c>
      <c r="R17" s="34">
        <f t="shared" si="5"/>
        <v>24.280701754385973</v>
      </c>
      <c r="S17" s="34">
        <f t="shared" si="5"/>
        <v>54.496644295302012</v>
      </c>
      <c r="T17" s="27">
        <f t="shared" si="4"/>
        <v>20.215309997159022</v>
      </c>
      <c r="U17" s="35"/>
      <c r="W17" s="33">
        <f t="shared" si="2"/>
        <v>1.1299999999999955</v>
      </c>
      <c r="X17" s="34">
        <f t="shared" si="2"/>
        <v>27.680000000000007</v>
      </c>
      <c r="Y17" s="34">
        <f t="shared" si="2"/>
        <v>20.299999999999997</v>
      </c>
      <c r="Z17" s="34">
        <f t="shared" si="3"/>
        <v>29.031720757378082</v>
      </c>
      <c r="AA17" s="35"/>
    </row>
    <row r="18" spans="2:27" ht="15.75" thickBot="1" x14ac:dyDescent="0.3">
      <c r="C18" s="38">
        <f>(SUM(C5:C14)/10*100)</f>
        <v>90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175.77</v>
      </c>
      <c r="N21" s="16">
        <v>16.53</v>
      </c>
      <c r="O21" s="17">
        <v>28.89</v>
      </c>
      <c r="Q21" s="18">
        <f>(M21-J21)/J21*100</f>
        <v>0.44000000000000583</v>
      </c>
      <c r="R21" s="19">
        <f>(N21-K21)</f>
        <v>16.53</v>
      </c>
      <c r="S21" s="19">
        <f>(O21-L21)/L21*100</f>
        <v>-22.442953020134226</v>
      </c>
      <c r="T21" s="40"/>
      <c r="U21" s="20"/>
      <c r="W21" s="45">
        <f t="shared" si="2"/>
        <v>0.77000000000001023</v>
      </c>
      <c r="X21" s="43">
        <f t="shared" si="2"/>
        <v>16.53</v>
      </c>
      <c r="Y21" s="43">
        <f t="shared" si="2"/>
        <v>-8.36</v>
      </c>
      <c r="Z21" s="43">
        <f t="shared" si="3"/>
        <v>-2.6820059021531506E-2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173.59</v>
      </c>
      <c r="N22" s="24">
        <v>16.329999999999998</v>
      </c>
      <c r="O22" s="25">
        <v>27.88</v>
      </c>
      <c r="Q22" s="26">
        <f t="shared" ref="Q22:Q25" si="6">(M22-J22)/J22*100</f>
        <v>-0.80571428571428372</v>
      </c>
      <c r="R22" s="27">
        <f t="shared" ref="R22:R25" si="7">(N22-K22)</f>
        <v>16.329999999999998</v>
      </c>
      <c r="S22" s="27">
        <f t="shared" ref="S22:S25" si="8">(O22-L22)/L22*100</f>
        <v>-25.154362416107386</v>
      </c>
      <c r="T22" s="41"/>
      <c r="U22" s="28"/>
      <c r="W22" s="26">
        <f t="shared" si="2"/>
        <v>-1.4099999999999966</v>
      </c>
      <c r="X22" s="27">
        <f t="shared" si="2"/>
        <v>16.329999999999998</v>
      </c>
      <c r="Y22" s="27">
        <f t="shared" si="2"/>
        <v>-9.370000000000001</v>
      </c>
      <c r="Z22" s="27">
        <f t="shared" si="3"/>
        <v>-2.3491703742231778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185.57</v>
      </c>
      <c r="N23" s="24">
        <v>19.05</v>
      </c>
      <c r="O23" s="25">
        <v>44.96</v>
      </c>
      <c r="Q23" s="26">
        <f t="shared" si="6"/>
        <v>6.0399999999999965</v>
      </c>
      <c r="R23" s="27">
        <f t="shared" si="7"/>
        <v>19.05</v>
      </c>
      <c r="S23" s="27">
        <f t="shared" si="8"/>
        <v>20.697986577181211</v>
      </c>
      <c r="T23" s="41"/>
      <c r="U23" s="28"/>
      <c r="W23" s="26">
        <f t="shared" si="2"/>
        <v>10.569999999999993</v>
      </c>
      <c r="X23" s="27">
        <f t="shared" si="2"/>
        <v>19.05</v>
      </c>
      <c r="Y23" s="27">
        <f t="shared" si="2"/>
        <v>7.7100000000000009</v>
      </c>
      <c r="Z23" s="27">
        <f t="shared" si="3"/>
        <v>12.96621286790193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179.02</v>
      </c>
      <c r="N24" s="24">
        <v>19.77</v>
      </c>
      <c r="O24" s="25">
        <v>31.93</v>
      </c>
      <c r="Q24" s="26">
        <f t="shared" si="6"/>
        <v>2.2971428571428629</v>
      </c>
      <c r="R24" s="27">
        <f t="shared" si="7"/>
        <v>19.77</v>
      </c>
      <c r="S24" s="27">
        <f t="shared" si="8"/>
        <v>-14.281879194630873</v>
      </c>
      <c r="T24" s="41"/>
      <c r="U24" s="28"/>
      <c r="W24" s="26">
        <f t="shared" si="2"/>
        <v>4.0200000000000102</v>
      </c>
      <c r="X24" s="27">
        <f t="shared" si="2"/>
        <v>19.77</v>
      </c>
      <c r="Y24" s="27">
        <f t="shared" si="2"/>
        <v>-5.32</v>
      </c>
      <c r="Z24" s="27">
        <f t="shared" si="3"/>
        <v>3.9962040938003724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186.18</v>
      </c>
      <c r="N25" s="31">
        <v>14.76</v>
      </c>
      <c r="O25" s="32">
        <v>33.92</v>
      </c>
      <c r="Q25" s="33">
        <f t="shared" si="6"/>
        <v>6.3885714285714323</v>
      </c>
      <c r="R25" s="34">
        <f t="shared" si="7"/>
        <v>14.76</v>
      </c>
      <c r="S25" s="34">
        <f t="shared" si="8"/>
        <v>-8.939597315436238</v>
      </c>
      <c r="T25" s="42"/>
      <c r="U25" s="35"/>
      <c r="W25" s="33">
        <f t="shared" si="2"/>
        <v>11.180000000000007</v>
      </c>
      <c r="X25" s="34">
        <f t="shared" si="2"/>
        <v>14.76</v>
      </c>
      <c r="Y25" s="34">
        <f t="shared" si="2"/>
        <v>-3.3299999999999983</v>
      </c>
      <c r="Z25" s="34">
        <f t="shared" si="3"/>
        <v>10.898883029635215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1.5081030904322057</v>
      </c>
      <c r="R28" s="44">
        <f>AVERAGE(R5:R9,R13:R17)</f>
        <v>19.384330143540666</v>
      </c>
      <c r="S28" s="44">
        <f t="shared" ref="S28" si="9">AVERAGE(S5:S9,S13:S17,S21:S25)</f>
        <v>8.4420581655481026</v>
      </c>
      <c r="T28" s="44">
        <f>AVERAGE(T5:T9,T13:T17)</f>
        <v>15.2235369005324</v>
      </c>
      <c r="V28" t="s">
        <v>89</v>
      </c>
      <c r="W28" s="44">
        <f>AVERAGE(W5:W9,W13:W17,W21:W25)</f>
        <v>2.5253333333333341</v>
      </c>
      <c r="X28" s="44">
        <f>AVERAGE(X5:X9,X13:X17,X21:X25)</f>
        <v>21.412666666666663</v>
      </c>
      <c r="Y28" s="44">
        <f t="shared" ref="Y28:Z28" si="10">AVERAGE(Y5:Y9,Y13:Y17,Y21:Y25)</f>
        <v>3.1446666666666667</v>
      </c>
      <c r="Z28" s="44">
        <f t="shared" si="10"/>
        <v>16.67849576276074</v>
      </c>
    </row>
    <row r="29" spans="2:27" x14ac:dyDescent="0.25">
      <c r="O29" t="s">
        <v>83</v>
      </c>
      <c r="Q29" s="44">
        <f>MAX(Q5:Q9,Q13:Q17,Q21:Q25)</f>
        <v>6.3885714285714323</v>
      </c>
      <c r="R29" s="44">
        <f>MAX(R5:R9,R13:R17)</f>
        <v>25.385964912280702</v>
      </c>
      <c r="S29" s="44">
        <f>MAX(S5:S9,S13:S17,S21:S25)</f>
        <v>67.838926174496649</v>
      </c>
      <c r="T29" s="44">
        <f>MAX(T5:T9,T13:T17)</f>
        <v>21.456921387744302</v>
      </c>
      <c r="V29" t="s">
        <v>90</v>
      </c>
      <c r="W29" s="44">
        <f>MAX(W5:W9,W13:W17,W21:W25)</f>
        <v>11.180000000000007</v>
      </c>
      <c r="X29" s="44">
        <f>MAX(X5:X9,X13:X17,X21:X25)</f>
        <v>28.939999999999998</v>
      </c>
      <c r="Y29" s="44">
        <f>MAX(Y5:Y9,Y13:Y17,Y21:Y25)</f>
        <v>25.270000000000003</v>
      </c>
      <c r="Z29" s="44">
        <f>MAX(Z5:Z9,Z13:Z17,Z21:Z25)</f>
        <v>30.814830449275831</v>
      </c>
    </row>
    <row r="30" spans="2:27" x14ac:dyDescent="0.25">
      <c r="O30" t="s">
        <v>84</v>
      </c>
      <c r="Q30" s="44">
        <f>MIN(Q5:Q9,Q13:Q17,Q21:Q25)</f>
        <v>-11.108108108108107</v>
      </c>
      <c r="R30" s="44">
        <f>MIN(R5:R9,R13:R17)</f>
        <v>10.303030303030299</v>
      </c>
      <c r="S30" s="44">
        <f>MIN(S5:S9,S13:S17,S21:S25)</f>
        <v>-27.865771812080535</v>
      </c>
      <c r="T30" s="44">
        <f>MIN(T5:T9,T13:T17)</f>
        <v>5.6951659847176916</v>
      </c>
      <c r="V30" t="s">
        <v>91</v>
      </c>
      <c r="W30" s="44">
        <f>MIN(W5:W9,W13:W17,W21:W25)</f>
        <v>-4.1700000000000017</v>
      </c>
      <c r="X30" s="44">
        <f>MIN(X5:X9,X13:X17,X21:X25)</f>
        <v>13.599999999999994</v>
      </c>
      <c r="Y30" s="44">
        <f>MIN(Y5:Y9,Y13:Y17,Y21:Y25)</f>
        <v>-10.379999999999999</v>
      </c>
      <c r="Z30" s="44">
        <f>MIN(Z5:Z9,Z13:Z17,Z21:Z25)</f>
        <v>-2.3491703742231778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1C77-B8FF-4CFC-AB9C-0237AF3EF27A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-77.11</v>
      </c>
      <c r="N5" s="16">
        <v>163.49</v>
      </c>
      <c r="O5" s="17">
        <v>27</v>
      </c>
      <c r="Q5" s="18">
        <f>(M5-J5)/J5*100</f>
        <v>4.2027027027027017</v>
      </c>
      <c r="R5" s="19">
        <f>(N5-K5)/K5*100</f>
        <v>23.856060606060613</v>
      </c>
      <c r="S5" s="19">
        <f>(O5-L5)/L5*100</f>
        <v>-27.516778523489933</v>
      </c>
      <c r="T5" s="27">
        <f t="shared" ref="T5:T9" si="0">(SQRT(M5^2+N5^2+O5^2)-SQRT(J5^2+K5^2+L5^2))/SQRT(J5^2+K5^2+L5^2)*100</f>
        <v>17.275375227743098</v>
      </c>
      <c r="U5" s="20"/>
      <c r="W5" s="45">
        <f>(M5-J5)</f>
        <v>-3.1099999999999994</v>
      </c>
      <c r="X5" s="43">
        <f>(N5-K5)</f>
        <v>31.490000000000009</v>
      </c>
      <c r="Y5" s="43">
        <f>(O5-L5)</f>
        <v>-10.25</v>
      </c>
      <c r="Z5" s="43">
        <f>(SQRT(M5^2+N5^2+O5^2)-SQRT(J5^2+K5^2+L5^2))</f>
        <v>26.922752253526312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-67.89</v>
      </c>
      <c r="N6" s="24">
        <v>159.27000000000001</v>
      </c>
      <c r="O6" s="25">
        <v>30.01</v>
      </c>
      <c r="Q6" s="26">
        <f t="shared" ref="Q6:S9" si="1">(M6-J6)/J6*100</f>
        <v>-8.2567567567567561</v>
      </c>
      <c r="R6" s="27">
        <f t="shared" si="1"/>
        <v>20.659090909090917</v>
      </c>
      <c r="S6" s="27">
        <f t="shared" si="1"/>
        <v>-19.43624161073825</v>
      </c>
      <c r="T6" s="27">
        <f t="shared" si="0"/>
        <v>12.751587535220901</v>
      </c>
      <c r="U6" s="28"/>
      <c r="W6" s="26">
        <f t="shared" ref="W6:Y25" si="2">(M6-J6)</f>
        <v>6.1099999999999994</v>
      </c>
      <c r="X6" s="27">
        <f t="shared" si="2"/>
        <v>27.27000000000001</v>
      </c>
      <c r="Y6" s="27">
        <f t="shared" si="2"/>
        <v>-7.2399999999999984</v>
      </c>
      <c r="Z6" s="27">
        <f t="shared" ref="Z6:Z25" si="3">(SQRT(M6^2+N6^2+O6^2)-SQRT(J6^2+K6^2+L6^2))</f>
        <v>19.872670059205262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-70.78</v>
      </c>
      <c r="N7" s="24">
        <v>173.05</v>
      </c>
      <c r="O7" s="25">
        <v>29.12</v>
      </c>
      <c r="Q7" s="26">
        <f t="shared" si="1"/>
        <v>-4.35135135135135</v>
      </c>
      <c r="R7" s="27">
        <f t="shared" si="1"/>
        <v>31.098484848484858</v>
      </c>
      <c r="S7" s="27">
        <f t="shared" si="1"/>
        <v>-21.825503355704694</v>
      </c>
      <c r="T7" s="27">
        <f t="shared" si="0"/>
        <v>21.415554042369024</v>
      </c>
      <c r="U7" s="28"/>
      <c r="W7" s="26">
        <f t="shared" si="2"/>
        <v>3.2199999999999989</v>
      </c>
      <c r="X7" s="27">
        <f t="shared" si="2"/>
        <v>41.050000000000011</v>
      </c>
      <c r="Y7" s="27">
        <f t="shared" si="2"/>
        <v>-8.129999999999999</v>
      </c>
      <c r="Z7" s="27">
        <f t="shared" si="3"/>
        <v>33.375000441598473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-76.39</v>
      </c>
      <c r="N8" s="24">
        <v>159.46</v>
      </c>
      <c r="O8" s="25">
        <v>25.97</v>
      </c>
      <c r="Q8" s="26">
        <f t="shared" si="1"/>
        <v>3.2297297297297307</v>
      </c>
      <c r="R8" s="27">
        <f t="shared" si="1"/>
        <v>20.803030303030308</v>
      </c>
      <c r="S8" s="27">
        <f t="shared" si="1"/>
        <v>-30.281879194630871</v>
      </c>
      <c r="T8" s="27">
        <f t="shared" si="0"/>
        <v>14.672048956767808</v>
      </c>
      <c r="U8" s="28"/>
      <c r="W8" s="26">
        <f t="shared" si="2"/>
        <v>-2.3900000000000006</v>
      </c>
      <c r="X8" s="27">
        <f t="shared" si="2"/>
        <v>27.460000000000008</v>
      </c>
      <c r="Y8" s="27">
        <f t="shared" si="2"/>
        <v>-11.280000000000001</v>
      </c>
      <c r="Z8" s="27">
        <f t="shared" si="3"/>
        <v>22.865606906199417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-67.08</v>
      </c>
      <c r="N9" s="31">
        <v>159.47999999999999</v>
      </c>
      <c r="O9" s="32">
        <v>28.01</v>
      </c>
      <c r="Q9" s="33">
        <f t="shared" si="1"/>
        <v>-9.3513513513513526</v>
      </c>
      <c r="R9" s="34">
        <f t="shared" si="1"/>
        <v>20.818181818181809</v>
      </c>
      <c r="S9" s="34">
        <f t="shared" si="1"/>
        <v>-24.805369127516773</v>
      </c>
      <c r="T9" s="27">
        <f t="shared" si="0"/>
        <v>12.461950519917748</v>
      </c>
      <c r="U9" s="35"/>
      <c r="W9" s="33">
        <f t="shared" si="2"/>
        <v>6.9200000000000017</v>
      </c>
      <c r="X9" s="34">
        <f t="shared" si="2"/>
        <v>27.47999999999999</v>
      </c>
      <c r="Y9" s="34">
        <f t="shared" si="2"/>
        <v>-9.2399999999999984</v>
      </c>
      <c r="Z9" s="34">
        <f t="shared" si="3"/>
        <v>19.421286196125124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106.3</v>
      </c>
      <c r="N13" s="16">
        <v>144.69</v>
      </c>
      <c r="O13" s="17">
        <v>60.7</v>
      </c>
      <c r="Q13" s="18">
        <f>(M13-J13)/J13*100</f>
        <v>34.556962025316452</v>
      </c>
      <c r="R13" s="19">
        <f>(N13-K13)/K13*100</f>
        <v>26.921052631578945</v>
      </c>
      <c r="S13" s="19">
        <f>(O13-L13)/L13*100</f>
        <v>62.953020134228197</v>
      </c>
      <c r="T13" s="27">
        <f t="shared" ref="T13:T17" si="4">(SQRT(M13^2+N13^2+O13^2)-SQRT(J13^2+K13^2+L13^2))/SQRT(J13^2+K13^2+L13^2)*100</f>
        <v>31.969028583862436</v>
      </c>
      <c r="U13" s="20"/>
      <c r="W13" s="45">
        <f t="shared" si="2"/>
        <v>27.299999999999997</v>
      </c>
      <c r="X13" s="43">
        <f t="shared" si="2"/>
        <v>30.689999999999998</v>
      </c>
      <c r="Y13" s="43">
        <f t="shared" si="2"/>
        <v>23.450000000000003</v>
      </c>
      <c r="Z13" s="43">
        <f t="shared" si="3"/>
        <v>45.911534913971934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85.73</v>
      </c>
      <c r="N14" s="24">
        <v>149.44</v>
      </c>
      <c r="O14" s="25">
        <v>60.65</v>
      </c>
      <c r="Q14" s="26">
        <f t="shared" ref="Q14:S17" si="5">(M14-J14)/J14*100</f>
        <v>8.5189873417721564</v>
      </c>
      <c r="R14" s="27">
        <f t="shared" si="5"/>
        <v>31.087719298245613</v>
      </c>
      <c r="S14" s="27">
        <f t="shared" si="5"/>
        <v>62.818791946308714</v>
      </c>
      <c r="T14" s="27">
        <f t="shared" si="4"/>
        <v>27.18123867586829</v>
      </c>
      <c r="U14" s="28"/>
      <c r="W14" s="26">
        <f t="shared" si="2"/>
        <v>6.730000000000004</v>
      </c>
      <c r="X14" s="27">
        <f t="shared" si="2"/>
        <v>35.44</v>
      </c>
      <c r="Y14" s="27">
        <f t="shared" si="2"/>
        <v>23.4</v>
      </c>
      <c r="Z14" s="27">
        <f t="shared" si="3"/>
        <v>39.035668074758831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104.97</v>
      </c>
      <c r="N15" s="24">
        <v>145.66999999999999</v>
      </c>
      <c r="O15" s="25">
        <v>64.709999999999994</v>
      </c>
      <c r="Q15" s="26">
        <f t="shared" si="5"/>
        <v>32.87341772151899</v>
      </c>
      <c r="R15" s="27">
        <f t="shared" si="5"/>
        <v>27.780701754385955</v>
      </c>
      <c r="S15" s="27">
        <f t="shared" si="5"/>
        <v>73.718120805369111</v>
      </c>
      <c r="T15" s="27">
        <f t="shared" si="4"/>
        <v>32.896143703258787</v>
      </c>
      <c r="U15" s="28"/>
      <c r="W15" s="26">
        <f t="shared" si="2"/>
        <v>25.97</v>
      </c>
      <c r="X15" s="27">
        <f t="shared" si="2"/>
        <v>31.669999999999987</v>
      </c>
      <c r="Y15" s="27">
        <f t="shared" si="2"/>
        <v>27.459999999999994</v>
      </c>
      <c r="Z15" s="27">
        <f t="shared" si="3"/>
        <v>47.242988513250936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85.64</v>
      </c>
      <c r="N16" s="24">
        <v>153.35</v>
      </c>
      <c r="O16" s="25">
        <v>60.68</v>
      </c>
      <c r="Q16" s="26">
        <f t="shared" si="5"/>
        <v>8.4050632911392409</v>
      </c>
      <c r="R16" s="27">
        <f t="shared" si="5"/>
        <v>34.517543859649116</v>
      </c>
      <c r="S16" s="27">
        <f t="shared" si="5"/>
        <v>62.899328859060397</v>
      </c>
      <c r="T16" s="27">
        <f t="shared" si="4"/>
        <v>29.396224052439308</v>
      </c>
      <c r="U16" s="28"/>
      <c r="W16" s="26">
        <f t="shared" si="2"/>
        <v>6.6400000000000006</v>
      </c>
      <c r="X16" s="27">
        <f t="shared" si="2"/>
        <v>39.349999999999994</v>
      </c>
      <c r="Y16" s="27">
        <f t="shared" si="2"/>
        <v>23.43</v>
      </c>
      <c r="Z16" s="27">
        <f t="shared" si="3"/>
        <v>42.216664900596413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84.3</v>
      </c>
      <c r="N17" s="31">
        <v>153.41</v>
      </c>
      <c r="O17" s="32">
        <v>59.68</v>
      </c>
      <c r="Q17" s="33">
        <f t="shared" si="5"/>
        <v>6.7088607594936676</v>
      </c>
      <c r="R17" s="34">
        <f t="shared" si="5"/>
        <v>34.570175438596493</v>
      </c>
      <c r="S17" s="34">
        <f t="shared" si="5"/>
        <v>60.214765100671144</v>
      </c>
      <c r="T17" s="27">
        <f t="shared" si="4"/>
        <v>28.777084409364612</v>
      </c>
      <c r="U17" s="35"/>
      <c r="W17" s="33">
        <f t="shared" si="2"/>
        <v>5.2999999999999972</v>
      </c>
      <c r="X17" s="34">
        <f t="shared" si="2"/>
        <v>39.409999999999997</v>
      </c>
      <c r="Y17" s="34">
        <f t="shared" si="2"/>
        <v>22.43</v>
      </c>
      <c r="Z17" s="34">
        <f t="shared" si="3"/>
        <v>41.327502714605032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171.53</v>
      </c>
      <c r="N21" s="16">
        <v>10.63</v>
      </c>
      <c r="O21" s="17">
        <v>26.82</v>
      </c>
      <c r="Q21" s="18">
        <f>(M21-J21)/J21*100</f>
        <v>-1.9828571428571422</v>
      </c>
      <c r="R21" s="19">
        <f>(N21-K21)</f>
        <v>10.63</v>
      </c>
      <c r="S21" s="19">
        <f>(O21-L21)/L21*100</f>
        <v>-27.999999999999996</v>
      </c>
      <c r="T21" s="40"/>
      <c r="U21" s="20"/>
      <c r="W21" s="45">
        <f t="shared" si="2"/>
        <v>-3.4699999999999989</v>
      </c>
      <c r="X21" s="43">
        <f t="shared" si="2"/>
        <v>10.63</v>
      </c>
      <c r="Y21" s="43">
        <f t="shared" si="2"/>
        <v>-10.43</v>
      </c>
      <c r="Z21" s="43">
        <f t="shared" si="3"/>
        <v>-4.9813339144051554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172.64</v>
      </c>
      <c r="N22" s="24">
        <v>2.37</v>
      </c>
      <c r="O22" s="25">
        <v>26.75</v>
      </c>
      <c r="Q22" s="26">
        <f t="shared" ref="Q22:Q25" si="6">(M22-J22)/J22*100</f>
        <v>-1.3485714285714363</v>
      </c>
      <c r="R22" s="27">
        <f t="shared" ref="R22:R25" si="7">(N22-K22)</f>
        <v>2.37</v>
      </c>
      <c r="S22" s="27">
        <f t="shared" ref="S22:S25" si="8">(O22-L22)/L22*100</f>
        <v>-28.187919463087248</v>
      </c>
      <c r="T22" s="41"/>
      <c r="U22" s="28"/>
      <c r="W22" s="26">
        <f t="shared" si="2"/>
        <v>-2.3600000000000136</v>
      </c>
      <c r="X22" s="27">
        <f t="shared" si="2"/>
        <v>2.37</v>
      </c>
      <c r="Y22" s="27">
        <f t="shared" si="2"/>
        <v>-10.5</v>
      </c>
      <c r="Z22" s="27">
        <f t="shared" si="3"/>
        <v>-4.204352423574619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171.9</v>
      </c>
      <c r="N23" s="24">
        <v>3.41</v>
      </c>
      <c r="O23" s="25">
        <v>24.75</v>
      </c>
      <c r="Q23" s="26">
        <f t="shared" si="6"/>
        <v>-1.7714285714285682</v>
      </c>
      <c r="R23" s="27">
        <f t="shared" si="7"/>
        <v>3.41</v>
      </c>
      <c r="S23" s="27">
        <f t="shared" si="8"/>
        <v>-33.557046979865774</v>
      </c>
      <c r="T23" s="41"/>
      <c r="U23" s="28"/>
      <c r="W23" s="26">
        <f t="shared" si="2"/>
        <v>-3.0999999999999943</v>
      </c>
      <c r="X23" s="27">
        <f t="shared" si="2"/>
        <v>3.41</v>
      </c>
      <c r="Y23" s="27">
        <f t="shared" si="2"/>
        <v>-12.5</v>
      </c>
      <c r="Z23" s="27">
        <f t="shared" si="3"/>
        <v>-5.2144726983030694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170.15</v>
      </c>
      <c r="N24" s="24">
        <v>10.59</v>
      </c>
      <c r="O24" s="25">
        <v>26.81</v>
      </c>
      <c r="Q24" s="26">
        <f t="shared" si="6"/>
        <v>-2.7714285714285682</v>
      </c>
      <c r="R24" s="27">
        <f t="shared" si="7"/>
        <v>10.59</v>
      </c>
      <c r="S24" s="27">
        <f t="shared" si="8"/>
        <v>-28.026845637583897</v>
      </c>
      <c r="T24" s="41"/>
      <c r="U24" s="28"/>
      <c r="W24" s="26">
        <f t="shared" si="2"/>
        <v>-4.8499999999999943</v>
      </c>
      <c r="X24" s="27">
        <f t="shared" si="2"/>
        <v>10.59</v>
      </c>
      <c r="Y24" s="27">
        <f t="shared" si="2"/>
        <v>-10.440000000000001</v>
      </c>
      <c r="Z24" s="27">
        <f t="shared" si="3"/>
        <v>-6.3460808945206395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179.23</v>
      </c>
      <c r="N25" s="31">
        <v>15.53</v>
      </c>
      <c r="O25" s="32">
        <v>30.9</v>
      </c>
      <c r="Q25" s="33">
        <f t="shared" si="6"/>
        <v>2.4171428571428515</v>
      </c>
      <c r="R25" s="34">
        <f t="shared" si="7"/>
        <v>15.53</v>
      </c>
      <c r="S25" s="34">
        <f t="shared" si="8"/>
        <v>-17.046979865771817</v>
      </c>
      <c r="T25" s="42"/>
      <c r="U25" s="35"/>
      <c r="W25" s="33">
        <f t="shared" si="2"/>
        <v>4.2299999999999898</v>
      </c>
      <c r="X25" s="34">
        <f t="shared" si="2"/>
        <v>15.53</v>
      </c>
      <c r="Y25" s="34">
        <f t="shared" si="2"/>
        <v>-6.3500000000000014</v>
      </c>
      <c r="Z25" s="34">
        <f t="shared" si="3"/>
        <v>3.6154314576182003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4.738608083671374</v>
      </c>
      <c r="R28" s="44">
        <f>AVERAGE(R5:R9,R13:R17)</f>
        <v>27.211204146730459</v>
      </c>
      <c r="S28" s="44">
        <f t="shared" ref="S28" si="9">AVERAGE(S5:S9,S13:S17,S21:S25)</f>
        <v>4.2612975391498882</v>
      </c>
      <c r="T28" s="44">
        <f>AVERAGE(T5:T9,T13:T17)</f>
        <v>22.879623570681204</v>
      </c>
      <c r="V28" t="s">
        <v>89</v>
      </c>
      <c r="W28" s="44">
        <f>AVERAGE(W5:W9,W13:W17,W21:W25)</f>
        <v>4.8759999999999994</v>
      </c>
      <c r="X28" s="44">
        <f>AVERAGE(X5:X9,X13:X17,X21:X25)</f>
        <v>24.922666666666661</v>
      </c>
      <c r="Y28" s="44">
        <f t="shared" ref="Y28:Z28" si="10">AVERAGE(Y5:Y9,Y13:Y17,Y21:Y25)</f>
        <v>1.5873333333333333</v>
      </c>
      <c r="Z28" s="44">
        <f t="shared" si="10"/>
        <v>21.40405776671016</v>
      </c>
    </row>
    <row r="29" spans="2:27" x14ac:dyDescent="0.25">
      <c r="O29" t="s">
        <v>83</v>
      </c>
      <c r="Q29" s="44">
        <f>MAX(Q5:Q9,Q13:Q17,Q21:Q25)</f>
        <v>34.556962025316452</v>
      </c>
      <c r="R29" s="44">
        <f>MAX(R5:R9,R13:R17)</f>
        <v>34.570175438596493</v>
      </c>
      <c r="S29" s="44">
        <f>MAX(S5:S9,S13:S17,S21:S25)</f>
        <v>73.718120805369111</v>
      </c>
      <c r="T29" s="44">
        <f>MAX(T5:T9,T13:T17)</f>
        <v>32.896143703258787</v>
      </c>
      <c r="V29" t="s">
        <v>90</v>
      </c>
      <c r="W29" s="44">
        <f>MAX(W5:W9,W13:W17,W21:W25)</f>
        <v>27.299999999999997</v>
      </c>
      <c r="X29" s="44">
        <f>MAX(X5:X9,X13:X17,X21:X25)</f>
        <v>41.050000000000011</v>
      </c>
      <c r="Y29" s="44">
        <f>MAX(Y5:Y9,Y13:Y17,Y21:Y25)</f>
        <v>27.459999999999994</v>
      </c>
      <c r="Z29" s="44">
        <f>MAX(Z5:Z9,Z13:Z17,Z21:Z25)</f>
        <v>47.242988513250936</v>
      </c>
    </row>
    <row r="30" spans="2:27" x14ac:dyDescent="0.25">
      <c r="O30" t="s">
        <v>84</v>
      </c>
      <c r="Q30" s="44">
        <f>MIN(Q5:Q9,Q13:Q17,Q21:Q25)</f>
        <v>-9.3513513513513526</v>
      </c>
      <c r="R30" s="44">
        <f>MIN(R5:R9,R13:R17)</f>
        <v>20.659090909090917</v>
      </c>
      <c r="S30" s="44">
        <f>MIN(S5:S9,S13:S17,S21:S25)</f>
        <v>-33.557046979865774</v>
      </c>
      <c r="T30" s="44">
        <f>MIN(T5:T9,T13:T17)</f>
        <v>12.461950519917748</v>
      </c>
      <c r="V30" t="s">
        <v>91</v>
      </c>
      <c r="W30" s="44">
        <f>MIN(W5:W9,W13:W17,W21:W25)</f>
        <v>-4.8499999999999943</v>
      </c>
      <c r="X30" s="44">
        <f>MIN(X5:X9,X13:X17,X21:X25)</f>
        <v>2.37</v>
      </c>
      <c r="Y30" s="44">
        <f>MIN(Y5:Y9,Y13:Y17,Y21:Y25)</f>
        <v>-12.5</v>
      </c>
      <c r="Z30" s="44">
        <f>MIN(Z5:Z9,Z13:Z17,Z21:Z25)</f>
        <v>-6.3460808945206395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8651-5998-43C9-9401-61C6F5B757C4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-62.93</v>
      </c>
      <c r="N5" s="16">
        <v>142.91</v>
      </c>
      <c r="O5" s="17">
        <v>29.89</v>
      </c>
      <c r="Q5" s="18">
        <f>(M5-J5)/J5*100</f>
        <v>-14.95945945945946</v>
      </c>
      <c r="R5" s="19">
        <f>(N5-K5)/K5*100</f>
        <v>8.265151515151512</v>
      </c>
      <c r="S5" s="19">
        <f>(O5-L5)/L5*100</f>
        <v>-19.758389261744966</v>
      </c>
      <c r="T5" s="27">
        <f t="shared" ref="T5:T9" si="0">(SQRT(M5^2+N5^2+O5^2)-SQRT(J5^2+K5^2+L5^2))/SQRT(J5^2+K5^2+L5^2)*100</f>
        <v>2.0163168085904526</v>
      </c>
      <c r="U5" s="20"/>
      <c r="W5" s="45">
        <f>(M5-J5)</f>
        <v>11.07</v>
      </c>
      <c r="X5" s="43">
        <f>(N5-K5)</f>
        <v>10.909999999999997</v>
      </c>
      <c r="Y5" s="43">
        <f>(O5-L5)</f>
        <v>-7.3599999999999994</v>
      </c>
      <c r="Z5" s="43">
        <f>(SQRT(M5^2+N5^2+O5^2)-SQRT(J5^2+K5^2+L5^2))</f>
        <v>3.1423223627075743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-62.04</v>
      </c>
      <c r="N6" s="24">
        <v>140.32</v>
      </c>
      <c r="O6" s="25">
        <v>27.87</v>
      </c>
      <c r="Q6" s="26">
        <f t="shared" ref="Q6:S9" si="1">(M6-J6)/J6*100</f>
        <v>-16.162162162162165</v>
      </c>
      <c r="R6" s="27">
        <f t="shared" si="1"/>
        <v>6.3030303030302974</v>
      </c>
      <c r="S6" s="27">
        <f t="shared" si="1"/>
        <v>-25.181208053691272</v>
      </c>
      <c r="T6" s="27">
        <f t="shared" si="0"/>
        <v>5.7293578711448717E-2</v>
      </c>
      <c r="U6" s="28"/>
      <c r="W6" s="26">
        <f t="shared" ref="W6:Y25" si="2">(M6-J6)</f>
        <v>11.96</v>
      </c>
      <c r="X6" s="27">
        <f t="shared" si="2"/>
        <v>8.3199999999999932</v>
      </c>
      <c r="Y6" s="27">
        <f t="shared" si="2"/>
        <v>-9.379999999999999</v>
      </c>
      <c r="Z6" s="27">
        <f t="shared" ref="Z6:Z25" si="3">(SQRT(M6^2+N6^2+O6^2)-SQRT(J6^2+K6^2+L6^2))</f>
        <v>8.928899112356703E-2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-60.46</v>
      </c>
      <c r="N7" s="24">
        <v>143.04</v>
      </c>
      <c r="O7" s="25">
        <v>28.9</v>
      </c>
      <c r="Q7" s="26">
        <f t="shared" si="1"/>
        <v>-18.297297297297295</v>
      </c>
      <c r="R7" s="27">
        <f t="shared" si="1"/>
        <v>8.363636363636358</v>
      </c>
      <c r="S7" s="27">
        <f t="shared" si="1"/>
        <v>-22.41610738255034</v>
      </c>
      <c r="T7" s="27">
        <f t="shared" si="0"/>
        <v>1.3567234098325591</v>
      </c>
      <c r="U7" s="28"/>
      <c r="W7" s="26">
        <f t="shared" si="2"/>
        <v>13.54</v>
      </c>
      <c r="X7" s="27">
        <f t="shared" si="2"/>
        <v>11.039999999999992</v>
      </c>
      <c r="Y7" s="27">
        <f t="shared" si="2"/>
        <v>-8.3500000000000014</v>
      </c>
      <c r="Z7" s="27">
        <f t="shared" si="3"/>
        <v>2.1143811788714117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-61.59</v>
      </c>
      <c r="N8" s="24">
        <v>144.32</v>
      </c>
      <c r="O8" s="25">
        <v>29.91</v>
      </c>
      <c r="Q8" s="26">
        <f t="shared" si="1"/>
        <v>-16.770270270270267</v>
      </c>
      <c r="R8" s="27">
        <f t="shared" si="1"/>
        <v>9.3333333333333286</v>
      </c>
      <c r="S8" s="27">
        <f t="shared" si="1"/>
        <v>-19.70469798657718</v>
      </c>
      <c r="T8" s="27">
        <f t="shared" si="0"/>
        <v>2.4981486863116102</v>
      </c>
      <c r="U8" s="28"/>
      <c r="W8" s="26">
        <f t="shared" si="2"/>
        <v>12.409999999999997</v>
      </c>
      <c r="X8" s="27">
        <f t="shared" si="2"/>
        <v>12.319999999999993</v>
      </c>
      <c r="Y8" s="27">
        <f t="shared" si="2"/>
        <v>-7.34</v>
      </c>
      <c r="Z8" s="27">
        <f t="shared" si="3"/>
        <v>3.8932316830970706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-73.38</v>
      </c>
      <c r="N9" s="31">
        <v>139.91999999999999</v>
      </c>
      <c r="O9" s="32">
        <v>29.81</v>
      </c>
      <c r="Q9" s="33">
        <f t="shared" si="1"/>
        <v>-0.83783783783784405</v>
      </c>
      <c r="R9" s="34">
        <f t="shared" si="1"/>
        <v>5.9999999999999911</v>
      </c>
      <c r="S9" s="34">
        <f t="shared" si="1"/>
        <v>-19.973154362416111</v>
      </c>
      <c r="T9" s="27">
        <f t="shared" si="0"/>
        <v>3.1681374829555837</v>
      </c>
      <c r="U9" s="35"/>
      <c r="W9" s="33">
        <f t="shared" si="2"/>
        <v>0.62000000000000455</v>
      </c>
      <c r="X9" s="34">
        <f t="shared" si="2"/>
        <v>7.9199999999999875</v>
      </c>
      <c r="Y9" s="34">
        <f t="shared" si="2"/>
        <v>-7.4400000000000013</v>
      </c>
      <c r="Z9" s="34">
        <f t="shared" si="3"/>
        <v>4.9373735409084247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82.21</v>
      </c>
      <c r="N13" s="16">
        <v>123.82</v>
      </c>
      <c r="O13" s="17">
        <v>44.4</v>
      </c>
      <c r="Q13" s="18">
        <f>(M13-J13)/J13*100</f>
        <v>4.0632911392404987</v>
      </c>
      <c r="R13" s="19">
        <f>(N13-K13)/K13*100</f>
        <v>8.6140350877192926</v>
      </c>
      <c r="S13" s="19">
        <f>(O13-L13)/L13*100</f>
        <v>19.194630872483216</v>
      </c>
      <c r="T13" s="27">
        <f t="shared" ref="T13:T17" si="4">(SQRT(M13^2+N13^2+O13^2)-SQRT(J13^2+K13^2+L13^2))/SQRT(J13^2+K13^2+L13^2)*100</f>
        <v>8.0106546948409374</v>
      </c>
      <c r="U13" s="20"/>
      <c r="W13" s="45">
        <f t="shared" si="2"/>
        <v>3.2099999999999937</v>
      </c>
      <c r="X13" s="43">
        <f t="shared" si="2"/>
        <v>9.8199999999999932</v>
      </c>
      <c r="Y13" s="43">
        <f t="shared" si="2"/>
        <v>7.1499999999999986</v>
      </c>
      <c r="Z13" s="43">
        <f t="shared" si="3"/>
        <v>11.504304916278073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94.82</v>
      </c>
      <c r="N14" s="24">
        <v>133.86000000000001</v>
      </c>
      <c r="O14" s="25">
        <v>37.549999999999997</v>
      </c>
      <c r="Q14" s="26">
        <f t="shared" ref="Q14:S17" si="5">(M14-J14)/J14*100</f>
        <v>20.025316455696192</v>
      </c>
      <c r="R14" s="27">
        <f t="shared" si="5"/>
        <v>17.421052631578959</v>
      </c>
      <c r="S14" s="27">
        <f t="shared" si="5"/>
        <v>0.80536912751677092</v>
      </c>
      <c r="T14" s="27">
        <f t="shared" si="4"/>
        <v>17.178827802996206</v>
      </c>
      <c r="U14" s="28"/>
      <c r="W14" s="26">
        <f t="shared" si="2"/>
        <v>15.819999999999993</v>
      </c>
      <c r="X14" s="27">
        <f t="shared" si="2"/>
        <v>19.860000000000014</v>
      </c>
      <c r="Y14" s="27">
        <f t="shared" si="2"/>
        <v>0.29999999999999716</v>
      </c>
      <c r="Z14" s="27">
        <f t="shared" si="3"/>
        <v>24.670951461330958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89.52</v>
      </c>
      <c r="N15" s="24">
        <v>130.18</v>
      </c>
      <c r="O15" s="25">
        <v>55.49</v>
      </c>
      <c r="Q15" s="26">
        <f t="shared" si="5"/>
        <v>13.316455696202526</v>
      </c>
      <c r="R15" s="27">
        <f t="shared" si="5"/>
        <v>14.192982456140356</v>
      </c>
      <c r="S15" s="27">
        <f t="shared" si="5"/>
        <v>48.966442953020142</v>
      </c>
      <c r="T15" s="27">
        <f t="shared" si="4"/>
        <v>16.599075200479895</v>
      </c>
      <c r="U15" s="28"/>
      <c r="W15" s="26">
        <f t="shared" si="2"/>
        <v>10.519999999999996</v>
      </c>
      <c r="X15" s="27">
        <f t="shared" si="2"/>
        <v>16.180000000000007</v>
      </c>
      <c r="Y15" s="27">
        <f t="shared" si="2"/>
        <v>18.240000000000002</v>
      </c>
      <c r="Z15" s="27">
        <f t="shared" si="3"/>
        <v>23.838354005888419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94.64</v>
      </c>
      <c r="N16" s="24">
        <v>138.16</v>
      </c>
      <c r="O16" s="25">
        <v>33.590000000000003</v>
      </c>
      <c r="Q16" s="26">
        <f t="shared" si="5"/>
        <v>19.797468354430382</v>
      </c>
      <c r="R16" s="27">
        <f t="shared" si="5"/>
        <v>21.192982456140346</v>
      </c>
      <c r="S16" s="27">
        <f t="shared" si="5"/>
        <v>-9.8255033557046882</v>
      </c>
      <c r="T16" s="27">
        <f t="shared" si="4"/>
        <v>18.932264172361275</v>
      </c>
      <c r="U16" s="28"/>
      <c r="W16" s="26">
        <f t="shared" si="2"/>
        <v>15.64</v>
      </c>
      <c r="X16" s="27">
        <f t="shared" si="2"/>
        <v>24.159999999999997</v>
      </c>
      <c r="Y16" s="27">
        <f t="shared" si="2"/>
        <v>-3.6599999999999966</v>
      </c>
      <c r="Z16" s="27">
        <f t="shared" si="3"/>
        <v>27.189106020840143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95.5</v>
      </c>
      <c r="N17" s="31">
        <v>139.6</v>
      </c>
      <c r="O17" s="32">
        <v>32.61</v>
      </c>
      <c r="Q17" s="33">
        <f t="shared" si="5"/>
        <v>20.88607594936709</v>
      </c>
      <c r="R17" s="34">
        <f t="shared" si="5"/>
        <v>22.456140350877188</v>
      </c>
      <c r="S17" s="34">
        <f t="shared" si="5"/>
        <v>-12.456375838926176</v>
      </c>
      <c r="T17" s="27">
        <f t="shared" si="4"/>
        <v>19.944333584781386</v>
      </c>
      <c r="U17" s="35"/>
      <c r="W17" s="33">
        <f t="shared" si="2"/>
        <v>16.5</v>
      </c>
      <c r="X17" s="34">
        <f t="shared" si="2"/>
        <v>25.599999999999994</v>
      </c>
      <c r="Y17" s="34">
        <f t="shared" si="2"/>
        <v>-4.6400000000000006</v>
      </c>
      <c r="Z17" s="34">
        <f t="shared" si="3"/>
        <v>28.642564640697742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193.34</v>
      </c>
      <c r="N21" s="16">
        <v>4.17</v>
      </c>
      <c r="O21" s="17">
        <v>42.86</v>
      </c>
      <c r="Q21" s="18">
        <f>(M21-J21)/J21*100</f>
        <v>10.480000000000002</v>
      </c>
      <c r="R21" s="19">
        <f>(N21-K21)</f>
        <v>4.17</v>
      </c>
      <c r="S21" s="19">
        <f>(O21-L21)/L21*100</f>
        <v>15.060402684563757</v>
      </c>
      <c r="T21" s="40"/>
      <c r="U21" s="20"/>
      <c r="W21" s="45">
        <f t="shared" si="2"/>
        <v>18.340000000000003</v>
      </c>
      <c r="X21" s="43">
        <f t="shared" si="2"/>
        <v>4.17</v>
      </c>
      <c r="Y21" s="43">
        <f t="shared" si="2"/>
        <v>5.6099999999999994</v>
      </c>
      <c r="Z21" s="43">
        <f t="shared" si="3"/>
        <v>19.157022906598229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193.31</v>
      </c>
      <c r="N22" s="24">
        <v>1.29</v>
      </c>
      <c r="O22" s="25">
        <v>33.840000000000003</v>
      </c>
      <c r="Q22" s="26">
        <f t="shared" ref="Q22:Q25" si="6">(M22-J22)/J22*100</f>
        <v>10.462857142857144</v>
      </c>
      <c r="R22" s="27">
        <f t="shared" ref="R22:R25" si="7">(N22-K22)</f>
        <v>1.29</v>
      </c>
      <c r="S22" s="27">
        <f t="shared" ref="S22:S25" si="8">(O22-L22)/L22*100</f>
        <v>-9.1543624161073733</v>
      </c>
      <c r="T22" s="41"/>
      <c r="U22" s="28"/>
      <c r="W22" s="26">
        <f t="shared" si="2"/>
        <v>18.310000000000002</v>
      </c>
      <c r="X22" s="27">
        <f t="shared" si="2"/>
        <v>1.29</v>
      </c>
      <c r="Y22" s="27">
        <f t="shared" si="2"/>
        <v>-3.4099999999999966</v>
      </c>
      <c r="Z22" s="27">
        <f t="shared" si="3"/>
        <v>17.333282016876097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182.12</v>
      </c>
      <c r="N23" s="24">
        <v>-14.54</v>
      </c>
      <c r="O23" s="25">
        <v>23.64</v>
      </c>
      <c r="Q23" s="26">
        <f t="shared" si="6"/>
        <v>4.0685714285714312</v>
      </c>
      <c r="R23" s="27">
        <f t="shared" si="7"/>
        <v>-14.54</v>
      </c>
      <c r="S23" s="27">
        <f t="shared" si="8"/>
        <v>-36.536912751677853</v>
      </c>
      <c r="T23" s="41"/>
      <c r="U23" s="28"/>
      <c r="W23" s="26">
        <f t="shared" si="2"/>
        <v>7.1200000000000045</v>
      </c>
      <c r="X23" s="27">
        <f t="shared" si="2"/>
        <v>-14.54</v>
      </c>
      <c r="Y23" s="27">
        <f t="shared" si="2"/>
        <v>-13.61</v>
      </c>
      <c r="Z23" s="27">
        <f t="shared" si="3"/>
        <v>5.3020228118311934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190.66</v>
      </c>
      <c r="N24" s="24">
        <v>11.13</v>
      </c>
      <c r="O24" s="25">
        <v>44.91</v>
      </c>
      <c r="Q24" s="26">
        <f t="shared" si="6"/>
        <v>8.9485714285714266</v>
      </c>
      <c r="R24" s="27">
        <f t="shared" si="7"/>
        <v>11.13</v>
      </c>
      <c r="S24" s="27">
        <f t="shared" si="8"/>
        <v>20.563758389261736</v>
      </c>
      <c r="T24" s="41"/>
      <c r="U24" s="28"/>
      <c r="W24" s="26">
        <f t="shared" si="2"/>
        <v>15.659999999999997</v>
      </c>
      <c r="X24" s="27">
        <f t="shared" si="2"/>
        <v>11.13</v>
      </c>
      <c r="Y24" s="27">
        <f t="shared" si="2"/>
        <v>7.6599999999999966</v>
      </c>
      <c r="Z24" s="27">
        <f t="shared" si="3"/>
        <v>17.273286246374909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189.51</v>
      </c>
      <c r="N25" s="31">
        <v>13.68</v>
      </c>
      <c r="O25" s="32">
        <v>52.93</v>
      </c>
      <c r="Q25" s="33">
        <f t="shared" si="6"/>
        <v>8.2914285714285665</v>
      </c>
      <c r="R25" s="34">
        <f t="shared" si="7"/>
        <v>13.68</v>
      </c>
      <c r="S25" s="34">
        <f t="shared" si="8"/>
        <v>42.09395973154362</v>
      </c>
      <c r="T25" s="42"/>
      <c r="U25" s="35"/>
      <c r="W25" s="33">
        <f t="shared" si="2"/>
        <v>14.509999999999991</v>
      </c>
      <c r="X25" s="34">
        <f t="shared" si="2"/>
        <v>13.68</v>
      </c>
      <c r="Y25" s="34">
        <f t="shared" si="2"/>
        <v>15.68</v>
      </c>
      <c r="Z25" s="34">
        <f t="shared" si="3"/>
        <v>18.317296736435679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3.5542006092892153</v>
      </c>
      <c r="R28" s="44">
        <f>AVERAGE(R5:R9,R13:R17)</f>
        <v>12.214234449760763</v>
      </c>
      <c r="S28" s="44">
        <f t="shared" ref="S28" si="9">AVERAGE(S5:S9,S13:S17,S21:S25)</f>
        <v>-1.888143176733782</v>
      </c>
      <c r="T28" s="44">
        <f>AVERAGE(T5:T9,T13:T17)</f>
        <v>8.9761775421861358</v>
      </c>
      <c r="V28" t="s">
        <v>89</v>
      </c>
      <c r="W28" s="44">
        <f>AVERAGE(W5:W9,W13:W17,W21:W25)</f>
        <v>12.348666666666666</v>
      </c>
      <c r="X28" s="44">
        <f>AVERAGE(X5:X9,X13:X17,X21:X25)</f>
        <v>10.790666666666663</v>
      </c>
      <c r="Y28" s="44">
        <f t="shared" ref="Y28:Z28" si="10">AVERAGE(Y5:Y9,Y13:Y17,Y21:Y25)</f>
        <v>-0.70333333333333359</v>
      </c>
      <c r="Z28" s="44">
        <f t="shared" si="10"/>
        <v>13.826985967990632</v>
      </c>
    </row>
    <row r="29" spans="2:27" x14ac:dyDescent="0.25">
      <c r="O29" t="s">
        <v>83</v>
      </c>
      <c r="Q29" s="44">
        <f>MAX(Q5:Q9,Q13:Q17,Q21:Q25)</f>
        <v>20.88607594936709</v>
      </c>
      <c r="R29" s="44">
        <f>MAX(R5:R9,R13:R17)</f>
        <v>22.456140350877188</v>
      </c>
      <c r="S29" s="44">
        <f>MAX(S5:S9,S13:S17,S21:S25)</f>
        <v>48.966442953020142</v>
      </c>
      <c r="T29" s="44">
        <f>MAX(T5:T9,T13:T17)</f>
        <v>19.944333584781386</v>
      </c>
      <c r="V29" t="s">
        <v>90</v>
      </c>
      <c r="W29" s="44">
        <f>MAX(W5:W9,W13:W17,W21:W25)</f>
        <v>18.340000000000003</v>
      </c>
      <c r="X29" s="44">
        <f>MAX(X5:X9,X13:X17,X21:X25)</f>
        <v>25.599999999999994</v>
      </c>
      <c r="Y29" s="44">
        <f>MAX(Y5:Y9,Y13:Y17,Y21:Y25)</f>
        <v>18.240000000000002</v>
      </c>
      <c r="Z29" s="44">
        <f>MAX(Z5:Z9,Z13:Z17,Z21:Z25)</f>
        <v>28.642564640697742</v>
      </c>
    </row>
    <row r="30" spans="2:27" x14ac:dyDescent="0.25">
      <c r="O30" t="s">
        <v>84</v>
      </c>
      <c r="Q30" s="44">
        <f>MIN(Q5:Q9,Q13:Q17,Q21:Q25)</f>
        <v>-18.297297297297295</v>
      </c>
      <c r="R30" s="44">
        <f>MIN(R5:R9,R13:R17)</f>
        <v>5.9999999999999911</v>
      </c>
      <c r="S30" s="44">
        <f>MIN(S5:S9,S13:S17,S21:S25)</f>
        <v>-36.536912751677853</v>
      </c>
      <c r="T30" s="44">
        <f>MIN(T5:T9,T13:T17)</f>
        <v>5.7293578711448717E-2</v>
      </c>
      <c r="V30" t="s">
        <v>91</v>
      </c>
      <c r="W30" s="44">
        <f>MIN(W5:W9,W13:W17,W21:W25)</f>
        <v>0.62000000000000455</v>
      </c>
      <c r="X30" s="44">
        <f>MIN(X5:X9,X13:X17,X21:X25)</f>
        <v>-14.54</v>
      </c>
      <c r="Y30" s="44">
        <f>MIN(Y5:Y9,Y13:Y17,Y21:Y25)</f>
        <v>-13.61</v>
      </c>
      <c r="Z30" s="44">
        <f>MIN(Z5:Z9,Z13:Z17,Z21:Z25)</f>
        <v>8.928899112356703E-2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A083-63C1-4CD1-952D-A36D479957D9}">
  <dimension ref="B2:AA30"/>
  <sheetViews>
    <sheetView topLeftCell="L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-77.87</v>
      </c>
      <c r="N5" s="16">
        <v>149.59</v>
      </c>
      <c r="O5" s="17">
        <v>27.88</v>
      </c>
      <c r="Q5" s="18">
        <f>(M5-J5)/J5*100</f>
        <v>5.229729729729736</v>
      </c>
      <c r="R5" s="19">
        <f>(N5-K5)/K5*100</f>
        <v>13.32575757575758</v>
      </c>
      <c r="S5" s="19">
        <f>(O5-L5)/L5*100</f>
        <v>-25.154362416107386</v>
      </c>
      <c r="T5" s="27">
        <f t="shared" ref="T5:T9" si="0">(SQRT(M5^2+N5^2+O5^2)-SQRT(J5^2+K5^2+L5^2))/SQRT(J5^2+K5^2+L5^2)*100</f>
        <v>9.6818478863756994</v>
      </c>
      <c r="U5" s="20"/>
      <c r="W5" s="45">
        <f>(M5-J5)</f>
        <v>-3.8700000000000045</v>
      </c>
      <c r="X5" s="43">
        <f>(N5-K5)</f>
        <v>17.590000000000003</v>
      </c>
      <c r="Y5" s="43">
        <f>(O5-L5)</f>
        <v>-9.370000000000001</v>
      </c>
      <c r="Z5" s="43">
        <f>(SQRT(M5^2+N5^2+O5^2)-SQRT(J5^2+K5^2+L5^2))</f>
        <v>15.088644302360194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-75.31</v>
      </c>
      <c r="N6" s="24">
        <v>150.94999999999999</v>
      </c>
      <c r="O6" s="25">
        <v>28.9</v>
      </c>
      <c r="Q6" s="26">
        <f t="shared" ref="Q6:S9" si="1">(M6-J6)/J6*100</f>
        <v>1.7702702702702733</v>
      </c>
      <c r="R6" s="27">
        <f t="shared" si="1"/>
        <v>14.356060606060597</v>
      </c>
      <c r="S6" s="27">
        <f t="shared" si="1"/>
        <v>-22.41610738255034</v>
      </c>
      <c r="T6" s="27">
        <f t="shared" si="0"/>
        <v>9.8216084380179236</v>
      </c>
      <c r="U6" s="28"/>
      <c r="W6" s="26">
        <f t="shared" ref="W6:Y25" si="2">(M6-J6)</f>
        <v>-1.3100000000000023</v>
      </c>
      <c r="X6" s="27">
        <f t="shared" si="2"/>
        <v>18.949999999999989</v>
      </c>
      <c r="Y6" s="27">
        <f t="shared" si="2"/>
        <v>-8.3500000000000014</v>
      </c>
      <c r="Z6" s="27">
        <f t="shared" ref="Z6:Z25" si="3">(SQRT(M6^2+N6^2+O6^2)-SQRT(J6^2+K6^2+L6^2))</f>
        <v>15.306453678832497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-69.849999999999994</v>
      </c>
      <c r="N7" s="24">
        <v>145.5</v>
      </c>
      <c r="O7" s="25">
        <v>29.88</v>
      </c>
      <c r="Q7" s="26">
        <f t="shared" si="1"/>
        <v>-5.6081081081081159</v>
      </c>
      <c r="R7" s="27">
        <f t="shared" si="1"/>
        <v>10.227272727272728</v>
      </c>
      <c r="S7" s="27">
        <f t="shared" si="1"/>
        <v>-19.785234899328863</v>
      </c>
      <c r="T7" s="27">
        <f t="shared" si="0"/>
        <v>5.323104215722382</v>
      </c>
      <c r="U7" s="28"/>
      <c r="W7" s="26">
        <f t="shared" si="2"/>
        <v>4.1500000000000057</v>
      </c>
      <c r="X7" s="27">
        <f t="shared" si="2"/>
        <v>13.5</v>
      </c>
      <c r="Y7" s="27">
        <f t="shared" si="2"/>
        <v>-7.370000000000001</v>
      </c>
      <c r="Z7" s="27">
        <f t="shared" si="3"/>
        <v>8.2957744263316897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-59.19</v>
      </c>
      <c r="N8" s="24">
        <v>151.15</v>
      </c>
      <c r="O8" s="25">
        <v>30.98</v>
      </c>
      <c r="Q8" s="26">
        <f t="shared" si="1"/>
        <v>-20.013513513513516</v>
      </c>
      <c r="R8" s="27">
        <f t="shared" si="1"/>
        <v>14.507575757575761</v>
      </c>
      <c r="S8" s="27">
        <f t="shared" si="1"/>
        <v>-16.832214765100669</v>
      </c>
      <c r="T8" s="27">
        <f t="shared" si="0"/>
        <v>6.0389012284164743</v>
      </c>
      <c r="U8" s="28"/>
      <c r="W8" s="26">
        <f t="shared" si="2"/>
        <v>14.810000000000002</v>
      </c>
      <c r="X8" s="27">
        <f t="shared" si="2"/>
        <v>19.150000000000006</v>
      </c>
      <c r="Y8" s="27">
        <f t="shared" si="2"/>
        <v>-6.27</v>
      </c>
      <c r="Z8" s="27">
        <f t="shared" si="3"/>
        <v>9.4113059492377147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-77.44</v>
      </c>
      <c r="N9" s="31">
        <v>144.02000000000001</v>
      </c>
      <c r="O9" s="32">
        <v>28.83</v>
      </c>
      <c r="Q9" s="33">
        <f t="shared" si="1"/>
        <v>4.6486486486486456</v>
      </c>
      <c r="R9" s="34">
        <f t="shared" si="1"/>
        <v>9.1060606060606126</v>
      </c>
      <c r="S9" s="34">
        <f t="shared" si="1"/>
        <v>-22.604026845637591</v>
      </c>
      <c r="T9" s="27">
        <f t="shared" si="0"/>
        <v>6.5431407716821477</v>
      </c>
      <c r="U9" s="35"/>
      <c r="W9" s="33">
        <f t="shared" si="2"/>
        <v>-3.4399999999999977</v>
      </c>
      <c r="X9" s="34">
        <f t="shared" si="2"/>
        <v>12.02000000000001</v>
      </c>
      <c r="Y9" s="34">
        <f t="shared" si="2"/>
        <v>-8.4200000000000017</v>
      </c>
      <c r="Z9" s="34">
        <f t="shared" si="3"/>
        <v>10.197136423007777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87.4</v>
      </c>
      <c r="N13" s="16">
        <v>119.36</v>
      </c>
      <c r="O13" s="17">
        <v>63.39</v>
      </c>
      <c r="Q13" s="18">
        <f>(M13-J13)/J13*100</f>
        <v>10.63291139240507</v>
      </c>
      <c r="R13" s="19">
        <f>(N13-K13)/K13*100</f>
        <v>4.7017543859649118</v>
      </c>
      <c r="S13" s="19">
        <f>(O13-L13)/L13*100</f>
        <v>70.174496644295303</v>
      </c>
      <c r="T13" s="27">
        <f t="shared" ref="T13:T17" si="4">(SQRT(M13^2+N13^2+O13^2)-SQRT(J13^2+K13^2+L13^2))/SQRT(J13^2+K13^2+L13^2)*100</f>
        <v>12.070132127861733</v>
      </c>
      <c r="U13" s="20"/>
      <c r="W13" s="45">
        <f t="shared" si="2"/>
        <v>8.4000000000000057</v>
      </c>
      <c r="X13" s="43">
        <f t="shared" si="2"/>
        <v>5.3599999999999994</v>
      </c>
      <c r="Y13" s="43">
        <f t="shared" si="2"/>
        <v>26.14</v>
      </c>
      <c r="Z13" s="43">
        <f t="shared" si="3"/>
        <v>17.334223689371356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87.21</v>
      </c>
      <c r="N14" s="24">
        <v>124.63</v>
      </c>
      <c r="O14" s="25">
        <v>61.43</v>
      </c>
      <c r="Q14" s="26">
        <f t="shared" ref="Q14:S17" si="5">(M14-J14)/J14*100</f>
        <v>10.392405063291131</v>
      </c>
      <c r="R14" s="27">
        <f t="shared" si="5"/>
        <v>9.3245614035087669</v>
      </c>
      <c r="S14" s="27">
        <f t="shared" si="5"/>
        <v>64.912751677852341</v>
      </c>
      <c r="T14" s="27">
        <f t="shared" si="4"/>
        <v>14.229830567380889</v>
      </c>
      <c r="U14" s="28"/>
      <c r="W14" s="26">
        <f t="shared" si="2"/>
        <v>8.2099999999999937</v>
      </c>
      <c r="X14" s="27">
        <f t="shared" si="2"/>
        <v>10.629999999999995</v>
      </c>
      <c r="Y14" s="27">
        <f t="shared" si="2"/>
        <v>24.18</v>
      </c>
      <c r="Z14" s="27">
        <f t="shared" si="3"/>
        <v>20.43582153897529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88.67</v>
      </c>
      <c r="N15" s="24">
        <v>121.96</v>
      </c>
      <c r="O15" s="25">
        <v>64.42</v>
      </c>
      <c r="Q15" s="26">
        <f t="shared" si="5"/>
        <v>12.240506329113925</v>
      </c>
      <c r="R15" s="27">
        <f t="shared" si="5"/>
        <v>6.9824561403508723</v>
      </c>
      <c r="S15" s="27">
        <f t="shared" si="5"/>
        <v>72.939597315436245</v>
      </c>
      <c r="T15" s="27">
        <f t="shared" si="4"/>
        <v>14.176083538811742</v>
      </c>
      <c r="U15" s="28"/>
      <c r="W15" s="26">
        <f t="shared" si="2"/>
        <v>9.6700000000000017</v>
      </c>
      <c r="X15" s="27">
        <f t="shared" si="2"/>
        <v>7.9599999999999937</v>
      </c>
      <c r="Y15" s="27">
        <f t="shared" si="2"/>
        <v>27.17</v>
      </c>
      <c r="Z15" s="27">
        <f t="shared" si="3"/>
        <v>20.358634064473165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78.36</v>
      </c>
      <c r="N16" s="24">
        <v>123.94</v>
      </c>
      <c r="O16" s="25">
        <v>38.39</v>
      </c>
      <c r="Q16" s="26">
        <f t="shared" si="5"/>
        <v>-0.81012658227848178</v>
      </c>
      <c r="R16" s="27">
        <f t="shared" si="5"/>
        <v>8.7192982456140342</v>
      </c>
      <c r="S16" s="27">
        <f t="shared" si="5"/>
        <v>3.0604026845637597</v>
      </c>
      <c r="T16" s="27">
        <f t="shared" si="4"/>
        <v>5.5449182864156672</v>
      </c>
      <c r="U16" s="28"/>
      <c r="W16" s="26">
        <f t="shared" si="2"/>
        <v>-0.64000000000000057</v>
      </c>
      <c r="X16" s="27">
        <f t="shared" si="2"/>
        <v>9.9399999999999977</v>
      </c>
      <c r="Y16" s="27">
        <f t="shared" si="2"/>
        <v>1.1400000000000006</v>
      </c>
      <c r="Z16" s="27">
        <f t="shared" si="3"/>
        <v>7.9631981570563255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61.31</v>
      </c>
      <c r="N17" s="31">
        <v>126.66</v>
      </c>
      <c r="O17" s="32">
        <v>28.33</v>
      </c>
      <c r="Q17" s="33">
        <f t="shared" si="5"/>
        <v>-22.392405063291136</v>
      </c>
      <c r="R17" s="34">
        <f t="shared" si="5"/>
        <v>11.105263157894733</v>
      </c>
      <c r="S17" s="34">
        <f t="shared" si="5"/>
        <v>-23.946308724832218</v>
      </c>
      <c r="T17" s="27">
        <f t="shared" si="4"/>
        <v>-4.9229889196015335E-2</v>
      </c>
      <c r="U17" s="35"/>
      <c r="W17" s="33">
        <f t="shared" si="2"/>
        <v>-17.689999999999998</v>
      </c>
      <c r="X17" s="34">
        <f t="shared" si="2"/>
        <v>12.659999999999997</v>
      </c>
      <c r="Y17" s="34">
        <f t="shared" si="2"/>
        <v>-8.9200000000000017</v>
      </c>
      <c r="Z17" s="34">
        <f t="shared" si="3"/>
        <v>-7.0700295778607369E-2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183.01</v>
      </c>
      <c r="N21" s="16">
        <v>4.8099999999999996</v>
      </c>
      <c r="O21" s="17">
        <v>31.82</v>
      </c>
      <c r="Q21" s="18">
        <f>(M21-J21)/J21*100</f>
        <v>4.5771428571428521</v>
      </c>
      <c r="R21" s="19">
        <f>(N21-K21)</f>
        <v>4.8099999999999996</v>
      </c>
      <c r="S21" s="19">
        <f>(O21-L21)/L21*100</f>
        <v>-14.577181208053691</v>
      </c>
      <c r="T21" s="40"/>
      <c r="U21" s="20"/>
      <c r="W21" s="45">
        <f t="shared" si="2"/>
        <v>8.0099999999999909</v>
      </c>
      <c r="X21" s="43">
        <f t="shared" si="2"/>
        <v>4.8099999999999996</v>
      </c>
      <c r="Y21" s="43">
        <f t="shared" si="2"/>
        <v>-5.43</v>
      </c>
      <c r="Z21" s="43">
        <f t="shared" si="3"/>
        <v>6.8973967644656682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194.74</v>
      </c>
      <c r="N22" s="24">
        <v>15.2</v>
      </c>
      <c r="O22" s="25">
        <v>61.97</v>
      </c>
      <c r="Q22" s="26">
        <f t="shared" ref="Q22:Q25" si="6">(M22-J22)/J22*100</f>
        <v>11.280000000000005</v>
      </c>
      <c r="R22" s="27">
        <f t="shared" ref="R22:R25" si="7">(N22-K22)</f>
        <v>15.2</v>
      </c>
      <c r="S22" s="27">
        <f t="shared" ref="S22:S25" si="8">(O22-L22)/L22*100</f>
        <v>66.362416107382543</v>
      </c>
      <c r="T22" s="41"/>
      <c r="U22" s="28"/>
      <c r="W22" s="26">
        <f t="shared" si="2"/>
        <v>19.740000000000009</v>
      </c>
      <c r="X22" s="27">
        <f t="shared" si="2"/>
        <v>15.2</v>
      </c>
      <c r="Y22" s="27">
        <f t="shared" si="2"/>
        <v>24.72</v>
      </c>
      <c r="Z22" s="27">
        <f t="shared" si="3"/>
        <v>26.006240136956535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187.41</v>
      </c>
      <c r="N23" s="24">
        <v>6.44</v>
      </c>
      <c r="O23" s="25">
        <v>32.85</v>
      </c>
      <c r="Q23" s="26">
        <f t="shared" si="6"/>
        <v>7.091428571428569</v>
      </c>
      <c r="R23" s="27">
        <f t="shared" si="7"/>
        <v>6.44</v>
      </c>
      <c r="S23" s="27">
        <f t="shared" si="8"/>
        <v>-11.812080536912747</v>
      </c>
      <c r="T23" s="41"/>
      <c r="U23" s="28"/>
      <c r="W23" s="26">
        <f t="shared" si="2"/>
        <v>12.409999999999997</v>
      </c>
      <c r="X23" s="27">
        <f t="shared" si="2"/>
        <v>6.44</v>
      </c>
      <c r="Y23" s="27">
        <f t="shared" si="2"/>
        <v>-4.3999999999999986</v>
      </c>
      <c r="Z23" s="27">
        <f t="shared" si="3"/>
        <v>11.455669517850453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194.03</v>
      </c>
      <c r="N24" s="24">
        <v>8.5</v>
      </c>
      <c r="O24" s="25">
        <v>52.9</v>
      </c>
      <c r="Q24" s="26">
        <f t="shared" si="6"/>
        <v>10.874285714285715</v>
      </c>
      <c r="R24" s="27">
        <f t="shared" si="7"/>
        <v>8.5</v>
      </c>
      <c r="S24" s="27">
        <f t="shared" si="8"/>
        <v>42.013422818791938</v>
      </c>
      <c r="T24" s="41"/>
      <c r="U24" s="28"/>
      <c r="W24" s="26">
        <f t="shared" si="2"/>
        <v>19.03</v>
      </c>
      <c r="X24" s="27">
        <f t="shared" si="2"/>
        <v>8.5</v>
      </c>
      <c r="Y24" s="27">
        <f t="shared" si="2"/>
        <v>15.649999999999999</v>
      </c>
      <c r="Z24" s="27">
        <f t="shared" si="3"/>
        <v>22.371033781746974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196.44</v>
      </c>
      <c r="N25" s="31">
        <v>11.01</v>
      </c>
      <c r="O25" s="32">
        <v>59.94</v>
      </c>
      <c r="Q25" s="33">
        <f t="shared" si="6"/>
        <v>12.251428571428571</v>
      </c>
      <c r="R25" s="34">
        <f t="shared" si="7"/>
        <v>11.01</v>
      </c>
      <c r="S25" s="34">
        <f t="shared" si="8"/>
        <v>60.912751677852341</v>
      </c>
      <c r="T25" s="42"/>
      <c r="U25" s="35"/>
      <c r="W25" s="33">
        <f t="shared" si="2"/>
        <v>21.439999999999998</v>
      </c>
      <c r="X25" s="34">
        <f t="shared" si="2"/>
        <v>11.01</v>
      </c>
      <c r="Y25" s="34">
        <f t="shared" si="2"/>
        <v>22.689999999999998</v>
      </c>
      <c r="Z25" s="34">
        <f t="shared" si="3"/>
        <v>26.755647258748667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2.8109735920368828</v>
      </c>
      <c r="R28" s="44">
        <f>AVERAGE(R5:R9,R13:R17)</f>
        <v>10.235606060606063</v>
      </c>
      <c r="S28" s="44">
        <f t="shared" ref="S28" si="9">AVERAGE(S5:S9,S13:S17,S21:S25)</f>
        <v>14.883221476510062</v>
      </c>
      <c r="T28" s="44">
        <f>AVERAGE(T5:T9,T13:T17)</f>
        <v>8.3380337171488641</v>
      </c>
      <c r="V28" t="s">
        <v>89</v>
      </c>
      <c r="W28" s="44">
        <f>AVERAGE(W5:W9,W13:W17,W21:W25)</f>
        <v>6.5946666666666669</v>
      </c>
      <c r="X28" s="44">
        <f>AVERAGE(X5:X9,X13:X17,X21:X25)</f>
        <v>11.581333333333331</v>
      </c>
      <c r="Y28" s="44">
        <f t="shared" ref="Y28:Z28" si="10">AVERAGE(Y5:Y9,Y13:Y17,Y21:Y25)</f>
        <v>5.5439999999999996</v>
      </c>
      <c r="Z28" s="44">
        <f t="shared" si="10"/>
        <v>14.520431959575713</v>
      </c>
    </row>
    <row r="29" spans="2:27" x14ac:dyDescent="0.25">
      <c r="O29" t="s">
        <v>83</v>
      </c>
      <c r="Q29" s="44">
        <f>MAX(Q5:Q9,Q13:Q17,Q21:Q25)</f>
        <v>12.251428571428571</v>
      </c>
      <c r="R29" s="44">
        <f>MAX(R5:R9,R13:R17)</f>
        <v>14.507575757575761</v>
      </c>
      <c r="S29" s="44">
        <f>MAX(S5:S9,S13:S17,S21:S25)</f>
        <v>72.939597315436245</v>
      </c>
      <c r="T29" s="44">
        <f>MAX(T5:T9,T13:T17)</f>
        <v>14.229830567380889</v>
      </c>
      <c r="V29" t="s">
        <v>90</v>
      </c>
      <c r="W29" s="44">
        <f>MAX(W5:W9,W13:W17,W21:W25)</f>
        <v>21.439999999999998</v>
      </c>
      <c r="X29" s="44">
        <f>MAX(X5:X9,X13:X17,X21:X25)</f>
        <v>19.150000000000006</v>
      </c>
      <c r="Y29" s="44">
        <f>MAX(Y5:Y9,Y13:Y17,Y21:Y25)</f>
        <v>27.17</v>
      </c>
      <c r="Z29" s="44">
        <f>MAX(Z5:Z9,Z13:Z17,Z21:Z25)</f>
        <v>26.755647258748667</v>
      </c>
    </row>
    <row r="30" spans="2:27" x14ac:dyDescent="0.25">
      <c r="O30" t="s">
        <v>84</v>
      </c>
      <c r="Q30" s="44">
        <f>MIN(Q5:Q9,Q13:Q17,Q21:Q25)</f>
        <v>-22.392405063291136</v>
      </c>
      <c r="R30" s="44">
        <f>MIN(R5:R9,R13:R17)</f>
        <v>4.7017543859649118</v>
      </c>
      <c r="S30" s="44">
        <f>MIN(S5:S9,S13:S17,S21:S25)</f>
        <v>-25.154362416107386</v>
      </c>
      <c r="T30" s="44">
        <f>MIN(T5:T9,T13:T17)</f>
        <v>-4.9229889196015335E-2</v>
      </c>
      <c r="V30" t="s">
        <v>91</v>
      </c>
      <c r="W30" s="44">
        <f>MIN(W5:W9,W13:W17,W21:W25)</f>
        <v>-17.689999999999998</v>
      </c>
      <c r="X30" s="44">
        <f>MIN(X5:X9,X13:X17,X21:X25)</f>
        <v>4.8099999999999996</v>
      </c>
      <c r="Y30" s="44">
        <f>MIN(Y5:Y9,Y13:Y17,Y21:Y25)</f>
        <v>-9.370000000000001</v>
      </c>
      <c r="Z30" s="44">
        <f>MIN(Z5:Z9,Z13:Z17,Z21:Z25)</f>
        <v>-7.0700295778607369E-2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2B9E-65E1-45AA-9B7A-57ABA7BC0788}">
  <dimension ref="B2:AA30"/>
  <sheetViews>
    <sheetView topLeftCell="F1"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-78.849999999999994</v>
      </c>
      <c r="N5" s="16">
        <v>152.33000000000001</v>
      </c>
      <c r="O5" s="17">
        <v>27.9</v>
      </c>
      <c r="Q5" s="18">
        <f>(M5-J5)/J5*100</f>
        <v>6.5540540540540464</v>
      </c>
      <c r="R5" s="19">
        <f>(N5-K5)/K5*100</f>
        <v>15.401515151515161</v>
      </c>
      <c r="S5" s="19">
        <f>(O5-L5)/L5*100</f>
        <v>-25.1006711409396</v>
      </c>
      <c r="T5" s="27">
        <f t="shared" ref="T5:T9" si="0">(SQRT(M5^2+N5^2+O5^2)-SQRT(J5^2+K5^2+L5^2))/SQRT(J5^2+K5^2+L5^2)*100</f>
        <v>11.509704873486234</v>
      </c>
      <c r="U5" s="20"/>
      <c r="W5" s="45">
        <f>(M5-J5)</f>
        <v>-4.8499999999999943</v>
      </c>
      <c r="X5" s="43">
        <f>(N5-K5)</f>
        <v>20.330000000000013</v>
      </c>
      <c r="Y5" s="43">
        <f>(O5-L5)</f>
        <v>-9.3500000000000014</v>
      </c>
      <c r="Z5" s="43">
        <f>(SQRT(M5^2+N5^2+O5^2)-SQRT(J5^2+K5^2+L5^2))</f>
        <v>17.937262070142424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-75.67</v>
      </c>
      <c r="N6" s="24">
        <v>153.78</v>
      </c>
      <c r="O6" s="25">
        <v>27.92</v>
      </c>
      <c r="Q6" s="26">
        <f t="shared" ref="Q6:S9" si="1">(M6-J6)/J6*100</f>
        <v>2.2567567567567592</v>
      </c>
      <c r="R6" s="27">
        <f t="shared" si="1"/>
        <v>16.5</v>
      </c>
      <c r="S6" s="27">
        <f t="shared" si="1"/>
        <v>-25.046979865771807</v>
      </c>
      <c r="T6" s="27">
        <f t="shared" si="0"/>
        <v>11.424013567583389</v>
      </c>
      <c r="U6" s="28"/>
      <c r="W6" s="26">
        <f t="shared" ref="W6:Y25" si="2">(M6-J6)</f>
        <v>-1.6700000000000017</v>
      </c>
      <c r="X6" s="27">
        <f t="shared" si="2"/>
        <v>21.78</v>
      </c>
      <c r="Y6" s="27">
        <f t="shared" si="2"/>
        <v>-9.3299999999999983</v>
      </c>
      <c r="Z6" s="27">
        <f t="shared" ref="Z6:Z25" si="3">(SQRT(M6^2+N6^2+O6^2)-SQRT(J6^2+K6^2+L6^2))</f>
        <v>17.803716733575811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-78.45</v>
      </c>
      <c r="N7" s="24">
        <v>148.12</v>
      </c>
      <c r="O7" s="25">
        <v>28.86</v>
      </c>
      <c r="Q7" s="26">
        <f t="shared" si="1"/>
        <v>6.0135135135135176</v>
      </c>
      <c r="R7" s="27">
        <f t="shared" si="1"/>
        <v>12.212121212121216</v>
      </c>
      <c r="S7" s="27">
        <f t="shared" si="1"/>
        <v>-22.523489932885905</v>
      </c>
      <c r="T7" s="27">
        <f t="shared" si="0"/>
        <v>9.1336058533152578</v>
      </c>
      <c r="U7" s="28"/>
      <c r="W7" s="26">
        <f t="shared" si="2"/>
        <v>-4.4500000000000028</v>
      </c>
      <c r="X7" s="27">
        <f t="shared" si="2"/>
        <v>16.120000000000005</v>
      </c>
      <c r="Y7" s="27">
        <f t="shared" si="2"/>
        <v>-8.39</v>
      </c>
      <c r="Z7" s="27">
        <f t="shared" si="3"/>
        <v>14.234238291696414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-78.180000000000007</v>
      </c>
      <c r="N8" s="24">
        <v>149.41999999999999</v>
      </c>
      <c r="O8" s="25">
        <v>29.87</v>
      </c>
      <c r="Q8" s="26">
        <f t="shared" si="1"/>
        <v>5.648648648648658</v>
      </c>
      <c r="R8" s="27">
        <f t="shared" si="1"/>
        <v>13.196969696969688</v>
      </c>
      <c r="S8" s="27">
        <f t="shared" si="1"/>
        <v>-19.812080536912749</v>
      </c>
      <c r="T8" s="27">
        <f t="shared" si="0"/>
        <v>9.8927380889139052</v>
      </c>
      <c r="U8" s="28"/>
      <c r="W8" s="26">
        <f t="shared" si="2"/>
        <v>-4.1800000000000068</v>
      </c>
      <c r="X8" s="27">
        <f t="shared" si="2"/>
        <v>17.419999999999987</v>
      </c>
      <c r="Y8" s="27">
        <f t="shared" si="2"/>
        <v>-7.379999999999999</v>
      </c>
      <c r="Z8" s="27">
        <f t="shared" si="3"/>
        <v>15.417305451584554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-69.44</v>
      </c>
      <c r="N9" s="31">
        <v>139.94999999999999</v>
      </c>
      <c r="O9" s="32">
        <v>30.33</v>
      </c>
      <c r="Q9" s="33">
        <f t="shared" si="1"/>
        <v>-6.1621621621621649</v>
      </c>
      <c r="R9" s="34">
        <f t="shared" si="1"/>
        <v>6.0227272727272645</v>
      </c>
      <c r="S9" s="34">
        <f t="shared" si="1"/>
        <v>-18.577181208053695</v>
      </c>
      <c r="T9" s="27">
        <f t="shared" si="0"/>
        <v>2.1191009882202967</v>
      </c>
      <c r="U9" s="35"/>
      <c r="W9" s="33">
        <f t="shared" si="2"/>
        <v>4.5600000000000023</v>
      </c>
      <c r="X9" s="34">
        <f t="shared" si="2"/>
        <v>7.9499999999999886</v>
      </c>
      <c r="Y9" s="34">
        <f t="shared" si="2"/>
        <v>-6.9200000000000017</v>
      </c>
      <c r="Z9" s="34">
        <f t="shared" si="3"/>
        <v>3.3025060326583286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63.1</v>
      </c>
      <c r="N13" s="16">
        <v>139.27000000000001</v>
      </c>
      <c r="O13" s="17">
        <v>25.45</v>
      </c>
      <c r="Q13" s="18">
        <f>(M13-J13)/J13*100</f>
        <v>-20.126582278481013</v>
      </c>
      <c r="R13" s="19">
        <f>(N13-K13)/K13*100</f>
        <v>22.166666666666675</v>
      </c>
      <c r="S13" s="19">
        <f>(O13-L13)/L13*100</f>
        <v>-31.677852348993291</v>
      </c>
      <c r="T13" s="27">
        <f t="shared" ref="T13:T17" si="4">(SQRT(M13^2+N13^2+O13^2)-SQRT(J13^2+K13^2+L13^2))/SQRT(J13^2+K13^2+L13^2)*100</f>
        <v>7.9302918503180404</v>
      </c>
      <c r="U13" s="20"/>
      <c r="W13" s="45">
        <f t="shared" si="2"/>
        <v>-15.899999999999999</v>
      </c>
      <c r="X13" s="43">
        <f t="shared" si="2"/>
        <v>25.27000000000001</v>
      </c>
      <c r="Y13" s="43">
        <f t="shared" si="2"/>
        <v>-11.8</v>
      </c>
      <c r="Z13" s="43">
        <f t="shared" si="3"/>
        <v>11.388893791650986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64.59</v>
      </c>
      <c r="N14" s="24">
        <v>137.87</v>
      </c>
      <c r="O14" s="25">
        <v>26.44</v>
      </c>
      <c r="Q14" s="26">
        <f t="shared" ref="Q14:S17" si="5">(M14-J14)/J14*100</f>
        <v>-18.24050632911392</v>
      </c>
      <c r="R14" s="27">
        <f t="shared" si="5"/>
        <v>20.938596491228072</v>
      </c>
      <c r="S14" s="27">
        <f t="shared" si="5"/>
        <v>-29.020134228187917</v>
      </c>
      <c r="T14" s="27">
        <f t="shared" si="4"/>
        <v>7.601025424097581</v>
      </c>
      <c r="U14" s="28"/>
      <c r="W14" s="26">
        <f t="shared" si="2"/>
        <v>-14.409999999999997</v>
      </c>
      <c r="X14" s="27">
        <f t="shared" si="2"/>
        <v>23.870000000000005</v>
      </c>
      <c r="Y14" s="27">
        <f t="shared" si="2"/>
        <v>-10.809999999999999</v>
      </c>
      <c r="Z14" s="27">
        <f t="shared" si="3"/>
        <v>10.916025903789972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65.47</v>
      </c>
      <c r="N15" s="24">
        <v>139.27000000000001</v>
      </c>
      <c r="O15" s="25">
        <v>26.46</v>
      </c>
      <c r="Q15" s="26">
        <f t="shared" si="5"/>
        <v>-17.126582278481013</v>
      </c>
      <c r="R15" s="27">
        <f t="shared" si="5"/>
        <v>22.166666666666675</v>
      </c>
      <c r="S15" s="27">
        <f t="shared" si="5"/>
        <v>-28.966442953020135</v>
      </c>
      <c r="T15" s="27">
        <f t="shared" si="4"/>
        <v>8.7295284635996584</v>
      </c>
      <c r="U15" s="28"/>
      <c r="W15" s="26">
        <f t="shared" si="2"/>
        <v>-13.530000000000001</v>
      </c>
      <c r="X15" s="27">
        <f t="shared" si="2"/>
        <v>25.27000000000001</v>
      </c>
      <c r="Y15" s="27">
        <f t="shared" si="2"/>
        <v>-10.79</v>
      </c>
      <c r="Z15" s="27">
        <f t="shared" si="3"/>
        <v>12.536697816379046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66.760000000000005</v>
      </c>
      <c r="N16" s="24">
        <v>140.74</v>
      </c>
      <c r="O16" s="25">
        <v>25.48</v>
      </c>
      <c r="Q16" s="26">
        <f t="shared" si="5"/>
        <v>-15.493670886075945</v>
      </c>
      <c r="R16" s="27">
        <f t="shared" si="5"/>
        <v>23.456140350877199</v>
      </c>
      <c r="S16" s="27">
        <f t="shared" si="5"/>
        <v>-31.597315436241608</v>
      </c>
      <c r="T16" s="27">
        <f t="shared" si="4"/>
        <v>9.9077389115940306</v>
      </c>
      <c r="U16" s="28"/>
      <c r="W16" s="26">
        <f t="shared" si="2"/>
        <v>-12.239999999999995</v>
      </c>
      <c r="X16" s="27">
        <f t="shared" si="2"/>
        <v>26.740000000000009</v>
      </c>
      <c r="Y16" s="27">
        <f t="shared" si="2"/>
        <v>-11.77</v>
      </c>
      <c r="Z16" s="27">
        <f t="shared" si="3"/>
        <v>14.228755802351316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64.55</v>
      </c>
      <c r="N17" s="31">
        <v>139.25</v>
      </c>
      <c r="O17" s="32">
        <v>26.46</v>
      </c>
      <c r="Q17" s="33">
        <f t="shared" si="5"/>
        <v>-18.291139240506332</v>
      </c>
      <c r="R17" s="34">
        <f t="shared" si="5"/>
        <v>22.149122807017545</v>
      </c>
      <c r="S17" s="34">
        <f t="shared" si="5"/>
        <v>-28.966442953020135</v>
      </c>
      <c r="T17" s="27">
        <f t="shared" si="4"/>
        <v>8.450041366357107</v>
      </c>
      <c r="U17" s="35"/>
      <c r="W17" s="33">
        <f t="shared" si="2"/>
        <v>-14.450000000000003</v>
      </c>
      <c r="X17" s="34">
        <f t="shared" si="2"/>
        <v>25.25</v>
      </c>
      <c r="Y17" s="34">
        <f t="shared" si="2"/>
        <v>-10.79</v>
      </c>
      <c r="Z17" s="34">
        <f t="shared" si="3"/>
        <v>12.135319288739538</v>
      </c>
      <c r="AA17" s="35"/>
    </row>
    <row r="18" spans="2:27" ht="15.75" thickBot="1" x14ac:dyDescent="0.3">
      <c r="C18" s="38">
        <f>(SUM(C5:C14)/10*100)</f>
        <v>80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185.35</v>
      </c>
      <c r="N21" s="16">
        <v>28.42</v>
      </c>
      <c r="O21" s="17">
        <v>45.04</v>
      </c>
      <c r="Q21" s="18">
        <f>(M21-J21)/J21*100</f>
        <v>5.914285714285711</v>
      </c>
      <c r="R21" s="19">
        <f>(N21-K21)</f>
        <v>28.42</v>
      </c>
      <c r="S21" s="19">
        <f>(O21-L21)/L21*100</f>
        <v>20.912751677852345</v>
      </c>
      <c r="T21" s="40"/>
      <c r="U21" s="20"/>
      <c r="W21" s="45">
        <f t="shared" si="2"/>
        <v>10.349999999999994</v>
      </c>
      <c r="X21" s="43">
        <f t="shared" si="2"/>
        <v>28.42</v>
      </c>
      <c r="Y21" s="43">
        <f t="shared" si="2"/>
        <v>7.7899999999999991</v>
      </c>
      <c r="Z21" s="43">
        <f t="shared" si="3"/>
        <v>13.928928266743327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186.55</v>
      </c>
      <c r="N22" s="24">
        <v>23.36</v>
      </c>
      <c r="O22" s="25">
        <v>47</v>
      </c>
      <c r="Q22" s="26">
        <f t="shared" ref="Q22:Q25" si="6">(M22-J22)/J22*100</f>
        <v>6.6000000000000059</v>
      </c>
      <c r="R22" s="27">
        <f t="shared" ref="R22:R25" si="7">(N22-K22)</f>
        <v>23.36</v>
      </c>
      <c r="S22" s="27">
        <f t="shared" ref="S22:S25" si="8">(O22-L22)/L22*100</f>
        <v>26.174496644295303</v>
      </c>
      <c r="T22" s="41"/>
      <c r="U22" s="28"/>
      <c r="W22" s="26">
        <f t="shared" si="2"/>
        <v>11.550000000000011</v>
      </c>
      <c r="X22" s="27">
        <f t="shared" si="2"/>
        <v>23.36</v>
      </c>
      <c r="Y22" s="27">
        <f t="shared" si="2"/>
        <v>9.75</v>
      </c>
      <c r="Z22" s="27">
        <f t="shared" si="3"/>
        <v>14.872104328047214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186.35</v>
      </c>
      <c r="N23" s="24">
        <v>26.16</v>
      </c>
      <c r="O23" s="25">
        <v>48.02</v>
      </c>
      <c r="Q23" s="26">
        <f t="shared" si="6"/>
        <v>6.4857142857142822</v>
      </c>
      <c r="R23" s="27">
        <f t="shared" si="7"/>
        <v>26.16</v>
      </c>
      <c r="S23" s="27">
        <f t="shared" si="8"/>
        <v>28.912751677852356</v>
      </c>
      <c r="T23" s="41"/>
      <c r="U23" s="28"/>
      <c r="W23" s="26">
        <f t="shared" si="2"/>
        <v>11.349999999999994</v>
      </c>
      <c r="X23" s="27">
        <f t="shared" si="2"/>
        <v>26.16</v>
      </c>
      <c r="Y23" s="27">
        <f t="shared" si="2"/>
        <v>10.770000000000003</v>
      </c>
      <c r="Z23" s="27">
        <f t="shared" si="3"/>
        <v>15.287043242802724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186.08</v>
      </c>
      <c r="N24" s="24">
        <v>26.42</v>
      </c>
      <c r="O24" s="25">
        <v>50.03</v>
      </c>
      <c r="Q24" s="26">
        <f t="shared" si="6"/>
        <v>6.3314285714285781</v>
      </c>
      <c r="R24" s="27">
        <f t="shared" si="7"/>
        <v>26.42</v>
      </c>
      <c r="S24" s="27">
        <f t="shared" si="8"/>
        <v>34.308724832214772</v>
      </c>
      <c r="T24" s="41"/>
      <c r="U24" s="28"/>
      <c r="W24" s="26">
        <f t="shared" si="2"/>
        <v>11.080000000000013</v>
      </c>
      <c r="X24" s="27">
        <f t="shared" si="2"/>
        <v>26.42</v>
      </c>
      <c r="Y24" s="27">
        <f t="shared" si="2"/>
        <v>12.780000000000001</v>
      </c>
      <c r="Z24" s="27">
        <f t="shared" si="3"/>
        <v>15.570540989511812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185.38</v>
      </c>
      <c r="N25" s="31">
        <v>27.08</v>
      </c>
      <c r="O25" s="32">
        <v>45.03</v>
      </c>
      <c r="Q25" s="33">
        <f t="shared" si="6"/>
        <v>5.9314285714285688</v>
      </c>
      <c r="R25" s="34">
        <f t="shared" si="7"/>
        <v>27.08</v>
      </c>
      <c r="S25" s="34">
        <f t="shared" si="8"/>
        <v>20.885906040268459</v>
      </c>
      <c r="T25" s="42"/>
      <c r="U25" s="35"/>
      <c r="W25" s="33">
        <f t="shared" si="2"/>
        <v>10.379999999999995</v>
      </c>
      <c r="X25" s="34">
        <f t="shared" si="2"/>
        <v>27.08</v>
      </c>
      <c r="Y25" s="34">
        <f t="shared" si="2"/>
        <v>7.7800000000000011</v>
      </c>
      <c r="Z25" s="34">
        <f t="shared" si="3"/>
        <v>13.762538170946357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-2.9136542039326838</v>
      </c>
      <c r="R28" s="44">
        <f>AVERAGE(R5:R9,R13:R17)</f>
        <v>17.421052631578952</v>
      </c>
      <c r="S28" s="44">
        <f t="shared" ref="S28" si="9">AVERAGE(S5:S9,S13:S17,S21:S25)</f>
        <v>-8.6729306487695705</v>
      </c>
      <c r="T28" s="44">
        <f>AVERAGE(T5:T9,T13:T17)</f>
        <v>8.66977893874855</v>
      </c>
      <c r="V28" t="s">
        <v>89</v>
      </c>
      <c r="W28" s="44">
        <f>AVERAGE(W5:W9,W13:W17,W21:W25)</f>
        <v>-1.7606666666666655</v>
      </c>
      <c r="X28" s="44">
        <f>AVERAGE(X5:X9,X13:X17,X21:X25)</f>
        <v>22.762666666666671</v>
      </c>
      <c r="Y28" s="44">
        <f t="shared" ref="Y28:Z28" si="10">AVERAGE(Y5:Y9,Y13:Y17,Y21:Y25)</f>
        <v>-3.230666666666667</v>
      </c>
      <c r="Z28" s="44">
        <f t="shared" si="10"/>
        <v>13.554791745374654</v>
      </c>
    </row>
    <row r="29" spans="2:27" x14ac:dyDescent="0.25">
      <c r="O29" t="s">
        <v>83</v>
      </c>
      <c r="Q29" s="44">
        <f>MAX(Q5:Q9,Q13:Q17,Q21:Q25)</f>
        <v>6.6000000000000059</v>
      </c>
      <c r="R29" s="44">
        <f>MAX(R5:R9,R13:R17)</f>
        <v>23.456140350877199</v>
      </c>
      <c r="S29" s="44">
        <f>MAX(S5:S9,S13:S17,S21:S25)</f>
        <v>34.308724832214772</v>
      </c>
      <c r="T29" s="44">
        <f>MAX(T5:T9,T13:T17)</f>
        <v>11.509704873486234</v>
      </c>
      <c r="V29" t="s">
        <v>90</v>
      </c>
      <c r="W29" s="44">
        <f>MAX(W5:W9,W13:W17,W21:W25)</f>
        <v>11.550000000000011</v>
      </c>
      <c r="X29" s="44">
        <f>MAX(X5:X9,X13:X17,X21:X25)</f>
        <v>28.42</v>
      </c>
      <c r="Y29" s="44">
        <f>MAX(Y5:Y9,Y13:Y17,Y21:Y25)</f>
        <v>12.780000000000001</v>
      </c>
      <c r="Z29" s="44">
        <f>MAX(Z5:Z9,Z13:Z17,Z21:Z25)</f>
        <v>17.937262070142424</v>
      </c>
    </row>
    <row r="30" spans="2:27" x14ac:dyDescent="0.25">
      <c r="O30" t="s">
        <v>84</v>
      </c>
      <c r="Q30" s="44">
        <f>MIN(Q5:Q9,Q13:Q17,Q21:Q25)</f>
        <v>-20.126582278481013</v>
      </c>
      <c r="R30" s="44">
        <f>MIN(R5:R9,R13:R17)</f>
        <v>6.0227272727272645</v>
      </c>
      <c r="S30" s="44">
        <f>MIN(S5:S9,S13:S17,S21:S25)</f>
        <v>-31.677852348993291</v>
      </c>
      <c r="T30" s="44">
        <f>MIN(T5:T9,T13:T17)</f>
        <v>2.1191009882202967</v>
      </c>
      <c r="V30" t="s">
        <v>91</v>
      </c>
      <c r="W30" s="44">
        <f>MIN(W5:W9,W13:W17,W21:W25)</f>
        <v>-15.899999999999999</v>
      </c>
      <c r="X30" s="44">
        <f>MIN(X5:X9,X13:X17,X21:X25)</f>
        <v>7.9499999999999886</v>
      </c>
      <c r="Y30" s="44">
        <f>MIN(Y5:Y9,Y13:Y17,Y21:Y25)</f>
        <v>-11.8</v>
      </c>
      <c r="Z30" s="44">
        <f>MIN(Z5:Z9,Z13:Z17,Z21:Z25)</f>
        <v>3.3025060326583286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81D2-1E65-4539-8461-D6BD95811BDB}">
  <dimension ref="B2:AS38"/>
  <sheetViews>
    <sheetView topLeftCell="AA1" zoomScale="70" zoomScaleNormal="70" workbookViewId="0">
      <selection activeCell="Z48" sqref="Z48"/>
    </sheetView>
  </sheetViews>
  <sheetFormatPr defaultRowHeight="15" x14ac:dyDescent="0.25"/>
  <sheetData>
    <row r="2" spans="2:45" x14ac:dyDescent="0.25">
      <c r="B2" t="s">
        <v>79</v>
      </c>
      <c r="G2">
        <v>1</v>
      </c>
      <c r="H2" t="s">
        <v>78</v>
      </c>
      <c r="L2">
        <v>10</v>
      </c>
      <c r="Q2">
        <v>20</v>
      </c>
      <c r="V2">
        <v>30</v>
      </c>
      <c r="AA2">
        <v>40</v>
      </c>
      <c r="AF2">
        <v>60</v>
      </c>
      <c r="AK2">
        <v>80</v>
      </c>
      <c r="AP2">
        <v>100</v>
      </c>
    </row>
    <row r="3" spans="2:45" ht="15.75" thickBot="1" x14ac:dyDescent="0.3">
      <c r="B3">
        <v>1</v>
      </c>
      <c r="C3">
        <v>0</v>
      </c>
      <c r="F3" t="s">
        <v>101</v>
      </c>
      <c r="G3" t="s">
        <v>92</v>
      </c>
      <c r="H3" t="s">
        <v>93</v>
      </c>
      <c r="I3" s="44" t="s">
        <v>94</v>
      </c>
      <c r="J3" t="s">
        <v>95</v>
      </c>
      <c r="L3" t="s">
        <v>92</v>
      </c>
      <c r="M3" t="s">
        <v>93</v>
      </c>
      <c r="N3" s="44" t="s">
        <v>94</v>
      </c>
      <c r="O3" t="s">
        <v>95</v>
      </c>
      <c r="P3" s="44"/>
      <c r="Q3" t="s">
        <v>92</v>
      </c>
      <c r="R3" t="s">
        <v>93</v>
      </c>
      <c r="S3" s="44" t="s">
        <v>94</v>
      </c>
      <c r="T3" t="s">
        <v>95</v>
      </c>
      <c r="U3" s="44"/>
      <c r="V3" t="s">
        <v>92</v>
      </c>
      <c r="W3" t="s">
        <v>93</v>
      </c>
      <c r="X3" s="44" t="s">
        <v>94</v>
      </c>
      <c r="Y3" t="s">
        <v>95</v>
      </c>
      <c r="AA3" t="s">
        <v>92</v>
      </c>
      <c r="AB3" t="s">
        <v>93</v>
      </c>
      <c r="AC3" t="s">
        <v>94</v>
      </c>
      <c r="AD3" t="s">
        <v>95</v>
      </c>
      <c r="AF3" t="s">
        <v>92</v>
      </c>
      <c r="AG3" t="s">
        <v>93</v>
      </c>
      <c r="AH3" t="s">
        <v>94</v>
      </c>
      <c r="AI3" t="s">
        <v>95</v>
      </c>
      <c r="AK3" t="s">
        <v>92</v>
      </c>
      <c r="AL3" t="s">
        <v>93</v>
      </c>
      <c r="AM3" t="s">
        <v>94</v>
      </c>
      <c r="AN3" t="s">
        <v>95</v>
      </c>
      <c r="AP3" t="s">
        <v>92</v>
      </c>
      <c r="AQ3" t="s">
        <v>93</v>
      </c>
      <c r="AR3" t="s">
        <v>94</v>
      </c>
      <c r="AS3" t="s">
        <v>95</v>
      </c>
    </row>
    <row r="4" spans="2:45" x14ac:dyDescent="0.25">
      <c r="B4">
        <v>10</v>
      </c>
      <c r="C4">
        <v>50</v>
      </c>
      <c r="G4" s="18"/>
      <c r="H4" s="19"/>
      <c r="I4" s="19"/>
      <c r="J4" s="27"/>
      <c r="L4" s="18">
        <v>6.4189189189189184</v>
      </c>
      <c r="M4" s="19">
        <v>12.272727272727264</v>
      </c>
      <c r="N4" s="19">
        <v>-25.208053691275168</v>
      </c>
      <c r="O4" s="27">
        <v>9.1602864696239212</v>
      </c>
      <c r="P4" s="44"/>
      <c r="Q4" s="18">
        <v>5.8783783783783701</v>
      </c>
      <c r="R4" s="19">
        <v>9.0909090909090917</v>
      </c>
      <c r="S4" s="19">
        <v>-24.778523489932887</v>
      </c>
      <c r="T4" s="27">
        <v>6.7168233204969852</v>
      </c>
      <c r="V4" s="18">
        <v>-11.108108108108107</v>
      </c>
      <c r="W4" s="19">
        <v>17.643939393939387</v>
      </c>
      <c r="X4" s="19">
        <v>-22.201342281879192</v>
      </c>
      <c r="Y4" s="27">
        <v>9.8012194435110036</v>
      </c>
      <c r="AA4" s="18">
        <v>4.2027027027027017</v>
      </c>
      <c r="AB4" s="19">
        <v>23.856060606060613</v>
      </c>
      <c r="AC4" s="19">
        <v>-27.516778523489933</v>
      </c>
      <c r="AD4" s="27">
        <v>17.275375227743098</v>
      </c>
      <c r="AF4" s="18">
        <v>-14.95945945945946</v>
      </c>
      <c r="AG4" s="19">
        <v>8.265151515151512</v>
      </c>
      <c r="AH4" s="19">
        <v>-19.758389261744966</v>
      </c>
      <c r="AI4" s="27">
        <v>2.0163168085904526</v>
      </c>
      <c r="AK4" s="18">
        <v>5.229729729729736</v>
      </c>
      <c r="AL4" s="19">
        <v>13.32575757575758</v>
      </c>
      <c r="AM4" s="19">
        <v>-25.154362416107386</v>
      </c>
      <c r="AN4" s="27">
        <v>9.6818478863756994</v>
      </c>
      <c r="AP4" s="18">
        <v>6.5540540540540464</v>
      </c>
      <c r="AQ4" s="19">
        <v>15.401515151515161</v>
      </c>
      <c r="AR4" s="19">
        <v>-25.1006711409396</v>
      </c>
      <c r="AS4" s="27">
        <v>11.509704873486234</v>
      </c>
    </row>
    <row r="5" spans="2:45" x14ac:dyDescent="0.25">
      <c r="B5">
        <v>20</v>
      </c>
      <c r="C5">
        <v>90</v>
      </c>
      <c r="G5" s="26"/>
      <c r="H5" s="27"/>
      <c r="I5" s="27"/>
      <c r="J5" s="27"/>
      <c r="L5" s="26">
        <v>5.716216216216222</v>
      </c>
      <c r="M5" s="27">
        <v>4.9242424242424239</v>
      </c>
      <c r="N5" s="27">
        <v>-22.738255033557046</v>
      </c>
      <c r="O5" s="27">
        <v>3.7245730484028461</v>
      </c>
      <c r="P5" s="44"/>
      <c r="Q5" s="26">
        <v>-19.229729729729726</v>
      </c>
      <c r="R5" s="27">
        <v>15.666666666666673</v>
      </c>
      <c r="S5" s="27">
        <v>-22.174496644295306</v>
      </c>
      <c r="T5" s="27">
        <v>6.8406234011783589</v>
      </c>
      <c r="V5" s="26">
        <v>3.4459459459459421</v>
      </c>
      <c r="W5" s="27">
        <v>15.439393939393936</v>
      </c>
      <c r="X5" s="27">
        <v>-25.073825503355707</v>
      </c>
      <c r="Y5" s="27">
        <v>10.877208169294917</v>
      </c>
      <c r="AA5" s="26">
        <v>-8.2567567567567561</v>
      </c>
      <c r="AB5" s="27">
        <v>20.659090909090917</v>
      </c>
      <c r="AC5" s="27">
        <v>-19.43624161073825</v>
      </c>
      <c r="AD5" s="27">
        <v>12.751587535220901</v>
      </c>
      <c r="AF5" s="26">
        <v>-16.162162162162165</v>
      </c>
      <c r="AG5" s="27">
        <v>6.3030303030302974</v>
      </c>
      <c r="AH5" s="27">
        <v>-25.181208053691272</v>
      </c>
      <c r="AI5" s="27">
        <v>5.7293578711448717E-2</v>
      </c>
      <c r="AK5" s="26">
        <v>1.7702702702702733</v>
      </c>
      <c r="AL5" s="27">
        <v>14.356060606060597</v>
      </c>
      <c r="AM5" s="27">
        <v>-22.41610738255034</v>
      </c>
      <c r="AN5" s="27">
        <v>9.8216084380179236</v>
      </c>
      <c r="AP5" s="26">
        <v>2.2567567567567592</v>
      </c>
      <c r="AQ5" s="27">
        <v>16.5</v>
      </c>
      <c r="AR5" s="27">
        <v>-25.046979865771807</v>
      </c>
      <c r="AS5" s="27">
        <v>11.424013567583389</v>
      </c>
    </row>
    <row r="6" spans="2:45" x14ac:dyDescent="0.25">
      <c r="B6">
        <v>30</v>
      </c>
      <c r="C6">
        <v>90</v>
      </c>
      <c r="G6" s="26"/>
      <c r="H6" s="27"/>
      <c r="I6" s="27"/>
      <c r="J6" s="27"/>
      <c r="L6" s="26">
        <v>6.3783783783783772</v>
      </c>
      <c r="M6" s="27">
        <v>11.227272727272721</v>
      </c>
      <c r="N6" s="27">
        <v>-25.234899328859058</v>
      </c>
      <c r="O6" s="27">
        <v>8.3797290841886571</v>
      </c>
      <c r="P6" s="44"/>
      <c r="Q6" s="26">
        <v>-20.864864864864863</v>
      </c>
      <c r="R6" s="27">
        <v>12.621212121212119</v>
      </c>
      <c r="S6" s="27">
        <v>-24.939597315436242</v>
      </c>
      <c r="T6" s="27">
        <v>4.0819248435468145</v>
      </c>
      <c r="V6" s="26">
        <v>5.6351351351351369</v>
      </c>
      <c r="W6" s="27">
        <v>13.386363636363626</v>
      </c>
      <c r="X6" s="27">
        <v>-27.865771812080535</v>
      </c>
      <c r="Y6" s="27">
        <v>9.710852783809159</v>
      </c>
      <c r="AA6" s="26">
        <v>-4.35135135135135</v>
      </c>
      <c r="AB6" s="27">
        <v>31.098484848484858</v>
      </c>
      <c r="AC6" s="27">
        <v>-21.825503355704694</v>
      </c>
      <c r="AD6" s="27">
        <v>21.415554042369024</v>
      </c>
      <c r="AF6" s="26">
        <v>-18.297297297297295</v>
      </c>
      <c r="AG6" s="27">
        <v>8.363636363636358</v>
      </c>
      <c r="AH6" s="27">
        <v>-22.41610738255034</v>
      </c>
      <c r="AI6" s="27">
        <v>1.3567234098325591</v>
      </c>
      <c r="AK6" s="26">
        <v>-5.6081081081081159</v>
      </c>
      <c r="AL6" s="27">
        <v>10.227272727272728</v>
      </c>
      <c r="AM6" s="27">
        <v>-19.785234899328863</v>
      </c>
      <c r="AN6" s="27">
        <v>5.323104215722382</v>
      </c>
      <c r="AP6" s="26">
        <v>6.0135135135135176</v>
      </c>
      <c r="AQ6" s="27">
        <v>12.212121212121216</v>
      </c>
      <c r="AR6" s="27">
        <v>-22.523489932885905</v>
      </c>
      <c r="AS6" s="27">
        <v>9.1336058533152578</v>
      </c>
    </row>
    <row r="7" spans="2:45" x14ac:dyDescent="0.25">
      <c r="B7">
        <v>40</v>
      </c>
      <c r="C7">
        <v>30</v>
      </c>
      <c r="G7" s="26"/>
      <c r="H7" s="27"/>
      <c r="I7" s="27"/>
      <c r="J7" s="27"/>
      <c r="L7" s="26">
        <v>6.8783783783783834</v>
      </c>
      <c r="M7" s="27">
        <v>13.371212121212125</v>
      </c>
      <c r="N7" s="27">
        <v>-27.865771812080535</v>
      </c>
      <c r="O7" s="27">
        <v>9.9707946353654755</v>
      </c>
      <c r="P7" s="44"/>
      <c r="Q7" s="26">
        <v>-19.040540540540547</v>
      </c>
      <c r="R7" s="27">
        <v>11.560606060606053</v>
      </c>
      <c r="S7" s="27">
        <v>-24.993288590604024</v>
      </c>
      <c r="T7" s="27">
        <v>3.5753876992680378</v>
      </c>
      <c r="V7" s="26">
        <v>-2.9594594594594561</v>
      </c>
      <c r="W7" s="27">
        <v>10.303030303030299</v>
      </c>
      <c r="X7" s="27">
        <v>-25.181208053691272</v>
      </c>
      <c r="Y7" s="27">
        <v>5.6951659847176916</v>
      </c>
      <c r="AA7" s="26">
        <v>3.2297297297297307</v>
      </c>
      <c r="AB7" s="27">
        <v>20.803030303030308</v>
      </c>
      <c r="AC7" s="27">
        <v>-30.281879194630871</v>
      </c>
      <c r="AD7" s="27">
        <v>14.672048956767808</v>
      </c>
      <c r="AF7" s="26">
        <v>-16.770270270270267</v>
      </c>
      <c r="AG7" s="27">
        <v>9.3333333333333286</v>
      </c>
      <c r="AH7" s="27">
        <v>-19.70469798657718</v>
      </c>
      <c r="AI7" s="27">
        <v>2.4981486863116102</v>
      </c>
      <c r="AK7" s="26">
        <v>-20.013513513513516</v>
      </c>
      <c r="AL7" s="27">
        <v>14.507575757575761</v>
      </c>
      <c r="AM7" s="27">
        <v>-16.832214765100669</v>
      </c>
      <c r="AN7" s="27">
        <v>6.0389012284164743</v>
      </c>
      <c r="AP7" s="26">
        <v>5.648648648648658</v>
      </c>
      <c r="AQ7" s="27">
        <v>13.196969696969688</v>
      </c>
      <c r="AR7" s="27">
        <v>-19.812080536912749</v>
      </c>
      <c r="AS7" s="27">
        <v>9.8927380889139052</v>
      </c>
    </row>
    <row r="8" spans="2:45" ht="15.75" thickBot="1" x14ac:dyDescent="0.3">
      <c r="B8">
        <v>60</v>
      </c>
      <c r="C8">
        <v>60</v>
      </c>
      <c r="G8" s="33"/>
      <c r="H8" s="34"/>
      <c r="I8" s="34"/>
      <c r="J8" s="27"/>
      <c r="L8" s="33">
        <v>-18.648648648648646</v>
      </c>
      <c r="M8" s="34">
        <v>20.939393939393931</v>
      </c>
      <c r="N8" s="34">
        <v>-24.697986577181204</v>
      </c>
      <c r="O8" s="27">
        <v>10.946325077285858</v>
      </c>
      <c r="P8" s="44"/>
      <c r="Q8" s="33">
        <v>0.48648648648648568</v>
      </c>
      <c r="R8" s="34">
        <v>9.2727272727272805</v>
      </c>
      <c r="S8" s="34">
        <v>-27.946308724832214</v>
      </c>
      <c r="T8" s="27">
        <v>5.5435226523507861</v>
      </c>
      <c r="V8" s="33">
        <v>0.91891891891892807</v>
      </c>
      <c r="W8" s="34">
        <v>19.719696969696969</v>
      </c>
      <c r="X8" s="34">
        <v>-27.597315436241615</v>
      </c>
      <c r="Y8" s="27">
        <v>13.482076390548499</v>
      </c>
      <c r="AA8" s="33">
        <v>-9.3513513513513526</v>
      </c>
      <c r="AB8" s="34">
        <v>20.818181818181809</v>
      </c>
      <c r="AC8" s="34">
        <v>-24.805369127516773</v>
      </c>
      <c r="AD8" s="27">
        <v>12.461950519917748</v>
      </c>
      <c r="AF8" s="33">
        <v>-0.83783783783784405</v>
      </c>
      <c r="AG8" s="34">
        <v>5.9999999999999911</v>
      </c>
      <c r="AH8" s="34">
        <v>-19.973154362416111</v>
      </c>
      <c r="AI8" s="27">
        <v>3.1681374829555837</v>
      </c>
      <c r="AK8" s="33">
        <v>4.6486486486486456</v>
      </c>
      <c r="AL8" s="34">
        <v>9.1060606060606126</v>
      </c>
      <c r="AM8" s="34">
        <v>-22.604026845637591</v>
      </c>
      <c r="AN8" s="27">
        <v>6.5431407716821477</v>
      </c>
      <c r="AP8" s="33">
        <v>-6.1621621621621649</v>
      </c>
      <c r="AQ8" s="34">
        <v>6.0227272727272645</v>
      </c>
      <c r="AR8" s="34">
        <v>-18.577181208053695</v>
      </c>
      <c r="AS8" s="27">
        <v>2.1191009882202967</v>
      </c>
    </row>
    <row r="9" spans="2:45" x14ac:dyDescent="0.25">
      <c r="B9">
        <v>80</v>
      </c>
      <c r="C9">
        <v>70</v>
      </c>
      <c r="G9" s="18"/>
      <c r="H9" s="19"/>
      <c r="I9" s="19"/>
      <c r="J9" s="27"/>
      <c r="L9" s="18">
        <v>-9.3037974683544231</v>
      </c>
      <c r="M9" s="19">
        <v>23.280701754385959</v>
      </c>
      <c r="N9" s="19">
        <v>-18.120805369127517</v>
      </c>
      <c r="O9" s="27">
        <v>11.878747595658961</v>
      </c>
      <c r="P9" s="44"/>
      <c r="Q9" s="18">
        <v>-13.848101265822782</v>
      </c>
      <c r="R9" s="19">
        <v>13.692982456140362</v>
      </c>
      <c r="S9" s="19">
        <v>-26.469798657718119</v>
      </c>
      <c r="T9" s="27">
        <v>3.7049388233979639</v>
      </c>
      <c r="V9" s="18">
        <v>2.696202531645564</v>
      </c>
      <c r="W9" s="19">
        <v>24.12280701754386</v>
      </c>
      <c r="X9" s="19">
        <v>62.577181208053702</v>
      </c>
      <c r="Y9" s="27">
        <v>21.151010488305726</v>
      </c>
      <c r="AA9" s="18">
        <v>34.556962025316452</v>
      </c>
      <c r="AB9" s="19">
        <v>26.921052631578945</v>
      </c>
      <c r="AC9" s="19">
        <v>62.953020134228197</v>
      </c>
      <c r="AD9" s="27">
        <v>31.969028583862436</v>
      </c>
      <c r="AF9" s="18">
        <v>4.0632911392404987</v>
      </c>
      <c r="AG9" s="19">
        <v>8.6140350877192926</v>
      </c>
      <c r="AH9" s="19">
        <v>19.194630872483216</v>
      </c>
      <c r="AI9" s="27">
        <v>8.0106546948409374</v>
      </c>
      <c r="AK9" s="18">
        <v>10.63291139240507</v>
      </c>
      <c r="AL9" s="19">
        <v>4.7017543859649118</v>
      </c>
      <c r="AM9" s="19">
        <v>70.174496644295303</v>
      </c>
      <c r="AN9" s="27">
        <v>12.070132127861733</v>
      </c>
      <c r="AP9" s="18">
        <v>-20.126582278481013</v>
      </c>
      <c r="AQ9" s="19">
        <v>22.166666666666675</v>
      </c>
      <c r="AR9" s="19">
        <v>-31.677852348993291</v>
      </c>
      <c r="AS9" s="27">
        <v>7.9302918503180404</v>
      </c>
    </row>
    <row r="10" spans="2:45" x14ac:dyDescent="0.25">
      <c r="B10">
        <v>100</v>
      </c>
      <c r="C10">
        <v>80</v>
      </c>
      <c r="G10" s="26"/>
      <c r="H10" s="27"/>
      <c r="I10" s="27"/>
      <c r="J10" s="27"/>
      <c r="L10" s="26">
        <v>4.0632911392404987</v>
      </c>
      <c r="M10" s="27">
        <v>13.201754385964923</v>
      </c>
      <c r="N10" s="27">
        <v>27.382550335570478</v>
      </c>
      <c r="O10" s="27">
        <v>11.549817102275522</v>
      </c>
      <c r="P10" s="44"/>
      <c r="Q10" s="26">
        <v>-36.569620253164558</v>
      </c>
      <c r="R10" s="27">
        <v>10.947368421052635</v>
      </c>
      <c r="S10" s="27">
        <v>-29.476510067114098</v>
      </c>
      <c r="T10" s="27">
        <v>-3.5195792621067001</v>
      </c>
      <c r="V10" s="26">
        <v>2.5443037974683609</v>
      </c>
      <c r="W10" s="27">
        <v>25.385964912280702</v>
      </c>
      <c r="X10" s="27">
        <v>57.234899328859058</v>
      </c>
      <c r="Y10" s="27">
        <v>21.456921387744302</v>
      </c>
      <c r="AA10" s="26">
        <v>8.5189873417721564</v>
      </c>
      <c r="AB10" s="27">
        <v>31.087719298245613</v>
      </c>
      <c r="AC10" s="27">
        <v>62.818791946308714</v>
      </c>
      <c r="AD10" s="27">
        <v>27.18123867586829</v>
      </c>
      <c r="AF10" s="26">
        <v>20.025316455696192</v>
      </c>
      <c r="AG10" s="27">
        <v>17.421052631578959</v>
      </c>
      <c r="AH10" s="27">
        <v>0.80536912751677092</v>
      </c>
      <c r="AI10" s="27">
        <v>17.178827802996206</v>
      </c>
      <c r="AK10" s="26">
        <v>10.392405063291131</v>
      </c>
      <c r="AL10" s="27">
        <v>9.3245614035087669</v>
      </c>
      <c r="AM10" s="27">
        <v>64.912751677852341</v>
      </c>
      <c r="AN10" s="27">
        <v>14.229830567380889</v>
      </c>
      <c r="AP10" s="26">
        <v>-18.24050632911392</v>
      </c>
      <c r="AQ10" s="27">
        <v>20.938596491228072</v>
      </c>
      <c r="AR10" s="27">
        <v>-29.020134228187917</v>
      </c>
      <c r="AS10" s="27">
        <v>7.601025424097581</v>
      </c>
    </row>
    <row r="11" spans="2:45" x14ac:dyDescent="0.25">
      <c r="G11" s="26"/>
      <c r="H11" s="27"/>
      <c r="I11" s="27"/>
      <c r="J11" s="27"/>
      <c r="L11" s="26">
        <v>-6.8101265822784747</v>
      </c>
      <c r="M11" s="27">
        <v>23.649122807017552</v>
      </c>
      <c r="N11" s="27">
        <v>-34.201342281879185</v>
      </c>
      <c r="O11" s="27">
        <v>12.040934729872703</v>
      </c>
      <c r="P11" s="44"/>
      <c r="Q11" s="26">
        <v>-4.2151898734177191</v>
      </c>
      <c r="R11" s="27">
        <v>13.657894736842099</v>
      </c>
      <c r="S11" s="27">
        <v>-12.966442953020129</v>
      </c>
      <c r="T11" s="27">
        <v>6.8919365556366703</v>
      </c>
      <c r="V11" s="26">
        <v>2.9240506329113956</v>
      </c>
      <c r="W11" s="27">
        <v>20.587719298245613</v>
      </c>
      <c r="X11" s="27">
        <v>67.838926174496649</v>
      </c>
      <c r="Y11" s="27">
        <v>19.430347765723827</v>
      </c>
      <c r="AA11" s="26">
        <v>32.87341772151899</v>
      </c>
      <c r="AB11" s="27">
        <v>27.780701754385955</v>
      </c>
      <c r="AC11" s="27">
        <v>73.718120805369111</v>
      </c>
      <c r="AD11" s="27">
        <v>32.896143703258787</v>
      </c>
      <c r="AF11" s="26">
        <v>13.316455696202526</v>
      </c>
      <c r="AG11" s="27">
        <v>14.192982456140356</v>
      </c>
      <c r="AH11" s="27">
        <v>48.966442953020142</v>
      </c>
      <c r="AI11" s="27">
        <v>16.599075200479895</v>
      </c>
      <c r="AK11" s="26">
        <v>12.240506329113925</v>
      </c>
      <c r="AL11" s="27">
        <v>6.9824561403508723</v>
      </c>
      <c r="AM11" s="27">
        <v>72.939597315436245</v>
      </c>
      <c r="AN11" s="27">
        <v>14.176083538811742</v>
      </c>
      <c r="AP11" s="26">
        <v>-17.126582278481013</v>
      </c>
      <c r="AQ11" s="27">
        <v>22.166666666666675</v>
      </c>
      <c r="AR11" s="27">
        <v>-28.966442953020135</v>
      </c>
      <c r="AS11" s="27">
        <v>8.7295284635996584</v>
      </c>
    </row>
    <row r="12" spans="2:45" x14ac:dyDescent="0.25">
      <c r="G12" s="26"/>
      <c r="H12" s="27"/>
      <c r="I12" s="27"/>
      <c r="J12" s="27"/>
      <c r="L12" s="26">
        <v>6.1392405063291067</v>
      </c>
      <c r="M12" s="27">
        <v>12.921052631578938</v>
      </c>
      <c r="N12" s="27">
        <v>48.859060402684577</v>
      </c>
      <c r="O12" s="27">
        <v>13.730151193063431</v>
      </c>
      <c r="P12" s="44"/>
      <c r="Q12" s="26">
        <v>-21.36708860759494</v>
      </c>
      <c r="R12" s="27">
        <v>12.368421052631575</v>
      </c>
      <c r="S12" s="27">
        <v>-26.577181208053684</v>
      </c>
      <c r="T12" s="27">
        <v>0.94576453107152547</v>
      </c>
      <c r="V12" s="26">
        <v>2.7341772151898693</v>
      </c>
      <c r="W12" s="27">
        <v>22.973684210526311</v>
      </c>
      <c r="X12" s="27">
        <v>62.523489932885902</v>
      </c>
      <c r="Y12" s="27">
        <v>20.415256594509874</v>
      </c>
      <c r="AA12" s="26">
        <v>8.4050632911392409</v>
      </c>
      <c r="AB12" s="27">
        <v>34.517543859649116</v>
      </c>
      <c r="AC12" s="27">
        <v>62.899328859060397</v>
      </c>
      <c r="AD12" s="27">
        <v>29.396224052439308</v>
      </c>
      <c r="AF12" s="26">
        <v>19.797468354430382</v>
      </c>
      <c r="AG12" s="27">
        <v>21.192982456140346</v>
      </c>
      <c r="AH12" s="27">
        <v>-9.8255033557046882</v>
      </c>
      <c r="AI12" s="27">
        <v>18.932264172361275</v>
      </c>
      <c r="AK12" s="26">
        <v>-0.81012658227848178</v>
      </c>
      <c r="AL12" s="27">
        <v>8.7192982456140342</v>
      </c>
      <c r="AM12" s="27">
        <v>3.0604026845637597</v>
      </c>
      <c r="AN12" s="27">
        <v>5.5449182864156672</v>
      </c>
      <c r="AP12" s="26">
        <v>-15.493670886075945</v>
      </c>
      <c r="AQ12" s="27">
        <v>23.456140350877199</v>
      </c>
      <c r="AR12" s="27">
        <v>-31.597315436241608</v>
      </c>
      <c r="AS12" s="27">
        <v>9.9077389115940306</v>
      </c>
    </row>
    <row r="13" spans="2:45" ht="15.75" thickBot="1" x14ac:dyDescent="0.3">
      <c r="G13" s="33"/>
      <c r="H13" s="34"/>
      <c r="I13" s="34"/>
      <c r="J13" s="27"/>
      <c r="L13" s="33">
        <v>-4.1518987341772169</v>
      </c>
      <c r="M13" s="34">
        <v>22.929824561403496</v>
      </c>
      <c r="N13" s="34">
        <v>3.4093959731543708</v>
      </c>
      <c r="O13" s="27">
        <v>14.112327639403313</v>
      </c>
      <c r="Q13" s="33">
        <v>21.822784810126574</v>
      </c>
      <c r="R13" s="34">
        <v>11.868421052631579</v>
      </c>
      <c r="S13" s="34">
        <v>59.731543624161077</v>
      </c>
      <c r="T13" s="27">
        <v>18.714130931284856</v>
      </c>
      <c r="V13" s="33">
        <v>1.4303797468354373</v>
      </c>
      <c r="W13" s="34">
        <v>24.280701754385973</v>
      </c>
      <c r="X13" s="34">
        <v>54.496644295302012</v>
      </c>
      <c r="Y13" s="27">
        <v>20.215309997159022</v>
      </c>
      <c r="AA13" s="33">
        <v>6.7088607594936676</v>
      </c>
      <c r="AB13" s="34">
        <v>34.570175438596493</v>
      </c>
      <c r="AC13" s="34">
        <v>60.214765100671144</v>
      </c>
      <c r="AD13" s="27">
        <v>28.777084409364612</v>
      </c>
      <c r="AF13" s="33">
        <v>20.88607594936709</v>
      </c>
      <c r="AG13" s="34">
        <v>22.456140350877188</v>
      </c>
      <c r="AH13" s="34">
        <v>-12.456375838926176</v>
      </c>
      <c r="AI13" s="27">
        <v>19.944333584781386</v>
      </c>
      <c r="AK13" s="33">
        <v>-22.392405063291136</v>
      </c>
      <c r="AL13" s="34">
        <v>11.105263157894733</v>
      </c>
      <c r="AM13" s="34">
        <v>-23.946308724832218</v>
      </c>
      <c r="AN13" s="27">
        <v>-4.9229889196015335E-2</v>
      </c>
      <c r="AP13" s="33">
        <v>-18.291139240506332</v>
      </c>
      <c r="AQ13" s="34">
        <v>22.149122807017545</v>
      </c>
      <c r="AR13" s="34">
        <v>-28.966442953020135</v>
      </c>
      <c r="AS13" s="27">
        <v>8.450041366357107</v>
      </c>
    </row>
    <row r="15" spans="2:45" x14ac:dyDescent="0.25">
      <c r="E15" t="s">
        <v>67</v>
      </c>
      <c r="G15" s="44" t="e">
        <f>AVERAGE(G4:G13)</f>
        <v>#DIV/0!</v>
      </c>
      <c r="H15" s="44" t="e">
        <f t="shared" ref="H15:X15" si="0">AVERAGE(H4:H13)</f>
        <v>#DIV/0!</v>
      </c>
      <c r="I15" s="44" t="e">
        <f t="shared" si="0"/>
        <v>#DIV/0!</v>
      </c>
      <c r="J15" s="44" t="e">
        <f t="shared" si="0"/>
        <v>#DIV/0!</v>
      </c>
      <c r="K15" s="44"/>
      <c r="L15" s="44">
        <f t="shared" si="0"/>
        <v>-0.33200478959972568</v>
      </c>
      <c r="M15" s="44">
        <f t="shared" si="0"/>
        <v>15.871730462519931</v>
      </c>
      <c r="N15" s="44">
        <f t="shared" si="0"/>
        <v>-9.8416107382550315</v>
      </c>
      <c r="O15" s="44">
        <f t="shared" si="0"/>
        <v>10.549368657514069</v>
      </c>
      <c r="P15" s="44"/>
      <c r="Q15" s="44">
        <f t="shared" si="0"/>
        <v>-10.69474854601437</v>
      </c>
      <c r="R15" s="44">
        <f t="shared" si="0"/>
        <v>12.074720893141945</v>
      </c>
      <c r="S15" s="44">
        <f t="shared" si="0"/>
        <v>-16.059060402684562</v>
      </c>
      <c r="T15" s="44">
        <f t="shared" si="0"/>
        <v>5.3495473496125303</v>
      </c>
      <c r="U15" s="44"/>
      <c r="V15" s="44">
        <f t="shared" si="0"/>
        <v>0.82615463564830716</v>
      </c>
      <c r="W15" s="44">
        <f t="shared" si="0"/>
        <v>19.384330143540666</v>
      </c>
      <c r="X15" s="44">
        <f t="shared" si="0"/>
        <v>17.675167785234901</v>
      </c>
      <c r="Y15" s="44">
        <f>AVERAGE(Y4:Y13)</f>
        <v>15.2235369005324</v>
      </c>
      <c r="Z15" s="44"/>
      <c r="AA15" s="44">
        <f>AVERAGE(AA4:AA13)</f>
        <v>7.6536264112213477</v>
      </c>
      <c r="AB15" s="44">
        <f>AVERAGE(AB4:AB13)</f>
        <v>27.211204146730459</v>
      </c>
      <c r="AC15" s="44">
        <f>AVERAGE(AC4:AC13)</f>
        <v>19.873825503355704</v>
      </c>
      <c r="AD15" s="44">
        <f>AVERAGE(AD4:AD13)</f>
        <v>22.879623570681204</v>
      </c>
      <c r="AE15" s="44"/>
      <c r="AF15" s="44">
        <f>AVERAGE(AF4:AF13)</f>
        <v>1.1061580567909655</v>
      </c>
      <c r="AG15" s="44">
        <f>AVERAGE(AG4:AG13)</f>
        <v>12.214234449760763</v>
      </c>
      <c r="AH15" s="44">
        <f>AVERAGE(AH4:AH13)</f>
        <v>-6.034899328859062</v>
      </c>
      <c r="AI15" s="44">
        <f>AVERAGE(AI4:AI13)</f>
        <v>8.9761775421861358</v>
      </c>
      <c r="AK15" s="44">
        <f>AVERAGE(AK4:AK13)</f>
        <v>-0.39096818337324668</v>
      </c>
      <c r="AL15" s="44">
        <f>AVERAGE(AL4:AL13)</f>
        <v>10.235606060606063</v>
      </c>
      <c r="AM15" s="44">
        <f>AVERAGE(AM4:AM13)</f>
        <v>8.0348993288590567</v>
      </c>
      <c r="AN15" s="44">
        <f>AVERAGE(AN4:AN13)</f>
        <v>8.3380337171488641</v>
      </c>
      <c r="AP15" s="44">
        <f>AVERAGE(AP4:AP13)</f>
        <v>-7.4967670201847394</v>
      </c>
      <c r="AQ15" s="44">
        <f>AVERAGE(AQ4:AQ13)</f>
        <v>17.421052631578952</v>
      </c>
      <c r="AR15" s="44">
        <f>AVERAGE(AR4:AR13)</f>
        <v>-26.128859060402682</v>
      </c>
      <c r="AS15" s="44">
        <f>AVERAGE(AS4:AS13)</f>
        <v>8.66977893874855</v>
      </c>
    </row>
    <row r="16" spans="2:45" x14ac:dyDescent="0.25">
      <c r="E16" t="s">
        <v>83</v>
      </c>
      <c r="G16" s="44">
        <f>MAX(G4:G13)</f>
        <v>0</v>
      </c>
      <c r="H16" s="44">
        <f t="shared" ref="H16:X16" si="1">MAX(H4:H13)</f>
        <v>0</v>
      </c>
      <c r="I16" s="44">
        <f t="shared" si="1"/>
        <v>0</v>
      </c>
      <c r="J16" s="44">
        <f t="shared" si="1"/>
        <v>0</v>
      </c>
      <c r="K16" s="44"/>
      <c r="L16" s="44">
        <f t="shared" si="1"/>
        <v>6.8783783783783834</v>
      </c>
      <c r="M16" s="44">
        <f t="shared" si="1"/>
        <v>23.649122807017552</v>
      </c>
      <c r="N16" s="44">
        <f t="shared" si="1"/>
        <v>48.859060402684577</v>
      </c>
      <c r="O16" s="44">
        <f t="shared" si="1"/>
        <v>14.112327639403313</v>
      </c>
      <c r="P16" s="44"/>
      <c r="Q16" s="44">
        <f t="shared" si="1"/>
        <v>21.822784810126574</v>
      </c>
      <c r="R16" s="44">
        <f t="shared" si="1"/>
        <v>15.666666666666673</v>
      </c>
      <c r="S16" s="44">
        <f t="shared" si="1"/>
        <v>59.731543624161077</v>
      </c>
      <c r="T16" s="44">
        <f t="shared" si="1"/>
        <v>18.714130931284856</v>
      </c>
      <c r="U16" s="44"/>
      <c r="V16" s="44">
        <f t="shared" si="1"/>
        <v>5.6351351351351369</v>
      </c>
      <c r="W16" s="44">
        <f t="shared" si="1"/>
        <v>25.385964912280702</v>
      </c>
      <c r="X16" s="44">
        <f t="shared" si="1"/>
        <v>67.838926174496649</v>
      </c>
      <c r="Y16" s="44">
        <f>MAX(Y4:Y13)</f>
        <v>21.456921387744302</v>
      </c>
      <c r="Z16" s="44"/>
      <c r="AA16" s="44">
        <f>MAX(AA4:AA13)</f>
        <v>34.556962025316452</v>
      </c>
      <c r="AB16" s="44">
        <f>MAX(AB4:AB13)</f>
        <v>34.570175438596493</v>
      </c>
      <c r="AC16" s="44">
        <f>MAX(AC4:AC13)</f>
        <v>73.718120805369111</v>
      </c>
      <c r="AD16" s="44">
        <f>MAX(AD4:AD13)</f>
        <v>32.896143703258787</v>
      </c>
      <c r="AE16" s="44"/>
      <c r="AF16" s="44">
        <f>MAX(AF4:AF13)</f>
        <v>20.88607594936709</v>
      </c>
      <c r="AG16" s="44">
        <f>MAX(AG4:AG13)</f>
        <v>22.456140350877188</v>
      </c>
      <c r="AH16" s="44">
        <f>MAX(AH4:AH13)</f>
        <v>48.966442953020142</v>
      </c>
      <c r="AI16" s="44">
        <f>MAX(AI4:AI13)</f>
        <v>19.944333584781386</v>
      </c>
      <c r="AK16" s="44">
        <f>MAX(AK4:AK13)</f>
        <v>12.240506329113925</v>
      </c>
      <c r="AL16" s="44">
        <f>MAX(AL4:AL13)</f>
        <v>14.507575757575761</v>
      </c>
      <c r="AM16" s="44">
        <f>MAX(AM4:AM13)</f>
        <v>72.939597315436245</v>
      </c>
      <c r="AN16" s="44">
        <f>MAX(AN4:AN13)</f>
        <v>14.229830567380889</v>
      </c>
      <c r="AP16" s="44">
        <f>MAX(AP4:AP13)</f>
        <v>6.5540540540540464</v>
      </c>
      <c r="AQ16" s="44">
        <f>MAX(AQ4:AQ13)</f>
        <v>23.456140350877199</v>
      </c>
      <c r="AR16" s="44">
        <f>MAX(AR4:AR13)</f>
        <v>-18.577181208053695</v>
      </c>
      <c r="AS16" s="44">
        <f>MAX(AS4:AS13)</f>
        <v>11.509704873486234</v>
      </c>
    </row>
    <row r="17" spans="5:45" x14ac:dyDescent="0.25">
      <c r="E17" t="s">
        <v>84</v>
      </c>
      <c r="G17" s="44">
        <f>MIN(G4:G13)</f>
        <v>0</v>
      </c>
      <c r="H17" s="44">
        <f t="shared" ref="H17:X17" si="2">MIN(H4:H13)</f>
        <v>0</v>
      </c>
      <c r="I17" s="44">
        <f t="shared" si="2"/>
        <v>0</v>
      </c>
      <c r="J17" s="44">
        <f t="shared" si="2"/>
        <v>0</v>
      </c>
      <c r="K17" s="44"/>
      <c r="L17" s="44">
        <f t="shared" si="2"/>
        <v>-18.648648648648646</v>
      </c>
      <c r="M17" s="44">
        <f t="shared" si="2"/>
        <v>4.9242424242424239</v>
      </c>
      <c r="N17" s="44">
        <f t="shared" si="2"/>
        <v>-34.201342281879185</v>
      </c>
      <c r="O17" s="44">
        <f t="shared" si="2"/>
        <v>3.7245730484028461</v>
      </c>
      <c r="P17" s="44"/>
      <c r="Q17" s="44">
        <f t="shared" si="2"/>
        <v>-36.569620253164558</v>
      </c>
      <c r="R17" s="44">
        <f t="shared" si="2"/>
        <v>9.0909090909090917</v>
      </c>
      <c r="S17" s="44">
        <f t="shared" si="2"/>
        <v>-29.476510067114098</v>
      </c>
      <c r="T17" s="44">
        <f t="shared" si="2"/>
        <v>-3.5195792621067001</v>
      </c>
      <c r="U17" s="44"/>
      <c r="V17" s="44">
        <f t="shared" si="2"/>
        <v>-11.108108108108107</v>
      </c>
      <c r="W17" s="44">
        <f t="shared" si="2"/>
        <v>10.303030303030299</v>
      </c>
      <c r="X17" s="44">
        <f t="shared" si="2"/>
        <v>-27.865771812080535</v>
      </c>
      <c r="Y17" s="44">
        <f>MIN(Y4:Y13)</f>
        <v>5.6951659847176916</v>
      </c>
      <c r="Z17" s="44"/>
      <c r="AA17" s="44">
        <f>MIN(AA4:AA13)</f>
        <v>-9.3513513513513526</v>
      </c>
      <c r="AB17" s="44">
        <f>MIN(AB4:AB13)</f>
        <v>20.659090909090917</v>
      </c>
      <c r="AC17" s="44">
        <f>MIN(AC4:AC13)</f>
        <v>-30.281879194630871</v>
      </c>
      <c r="AD17" s="44">
        <f>MIN(AD4:AD13)</f>
        <v>12.461950519917748</v>
      </c>
      <c r="AE17" s="44"/>
      <c r="AF17" s="44">
        <f>MIN(AF4:AF13)</f>
        <v>-18.297297297297295</v>
      </c>
      <c r="AG17" s="44">
        <f>MIN(AG4:AG13)</f>
        <v>5.9999999999999911</v>
      </c>
      <c r="AH17" s="44">
        <f>MIN(AH4:AH13)</f>
        <v>-25.181208053691272</v>
      </c>
      <c r="AI17" s="44">
        <f>MIN(AI4:AI13)</f>
        <v>5.7293578711448717E-2</v>
      </c>
      <c r="AK17" s="44">
        <f>MIN(AK4:AK13)</f>
        <v>-22.392405063291136</v>
      </c>
      <c r="AL17" s="44">
        <f>MIN(AL4:AL13)</f>
        <v>4.7017543859649118</v>
      </c>
      <c r="AM17" s="44">
        <f>MIN(AM4:AM13)</f>
        <v>-25.154362416107386</v>
      </c>
      <c r="AN17" s="44">
        <f>MIN(AN4:AN13)</f>
        <v>-4.9229889196015335E-2</v>
      </c>
      <c r="AP17" s="44">
        <f>MIN(AP4:AP13)</f>
        <v>-20.126582278481013</v>
      </c>
      <c r="AQ17" s="44">
        <f>MIN(AQ4:AQ13)</f>
        <v>6.0227272727272645</v>
      </c>
      <c r="AR17" s="44">
        <f>MIN(AR4:AR13)</f>
        <v>-31.677852348993291</v>
      </c>
      <c r="AS17" s="44">
        <f>MIN(AS4:AS13)</f>
        <v>2.1191009882202967</v>
      </c>
    </row>
    <row r="19" spans="5:45" x14ac:dyDescent="0.25">
      <c r="F19" t="s">
        <v>97</v>
      </c>
      <c r="G19" t="s">
        <v>92</v>
      </c>
      <c r="H19" t="s">
        <v>93</v>
      </c>
      <c r="I19" s="44" t="s">
        <v>94</v>
      </c>
      <c r="J19" t="s">
        <v>95</v>
      </c>
      <c r="L19" t="s">
        <v>92</v>
      </c>
      <c r="M19" t="s">
        <v>93</v>
      </c>
      <c r="N19" s="44" t="s">
        <v>94</v>
      </c>
      <c r="O19" t="s">
        <v>95</v>
      </c>
      <c r="P19" s="44"/>
      <c r="Q19" t="s">
        <v>92</v>
      </c>
      <c r="R19" t="s">
        <v>93</v>
      </c>
      <c r="S19" s="44" t="s">
        <v>94</v>
      </c>
      <c r="T19" t="s">
        <v>95</v>
      </c>
      <c r="U19" s="44"/>
      <c r="V19" t="s">
        <v>92</v>
      </c>
      <c r="W19" t="s">
        <v>93</v>
      </c>
      <c r="X19" s="44" t="s">
        <v>94</v>
      </c>
      <c r="Y19" t="s">
        <v>95</v>
      </c>
      <c r="AA19" t="s">
        <v>92</v>
      </c>
      <c r="AB19" t="s">
        <v>93</v>
      </c>
      <c r="AC19" t="s">
        <v>94</v>
      </c>
      <c r="AD19" t="s">
        <v>95</v>
      </c>
      <c r="AF19" t="s">
        <v>92</v>
      </c>
      <c r="AG19" t="s">
        <v>93</v>
      </c>
      <c r="AH19" t="s">
        <v>94</v>
      </c>
      <c r="AI19" t="s">
        <v>95</v>
      </c>
      <c r="AK19" t="s">
        <v>92</v>
      </c>
      <c r="AL19" t="s">
        <v>93</v>
      </c>
      <c r="AM19" t="s">
        <v>94</v>
      </c>
      <c r="AN19" t="s">
        <v>95</v>
      </c>
      <c r="AP19" t="s">
        <v>92</v>
      </c>
      <c r="AQ19" t="s">
        <v>93</v>
      </c>
      <c r="AR19" t="s">
        <v>94</v>
      </c>
      <c r="AS19" t="s">
        <v>95</v>
      </c>
    </row>
    <row r="20" spans="5:45" x14ac:dyDescent="0.25">
      <c r="G20" s="45"/>
      <c r="H20" s="43"/>
      <c r="I20" s="43"/>
      <c r="J20" s="43"/>
      <c r="L20" s="45">
        <v>-4.75</v>
      </c>
      <c r="M20" s="43">
        <v>16.199999999999989</v>
      </c>
      <c r="N20" s="43">
        <v>-9.39</v>
      </c>
      <c r="O20" s="43">
        <v>14.275818611277316</v>
      </c>
      <c r="Q20" s="45">
        <v>-4.3499999999999943</v>
      </c>
      <c r="R20" s="43">
        <v>12</v>
      </c>
      <c r="S20" s="43">
        <v>-9.23</v>
      </c>
      <c r="T20" s="43">
        <v>10.467811425481443</v>
      </c>
      <c r="V20" s="45">
        <v>8.2199999999999989</v>
      </c>
      <c r="W20" s="43">
        <v>23.289999999999992</v>
      </c>
      <c r="X20" s="43">
        <v>-8.27</v>
      </c>
      <c r="Y20" s="43">
        <v>15.274678516755159</v>
      </c>
      <c r="AA20" s="45">
        <v>-3.1099999999999994</v>
      </c>
      <c r="AB20" s="43">
        <v>31.490000000000009</v>
      </c>
      <c r="AC20" s="43">
        <v>-10.25</v>
      </c>
      <c r="AD20" s="43">
        <v>26.922752253526312</v>
      </c>
      <c r="AF20" s="45">
        <v>11.07</v>
      </c>
      <c r="AG20" s="43">
        <v>10.909999999999997</v>
      </c>
      <c r="AH20" s="43">
        <v>-7.3599999999999994</v>
      </c>
      <c r="AI20" s="43">
        <v>3.1423223627075743</v>
      </c>
      <c r="AK20" s="45">
        <v>-3.8700000000000045</v>
      </c>
      <c r="AL20" s="43">
        <v>17.590000000000003</v>
      </c>
      <c r="AM20" s="43">
        <v>-9.370000000000001</v>
      </c>
      <c r="AN20" s="43">
        <v>15.088644302360194</v>
      </c>
      <c r="AP20" s="45">
        <v>-4.8499999999999943</v>
      </c>
      <c r="AQ20" s="43">
        <v>20.330000000000013</v>
      </c>
      <c r="AR20" s="43">
        <v>-9.3500000000000014</v>
      </c>
      <c r="AS20" s="43">
        <v>17.937262070142424</v>
      </c>
    </row>
    <row r="21" spans="5:45" x14ac:dyDescent="0.25">
      <c r="G21" s="26"/>
      <c r="H21" s="27"/>
      <c r="I21" s="27"/>
      <c r="J21" s="27"/>
      <c r="L21" s="26">
        <v>-4.230000000000004</v>
      </c>
      <c r="M21" s="27">
        <v>6.5</v>
      </c>
      <c r="N21" s="27">
        <v>-8.4699999999999989</v>
      </c>
      <c r="O21" s="27">
        <v>5.8045487354320926</v>
      </c>
      <c r="Q21" s="26">
        <v>14.229999999999997</v>
      </c>
      <c r="R21" s="27">
        <v>20.680000000000007</v>
      </c>
      <c r="S21" s="27">
        <v>-8.2600000000000016</v>
      </c>
      <c r="T21" s="27">
        <v>10.660747257971991</v>
      </c>
      <c r="V21" s="26">
        <v>-2.5499999999999972</v>
      </c>
      <c r="W21" s="27">
        <v>20.379999999999995</v>
      </c>
      <c r="X21" s="27">
        <v>-9.34</v>
      </c>
      <c r="Y21" s="27">
        <v>16.951549641692935</v>
      </c>
      <c r="AA21" s="26">
        <v>6.1099999999999994</v>
      </c>
      <c r="AB21" s="27">
        <v>27.27000000000001</v>
      </c>
      <c r="AC21" s="27">
        <v>-7.2399999999999984</v>
      </c>
      <c r="AD21" s="27">
        <v>19.872670059205262</v>
      </c>
      <c r="AF21" s="26">
        <v>11.96</v>
      </c>
      <c r="AG21" s="27">
        <v>8.3199999999999932</v>
      </c>
      <c r="AH21" s="27">
        <v>-9.379999999999999</v>
      </c>
      <c r="AI21" s="27">
        <v>8.928899112356703E-2</v>
      </c>
      <c r="AK21" s="26">
        <v>-1.3100000000000023</v>
      </c>
      <c r="AL21" s="27">
        <v>18.949999999999989</v>
      </c>
      <c r="AM21" s="27">
        <v>-8.3500000000000014</v>
      </c>
      <c r="AN21" s="27">
        <v>15.306453678832497</v>
      </c>
      <c r="AP21" s="26">
        <v>-1.6700000000000017</v>
      </c>
      <c r="AQ21" s="27">
        <v>21.78</v>
      </c>
      <c r="AR21" s="27">
        <v>-9.3299999999999983</v>
      </c>
      <c r="AS21" s="27">
        <v>17.803716733575811</v>
      </c>
    </row>
    <row r="22" spans="5:45" x14ac:dyDescent="0.25">
      <c r="G22" s="26"/>
      <c r="H22" s="27"/>
      <c r="I22" s="27"/>
      <c r="J22" s="27"/>
      <c r="L22" s="26">
        <v>-4.7199999999999989</v>
      </c>
      <c r="M22" s="27">
        <v>14.819999999999993</v>
      </c>
      <c r="N22" s="27">
        <v>-9.3999999999999986</v>
      </c>
      <c r="O22" s="27">
        <v>13.059361496413288</v>
      </c>
      <c r="Q22" s="26">
        <v>15.439999999999998</v>
      </c>
      <c r="R22" s="27">
        <v>16.659999999999997</v>
      </c>
      <c r="S22" s="27">
        <v>-9.2899999999999991</v>
      </c>
      <c r="T22" s="27">
        <v>6.3614624765914414</v>
      </c>
      <c r="V22" s="26">
        <v>-4.1700000000000017</v>
      </c>
      <c r="W22" s="27">
        <v>17.669999999999987</v>
      </c>
      <c r="X22" s="27">
        <v>-10.379999999999999</v>
      </c>
      <c r="Y22" s="27">
        <v>15.133846890289277</v>
      </c>
      <c r="AA22" s="26">
        <v>3.2199999999999989</v>
      </c>
      <c r="AB22" s="27">
        <v>41.050000000000011</v>
      </c>
      <c r="AC22" s="27">
        <v>-8.129999999999999</v>
      </c>
      <c r="AD22" s="27">
        <v>33.375000441598473</v>
      </c>
      <c r="AF22" s="26">
        <v>13.54</v>
      </c>
      <c r="AG22" s="27">
        <v>11.039999999999992</v>
      </c>
      <c r="AH22" s="27">
        <v>-8.3500000000000014</v>
      </c>
      <c r="AI22" s="27">
        <v>2.1143811788714117</v>
      </c>
      <c r="AK22" s="26">
        <v>4.1500000000000057</v>
      </c>
      <c r="AL22" s="27">
        <v>13.5</v>
      </c>
      <c r="AM22" s="27">
        <v>-7.370000000000001</v>
      </c>
      <c r="AN22" s="27">
        <v>8.2957744263316897</v>
      </c>
      <c r="AP22" s="26">
        <v>-4.4500000000000028</v>
      </c>
      <c r="AQ22" s="27">
        <v>16.120000000000005</v>
      </c>
      <c r="AR22" s="27">
        <v>-8.39</v>
      </c>
      <c r="AS22" s="27">
        <v>14.234238291696414</v>
      </c>
    </row>
    <row r="23" spans="5:45" x14ac:dyDescent="0.25">
      <c r="G23" s="26"/>
      <c r="H23" s="27"/>
      <c r="I23" s="27"/>
      <c r="J23" s="27"/>
      <c r="L23" s="26">
        <v>-5.0900000000000034</v>
      </c>
      <c r="M23" s="27">
        <v>17.650000000000006</v>
      </c>
      <c r="N23" s="27">
        <v>-10.379999999999999</v>
      </c>
      <c r="O23" s="27">
        <v>15.538952422152619</v>
      </c>
      <c r="Q23" s="26">
        <v>14.090000000000003</v>
      </c>
      <c r="R23" s="27">
        <v>15.259999999999991</v>
      </c>
      <c r="S23" s="27">
        <v>-9.3099999999999987</v>
      </c>
      <c r="T23" s="27">
        <v>5.5720513140063588</v>
      </c>
      <c r="V23" s="26">
        <v>2.1899999999999977</v>
      </c>
      <c r="W23" s="27">
        <v>13.599999999999994</v>
      </c>
      <c r="X23" s="27">
        <v>-9.379999999999999</v>
      </c>
      <c r="Y23" s="27">
        <v>8.8756128783256543</v>
      </c>
      <c r="AA23" s="26">
        <v>-2.3900000000000006</v>
      </c>
      <c r="AB23" s="27">
        <v>27.460000000000008</v>
      </c>
      <c r="AC23" s="27">
        <v>-11.280000000000001</v>
      </c>
      <c r="AD23" s="27">
        <v>22.865606906199417</v>
      </c>
      <c r="AF23" s="26">
        <v>12.409999999999997</v>
      </c>
      <c r="AG23" s="27">
        <v>12.319999999999993</v>
      </c>
      <c r="AH23" s="27">
        <v>-7.34</v>
      </c>
      <c r="AI23" s="27">
        <v>3.8932316830970706</v>
      </c>
      <c r="AK23" s="26">
        <v>14.810000000000002</v>
      </c>
      <c r="AL23" s="27">
        <v>19.150000000000006</v>
      </c>
      <c r="AM23" s="27">
        <v>-6.27</v>
      </c>
      <c r="AN23" s="27">
        <v>9.4113059492377147</v>
      </c>
      <c r="AP23" s="26">
        <v>-4.1800000000000068</v>
      </c>
      <c r="AQ23" s="27">
        <v>17.419999999999987</v>
      </c>
      <c r="AR23" s="27">
        <v>-7.379999999999999</v>
      </c>
      <c r="AS23" s="27">
        <v>15.417305451584554</v>
      </c>
    </row>
    <row r="24" spans="5:45" ht="15.75" thickBot="1" x14ac:dyDescent="0.3">
      <c r="G24" s="33"/>
      <c r="H24" s="34"/>
      <c r="I24" s="34"/>
      <c r="J24" s="34"/>
      <c r="L24" s="33">
        <v>13.799999999999997</v>
      </c>
      <c r="M24" s="34">
        <v>27.639999999999986</v>
      </c>
      <c r="N24" s="34">
        <v>-9.1999999999999993</v>
      </c>
      <c r="O24" s="34">
        <v>17.059264661820635</v>
      </c>
      <c r="Q24" s="33">
        <v>-0.35999999999999943</v>
      </c>
      <c r="R24" s="34">
        <v>12.240000000000009</v>
      </c>
      <c r="S24" s="34">
        <v>-10.41</v>
      </c>
      <c r="T24" s="34">
        <v>8.6392848209381157</v>
      </c>
      <c r="V24" s="33">
        <v>-0.68000000000000682</v>
      </c>
      <c r="W24" s="34">
        <v>26.03</v>
      </c>
      <c r="X24" s="34">
        <v>-10.280000000000001</v>
      </c>
      <c r="Y24" s="34">
        <v>21.011098036408526</v>
      </c>
      <c r="AA24" s="33">
        <v>6.9200000000000017</v>
      </c>
      <c r="AB24" s="34">
        <v>27.47999999999999</v>
      </c>
      <c r="AC24" s="34">
        <v>-9.2399999999999984</v>
      </c>
      <c r="AD24" s="34">
        <v>19.421286196125124</v>
      </c>
      <c r="AF24" s="33">
        <v>0.62000000000000455</v>
      </c>
      <c r="AG24" s="34">
        <v>7.9199999999999875</v>
      </c>
      <c r="AH24" s="34">
        <v>-7.4400000000000013</v>
      </c>
      <c r="AI24" s="34">
        <v>4.9373735409084247</v>
      </c>
      <c r="AK24" s="33">
        <v>-3.4399999999999977</v>
      </c>
      <c r="AL24" s="34">
        <v>12.02000000000001</v>
      </c>
      <c r="AM24" s="34">
        <v>-8.4200000000000017</v>
      </c>
      <c r="AN24" s="34">
        <v>10.197136423007777</v>
      </c>
      <c r="AP24" s="33">
        <v>4.5600000000000023</v>
      </c>
      <c r="AQ24" s="34">
        <v>7.9499999999999886</v>
      </c>
      <c r="AR24" s="34">
        <v>-6.9200000000000017</v>
      </c>
      <c r="AS24" s="34">
        <v>3.3025060326583286</v>
      </c>
    </row>
    <row r="25" spans="5:45" x14ac:dyDescent="0.25">
      <c r="G25" s="45"/>
      <c r="H25" s="43"/>
      <c r="I25" s="43"/>
      <c r="J25" s="43"/>
      <c r="L25" s="45">
        <v>-7.3499999999999943</v>
      </c>
      <c r="M25" s="43">
        <v>26.539999999999992</v>
      </c>
      <c r="N25" s="43">
        <v>-6.75</v>
      </c>
      <c r="O25" s="43">
        <v>17.059371495812456</v>
      </c>
      <c r="Q25" s="45">
        <v>-10.939999999999998</v>
      </c>
      <c r="R25" s="43">
        <v>15.610000000000014</v>
      </c>
      <c r="S25" s="43">
        <v>-9.86</v>
      </c>
      <c r="T25" s="43">
        <v>5.3207568599825947</v>
      </c>
      <c r="V25" s="45">
        <v>2.1299999999999955</v>
      </c>
      <c r="W25" s="43">
        <v>27.5</v>
      </c>
      <c r="X25" s="43">
        <v>23.310000000000002</v>
      </c>
      <c r="Y25" s="43">
        <v>30.375504027351695</v>
      </c>
      <c r="AA25" s="45">
        <v>27.299999999999997</v>
      </c>
      <c r="AB25" s="43">
        <v>30.689999999999998</v>
      </c>
      <c r="AC25" s="43">
        <v>23.450000000000003</v>
      </c>
      <c r="AD25" s="43">
        <v>45.911534913971934</v>
      </c>
      <c r="AF25" s="45">
        <v>3.2099999999999937</v>
      </c>
      <c r="AG25" s="43">
        <v>9.8199999999999932</v>
      </c>
      <c r="AH25" s="43">
        <v>7.1499999999999986</v>
      </c>
      <c r="AI25" s="43">
        <v>11.504304916278073</v>
      </c>
      <c r="AK25" s="45">
        <v>8.4000000000000057</v>
      </c>
      <c r="AL25" s="43">
        <v>5.3599999999999994</v>
      </c>
      <c r="AM25" s="43">
        <v>26.14</v>
      </c>
      <c r="AN25" s="43">
        <v>17.334223689371356</v>
      </c>
      <c r="AP25" s="45">
        <v>-15.899999999999999</v>
      </c>
      <c r="AQ25" s="43">
        <v>25.27000000000001</v>
      </c>
      <c r="AR25" s="43">
        <v>-11.8</v>
      </c>
      <c r="AS25" s="43">
        <v>11.388893791650986</v>
      </c>
    </row>
    <row r="26" spans="5:45" x14ac:dyDescent="0.25">
      <c r="G26" s="26"/>
      <c r="H26" s="27"/>
      <c r="I26" s="27"/>
      <c r="J26" s="27"/>
      <c r="L26" s="26">
        <v>3.2099999999999937</v>
      </c>
      <c r="M26" s="27">
        <v>15.050000000000011</v>
      </c>
      <c r="N26" s="27">
        <v>10.200000000000003</v>
      </c>
      <c r="O26" s="27">
        <v>16.586986049641382</v>
      </c>
      <c r="Q26" s="26">
        <v>-28.89</v>
      </c>
      <c r="R26" s="27">
        <v>12.480000000000004</v>
      </c>
      <c r="S26" s="27">
        <v>-10.98</v>
      </c>
      <c r="T26" s="27">
        <v>-5.0545572803632695</v>
      </c>
      <c r="V26" s="26">
        <v>2.0100000000000051</v>
      </c>
      <c r="W26" s="27">
        <v>28.939999999999998</v>
      </c>
      <c r="X26" s="27">
        <v>21.32</v>
      </c>
      <c r="Y26" s="27">
        <v>30.814830449275831</v>
      </c>
      <c r="AA26" s="26">
        <v>6.730000000000004</v>
      </c>
      <c r="AB26" s="27">
        <v>35.44</v>
      </c>
      <c r="AC26" s="27">
        <v>23.4</v>
      </c>
      <c r="AD26" s="27">
        <v>39.035668074758831</v>
      </c>
      <c r="AF26" s="26">
        <v>15.819999999999993</v>
      </c>
      <c r="AG26" s="27">
        <v>19.860000000000014</v>
      </c>
      <c r="AH26" s="27">
        <v>0.29999999999999716</v>
      </c>
      <c r="AI26" s="27">
        <v>24.670951461330958</v>
      </c>
      <c r="AK26" s="26">
        <v>8.2099999999999937</v>
      </c>
      <c r="AL26" s="27">
        <v>10.629999999999995</v>
      </c>
      <c r="AM26" s="27">
        <v>24.18</v>
      </c>
      <c r="AN26" s="27">
        <v>20.43582153897529</v>
      </c>
      <c r="AP26" s="26">
        <v>-14.409999999999997</v>
      </c>
      <c r="AQ26" s="27">
        <v>23.870000000000005</v>
      </c>
      <c r="AR26" s="27">
        <v>-10.809999999999999</v>
      </c>
      <c r="AS26" s="27">
        <v>10.916025903789972</v>
      </c>
    </row>
    <row r="27" spans="5:45" x14ac:dyDescent="0.25">
      <c r="G27" s="26"/>
      <c r="H27" s="27"/>
      <c r="I27" s="27"/>
      <c r="J27" s="27"/>
      <c r="L27" s="26">
        <v>-5.3799999999999955</v>
      </c>
      <c r="M27" s="27">
        <v>26.960000000000008</v>
      </c>
      <c r="N27" s="27">
        <v>-12.739999999999998</v>
      </c>
      <c r="O27" s="27">
        <v>17.292292563636522</v>
      </c>
      <c r="Q27" s="26">
        <v>-3.3299999999999983</v>
      </c>
      <c r="R27" s="27">
        <v>15.569999999999993</v>
      </c>
      <c r="S27" s="27">
        <v>-4.8299999999999983</v>
      </c>
      <c r="T27" s="27">
        <v>9.8976853478343401</v>
      </c>
      <c r="V27" s="26">
        <v>2.3100000000000023</v>
      </c>
      <c r="W27" s="27">
        <v>23.47</v>
      </c>
      <c r="X27" s="27">
        <v>25.270000000000003</v>
      </c>
      <c r="Y27" s="27">
        <v>27.904416535413759</v>
      </c>
      <c r="AA27" s="26">
        <v>25.97</v>
      </c>
      <c r="AB27" s="27">
        <v>31.669999999999987</v>
      </c>
      <c r="AC27" s="27">
        <v>27.459999999999994</v>
      </c>
      <c r="AD27" s="27">
        <v>47.242988513250936</v>
      </c>
      <c r="AF27" s="26">
        <v>10.519999999999996</v>
      </c>
      <c r="AG27" s="27">
        <v>16.180000000000007</v>
      </c>
      <c r="AH27" s="27">
        <v>18.240000000000002</v>
      </c>
      <c r="AI27" s="27">
        <v>23.838354005888419</v>
      </c>
      <c r="AK27" s="26">
        <v>9.6700000000000017</v>
      </c>
      <c r="AL27" s="27">
        <v>7.9599999999999937</v>
      </c>
      <c r="AM27" s="27">
        <v>27.17</v>
      </c>
      <c r="AN27" s="27">
        <v>20.358634064473165</v>
      </c>
      <c r="AP27" s="26">
        <v>-13.530000000000001</v>
      </c>
      <c r="AQ27" s="27">
        <v>25.27000000000001</v>
      </c>
      <c r="AR27" s="27">
        <v>-10.79</v>
      </c>
      <c r="AS27" s="27">
        <v>12.536697816379046</v>
      </c>
    </row>
    <row r="28" spans="5:45" x14ac:dyDescent="0.25">
      <c r="G28" s="26"/>
      <c r="H28" s="27"/>
      <c r="I28" s="27"/>
      <c r="J28" s="27"/>
      <c r="L28" s="26">
        <v>4.8499999999999943</v>
      </c>
      <c r="M28" s="27">
        <v>14.72999999999999</v>
      </c>
      <c r="N28" s="27">
        <v>18.200000000000003</v>
      </c>
      <c r="O28" s="27">
        <v>19.718219282792006</v>
      </c>
      <c r="Q28" s="26">
        <v>-16.880000000000003</v>
      </c>
      <c r="R28" s="27">
        <v>14.099999999999994</v>
      </c>
      <c r="S28" s="27">
        <v>-9.8999999999999986</v>
      </c>
      <c r="T28" s="27">
        <v>1.3582364936357578</v>
      </c>
      <c r="V28" s="26">
        <v>2.1599999999999966</v>
      </c>
      <c r="W28" s="27">
        <v>26.189999999999998</v>
      </c>
      <c r="X28" s="27">
        <v>23.29</v>
      </c>
      <c r="Y28" s="27">
        <v>29.318869150427389</v>
      </c>
      <c r="AA28" s="26">
        <v>6.6400000000000006</v>
      </c>
      <c r="AB28" s="27">
        <v>39.349999999999994</v>
      </c>
      <c r="AC28" s="27">
        <v>23.43</v>
      </c>
      <c r="AD28" s="27">
        <v>42.216664900596413</v>
      </c>
      <c r="AF28" s="26">
        <v>15.64</v>
      </c>
      <c r="AG28" s="27">
        <v>24.159999999999997</v>
      </c>
      <c r="AH28" s="27">
        <v>-3.6599999999999966</v>
      </c>
      <c r="AI28" s="27">
        <v>27.189106020840143</v>
      </c>
      <c r="AK28" s="26">
        <v>-0.64000000000000057</v>
      </c>
      <c r="AL28" s="27">
        <v>9.9399999999999977</v>
      </c>
      <c r="AM28" s="27">
        <v>1.1400000000000006</v>
      </c>
      <c r="AN28" s="27">
        <v>7.9631981570563255</v>
      </c>
      <c r="AP28" s="26">
        <v>-12.239999999999995</v>
      </c>
      <c r="AQ28" s="27">
        <v>26.740000000000009</v>
      </c>
      <c r="AR28" s="27">
        <v>-11.77</v>
      </c>
      <c r="AS28" s="27">
        <v>14.228755802351316</v>
      </c>
    </row>
    <row r="29" spans="5:45" ht="15.75" thickBot="1" x14ac:dyDescent="0.3">
      <c r="G29" s="33"/>
      <c r="H29" s="34"/>
      <c r="I29" s="34"/>
      <c r="J29" s="34"/>
      <c r="L29" s="33">
        <v>-3.2800000000000011</v>
      </c>
      <c r="M29" s="34">
        <v>26.139999999999986</v>
      </c>
      <c r="N29" s="34">
        <v>1.2700000000000031</v>
      </c>
      <c r="O29" s="34">
        <v>20.267072596035575</v>
      </c>
      <c r="Q29" s="33">
        <v>17.239999999999995</v>
      </c>
      <c r="R29" s="34">
        <v>13.530000000000001</v>
      </c>
      <c r="S29" s="34">
        <v>22.25</v>
      </c>
      <c r="T29" s="34">
        <v>26.875839326254578</v>
      </c>
      <c r="V29" s="33">
        <v>1.1299999999999955</v>
      </c>
      <c r="W29" s="34">
        <v>27.680000000000007</v>
      </c>
      <c r="X29" s="34">
        <v>20.299999999999997</v>
      </c>
      <c r="Y29" s="34">
        <v>29.031720757378082</v>
      </c>
      <c r="AA29" s="33">
        <v>5.2999999999999972</v>
      </c>
      <c r="AB29" s="34">
        <v>39.409999999999997</v>
      </c>
      <c r="AC29" s="34">
        <v>22.43</v>
      </c>
      <c r="AD29" s="34">
        <v>41.327502714605032</v>
      </c>
      <c r="AF29" s="33">
        <v>16.5</v>
      </c>
      <c r="AG29" s="34">
        <v>25.599999999999994</v>
      </c>
      <c r="AH29" s="34">
        <v>-4.6400000000000006</v>
      </c>
      <c r="AI29" s="34">
        <v>28.642564640697742</v>
      </c>
      <c r="AK29" s="33">
        <v>-17.689999999999998</v>
      </c>
      <c r="AL29" s="34">
        <v>12.659999999999997</v>
      </c>
      <c r="AM29" s="34">
        <v>-8.9200000000000017</v>
      </c>
      <c r="AN29" s="34">
        <v>-7.0700295778607369E-2</v>
      </c>
      <c r="AP29" s="33">
        <v>-14.450000000000003</v>
      </c>
      <c r="AQ29" s="34">
        <v>25.25</v>
      </c>
      <c r="AR29" s="34">
        <v>-10.79</v>
      </c>
      <c r="AS29" s="34">
        <v>12.135319288739538</v>
      </c>
    </row>
    <row r="30" spans="5:45" x14ac:dyDescent="0.25">
      <c r="G30" s="45"/>
      <c r="H30" s="43"/>
      <c r="I30" s="43"/>
      <c r="J30" s="43"/>
      <c r="L30" s="45">
        <v>39.22</v>
      </c>
      <c r="M30" s="43">
        <v>20.87</v>
      </c>
      <c r="N30" s="43">
        <v>-3.1400000000000006</v>
      </c>
      <c r="O30" s="43">
        <v>38.999752559364197</v>
      </c>
      <c r="Q30" s="45">
        <v>5.6100000000000136</v>
      </c>
      <c r="R30" s="43">
        <v>10.23</v>
      </c>
      <c r="S30" s="43">
        <v>-5.3999999999999986</v>
      </c>
      <c r="T30" s="43">
        <v>4.761371351171789</v>
      </c>
      <c r="V30" s="45">
        <v>0.77000000000001023</v>
      </c>
      <c r="W30" s="43">
        <v>16.53</v>
      </c>
      <c r="X30" s="43">
        <v>-8.36</v>
      </c>
      <c r="Y30" s="43">
        <v>-2.6820059021531506E-2</v>
      </c>
      <c r="AA30" s="45">
        <v>-3.4699999999999989</v>
      </c>
      <c r="AB30" s="43">
        <v>10.63</v>
      </c>
      <c r="AC30" s="43">
        <v>-10.43</v>
      </c>
      <c r="AD30" s="43">
        <v>-4.9813339144051554</v>
      </c>
      <c r="AF30" s="45">
        <v>18.340000000000003</v>
      </c>
      <c r="AG30" s="43">
        <v>4.17</v>
      </c>
      <c r="AH30" s="43">
        <v>5.6099999999999994</v>
      </c>
      <c r="AI30" s="43">
        <v>19.157022906598229</v>
      </c>
      <c r="AK30" s="45">
        <v>8.0099999999999909</v>
      </c>
      <c r="AL30" s="43">
        <v>4.8099999999999996</v>
      </c>
      <c r="AM30" s="43">
        <v>-5.43</v>
      </c>
      <c r="AN30" s="43">
        <v>6.8973967644656682</v>
      </c>
      <c r="AP30" s="45">
        <v>10.349999999999994</v>
      </c>
      <c r="AQ30" s="43">
        <v>28.42</v>
      </c>
      <c r="AR30" s="43">
        <v>7.7899999999999991</v>
      </c>
      <c r="AS30" s="43">
        <v>13.928928266743327</v>
      </c>
    </row>
    <row r="31" spans="5:45" x14ac:dyDescent="0.25">
      <c r="G31" s="26"/>
      <c r="H31" s="27"/>
      <c r="I31" s="27"/>
      <c r="J31" s="27"/>
      <c r="L31" s="26">
        <v>37.330000000000013</v>
      </c>
      <c r="M31" s="27">
        <v>19.18</v>
      </c>
      <c r="N31" s="27">
        <v>-5.1700000000000017</v>
      </c>
      <c r="O31" s="27">
        <v>36.674043063708183</v>
      </c>
      <c r="Q31" s="26">
        <v>6.6699999999999875</v>
      </c>
      <c r="R31" s="27">
        <v>8.73</v>
      </c>
      <c r="S31" s="27">
        <v>-6.3999999999999986</v>
      </c>
      <c r="T31" s="27">
        <v>5.5568877381285233</v>
      </c>
      <c r="V31" s="26">
        <v>-1.4099999999999966</v>
      </c>
      <c r="W31" s="27">
        <v>16.329999999999998</v>
      </c>
      <c r="X31" s="27">
        <v>-9.370000000000001</v>
      </c>
      <c r="Y31" s="27">
        <v>-2.3491703742231778</v>
      </c>
      <c r="AA31" s="26">
        <v>-2.3600000000000136</v>
      </c>
      <c r="AB31" s="27">
        <v>2.37</v>
      </c>
      <c r="AC31" s="27">
        <v>-10.5</v>
      </c>
      <c r="AD31" s="27">
        <v>-4.204352423574619</v>
      </c>
      <c r="AF31" s="26">
        <v>18.310000000000002</v>
      </c>
      <c r="AG31" s="27">
        <v>1.29</v>
      </c>
      <c r="AH31" s="27">
        <v>-3.4099999999999966</v>
      </c>
      <c r="AI31" s="27">
        <v>17.333282016876097</v>
      </c>
      <c r="AK31" s="26">
        <v>19.740000000000009</v>
      </c>
      <c r="AL31" s="27">
        <v>15.2</v>
      </c>
      <c r="AM31" s="27">
        <v>24.72</v>
      </c>
      <c r="AN31" s="27">
        <v>26.006240136956535</v>
      </c>
      <c r="AP31" s="26">
        <v>11.550000000000011</v>
      </c>
      <c r="AQ31" s="27">
        <v>23.36</v>
      </c>
      <c r="AR31" s="27">
        <v>9.75</v>
      </c>
      <c r="AS31" s="27">
        <v>14.872104328047214</v>
      </c>
    </row>
    <row r="32" spans="5:45" x14ac:dyDescent="0.25">
      <c r="G32" s="26"/>
      <c r="H32" s="27"/>
      <c r="I32" s="27"/>
      <c r="J32" s="27"/>
      <c r="L32" s="26">
        <v>39.400000000000006</v>
      </c>
      <c r="M32" s="27">
        <v>20.73</v>
      </c>
      <c r="N32" s="27">
        <v>-4.1400000000000006</v>
      </c>
      <c r="O32" s="27">
        <v>39.009176902050598</v>
      </c>
      <c r="Q32" s="26">
        <v>15.289999999999992</v>
      </c>
      <c r="R32" s="27">
        <v>10.029999999999999</v>
      </c>
      <c r="S32" s="27">
        <v>0.64999999999999858</v>
      </c>
      <c r="T32" s="27">
        <v>15.366083028308395</v>
      </c>
      <c r="V32" s="26">
        <v>10.569999999999993</v>
      </c>
      <c r="W32" s="27">
        <v>19.05</v>
      </c>
      <c r="X32" s="27">
        <v>7.7100000000000009</v>
      </c>
      <c r="Y32" s="27">
        <v>12.96621286790193</v>
      </c>
      <c r="AA32" s="26">
        <v>-3.0999999999999943</v>
      </c>
      <c r="AB32" s="27">
        <v>3.41</v>
      </c>
      <c r="AC32" s="27">
        <v>-12.5</v>
      </c>
      <c r="AD32" s="27">
        <v>-5.2144726983030694</v>
      </c>
      <c r="AF32" s="26">
        <v>7.1200000000000045</v>
      </c>
      <c r="AG32" s="27">
        <v>-14.54</v>
      </c>
      <c r="AH32" s="27">
        <v>-13.61</v>
      </c>
      <c r="AI32" s="27">
        <v>5.3020228118311934</v>
      </c>
      <c r="AK32" s="26">
        <v>12.409999999999997</v>
      </c>
      <c r="AL32" s="27">
        <v>6.44</v>
      </c>
      <c r="AM32" s="27">
        <v>-4.3999999999999986</v>
      </c>
      <c r="AN32" s="27">
        <v>11.455669517850453</v>
      </c>
      <c r="AP32" s="26">
        <v>11.349999999999994</v>
      </c>
      <c r="AQ32" s="27">
        <v>26.16</v>
      </c>
      <c r="AR32" s="27">
        <v>10.770000000000003</v>
      </c>
      <c r="AS32" s="27">
        <v>15.287043242802724</v>
      </c>
    </row>
    <row r="33" spans="5:45" x14ac:dyDescent="0.25">
      <c r="G33" s="26"/>
      <c r="H33" s="27"/>
      <c r="I33" s="27"/>
      <c r="J33" s="27"/>
      <c r="L33" s="26">
        <v>37.050000000000011</v>
      </c>
      <c r="M33" s="27">
        <v>18.8</v>
      </c>
      <c r="N33" s="27">
        <v>1.8299999999999983</v>
      </c>
      <c r="O33" s="27">
        <v>37.518563289784254</v>
      </c>
      <c r="Q33" s="26">
        <v>8.1999999999999886</v>
      </c>
      <c r="R33" s="27">
        <v>7.24</v>
      </c>
      <c r="S33" s="27">
        <v>-7.41</v>
      </c>
      <c r="T33" s="27">
        <v>6.8348912110529909</v>
      </c>
      <c r="V33" s="26">
        <v>4.0200000000000102</v>
      </c>
      <c r="W33" s="27">
        <v>19.77</v>
      </c>
      <c r="X33" s="27">
        <v>-5.32</v>
      </c>
      <c r="Y33" s="27">
        <v>3.9962040938003724</v>
      </c>
      <c r="AA33" s="26">
        <v>-4.8499999999999943</v>
      </c>
      <c r="AB33" s="27">
        <v>10.59</v>
      </c>
      <c r="AC33" s="27">
        <v>-10.440000000000001</v>
      </c>
      <c r="AD33" s="27">
        <v>-6.3460808945206395</v>
      </c>
      <c r="AF33" s="26">
        <v>15.659999999999997</v>
      </c>
      <c r="AG33" s="27">
        <v>11.13</v>
      </c>
      <c r="AH33" s="27">
        <v>7.6599999999999966</v>
      </c>
      <c r="AI33" s="27">
        <v>17.273286246374909</v>
      </c>
      <c r="AK33" s="26">
        <v>19.03</v>
      </c>
      <c r="AL33" s="27">
        <v>8.5</v>
      </c>
      <c r="AM33" s="27">
        <v>15.649999999999999</v>
      </c>
      <c r="AN33" s="27">
        <v>22.371033781746974</v>
      </c>
      <c r="AP33" s="26">
        <v>11.080000000000013</v>
      </c>
      <c r="AQ33" s="27">
        <v>26.42</v>
      </c>
      <c r="AR33" s="27">
        <v>12.780000000000001</v>
      </c>
      <c r="AS33" s="27">
        <v>15.570540989511812</v>
      </c>
    </row>
    <row r="34" spans="5:45" ht="15.75" thickBot="1" x14ac:dyDescent="0.3">
      <c r="G34" s="33"/>
      <c r="H34" s="34"/>
      <c r="I34" s="34"/>
      <c r="J34" s="34"/>
      <c r="L34" s="33">
        <v>38.900000000000006</v>
      </c>
      <c r="M34" s="34">
        <v>19.78</v>
      </c>
      <c r="N34" s="34">
        <v>-1.1499999999999986</v>
      </c>
      <c r="O34" s="34">
        <v>38.904309157959432</v>
      </c>
      <c r="Q34" s="33">
        <v>8.960000000000008</v>
      </c>
      <c r="R34" s="34">
        <v>8.7799999999999994</v>
      </c>
      <c r="S34" s="34">
        <v>-6.3900000000000006</v>
      </c>
      <c r="T34" s="34">
        <v>7.8164584997097961</v>
      </c>
      <c r="V34" s="33">
        <v>11.180000000000007</v>
      </c>
      <c r="W34" s="34">
        <v>14.76</v>
      </c>
      <c r="X34" s="34">
        <v>-3.3299999999999983</v>
      </c>
      <c r="Y34" s="34">
        <v>10.898883029635215</v>
      </c>
      <c r="AA34" s="33">
        <v>4.2299999999999898</v>
      </c>
      <c r="AB34" s="34">
        <v>15.53</v>
      </c>
      <c r="AC34" s="34">
        <v>-6.3500000000000014</v>
      </c>
      <c r="AD34" s="34">
        <v>3.6154314576182003</v>
      </c>
      <c r="AF34" s="33">
        <v>14.509999999999991</v>
      </c>
      <c r="AG34" s="34">
        <v>13.68</v>
      </c>
      <c r="AH34" s="34">
        <v>15.68</v>
      </c>
      <c r="AI34" s="34">
        <v>18.317296736435679</v>
      </c>
      <c r="AK34" s="33">
        <v>21.439999999999998</v>
      </c>
      <c r="AL34" s="34">
        <v>11.01</v>
      </c>
      <c r="AM34" s="34">
        <v>22.689999999999998</v>
      </c>
      <c r="AN34" s="34">
        <v>26.755647258748667</v>
      </c>
      <c r="AP34" s="33">
        <v>10.379999999999995</v>
      </c>
      <c r="AQ34" s="34">
        <v>27.08</v>
      </c>
      <c r="AR34" s="34">
        <v>7.7800000000000011</v>
      </c>
      <c r="AS34" s="34">
        <v>13.762538170946357</v>
      </c>
    </row>
    <row r="36" spans="5:45" x14ac:dyDescent="0.25">
      <c r="E36" t="s">
        <v>67</v>
      </c>
      <c r="G36" s="44" t="e">
        <f>AVERAGE(G20:G34)</f>
        <v>#DIV/0!</v>
      </c>
      <c r="H36" s="44" t="e">
        <f t="shared" ref="H36:Y36" si="3">AVERAGE(H20:H34)</f>
        <v>#DIV/0!</v>
      </c>
      <c r="I36" s="44" t="e">
        <f t="shared" si="3"/>
        <v>#DIV/0!</v>
      </c>
      <c r="J36" s="44" t="e">
        <f t="shared" si="3"/>
        <v>#DIV/0!</v>
      </c>
      <c r="K36" s="44"/>
      <c r="L36" s="44">
        <f t="shared" si="3"/>
        <v>11.930666666666667</v>
      </c>
      <c r="M36" s="44">
        <f t="shared" si="3"/>
        <v>19.439333333333327</v>
      </c>
      <c r="N36" s="44">
        <f t="shared" si="3"/>
        <v>-3.2286666666666664</v>
      </c>
      <c r="O36" s="44">
        <f t="shared" si="3"/>
        <v>23.184515525858707</v>
      </c>
      <c r="P36" s="44"/>
      <c r="Q36" s="44">
        <f t="shared" si="3"/>
        <v>2.7319999999999993</v>
      </c>
      <c r="R36" s="44">
        <f t="shared" si="3"/>
        <v>12.876000000000001</v>
      </c>
      <c r="S36" s="44">
        <f t="shared" si="3"/>
        <v>-5.6513333333333327</v>
      </c>
      <c r="T36" s="44">
        <f t="shared" si="3"/>
        <v>8.0290006580469893</v>
      </c>
      <c r="U36" s="44"/>
      <c r="V36" s="44">
        <f t="shared" si="3"/>
        <v>2.5253333333333341</v>
      </c>
      <c r="W36" s="44">
        <f t="shared" si="3"/>
        <v>21.412666666666663</v>
      </c>
      <c r="X36" s="44">
        <f t="shared" si="3"/>
        <v>3.1446666666666667</v>
      </c>
      <c r="Y36" s="44">
        <f t="shared" si="3"/>
        <v>16.67849576276074</v>
      </c>
      <c r="Z36" s="44"/>
      <c r="AA36" s="44">
        <f t="shared" ref="AA36:AD36" si="4">AVERAGE(AA20:AA34)</f>
        <v>4.8759999999999994</v>
      </c>
      <c r="AB36" s="44">
        <f t="shared" si="4"/>
        <v>24.922666666666661</v>
      </c>
      <c r="AC36" s="44">
        <f t="shared" si="4"/>
        <v>1.5873333333333333</v>
      </c>
      <c r="AD36" s="44">
        <f t="shared" si="4"/>
        <v>21.40405776671016</v>
      </c>
      <c r="AE36" s="44"/>
      <c r="AF36" s="44">
        <f>AVERAGE(AF20:AF34)</f>
        <v>12.348666666666666</v>
      </c>
      <c r="AG36" s="44">
        <f>AVERAGE(AG20:AG34)</f>
        <v>10.790666666666663</v>
      </c>
      <c r="AH36" s="44">
        <f>AVERAGE(AH20:AH34)</f>
        <v>-0.70333333333333359</v>
      </c>
      <c r="AI36" s="44">
        <f>AVERAGE(AI20:AI34)</f>
        <v>13.826985967990632</v>
      </c>
      <c r="AK36" s="44">
        <f>AVERAGE(AK20:AK34)</f>
        <v>6.5946666666666669</v>
      </c>
      <c r="AL36" s="44">
        <f>AVERAGE(AL20:AL34)</f>
        <v>11.581333333333331</v>
      </c>
      <c r="AM36" s="44">
        <f>AVERAGE(AM20:AM34)</f>
        <v>5.5439999999999996</v>
      </c>
      <c r="AN36" s="44">
        <f>AVERAGE(AN20:AN34)</f>
        <v>14.520431959575713</v>
      </c>
      <c r="AP36" s="44">
        <f>AVERAGE(AP20:AP34)</f>
        <v>-1.7606666666666655</v>
      </c>
      <c r="AQ36" s="44">
        <f>AVERAGE(AQ20:AQ34)</f>
        <v>22.762666666666671</v>
      </c>
      <c r="AR36" s="44">
        <f>AVERAGE(AR20:AR34)</f>
        <v>-3.230666666666667</v>
      </c>
      <c r="AS36" s="44">
        <f>AVERAGE(AS20:AS34)</f>
        <v>13.554791745374654</v>
      </c>
    </row>
    <row r="37" spans="5:45" x14ac:dyDescent="0.25">
      <c r="E37" t="s">
        <v>83</v>
      </c>
      <c r="G37" s="44">
        <f>MAX(G20:G34)</f>
        <v>0</v>
      </c>
      <c r="H37" s="44">
        <f t="shared" ref="H37:Y37" si="5">MAX(H20:H34)</f>
        <v>0</v>
      </c>
      <c r="I37" s="44">
        <f t="shared" si="5"/>
        <v>0</v>
      </c>
      <c r="J37" s="44">
        <f t="shared" si="5"/>
        <v>0</v>
      </c>
      <c r="K37" s="44"/>
      <c r="L37" s="44">
        <f t="shared" si="5"/>
        <v>39.400000000000006</v>
      </c>
      <c r="M37" s="44">
        <f t="shared" si="5"/>
        <v>27.639999999999986</v>
      </c>
      <c r="N37" s="44">
        <f t="shared" si="5"/>
        <v>18.200000000000003</v>
      </c>
      <c r="O37" s="44">
        <f t="shared" si="5"/>
        <v>39.009176902050598</v>
      </c>
      <c r="P37" s="44"/>
      <c r="Q37" s="44">
        <f t="shared" si="5"/>
        <v>17.239999999999995</v>
      </c>
      <c r="R37" s="44">
        <f t="shared" si="5"/>
        <v>20.680000000000007</v>
      </c>
      <c r="S37" s="44">
        <f t="shared" si="5"/>
        <v>22.25</v>
      </c>
      <c r="T37" s="44">
        <f t="shared" si="5"/>
        <v>26.875839326254578</v>
      </c>
      <c r="U37" s="44"/>
      <c r="V37" s="44">
        <f t="shared" si="5"/>
        <v>11.180000000000007</v>
      </c>
      <c r="W37" s="44">
        <f t="shared" si="5"/>
        <v>28.939999999999998</v>
      </c>
      <c r="X37" s="44">
        <f t="shared" si="5"/>
        <v>25.270000000000003</v>
      </c>
      <c r="Y37" s="44">
        <f t="shared" si="5"/>
        <v>30.814830449275831</v>
      </c>
      <c r="Z37" s="44"/>
      <c r="AA37" s="44">
        <f t="shared" ref="AA37:AD37" si="6">MAX(AA20:AA34)</f>
        <v>27.299999999999997</v>
      </c>
      <c r="AB37" s="44">
        <f t="shared" si="6"/>
        <v>41.050000000000011</v>
      </c>
      <c r="AC37" s="44">
        <f t="shared" si="6"/>
        <v>27.459999999999994</v>
      </c>
      <c r="AD37" s="44">
        <f t="shared" si="6"/>
        <v>47.242988513250936</v>
      </c>
      <c r="AE37" s="44"/>
      <c r="AF37" s="44">
        <f>MAX(AF20:AF34)</f>
        <v>18.340000000000003</v>
      </c>
      <c r="AG37" s="44">
        <f>MAX(AG20:AG34)</f>
        <v>25.599999999999994</v>
      </c>
      <c r="AH37" s="44">
        <f>MAX(AH20:AH34)</f>
        <v>18.240000000000002</v>
      </c>
      <c r="AI37" s="44">
        <f>MAX(AI20:AI34)</f>
        <v>28.642564640697742</v>
      </c>
      <c r="AK37" s="44">
        <f>MAX(AK20:AK34)</f>
        <v>21.439999999999998</v>
      </c>
      <c r="AL37" s="44">
        <f>MAX(AL20:AL34)</f>
        <v>19.150000000000006</v>
      </c>
      <c r="AM37" s="44">
        <f>MAX(AM20:AM34)</f>
        <v>27.17</v>
      </c>
      <c r="AN37" s="44">
        <f>MAX(AN20:AN34)</f>
        <v>26.755647258748667</v>
      </c>
      <c r="AP37" s="44">
        <f>MAX(AP20:AP34)</f>
        <v>11.550000000000011</v>
      </c>
      <c r="AQ37" s="44">
        <f>MAX(AQ20:AQ34)</f>
        <v>28.42</v>
      </c>
      <c r="AR37" s="44">
        <f>MAX(AR20:AR34)</f>
        <v>12.780000000000001</v>
      </c>
      <c r="AS37" s="44">
        <f>MAX(AS20:AS34)</f>
        <v>17.937262070142424</v>
      </c>
    </row>
    <row r="38" spans="5:45" x14ac:dyDescent="0.25">
      <c r="E38" t="s">
        <v>84</v>
      </c>
      <c r="G38" s="44">
        <f>MIN(G20:G34)</f>
        <v>0</v>
      </c>
      <c r="H38" s="44">
        <f t="shared" ref="H38:Y38" si="7">MIN(H20:H34)</f>
        <v>0</v>
      </c>
      <c r="I38" s="44">
        <f t="shared" si="7"/>
        <v>0</v>
      </c>
      <c r="J38" s="44">
        <f t="shared" si="7"/>
        <v>0</v>
      </c>
      <c r="K38" s="44"/>
      <c r="L38" s="44">
        <f t="shared" si="7"/>
        <v>-7.3499999999999943</v>
      </c>
      <c r="M38" s="44">
        <f t="shared" si="7"/>
        <v>6.5</v>
      </c>
      <c r="N38" s="44">
        <f t="shared" si="7"/>
        <v>-12.739999999999998</v>
      </c>
      <c r="O38" s="44">
        <f t="shared" si="7"/>
        <v>5.8045487354320926</v>
      </c>
      <c r="P38" s="44"/>
      <c r="Q38" s="44">
        <f t="shared" si="7"/>
        <v>-28.89</v>
      </c>
      <c r="R38" s="44">
        <f t="shared" si="7"/>
        <v>7.24</v>
      </c>
      <c r="S38" s="44">
        <f t="shared" si="7"/>
        <v>-10.98</v>
      </c>
      <c r="T38" s="44">
        <f t="shared" si="7"/>
        <v>-5.0545572803632695</v>
      </c>
      <c r="U38" s="44"/>
      <c r="V38" s="44">
        <f t="shared" si="7"/>
        <v>-4.1700000000000017</v>
      </c>
      <c r="W38" s="44">
        <f t="shared" si="7"/>
        <v>13.599999999999994</v>
      </c>
      <c r="X38" s="44">
        <f t="shared" si="7"/>
        <v>-10.379999999999999</v>
      </c>
      <c r="Y38" s="44">
        <f t="shared" si="7"/>
        <v>-2.3491703742231778</v>
      </c>
      <c r="Z38" s="44"/>
      <c r="AA38" s="44">
        <f t="shared" ref="AA38:AD38" si="8">MIN(AA20:AA34)</f>
        <v>-4.8499999999999943</v>
      </c>
      <c r="AB38" s="44">
        <f t="shared" si="8"/>
        <v>2.37</v>
      </c>
      <c r="AC38" s="44">
        <f t="shared" si="8"/>
        <v>-12.5</v>
      </c>
      <c r="AD38" s="44">
        <f t="shared" si="8"/>
        <v>-6.3460808945206395</v>
      </c>
      <c r="AE38" s="44"/>
      <c r="AF38" s="44">
        <f>MIN(AF20:AF34)</f>
        <v>0.62000000000000455</v>
      </c>
      <c r="AG38" s="44">
        <f>MIN(AG20:AG34)</f>
        <v>-14.54</v>
      </c>
      <c r="AH38" s="44">
        <f>MIN(AH20:AH34)</f>
        <v>-13.61</v>
      </c>
      <c r="AI38" s="44">
        <f>MIN(AI20:AI34)</f>
        <v>8.928899112356703E-2</v>
      </c>
      <c r="AK38" s="44">
        <f>MIN(AK20:AK34)</f>
        <v>-17.689999999999998</v>
      </c>
      <c r="AL38" s="44">
        <f>MIN(AL20:AL34)</f>
        <v>4.8099999999999996</v>
      </c>
      <c r="AM38" s="44">
        <f>MIN(AM20:AM34)</f>
        <v>-9.370000000000001</v>
      </c>
      <c r="AN38" s="44">
        <f>MIN(AN20:AN34)</f>
        <v>-7.0700295778607369E-2</v>
      </c>
      <c r="AP38" s="44">
        <f>MIN(AP20:AP34)</f>
        <v>-15.899999999999999</v>
      </c>
      <c r="AQ38" s="44">
        <f>MIN(AQ20:AQ34)</f>
        <v>7.9499999999999886</v>
      </c>
      <c r="AR38" s="44">
        <f>MIN(AR20:AR34)</f>
        <v>-11.8</v>
      </c>
      <c r="AS38" s="44">
        <f>MIN(AS20:AS34)</f>
        <v>3.3025060326583286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43A8-4CE9-44B4-B09F-2108DB608707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-78.2</v>
      </c>
      <c r="N5" s="16">
        <v>137.13</v>
      </c>
      <c r="O5" s="17">
        <v>28.76</v>
      </c>
      <c r="Q5" s="18">
        <f>(M5-J5)/J5*100</f>
        <v>5.6756756756756799</v>
      </c>
      <c r="R5" s="19">
        <f>(N5-K5)/K5*100</f>
        <v>3.8863636363636331</v>
      </c>
      <c r="S5" s="19">
        <f>(O5-L5)/L5*100</f>
        <v>-22.791946308724828</v>
      </c>
      <c r="T5" s="27">
        <f t="shared" ref="T5:T9" si="0">(SQRT(M5^2+N5^2+O5^2)-SQRT(J5^2+K5^2+L5^2))/SQRT(J5^2+K5^2+L5^2)*100</f>
        <v>2.9606968356589616</v>
      </c>
      <c r="U5" s="20"/>
      <c r="W5" s="45">
        <f>(M5-J5)</f>
        <v>-4.2000000000000028</v>
      </c>
      <c r="X5" s="43">
        <f>(N5-K5)</f>
        <v>5.1299999999999955</v>
      </c>
      <c r="Y5" s="43">
        <f>(O5-L5)</f>
        <v>-8.4899999999999984</v>
      </c>
      <c r="Z5" s="43">
        <f>(SQRT(M5^2+N5^2+O5^2)-SQRT(J5^2+K5^2+L5^2))</f>
        <v>4.6140883398142591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-77.25</v>
      </c>
      <c r="N6" s="24">
        <v>135.78</v>
      </c>
      <c r="O6" s="25">
        <v>28.76</v>
      </c>
      <c r="Q6" s="26">
        <f t="shared" ref="Q6:S9" si="1">(M6-J6)/J6*100</f>
        <v>4.3918918918918921</v>
      </c>
      <c r="R6" s="27">
        <f t="shared" si="1"/>
        <v>2.8636363636363642</v>
      </c>
      <c r="S6" s="27">
        <f t="shared" si="1"/>
        <v>-22.791946308724828</v>
      </c>
      <c r="T6" s="27">
        <f t="shared" si="0"/>
        <v>1.9235352081058383</v>
      </c>
      <c r="U6" s="28"/>
      <c r="W6" s="26">
        <f t="shared" ref="W6:Y25" si="2">(M6-J6)</f>
        <v>-3.25</v>
      </c>
      <c r="X6" s="27">
        <f t="shared" si="2"/>
        <v>3.7800000000000011</v>
      </c>
      <c r="Y6" s="27">
        <f t="shared" si="2"/>
        <v>-8.4899999999999984</v>
      </c>
      <c r="Z6" s="27">
        <f t="shared" ref="Z6:Z25" si="3">(SQRT(M6^2+N6^2+O6^2)-SQRT(J6^2+K6^2+L6^2))</f>
        <v>2.9977271796448406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-39.46</v>
      </c>
      <c r="N7" s="24">
        <v>136.71</v>
      </c>
      <c r="O7" s="25">
        <v>27.94</v>
      </c>
      <c r="Q7" s="26">
        <f t="shared" si="1"/>
        <v>-46.675675675675677</v>
      </c>
      <c r="R7" s="27">
        <f t="shared" si="1"/>
        <v>3.5681818181818246</v>
      </c>
      <c r="S7" s="27">
        <f t="shared" si="1"/>
        <v>-24.993288590604024</v>
      </c>
      <c r="T7" s="27">
        <f t="shared" si="0"/>
        <v>-6.9534227183210726</v>
      </c>
      <c r="U7" s="28"/>
      <c r="W7" s="26">
        <f t="shared" si="2"/>
        <v>34.54</v>
      </c>
      <c r="X7" s="27">
        <f t="shared" si="2"/>
        <v>4.710000000000008</v>
      </c>
      <c r="Y7" s="27">
        <f t="shared" si="2"/>
        <v>-9.3099999999999987</v>
      </c>
      <c r="Z7" s="27">
        <f t="shared" si="3"/>
        <v>-10.836538986357908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-38.06</v>
      </c>
      <c r="N8" s="24">
        <v>135.37</v>
      </c>
      <c r="O8" s="25">
        <v>27.94</v>
      </c>
      <c r="Q8" s="26">
        <f t="shared" si="1"/>
        <v>-48.567567567567565</v>
      </c>
      <c r="R8" s="27">
        <f t="shared" si="1"/>
        <v>2.5530303030303068</v>
      </c>
      <c r="S8" s="27">
        <f t="shared" si="1"/>
        <v>-24.993288590604024</v>
      </c>
      <c r="T8" s="27">
        <f t="shared" si="0"/>
        <v>-8.006151144178661</v>
      </c>
      <c r="U8" s="28"/>
      <c r="W8" s="26">
        <f t="shared" si="2"/>
        <v>35.94</v>
      </c>
      <c r="X8" s="27">
        <f t="shared" si="2"/>
        <v>3.3700000000000045</v>
      </c>
      <c r="Y8" s="27">
        <f t="shared" si="2"/>
        <v>-9.3099999999999987</v>
      </c>
      <c r="Z8" s="27">
        <f t="shared" si="3"/>
        <v>-12.477160172640026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-78.459999999999994</v>
      </c>
      <c r="N9" s="31">
        <v>135.81</v>
      </c>
      <c r="O9" s="32">
        <v>27.75</v>
      </c>
      <c r="Q9" s="33">
        <f t="shared" si="1"/>
        <v>6.0270270270270192</v>
      </c>
      <c r="R9" s="34">
        <f t="shared" si="1"/>
        <v>2.886363636363638</v>
      </c>
      <c r="S9" s="34">
        <f t="shared" si="1"/>
        <v>-25.503355704697988</v>
      </c>
      <c r="T9" s="27">
        <f t="shared" si="0"/>
        <v>2.2048741497099669</v>
      </c>
      <c r="U9" s="35"/>
      <c r="W9" s="33">
        <f t="shared" si="2"/>
        <v>-4.4599999999999937</v>
      </c>
      <c r="X9" s="34">
        <f t="shared" si="2"/>
        <v>3.8100000000000023</v>
      </c>
      <c r="Y9" s="34">
        <f t="shared" si="2"/>
        <v>-9.5</v>
      </c>
      <c r="Z9" s="34">
        <f t="shared" si="3"/>
        <v>3.436178936797603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94.29</v>
      </c>
      <c r="N13" s="16">
        <v>120.82</v>
      </c>
      <c r="O13" s="17">
        <v>63.43</v>
      </c>
      <c r="Q13" s="18">
        <f>(M13-J13)/J13*100</f>
        <v>19.354430379746841</v>
      </c>
      <c r="R13" s="19">
        <f>(N13-K13)/K13*100</f>
        <v>5.9824561403508714</v>
      </c>
      <c r="S13" s="19">
        <f>(O13-L13)/L13*100</f>
        <v>70.281879194630875</v>
      </c>
      <c r="T13" s="27">
        <f t="shared" ref="T13:T17" si="4">(SQRT(M13^2+N13^2+O13^2)-SQRT(J13^2+K13^2+L13^2))/SQRT(J13^2+K13^2+L13^2)*100</f>
        <v>15.495297007036985</v>
      </c>
      <c r="U13" s="20"/>
      <c r="W13" s="45">
        <f t="shared" si="2"/>
        <v>15.290000000000006</v>
      </c>
      <c r="X13" s="43">
        <f t="shared" si="2"/>
        <v>6.8199999999999932</v>
      </c>
      <c r="Y13" s="43">
        <f t="shared" si="2"/>
        <v>26.18</v>
      </c>
      <c r="Z13" s="43">
        <f t="shared" si="3"/>
        <v>22.253190073471785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95.59</v>
      </c>
      <c r="N14" s="24">
        <v>120.85</v>
      </c>
      <c r="O14" s="25">
        <v>63.44</v>
      </c>
      <c r="Q14" s="26">
        <f t="shared" ref="Q14:S17" si="5">(M14-J14)/J14*100</f>
        <v>21.000000000000004</v>
      </c>
      <c r="R14" s="27">
        <f t="shared" si="5"/>
        <v>6.0087719298245563</v>
      </c>
      <c r="S14" s="27">
        <f t="shared" si="5"/>
        <v>70.308724832214764</v>
      </c>
      <c r="T14" s="27">
        <f t="shared" si="4"/>
        <v>16.030075944932779</v>
      </c>
      <c r="U14" s="28"/>
      <c r="W14" s="26">
        <f t="shared" si="2"/>
        <v>16.590000000000003</v>
      </c>
      <c r="X14" s="27">
        <f t="shared" si="2"/>
        <v>6.8499999999999943</v>
      </c>
      <c r="Y14" s="27">
        <f t="shared" si="2"/>
        <v>26.189999999999998</v>
      </c>
      <c r="Z14" s="27">
        <f t="shared" si="3"/>
        <v>23.021199705483355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95.57</v>
      </c>
      <c r="N15" s="24">
        <v>120.88</v>
      </c>
      <c r="O15" s="25">
        <v>62.44</v>
      </c>
      <c r="Q15" s="26">
        <f t="shared" si="5"/>
        <v>20.974683544303787</v>
      </c>
      <c r="R15" s="27">
        <f t="shared" si="5"/>
        <v>6.0350877192982422</v>
      </c>
      <c r="S15" s="27">
        <f t="shared" si="5"/>
        <v>67.624161073825491</v>
      </c>
      <c r="T15" s="27">
        <f t="shared" si="4"/>
        <v>15.773947575077745</v>
      </c>
      <c r="U15" s="28"/>
      <c r="W15" s="26">
        <f t="shared" si="2"/>
        <v>16.569999999999993</v>
      </c>
      <c r="X15" s="27">
        <f t="shared" si="2"/>
        <v>6.8799999999999955</v>
      </c>
      <c r="Y15" s="27">
        <f t="shared" si="2"/>
        <v>25.189999999999998</v>
      </c>
      <c r="Z15" s="27">
        <f t="shared" si="3"/>
        <v>22.653367240251868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96.47</v>
      </c>
      <c r="N16" s="24">
        <v>119.6</v>
      </c>
      <c r="O16" s="25">
        <v>62.43</v>
      </c>
      <c r="Q16" s="26">
        <f t="shared" si="5"/>
        <v>22.11392405063291</v>
      </c>
      <c r="R16" s="27">
        <f t="shared" si="5"/>
        <v>4.9122807017543808</v>
      </c>
      <c r="S16" s="27">
        <f t="shared" si="5"/>
        <v>67.597315436241615</v>
      </c>
      <c r="T16" s="27">
        <f t="shared" si="4"/>
        <v>15.488337216390658</v>
      </c>
      <c r="U16" s="28"/>
      <c r="W16" s="26">
        <f t="shared" si="2"/>
        <v>17.47</v>
      </c>
      <c r="X16" s="27">
        <f t="shared" si="2"/>
        <v>5.5999999999999943</v>
      </c>
      <c r="Y16" s="27">
        <f t="shared" si="2"/>
        <v>25.18</v>
      </c>
      <c r="Z16" s="27">
        <f t="shared" si="3"/>
        <v>22.243194941138796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94.29</v>
      </c>
      <c r="N17" s="31">
        <v>120.82</v>
      </c>
      <c r="O17" s="32">
        <v>63.43</v>
      </c>
      <c r="Q17" s="33">
        <f t="shared" si="5"/>
        <v>19.354430379746841</v>
      </c>
      <c r="R17" s="34">
        <f t="shared" si="5"/>
        <v>5.9824561403508714</v>
      </c>
      <c r="S17" s="34">
        <f t="shared" si="5"/>
        <v>70.281879194630875</v>
      </c>
      <c r="T17" s="27">
        <f t="shared" si="4"/>
        <v>15.495297007036985</v>
      </c>
      <c r="U17" s="35"/>
      <c r="W17" s="33">
        <f t="shared" si="2"/>
        <v>15.290000000000006</v>
      </c>
      <c r="X17" s="34">
        <f t="shared" si="2"/>
        <v>6.8199999999999932</v>
      </c>
      <c r="Y17" s="34">
        <f t="shared" si="2"/>
        <v>26.18</v>
      </c>
      <c r="Z17" s="34">
        <f t="shared" si="3"/>
        <v>22.253190073471785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188.71</v>
      </c>
      <c r="N21" s="16">
        <v>6.92</v>
      </c>
      <c r="O21" s="17">
        <v>59.86</v>
      </c>
      <c r="Q21" s="18">
        <f>(M21-J21)/J21*100</f>
        <v>7.834285714285719</v>
      </c>
      <c r="R21" s="19">
        <f>(N21-K21)</f>
        <v>6.92</v>
      </c>
      <c r="S21" s="19">
        <f>(O21-L21)/L21*100</f>
        <v>60.697986577181204</v>
      </c>
      <c r="T21" s="40"/>
      <c r="U21" s="20"/>
      <c r="W21" s="45">
        <f t="shared" si="2"/>
        <v>13.710000000000008</v>
      </c>
      <c r="X21" s="43">
        <f t="shared" si="2"/>
        <v>6.92</v>
      </c>
      <c r="Y21" s="43">
        <f t="shared" si="2"/>
        <v>22.61</v>
      </c>
      <c r="Z21" s="43">
        <f t="shared" si="3"/>
        <v>19.176827288664725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189.89</v>
      </c>
      <c r="N22" s="24">
        <v>5.3</v>
      </c>
      <c r="O22" s="25">
        <v>57.86</v>
      </c>
      <c r="Q22" s="26">
        <f t="shared" ref="Q22:Q25" si="6">(M22-J22)/J22*100</f>
        <v>8.5085714285714218</v>
      </c>
      <c r="R22" s="27">
        <f t="shared" ref="R22:R25" si="7">(N22-K22)</f>
        <v>5.3</v>
      </c>
      <c r="S22" s="27">
        <f t="shared" ref="S22:S25" si="8">(O22-L22)/L22*100</f>
        <v>55.328859060402678</v>
      </c>
      <c r="T22" s="41"/>
      <c r="U22" s="28"/>
      <c r="W22" s="26">
        <f t="shared" si="2"/>
        <v>14.889999999999986</v>
      </c>
      <c r="X22" s="27">
        <f t="shared" si="2"/>
        <v>5.3</v>
      </c>
      <c r="Y22" s="27">
        <f t="shared" si="2"/>
        <v>20.61</v>
      </c>
      <c r="Z22" s="27">
        <f t="shared" si="3"/>
        <v>19.659616407850535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188.88</v>
      </c>
      <c r="N23" s="24">
        <v>5.44</v>
      </c>
      <c r="O23" s="25">
        <v>58.85</v>
      </c>
      <c r="Q23" s="26">
        <f t="shared" si="6"/>
        <v>7.9314285714285688</v>
      </c>
      <c r="R23" s="27">
        <f t="shared" si="7"/>
        <v>5.44</v>
      </c>
      <c r="S23" s="27">
        <f t="shared" si="8"/>
        <v>57.986577181208055</v>
      </c>
      <c r="T23" s="41"/>
      <c r="U23" s="28"/>
      <c r="W23" s="26">
        <f t="shared" si="2"/>
        <v>13.879999999999995</v>
      </c>
      <c r="X23" s="27">
        <f t="shared" si="2"/>
        <v>5.44</v>
      </c>
      <c r="Y23" s="27">
        <f t="shared" si="2"/>
        <v>21.6</v>
      </c>
      <c r="Z23" s="27">
        <f t="shared" si="3"/>
        <v>18.98996333343473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188.82</v>
      </c>
      <c r="N24" s="24">
        <v>3.91</v>
      </c>
      <c r="O24" s="25">
        <v>49.84</v>
      </c>
      <c r="Q24" s="26">
        <f t="shared" si="6"/>
        <v>7.8971428571428524</v>
      </c>
      <c r="R24" s="27">
        <f t="shared" si="7"/>
        <v>3.91</v>
      </c>
      <c r="S24" s="27">
        <f t="shared" si="8"/>
        <v>33.798657718120815</v>
      </c>
      <c r="T24" s="41"/>
      <c r="U24" s="28"/>
      <c r="W24" s="26">
        <f t="shared" si="2"/>
        <v>13.819999999999993</v>
      </c>
      <c r="X24" s="27">
        <f t="shared" si="2"/>
        <v>3.91</v>
      </c>
      <c r="Y24" s="27">
        <f t="shared" si="2"/>
        <v>12.590000000000003</v>
      </c>
      <c r="Z24" s="27">
        <f t="shared" si="3"/>
        <v>16.405605129350334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189.46</v>
      </c>
      <c r="N25" s="31">
        <v>5.8</v>
      </c>
      <c r="O25" s="32">
        <v>60.86</v>
      </c>
      <c r="Q25" s="33">
        <f t="shared" si="6"/>
        <v>8.2628571428571469</v>
      </c>
      <c r="R25" s="34">
        <f t="shared" si="7"/>
        <v>5.8</v>
      </c>
      <c r="S25" s="34">
        <f t="shared" si="8"/>
        <v>63.382550335570464</v>
      </c>
      <c r="T25" s="42"/>
      <c r="U25" s="35"/>
      <c r="W25" s="33">
        <f t="shared" si="2"/>
        <v>14.460000000000008</v>
      </c>
      <c r="X25" s="34">
        <f t="shared" si="2"/>
        <v>5.8</v>
      </c>
      <c r="Y25" s="34">
        <f t="shared" si="2"/>
        <v>23.61</v>
      </c>
      <c r="Z25" s="34">
        <f t="shared" si="3"/>
        <v>20.159011965958115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4.2722070280044955</v>
      </c>
      <c r="R28" s="44">
        <f>AVERAGE(R5:R9,R13:R17)</f>
        <v>4.4678628389154689</v>
      </c>
      <c r="S28" s="44">
        <f t="shared" ref="S28" si="9">AVERAGE(S5:S9,S13:S17,S21:S25)</f>
        <v>33.080984340044743</v>
      </c>
      <c r="T28" s="44">
        <f>AVERAGE(T5:T9,T13:T17)</f>
        <v>7.0412487081450177</v>
      </c>
      <c r="V28" t="s">
        <v>89</v>
      </c>
      <c r="W28" s="44">
        <f>AVERAGE(W5:W9,W13:W17,W21:W25)</f>
        <v>14.036000000000001</v>
      </c>
      <c r="X28" s="44">
        <f>AVERAGE(X5:X9,X13:X17,X21:X25)</f>
        <v>5.4093333333333318</v>
      </c>
      <c r="Y28" s="44">
        <f t="shared" ref="Y28:Z28" si="10">AVERAGE(Y5:Y9,Y13:Y17,Y21:Y25)</f>
        <v>12.322666666666665</v>
      </c>
      <c r="Z28" s="44">
        <f t="shared" si="10"/>
        <v>12.969964097088987</v>
      </c>
    </row>
    <row r="29" spans="2:27" x14ac:dyDescent="0.25">
      <c r="O29" t="s">
        <v>83</v>
      </c>
      <c r="Q29" s="44">
        <f>MAX(Q5:Q9,Q13:Q17,Q21:Q25)</f>
        <v>22.11392405063291</v>
      </c>
      <c r="R29" s="44">
        <f>MAX(R5:R9,R13:R17)</f>
        <v>6.0350877192982422</v>
      </c>
      <c r="S29" s="44">
        <f>MAX(S5:S9,S13:S17,S21:S25)</f>
        <v>70.308724832214764</v>
      </c>
      <c r="T29" s="44">
        <f>MAX(T5:T9,T13:T17)</f>
        <v>16.030075944932779</v>
      </c>
      <c r="V29" t="s">
        <v>90</v>
      </c>
      <c r="W29" s="44">
        <f>MAX(W5:W9,W13:W17,W21:W25)</f>
        <v>35.94</v>
      </c>
      <c r="X29" s="44">
        <f>MAX(X5:X9,X13:X17,X21:X25)</f>
        <v>6.92</v>
      </c>
      <c r="Y29" s="44">
        <f>MAX(Y5:Y9,Y13:Y17,Y21:Y25)</f>
        <v>26.189999999999998</v>
      </c>
      <c r="Z29" s="44">
        <f>MAX(Z5:Z9,Z13:Z17,Z21:Z25)</f>
        <v>23.021199705483355</v>
      </c>
    </row>
    <row r="30" spans="2:27" x14ac:dyDescent="0.25">
      <c r="O30" t="s">
        <v>84</v>
      </c>
      <c r="Q30" s="44">
        <f>MIN(Q5:Q9,Q13:Q17,Q21:Q25)</f>
        <v>-48.567567567567565</v>
      </c>
      <c r="R30" s="44">
        <f>MIN(R5:R9,R13:R17)</f>
        <v>2.5530303030303068</v>
      </c>
      <c r="S30" s="44">
        <f>MIN(S5:S9,S13:S17,S21:S25)</f>
        <v>-25.503355704697988</v>
      </c>
      <c r="T30" s="44">
        <f>MIN(T5:T9,T13:T17)</f>
        <v>-8.006151144178661</v>
      </c>
      <c r="V30" t="s">
        <v>91</v>
      </c>
      <c r="W30" s="44">
        <f>MIN(W5:W9,W13:W17,W21:W25)</f>
        <v>-4.4599999999999937</v>
      </c>
      <c r="X30" s="44">
        <f>MIN(X5:X9,X13:X17,X21:X25)</f>
        <v>3.3700000000000045</v>
      </c>
      <c r="Y30" s="44">
        <f>MIN(Y5:Y9,Y13:Y17,Y21:Y25)</f>
        <v>-9.5</v>
      </c>
      <c r="Z30" s="44">
        <f>MIN(Z5:Z9,Z13:Z17,Z21:Z25)</f>
        <v>-12.477160172640026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8E43-660B-42E8-A09E-49BE49EDE1B5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-77.37</v>
      </c>
      <c r="N5" s="16">
        <v>141.27000000000001</v>
      </c>
      <c r="O5" s="17">
        <v>28.8</v>
      </c>
      <c r="Q5" s="18">
        <f>(M5-J5)/J5*100</f>
        <v>4.5540540540540606</v>
      </c>
      <c r="R5" s="19">
        <f>(N5-K5)/K5*100</f>
        <v>7.0227272727272805</v>
      </c>
      <c r="S5" s="19">
        <f>(O5-L5)/L5*100</f>
        <v>-22.68456375838926</v>
      </c>
      <c r="T5" s="27">
        <f t="shared" ref="T5:T9" si="0">(SQRT(M5^2+N5^2+O5^2)-SQRT(J5^2+K5^2+L5^2))/SQRT(J5^2+K5^2+L5^2)*100</f>
        <v>4.9916319577707764</v>
      </c>
      <c r="U5" s="20"/>
      <c r="W5" s="45">
        <f>(M5-J5)</f>
        <v>-3.3700000000000045</v>
      </c>
      <c r="X5" s="43">
        <f>(N5-K5)</f>
        <v>9.2700000000000102</v>
      </c>
      <c r="Y5" s="43">
        <f>(O5-L5)</f>
        <v>-8.4499999999999993</v>
      </c>
      <c r="Z5" s="43">
        <f>(SQRT(M5^2+N5^2+O5^2)-SQRT(J5^2+K5^2+L5^2))</f>
        <v>7.7791925656137551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-65.94</v>
      </c>
      <c r="N6" s="24">
        <v>146.88</v>
      </c>
      <c r="O6" s="25">
        <v>30.91</v>
      </c>
      <c r="Q6" s="26">
        <f t="shared" ref="Q6:S9" si="1">(M6-J6)/J6*100</f>
        <v>-10.891891891891895</v>
      </c>
      <c r="R6" s="27">
        <f t="shared" si="1"/>
        <v>11.27272727272727</v>
      </c>
      <c r="S6" s="27">
        <f t="shared" si="1"/>
        <v>-17.020134228187921</v>
      </c>
      <c r="T6" s="27">
        <f t="shared" si="0"/>
        <v>5.1962887198221761</v>
      </c>
      <c r="U6" s="28"/>
      <c r="W6" s="26">
        <f t="shared" ref="W6:Y25" si="2">(M6-J6)</f>
        <v>8.0600000000000023</v>
      </c>
      <c r="X6" s="27">
        <f t="shared" si="2"/>
        <v>14.879999999999995</v>
      </c>
      <c r="Y6" s="27">
        <f t="shared" si="2"/>
        <v>-6.34</v>
      </c>
      <c r="Z6" s="27">
        <f t="shared" ref="Z6:Z25" si="3">(SQRT(M6^2+N6^2+O6^2)-SQRT(J6^2+K6^2+L6^2))</f>
        <v>8.0981392298153025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-65.900000000000006</v>
      </c>
      <c r="N7" s="24">
        <v>148.49</v>
      </c>
      <c r="O7" s="25">
        <v>27.92</v>
      </c>
      <c r="Q7" s="26">
        <f t="shared" si="1"/>
        <v>-10.945945945945939</v>
      </c>
      <c r="R7" s="27">
        <f t="shared" si="1"/>
        <v>12.492424242424249</v>
      </c>
      <c r="S7" s="27">
        <f t="shared" si="1"/>
        <v>-25.046979865771807</v>
      </c>
      <c r="T7" s="27">
        <f t="shared" si="0"/>
        <v>5.7707959588234017</v>
      </c>
      <c r="U7" s="28"/>
      <c r="W7" s="26">
        <f t="shared" si="2"/>
        <v>8.0999999999999943</v>
      </c>
      <c r="X7" s="27">
        <f t="shared" si="2"/>
        <v>16.490000000000009</v>
      </c>
      <c r="Y7" s="27">
        <f t="shared" si="2"/>
        <v>-9.3299999999999983</v>
      </c>
      <c r="Z7" s="27">
        <f t="shared" si="3"/>
        <v>8.9934781651252536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-67.88</v>
      </c>
      <c r="N8" s="24">
        <v>146.99</v>
      </c>
      <c r="O8" s="25">
        <v>28.9</v>
      </c>
      <c r="Q8" s="26">
        <f t="shared" si="1"/>
        <v>-8.2702702702702755</v>
      </c>
      <c r="R8" s="27">
        <f t="shared" si="1"/>
        <v>11.356060606060613</v>
      </c>
      <c r="S8" s="27">
        <f t="shared" si="1"/>
        <v>-22.41610738255034</v>
      </c>
      <c r="T8" s="27">
        <f t="shared" si="0"/>
        <v>5.5318025822061161</v>
      </c>
      <c r="U8" s="28"/>
      <c r="W8" s="26">
        <f t="shared" si="2"/>
        <v>6.1200000000000045</v>
      </c>
      <c r="X8" s="27">
        <f t="shared" si="2"/>
        <v>14.990000000000009</v>
      </c>
      <c r="Y8" s="27">
        <f t="shared" si="2"/>
        <v>-8.3500000000000014</v>
      </c>
      <c r="Z8" s="27">
        <f t="shared" si="3"/>
        <v>8.621019715796308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-73.739999999999995</v>
      </c>
      <c r="N9" s="31">
        <v>142.72999999999999</v>
      </c>
      <c r="O9" s="32">
        <v>28.83</v>
      </c>
      <c r="Q9" s="33">
        <f t="shared" si="1"/>
        <v>-0.35135135135135825</v>
      </c>
      <c r="R9" s="34">
        <f t="shared" si="1"/>
        <v>8.1287878787878718</v>
      </c>
      <c r="S9" s="34">
        <f t="shared" si="1"/>
        <v>-22.604026845637591</v>
      </c>
      <c r="T9" s="27">
        <f t="shared" si="0"/>
        <v>4.7321723924917212</v>
      </c>
      <c r="U9" s="35"/>
      <c r="W9" s="33">
        <f t="shared" si="2"/>
        <v>0.26000000000000512</v>
      </c>
      <c r="X9" s="34">
        <f t="shared" si="2"/>
        <v>10.72999999999999</v>
      </c>
      <c r="Y9" s="34">
        <f t="shared" si="2"/>
        <v>-8.4200000000000017</v>
      </c>
      <c r="Z9" s="34">
        <f t="shared" si="3"/>
        <v>7.3748386512282877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96.67</v>
      </c>
      <c r="N13" s="16">
        <v>184.21</v>
      </c>
      <c r="O13" s="17">
        <v>27.01</v>
      </c>
      <c r="Q13" s="18">
        <f>(M13-J13)/J13*100</f>
        <v>22.36708860759494</v>
      </c>
      <c r="R13" s="19">
        <f>(N13-K13)/K13*100</f>
        <v>61.587719298245624</v>
      </c>
      <c r="S13" s="19">
        <f>(O13-L13)/L13*100</f>
        <v>-27.489932885906036</v>
      </c>
      <c r="T13" s="27">
        <f t="shared" ref="T13:T17" si="4">(SQRT(M13^2+N13^2+O13^2)-SQRT(J13^2+K13^2+L13^2))/SQRT(J13^2+K13^2+L13^2)*100</f>
        <v>46.074097630163855</v>
      </c>
      <c r="U13" s="20"/>
      <c r="W13" s="45">
        <f t="shared" si="2"/>
        <v>17.670000000000002</v>
      </c>
      <c r="X13" s="43">
        <f t="shared" si="2"/>
        <v>70.210000000000008</v>
      </c>
      <c r="Y13" s="43">
        <f t="shared" si="2"/>
        <v>-10.239999999999998</v>
      </c>
      <c r="Z13" s="43">
        <f t="shared" si="3"/>
        <v>66.168183259869608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98.05</v>
      </c>
      <c r="N14" s="24">
        <v>184.24</v>
      </c>
      <c r="O14" s="25">
        <v>27.01</v>
      </c>
      <c r="Q14" s="26">
        <f t="shared" ref="Q14:S17" si="5">(M14-J14)/J14*100</f>
        <v>24.113924050632907</v>
      </c>
      <c r="R14" s="27">
        <f t="shared" si="5"/>
        <v>61.614035087719309</v>
      </c>
      <c r="S14" s="27">
        <f t="shared" si="5"/>
        <v>-27.489932885906036</v>
      </c>
      <c r="T14" s="27">
        <f t="shared" si="4"/>
        <v>46.537672734297161</v>
      </c>
      <c r="U14" s="28"/>
      <c r="W14" s="26">
        <f t="shared" si="2"/>
        <v>19.049999999999997</v>
      </c>
      <c r="X14" s="27">
        <f t="shared" si="2"/>
        <v>70.240000000000009</v>
      </c>
      <c r="Y14" s="27">
        <f t="shared" si="2"/>
        <v>-10.239999999999998</v>
      </c>
      <c r="Z14" s="27">
        <f t="shared" si="3"/>
        <v>66.833935255518554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98.05</v>
      </c>
      <c r="N15" s="24">
        <v>184.21</v>
      </c>
      <c r="O15" s="25">
        <v>27.01</v>
      </c>
      <c r="Q15" s="26">
        <f t="shared" si="5"/>
        <v>24.113924050632907</v>
      </c>
      <c r="R15" s="27">
        <f t="shared" si="5"/>
        <v>61.587719298245624</v>
      </c>
      <c r="S15" s="27">
        <f t="shared" si="5"/>
        <v>-27.489932885906036</v>
      </c>
      <c r="T15" s="27">
        <f t="shared" si="4"/>
        <v>46.519384874400686</v>
      </c>
      <c r="U15" s="28"/>
      <c r="W15" s="26">
        <f t="shared" si="2"/>
        <v>19.049999999999997</v>
      </c>
      <c r="X15" s="27">
        <f t="shared" si="2"/>
        <v>70.210000000000008</v>
      </c>
      <c r="Y15" s="27">
        <f t="shared" si="2"/>
        <v>-10.239999999999998</v>
      </c>
      <c r="Z15" s="27">
        <f t="shared" si="3"/>
        <v>66.807671594865354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96.68</v>
      </c>
      <c r="N16" s="24">
        <v>184.07</v>
      </c>
      <c r="O16" s="25">
        <v>28.01</v>
      </c>
      <c r="Q16" s="26">
        <f t="shared" si="5"/>
        <v>22.379746835443047</v>
      </c>
      <c r="R16" s="27">
        <f t="shared" si="5"/>
        <v>61.464912280701746</v>
      </c>
      <c r="S16" s="27">
        <f t="shared" si="5"/>
        <v>-24.805369127516773</v>
      </c>
      <c r="T16" s="27">
        <f t="shared" si="4"/>
        <v>46.083049913835644</v>
      </c>
      <c r="U16" s="28"/>
      <c r="W16" s="26">
        <f t="shared" si="2"/>
        <v>17.680000000000007</v>
      </c>
      <c r="X16" s="27">
        <f t="shared" si="2"/>
        <v>70.069999999999993</v>
      </c>
      <c r="Y16" s="27">
        <f t="shared" si="2"/>
        <v>-9.2399999999999984</v>
      </c>
      <c r="Z16" s="27">
        <f t="shared" si="3"/>
        <v>66.181039862105081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96.67</v>
      </c>
      <c r="N17" s="31">
        <v>184.21</v>
      </c>
      <c r="O17" s="32">
        <v>27.01</v>
      </c>
      <c r="Q17" s="33">
        <f t="shared" si="5"/>
        <v>22.36708860759494</v>
      </c>
      <c r="R17" s="34">
        <f t="shared" si="5"/>
        <v>61.587719298245624</v>
      </c>
      <c r="S17" s="34">
        <f t="shared" si="5"/>
        <v>-27.489932885906036</v>
      </c>
      <c r="T17" s="27">
        <f t="shared" si="4"/>
        <v>46.074097630163855</v>
      </c>
      <c r="U17" s="35"/>
      <c r="W17" s="33">
        <f t="shared" si="2"/>
        <v>17.670000000000002</v>
      </c>
      <c r="X17" s="34">
        <f t="shared" si="2"/>
        <v>70.210000000000008</v>
      </c>
      <c r="Y17" s="34">
        <f t="shared" si="2"/>
        <v>-10.239999999999998</v>
      </c>
      <c r="Z17" s="34">
        <f t="shared" si="3"/>
        <v>66.168183259869608</v>
      </c>
      <c r="AA17" s="35"/>
    </row>
    <row r="18" spans="2:27" ht="15.75" thickBot="1" x14ac:dyDescent="0.3">
      <c r="C18" s="38">
        <f>(SUM(C5:C14)/10*100)</f>
        <v>20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205.41</v>
      </c>
      <c r="N21" s="16">
        <v>61.43</v>
      </c>
      <c r="O21" s="17">
        <v>32.43</v>
      </c>
      <c r="Q21" s="18">
        <f>(M21-J21)/J21*100</f>
        <v>17.377142857142854</v>
      </c>
      <c r="R21" s="19">
        <f>(N21-K21)</f>
        <v>61.43</v>
      </c>
      <c r="S21" s="19">
        <f>(O21-L21)/L21*100</f>
        <v>-12.939597315436243</v>
      </c>
      <c r="T21" s="40"/>
      <c r="U21" s="20"/>
      <c r="W21" s="45">
        <f t="shared" si="2"/>
        <v>30.409999999999997</v>
      </c>
      <c r="X21" s="43">
        <f t="shared" si="2"/>
        <v>61.43</v>
      </c>
      <c r="Y21" s="43">
        <f t="shared" si="2"/>
        <v>-4.82</v>
      </c>
      <c r="Z21" s="43">
        <f t="shared" si="3"/>
        <v>37.917220610323227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205.41</v>
      </c>
      <c r="N22" s="24">
        <v>61.43</v>
      </c>
      <c r="O22" s="25">
        <v>32.43</v>
      </c>
      <c r="Q22" s="26">
        <f t="shared" ref="Q22:Q25" si="6">(M22-J22)/J22*100</f>
        <v>17.377142857142854</v>
      </c>
      <c r="R22" s="27">
        <f t="shared" ref="R22:R25" si="7">(N22-K22)</f>
        <v>61.43</v>
      </c>
      <c r="S22" s="27">
        <f t="shared" ref="S22:S25" si="8">(O22-L22)/L22*100</f>
        <v>-12.939597315436243</v>
      </c>
      <c r="T22" s="41"/>
      <c r="U22" s="28"/>
      <c r="W22" s="26">
        <f t="shared" si="2"/>
        <v>30.409999999999997</v>
      </c>
      <c r="X22" s="27">
        <f t="shared" si="2"/>
        <v>61.43</v>
      </c>
      <c r="Y22" s="27">
        <f t="shared" si="2"/>
        <v>-4.82</v>
      </c>
      <c r="Z22" s="27">
        <f t="shared" si="3"/>
        <v>37.917220610323227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205.41</v>
      </c>
      <c r="N23" s="24">
        <v>61.43</v>
      </c>
      <c r="O23" s="25">
        <v>32.43</v>
      </c>
      <c r="Q23" s="26">
        <f t="shared" si="6"/>
        <v>17.377142857142854</v>
      </c>
      <c r="R23" s="27">
        <f t="shared" si="7"/>
        <v>61.43</v>
      </c>
      <c r="S23" s="27">
        <f t="shared" si="8"/>
        <v>-12.939597315436243</v>
      </c>
      <c r="T23" s="41"/>
      <c r="U23" s="28"/>
      <c r="W23" s="26">
        <f t="shared" si="2"/>
        <v>30.409999999999997</v>
      </c>
      <c r="X23" s="27">
        <f t="shared" si="2"/>
        <v>61.43</v>
      </c>
      <c r="Y23" s="27">
        <f t="shared" si="2"/>
        <v>-4.82</v>
      </c>
      <c r="Z23" s="27">
        <f t="shared" si="3"/>
        <v>37.917220610323227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203.13</v>
      </c>
      <c r="N24" s="24">
        <v>81.790000000000006</v>
      </c>
      <c r="O24" s="25">
        <v>29.6</v>
      </c>
      <c r="Q24" s="26">
        <f t="shared" si="6"/>
        <v>16.074285714285711</v>
      </c>
      <c r="R24" s="27">
        <f t="shared" si="7"/>
        <v>81.790000000000006</v>
      </c>
      <c r="S24" s="27">
        <f t="shared" si="8"/>
        <v>-20.53691275167785</v>
      </c>
      <c r="T24" s="41"/>
      <c r="U24" s="28"/>
      <c r="W24" s="26">
        <f t="shared" si="2"/>
        <v>28.129999999999995</v>
      </c>
      <c r="X24" s="27">
        <f t="shared" si="2"/>
        <v>81.790000000000006</v>
      </c>
      <c r="Y24" s="27">
        <f t="shared" si="2"/>
        <v>-7.6499999999999986</v>
      </c>
      <c r="Z24" s="27">
        <f t="shared" si="3"/>
        <v>42.04904492134753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201.88</v>
      </c>
      <c r="N25" s="31">
        <v>83.1</v>
      </c>
      <c r="O25" s="32">
        <v>28.6</v>
      </c>
      <c r="Q25" s="33">
        <f t="shared" si="6"/>
        <v>15.36</v>
      </c>
      <c r="R25" s="34">
        <f t="shared" si="7"/>
        <v>83.1</v>
      </c>
      <c r="S25" s="34">
        <f t="shared" si="8"/>
        <v>-23.221476510067109</v>
      </c>
      <c r="T25" s="42"/>
      <c r="U25" s="35"/>
      <c r="W25" s="33">
        <f t="shared" si="2"/>
        <v>26.879999999999995</v>
      </c>
      <c r="X25" s="34">
        <f t="shared" si="2"/>
        <v>83.1</v>
      </c>
      <c r="Y25" s="34">
        <f t="shared" si="2"/>
        <v>-8.6499999999999986</v>
      </c>
      <c r="Z25" s="34">
        <f t="shared" si="3"/>
        <v>41.259161319094488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11.533472068813841</v>
      </c>
      <c r="R28" s="44">
        <f>AVERAGE(R5:R9,R13:R17)</f>
        <v>35.81148325358852</v>
      </c>
      <c r="S28" s="44">
        <f t="shared" ref="S28" si="9">AVERAGE(S5:S9,S13:S17,S21:S25)</f>
        <v>-21.807606263982102</v>
      </c>
      <c r="T28" s="44">
        <f>AVERAGE(T5:T9,T13:T17)</f>
        <v>25.751099439397542</v>
      </c>
      <c r="V28" t="s">
        <v>89</v>
      </c>
      <c r="W28" s="44">
        <f>AVERAGE(W5:W9,W13:W17,W21:W25)</f>
        <v>17.101999999999997</v>
      </c>
      <c r="X28" s="44">
        <f>AVERAGE(X5:X9,X13:X17,X21:X25)</f>
        <v>51.098666666666666</v>
      </c>
      <c r="Y28" s="44">
        <f t="shared" ref="Y28:Z28" si="10">AVERAGE(Y5:Y9,Y13:Y17,Y21:Y25)</f>
        <v>-8.1233333333333313</v>
      </c>
      <c r="Z28" s="44">
        <f t="shared" si="10"/>
        <v>38.005703308747918</v>
      </c>
    </row>
    <row r="29" spans="2:27" x14ac:dyDescent="0.25">
      <c r="O29" t="s">
        <v>83</v>
      </c>
      <c r="Q29" s="44">
        <f>MAX(Q5:Q9,Q13:Q17,Q21:Q25)</f>
        <v>24.113924050632907</v>
      </c>
      <c r="R29" s="44">
        <f>MAX(R5:R9,R13:R17)</f>
        <v>61.614035087719309</v>
      </c>
      <c r="S29" s="44">
        <f>MAX(S5:S9,S13:S17,S21:S25)</f>
        <v>-12.939597315436243</v>
      </c>
      <c r="T29" s="44">
        <f>MAX(T5:T9,T13:T17)</f>
        <v>46.537672734297161</v>
      </c>
      <c r="V29" t="s">
        <v>90</v>
      </c>
      <c r="W29" s="44">
        <f>MAX(W5:W9,W13:W17,W21:W25)</f>
        <v>30.409999999999997</v>
      </c>
      <c r="X29" s="44">
        <f>MAX(X5:X9,X13:X17,X21:X25)</f>
        <v>83.1</v>
      </c>
      <c r="Y29" s="44">
        <f>MAX(Y5:Y9,Y13:Y17,Y21:Y25)</f>
        <v>-4.82</v>
      </c>
      <c r="Z29" s="44">
        <f>MAX(Z5:Z9,Z13:Z17,Z21:Z25)</f>
        <v>66.833935255518554</v>
      </c>
    </row>
    <row r="30" spans="2:27" x14ac:dyDescent="0.25">
      <c r="O30" t="s">
        <v>84</v>
      </c>
      <c r="Q30" s="44">
        <f>MIN(Q5:Q9,Q13:Q17,Q21:Q25)</f>
        <v>-10.945945945945939</v>
      </c>
      <c r="R30" s="44">
        <f>MIN(R5:R9,R13:R17)</f>
        <v>7.0227272727272805</v>
      </c>
      <c r="S30" s="44">
        <f>MIN(S5:S9,S13:S17,S21:S25)</f>
        <v>-27.489932885906036</v>
      </c>
      <c r="T30" s="44">
        <f>MIN(T5:T9,T13:T17)</f>
        <v>4.7321723924917212</v>
      </c>
      <c r="V30" t="s">
        <v>91</v>
      </c>
      <c r="W30" s="44">
        <f>MIN(W5:W9,W13:W17,W21:W25)</f>
        <v>-3.3700000000000045</v>
      </c>
      <c r="X30" s="44">
        <f>MIN(X5:X9,X13:X17,X21:X25)</f>
        <v>9.2700000000000102</v>
      </c>
      <c r="Y30" s="44">
        <f>MIN(Y5:Y9,Y13:Y17,Y21:Y25)</f>
        <v>-10.239999999999998</v>
      </c>
      <c r="Z30" s="44">
        <f>MIN(Z5:Z9,Z13:Z17,Z21:Z25)</f>
        <v>7.3748386512282877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991C-8133-4EA3-8E54-9BB6B450DE8B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6.67</v>
      </c>
      <c r="N5" s="16">
        <v>67.55</v>
      </c>
      <c r="O5" s="17">
        <v>27.54</v>
      </c>
      <c r="Q5" s="18">
        <f>(M5-J5)/J5*100</f>
        <v>-109.01351351351352</v>
      </c>
      <c r="R5" s="19">
        <f>(N5-K5)/K5*100</f>
        <v>-48.825757575757578</v>
      </c>
      <c r="S5" s="19">
        <f>(O5-L5)/L5*100</f>
        <v>-26.067114093959731</v>
      </c>
      <c r="T5" s="27">
        <f t="shared" ref="T5:T9" si="0">(SQRT(M5^2+N5^2+O5^2)-SQRT(J5^2+K5^2+L5^2))/SQRT(J5^2+K5^2+L5^2)*100</f>
        <v>-52.996406477041269</v>
      </c>
      <c r="U5" s="20"/>
      <c r="W5" s="45">
        <f>(M5-J5)</f>
        <v>80.67</v>
      </c>
      <c r="X5" s="43">
        <f>(N5-K5)</f>
        <v>-64.45</v>
      </c>
      <c r="Y5" s="43">
        <f>(O5-L5)</f>
        <v>-9.7100000000000009</v>
      </c>
      <c r="Z5" s="43">
        <f>(SQRT(M5^2+N5^2+O5^2)-SQRT(J5^2+K5^2+L5^2))</f>
        <v>-82.592077051802562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7.79</v>
      </c>
      <c r="N6" s="24">
        <v>66.25</v>
      </c>
      <c r="O6" s="25">
        <v>28.54</v>
      </c>
      <c r="Q6" s="26">
        <f t="shared" ref="Q6:S9" si="1">(M6-J6)/J6*100</f>
        <v>-110.52702702702703</v>
      </c>
      <c r="R6" s="27">
        <f t="shared" si="1"/>
        <v>-49.810606060606062</v>
      </c>
      <c r="S6" s="27">
        <f t="shared" si="1"/>
        <v>-23.382550335570475</v>
      </c>
      <c r="T6" s="27">
        <f t="shared" si="0"/>
        <v>-53.443808003896606</v>
      </c>
      <c r="U6" s="28"/>
      <c r="W6" s="26">
        <f t="shared" ref="W6:Y25" si="2">(M6-J6)</f>
        <v>81.790000000000006</v>
      </c>
      <c r="X6" s="27">
        <f t="shared" si="2"/>
        <v>-65.75</v>
      </c>
      <c r="Y6" s="27">
        <f t="shared" si="2"/>
        <v>-8.7100000000000009</v>
      </c>
      <c r="Z6" s="27">
        <f t="shared" ref="Z6:Z25" si="3">(SQRT(M6^2+N6^2+O6^2)-SQRT(J6^2+K6^2+L6^2))</f>
        <v>-83.289328504033364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6.84</v>
      </c>
      <c r="N7" s="24">
        <v>67.61</v>
      </c>
      <c r="O7" s="25">
        <v>28.55</v>
      </c>
      <c r="Q7" s="26">
        <f t="shared" si="1"/>
        <v>-109.24324324324324</v>
      </c>
      <c r="R7" s="27">
        <f t="shared" si="1"/>
        <v>-48.780303030303031</v>
      </c>
      <c r="S7" s="27">
        <f t="shared" si="1"/>
        <v>-23.355704697986575</v>
      </c>
      <c r="T7" s="27">
        <f t="shared" si="0"/>
        <v>-52.703620739760296</v>
      </c>
      <c r="U7" s="28"/>
      <c r="W7" s="26">
        <f t="shared" si="2"/>
        <v>80.84</v>
      </c>
      <c r="X7" s="27">
        <f t="shared" si="2"/>
        <v>-64.39</v>
      </c>
      <c r="Y7" s="27">
        <f t="shared" si="2"/>
        <v>-8.6999999999999993</v>
      </c>
      <c r="Z7" s="27">
        <f t="shared" si="3"/>
        <v>-82.135786073212259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6.67</v>
      </c>
      <c r="N8" s="24">
        <v>67.55</v>
      </c>
      <c r="O8" s="25">
        <v>27.54</v>
      </c>
      <c r="Q8" s="26">
        <f t="shared" si="1"/>
        <v>-109.01351351351352</v>
      </c>
      <c r="R8" s="27">
        <f t="shared" si="1"/>
        <v>-48.825757575757578</v>
      </c>
      <c r="S8" s="27">
        <f t="shared" si="1"/>
        <v>-26.067114093959731</v>
      </c>
      <c r="T8" s="27">
        <f t="shared" si="0"/>
        <v>-52.996406477041269</v>
      </c>
      <c r="U8" s="28"/>
      <c r="W8" s="26">
        <f t="shared" si="2"/>
        <v>80.67</v>
      </c>
      <c r="X8" s="27">
        <f t="shared" si="2"/>
        <v>-64.45</v>
      </c>
      <c r="Y8" s="27">
        <f t="shared" si="2"/>
        <v>-9.7100000000000009</v>
      </c>
      <c r="Z8" s="27">
        <f t="shared" si="3"/>
        <v>-82.592077051802562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-66</v>
      </c>
      <c r="N9" s="31">
        <v>125.04</v>
      </c>
      <c r="O9" s="32">
        <v>28.71</v>
      </c>
      <c r="Q9" s="33">
        <f t="shared" si="1"/>
        <v>-10.810810810810811</v>
      </c>
      <c r="R9" s="34">
        <f t="shared" si="1"/>
        <v>-5.272727272727268</v>
      </c>
      <c r="S9" s="34">
        <f t="shared" si="1"/>
        <v>-22.926174496644293</v>
      </c>
      <c r="T9" s="27">
        <f t="shared" si="0"/>
        <v>-7.4238717012946394</v>
      </c>
      <c r="U9" s="35"/>
      <c r="W9" s="33">
        <f t="shared" si="2"/>
        <v>8</v>
      </c>
      <c r="X9" s="34">
        <f t="shared" si="2"/>
        <v>-6.9599999999999937</v>
      </c>
      <c r="Y9" s="34">
        <f t="shared" si="2"/>
        <v>-8.5399999999999991</v>
      </c>
      <c r="Z9" s="34">
        <f t="shared" si="3"/>
        <v>-11.569708671504912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35.33</v>
      </c>
      <c r="N13" s="16">
        <v>64.14</v>
      </c>
      <c r="O13" s="17">
        <v>28.65</v>
      </c>
      <c r="Q13" s="18">
        <f>(M13-J13)/J13*100</f>
        <v>-55.278481012658233</v>
      </c>
      <c r="R13" s="19">
        <f>(N13-K13)/K13*100</f>
        <v>-43.736842105263158</v>
      </c>
      <c r="S13" s="19">
        <f>(O13-L13)/L13*100</f>
        <v>-23.087248322147655</v>
      </c>
      <c r="T13" s="27">
        <f t="shared" ref="T13:T17" si="4">(SQRT(M13^2+N13^2+O13^2)-SQRT(J13^2+K13^2+L13^2))/SQRT(J13^2+K13^2+L13^2)*100</f>
        <v>-45.247212743592556</v>
      </c>
      <c r="U13" s="20"/>
      <c r="W13" s="45">
        <f t="shared" si="2"/>
        <v>-43.67</v>
      </c>
      <c r="X13" s="43">
        <f t="shared" si="2"/>
        <v>-49.86</v>
      </c>
      <c r="Y13" s="43">
        <f t="shared" si="2"/>
        <v>-8.6000000000000014</v>
      </c>
      <c r="Z13" s="43">
        <f t="shared" si="3"/>
        <v>-64.980672846781317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39.9</v>
      </c>
      <c r="N14" s="24">
        <v>60.06</v>
      </c>
      <c r="O14" s="25">
        <v>27.63</v>
      </c>
      <c r="Q14" s="26">
        <f t="shared" ref="Q14:S17" si="5">(M14-J14)/J14*100</f>
        <v>-49.493670886075954</v>
      </c>
      <c r="R14" s="27">
        <f t="shared" si="5"/>
        <v>-47.315789473684212</v>
      </c>
      <c r="S14" s="27">
        <f t="shared" si="5"/>
        <v>-25.825503355704697</v>
      </c>
      <c r="T14" s="27">
        <f t="shared" si="4"/>
        <v>-46.231666488597632</v>
      </c>
      <c r="U14" s="28"/>
      <c r="W14" s="26">
        <f t="shared" si="2"/>
        <v>-39.1</v>
      </c>
      <c r="X14" s="27">
        <f t="shared" si="2"/>
        <v>-53.94</v>
      </c>
      <c r="Y14" s="27">
        <f t="shared" si="2"/>
        <v>-9.620000000000001</v>
      </c>
      <c r="Z14" s="27">
        <f t="shared" si="3"/>
        <v>-66.394471904404426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39.130000000000003</v>
      </c>
      <c r="N15" s="24">
        <v>58.73</v>
      </c>
      <c r="O15" s="25">
        <v>28.62</v>
      </c>
      <c r="Q15" s="26">
        <f t="shared" si="5"/>
        <v>-50.468354430379748</v>
      </c>
      <c r="R15" s="27">
        <f t="shared" si="5"/>
        <v>-48.482456140350884</v>
      </c>
      <c r="S15" s="27">
        <f t="shared" si="5"/>
        <v>-23.167785234899327</v>
      </c>
      <c r="T15" s="27">
        <f t="shared" si="4"/>
        <v>-46.972404111618879</v>
      </c>
      <c r="U15" s="28"/>
      <c r="W15" s="26">
        <f t="shared" si="2"/>
        <v>-39.869999999999997</v>
      </c>
      <c r="X15" s="27">
        <f t="shared" si="2"/>
        <v>-55.27</v>
      </c>
      <c r="Y15" s="27">
        <f t="shared" si="2"/>
        <v>-8.629999999999999</v>
      </c>
      <c r="Z15" s="27">
        <f t="shared" si="3"/>
        <v>-67.458264041604352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39.020000000000003</v>
      </c>
      <c r="N16" s="24">
        <v>58.66</v>
      </c>
      <c r="O16" s="25">
        <v>27.62</v>
      </c>
      <c r="Q16" s="26">
        <f t="shared" si="5"/>
        <v>-50.607594936708857</v>
      </c>
      <c r="R16" s="27">
        <f t="shared" si="5"/>
        <v>-48.543859649122808</v>
      </c>
      <c r="S16" s="27">
        <f t="shared" si="5"/>
        <v>-25.852348993288587</v>
      </c>
      <c r="T16" s="27">
        <f t="shared" si="4"/>
        <v>-47.307446919804256</v>
      </c>
      <c r="U16" s="28"/>
      <c r="W16" s="26">
        <f t="shared" si="2"/>
        <v>-39.979999999999997</v>
      </c>
      <c r="X16" s="27">
        <f t="shared" si="2"/>
        <v>-55.34</v>
      </c>
      <c r="Y16" s="27">
        <f t="shared" si="2"/>
        <v>-9.629999999999999</v>
      </c>
      <c r="Z16" s="27">
        <f t="shared" si="3"/>
        <v>-67.939427538497185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38.979999999999997</v>
      </c>
      <c r="N17" s="31">
        <v>60.03</v>
      </c>
      <c r="O17" s="32">
        <v>27.63</v>
      </c>
      <c r="Q17" s="33">
        <f t="shared" si="5"/>
        <v>-50.658227848101269</v>
      </c>
      <c r="R17" s="34">
        <f t="shared" si="5"/>
        <v>-47.342105263157897</v>
      </c>
      <c r="S17" s="34">
        <f t="shared" si="5"/>
        <v>-25.825503355704697</v>
      </c>
      <c r="T17" s="27">
        <f t="shared" si="4"/>
        <v>-46.576214277460856</v>
      </c>
      <c r="U17" s="35"/>
      <c r="W17" s="33">
        <f t="shared" si="2"/>
        <v>-40.020000000000003</v>
      </c>
      <c r="X17" s="34">
        <f t="shared" si="2"/>
        <v>-53.97</v>
      </c>
      <c r="Y17" s="34">
        <f t="shared" si="2"/>
        <v>-9.620000000000001</v>
      </c>
      <c r="Z17" s="34">
        <f t="shared" si="3"/>
        <v>-66.889285745758073</v>
      </c>
      <c r="AA17" s="35"/>
    </row>
    <row r="18" spans="2:27" ht="15.75" thickBot="1" x14ac:dyDescent="0.3">
      <c r="C18" s="38">
        <f>(SUM(C5:C14)/10*100)</f>
        <v>20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-32.61</v>
      </c>
      <c r="N21" s="16">
        <v>266.06</v>
      </c>
      <c r="O21" s="17">
        <v>30.13</v>
      </c>
      <c r="Q21" s="18">
        <f>(M21-J21)/J21*100</f>
        <v>-118.63428571428571</v>
      </c>
      <c r="R21" s="19">
        <f>(N21-K21)</f>
        <v>266.06</v>
      </c>
      <c r="S21" s="19">
        <f>(O21-L21)/L21*100</f>
        <v>-19.114093959731544</v>
      </c>
      <c r="T21" s="40"/>
      <c r="U21" s="20"/>
      <c r="W21" s="45">
        <f t="shared" si="2"/>
        <v>-207.61</v>
      </c>
      <c r="X21" s="43">
        <f t="shared" si="2"/>
        <v>266.06</v>
      </c>
      <c r="Y21" s="43">
        <f t="shared" si="2"/>
        <v>-7.120000000000001</v>
      </c>
      <c r="Z21" s="43">
        <f t="shared" si="3"/>
        <v>90.818497365895809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-32.380000000000003</v>
      </c>
      <c r="N22" s="24">
        <v>265.79000000000002</v>
      </c>
      <c r="O22" s="25">
        <v>31.13</v>
      </c>
      <c r="Q22" s="26">
        <f t="shared" ref="Q22:Q25" si="6">(M22-J22)/J22*100</f>
        <v>-118.50285714285714</v>
      </c>
      <c r="R22" s="27">
        <f t="shared" ref="R22:R25" si="7">(N22-K22)</f>
        <v>265.79000000000002</v>
      </c>
      <c r="S22" s="27">
        <f t="shared" ref="S22:S25" si="8">(O22-L22)/L22*100</f>
        <v>-16.429530201342285</v>
      </c>
      <c r="T22" s="41"/>
      <c r="U22" s="28"/>
      <c r="W22" s="26">
        <f t="shared" si="2"/>
        <v>-207.38</v>
      </c>
      <c r="X22" s="27">
        <f t="shared" si="2"/>
        <v>265.79000000000002</v>
      </c>
      <c r="Y22" s="27">
        <f t="shared" si="2"/>
        <v>-6.120000000000001</v>
      </c>
      <c r="Z22" s="27">
        <f t="shared" si="3"/>
        <v>90.638101267479868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-32.380000000000003</v>
      </c>
      <c r="N23" s="24">
        <v>265.79000000000002</v>
      </c>
      <c r="O23" s="25">
        <v>31.13</v>
      </c>
      <c r="Q23" s="26">
        <f t="shared" si="6"/>
        <v>-118.50285714285714</v>
      </c>
      <c r="R23" s="27">
        <f t="shared" si="7"/>
        <v>265.79000000000002</v>
      </c>
      <c r="S23" s="27">
        <f t="shared" si="8"/>
        <v>-16.429530201342285</v>
      </c>
      <c r="T23" s="41"/>
      <c r="U23" s="28"/>
      <c r="W23" s="26">
        <f t="shared" si="2"/>
        <v>-207.38</v>
      </c>
      <c r="X23" s="27">
        <f t="shared" si="2"/>
        <v>265.79000000000002</v>
      </c>
      <c r="Y23" s="27">
        <f t="shared" si="2"/>
        <v>-6.120000000000001</v>
      </c>
      <c r="Z23" s="27">
        <f t="shared" si="3"/>
        <v>90.638101267479868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-32.61</v>
      </c>
      <c r="N24" s="24">
        <v>266.06</v>
      </c>
      <c r="O24" s="25">
        <v>30.13</v>
      </c>
      <c r="Q24" s="26">
        <f t="shared" si="6"/>
        <v>-118.63428571428571</v>
      </c>
      <c r="R24" s="27">
        <f t="shared" si="7"/>
        <v>266.06</v>
      </c>
      <c r="S24" s="27">
        <f t="shared" si="8"/>
        <v>-19.114093959731544</v>
      </c>
      <c r="T24" s="41"/>
      <c r="U24" s="28"/>
      <c r="W24" s="26">
        <f t="shared" si="2"/>
        <v>-207.61</v>
      </c>
      <c r="X24" s="27">
        <f t="shared" si="2"/>
        <v>266.06</v>
      </c>
      <c r="Y24" s="27">
        <f t="shared" si="2"/>
        <v>-7.120000000000001</v>
      </c>
      <c r="Z24" s="27">
        <f t="shared" si="3"/>
        <v>90.818497365895809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-32.159999999999997</v>
      </c>
      <c r="N25" s="31">
        <v>265.52999999999997</v>
      </c>
      <c r="O25" s="32">
        <v>32.119999999999997</v>
      </c>
      <c r="Q25" s="33">
        <f t="shared" si="6"/>
        <v>-118.37714285714284</v>
      </c>
      <c r="R25" s="34">
        <f t="shared" si="7"/>
        <v>265.52999999999997</v>
      </c>
      <c r="S25" s="34">
        <f t="shared" si="8"/>
        <v>-13.771812080536918</v>
      </c>
      <c r="T25" s="42"/>
      <c r="U25" s="35"/>
      <c r="W25" s="33">
        <f t="shared" si="2"/>
        <v>-207.16</v>
      </c>
      <c r="X25" s="34">
        <f t="shared" si="2"/>
        <v>265.52999999999997</v>
      </c>
      <c r="Y25" s="34">
        <f t="shared" si="2"/>
        <v>-5.1300000000000026</v>
      </c>
      <c r="Z25" s="34">
        <f t="shared" si="3"/>
        <v>90.471621327379211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-86.517724386230711</v>
      </c>
      <c r="R28" s="44">
        <f>AVERAGE(R5:R9,R13:R17)</f>
        <v>-43.693620414673049</v>
      </c>
      <c r="S28" s="44">
        <f t="shared" ref="S28" si="9">AVERAGE(S5:S9,S13:S17,S21:S25)</f>
        <v>-22.027740492170018</v>
      </c>
      <c r="T28" s="44">
        <f>AVERAGE(T5:T9,T13:T17)</f>
        <v>-45.189905794010819</v>
      </c>
      <c r="V28" t="s">
        <v>89</v>
      </c>
      <c r="W28" s="44">
        <f>AVERAGE(W5:W9,W13:W17,W21:W25)</f>
        <v>-60.520666666666664</v>
      </c>
      <c r="X28" s="44">
        <f>AVERAGE(X5:X9,X13:X17,X21:X25)</f>
        <v>52.99</v>
      </c>
      <c r="Y28" s="44">
        <f t="shared" ref="Y28:Z28" si="10">AVERAGE(Y5:Y9,Y13:Y17,Y21:Y25)</f>
        <v>-8.2053333333333338</v>
      </c>
      <c r="Z28" s="44">
        <f t="shared" si="10"/>
        <v>-14.830418722351361</v>
      </c>
    </row>
    <row r="29" spans="2:27" x14ac:dyDescent="0.25">
      <c r="O29" t="s">
        <v>83</v>
      </c>
      <c r="Q29" s="44">
        <f>MAX(Q5:Q9,Q13:Q17,Q21:Q25)</f>
        <v>-10.810810810810811</v>
      </c>
      <c r="R29" s="44">
        <f>MAX(R5:R9,R13:R17)</f>
        <v>-5.272727272727268</v>
      </c>
      <c r="S29" s="44">
        <f>MAX(S5:S9,S13:S17,S21:S25)</f>
        <v>-13.771812080536918</v>
      </c>
      <c r="T29" s="44">
        <f>MAX(T5:T9,T13:T17)</f>
        <v>-7.4238717012946394</v>
      </c>
      <c r="V29" t="s">
        <v>90</v>
      </c>
      <c r="W29" s="44">
        <f>MAX(W5:W9,W13:W17,W21:W25)</f>
        <v>81.790000000000006</v>
      </c>
      <c r="X29" s="44">
        <f>MAX(X5:X9,X13:X17,X21:X25)</f>
        <v>266.06</v>
      </c>
      <c r="Y29" s="44">
        <f>MAX(Y5:Y9,Y13:Y17,Y21:Y25)</f>
        <v>-5.1300000000000026</v>
      </c>
      <c r="Z29" s="44">
        <f>MAX(Z5:Z9,Z13:Z17,Z21:Z25)</f>
        <v>90.818497365895809</v>
      </c>
    </row>
    <row r="30" spans="2:27" x14ac:dyDescent="0.25">
      <c r="O30" t="s">
        <v>84</v>
      </c>
      <c r="Q30" s="44">
        <f>MIN(Q5:Q9,Q13:Q17,Q21:Q25)</f>
        <v>-118.63428571428571</v>
      </c>
      <c r="R30" s="44">
        <f>MIN(R5:R9,R13:R17)</f>
        <v>-49.810606060606062</v>
      </c>
      <c r="S30" s="44">
        <f>MIN(S5:S9,S13:S17,S21:S25)</f>
        <v>-26.067114093959731</v>
      </c>
      <c r="T30" s="44">
        <f>MIN(T5:T9,T13:T17)</f>
        <v>-53.443808003896606</v>
      </c>
      <c r="V30" t="s">
        <v>91</v>
      </c>
      <c r="W30" s="44">
        <f>MIN(W5:W9,W13:W17,W21:W25)</f>
        <v>-207.61</v>
      </c>
      <c r="X30" s="44">
        <f>MIN(X5:X9,X13:X17,X21:X25)</f>
        <v>-65.75</v>
      </c>
      <c r="Y30" s="44">
        <f>MIN(Y5:Y9,Y13:Y17,Y21:Y25)</f>
        <v>-9.7100000000000009</v>
      </c>
      <c r="Z30" s="44">
        <f>MIN(Z5:Z9,Z13:Z17,Z21:Z25)</f>
        <v>-83.289328504033364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B478-1717-434A-B9F6-5EE233CAFC17}">
  <dimension ref="B2:U28"/>
  <sheetViews>
    <sheetView workbookViewId="0">
      <selection activeCell="P32" sqref="P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E5" t="s">
        <v>38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39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40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714F-75BA-449B-9DFC-101F7A263A57}">
  <dimension ref="B4:W9"/>
  <sheetViews>
    <sheetView workbookViewId="0">
      <selection activeCell="R20" sqref="R20"/>
    </sheetView>
  </sheetViews>
  <sheetFormatPr defaultRowHeight="15" x14ac:dyDescent="0.25"/>
  <cols>
    <col min="8" max="8" width="12" bestFit="1" customWidth="1"/>
  </cols>
  <sheetData>
    <row r="4" spans="2:23" x14ac:dyDescent="0.25">
      <c r="B4" t="s">
        <v>73</v>
      </c>
      <c r="I4" t="s">
        <v>74</v>
      </c>
      <c r="Q4" t="s">
        <v>82</v>
      </c>
    </row>
    <row r="5" spans="2:23" x14ac:dyDescent="0.25">
      <c r="B5">
        <v>4</v>
      </c>
      <c r="E5" t="s">
        <v>68</v>
      </c>
      <c r="F5" t="s">
        <v>69</v>
      </c>
      <c r="G5" t="s">
        <v>70</v>
      </c>
      <c r="H5" t="s">
        <v>71</v>
      </c>
      <c r="I5">
        <v>4</v>
      </c>
      <c r="L5" t="s">
        <v>68</v>
      </c>
      <c r="M5" t="s">
        <v>69</v>
      </c>
      <c r="N5" t="s">
        <v>70</v>
      </c>
      <c r="O5" t="s">
        <v>71</v>
      </c>
      <c r="Q5">
        <v>4</v>
      </c>
      <c r="T5" t="s">
        <v>68</v>
      </c>
      <c r="U5" t="s">
        <v>69</v>
      </c>
      <c r="V5" t="s">
        <v>70</v>
      </c>
      <c r="W5" t="s">
        <v>71</v>
      </c>
    </row>
    <row r="6" spans="2:23" x14ac:dyDescent="0.25">
      <c r="C6" t="s">
        <v>67</v>
      </c>
      <c r="E6" s="44">
        <v>1.3395589658374485</v>
      </c>
      <c r="F6" s="44">
        <v>10.398325358851675</v>
      </c>
      <c r="G6" s="44">
        <v>4.091275167785235</v>
      </c>
      <c r="H6" s="44">
        <v>33.499683979010328</v>
      </c>
      <c r="J6" t="s">
        <v>67</v>
      </c>
      <c r="L6" s="44">
        <v>-0.19228685466660286</v>
      </c>
      <c r="M6" s="44">
        <v>5.5927830940988841</v>
      </c>
      <c r="N6" s="44">
        <v>4.4850111856823238</v>
      </c>
      <c r="O6" s="44">
        <v>45.98597072060366</v>
      </c>
      <c r="R6" t="s">
        <v>67</v>
      </c>
      <c r="T6" s="44">
        <v>5.4764094293208219</v>
      </c>
      <c r="U6" s="44">
        <v>10.121331738437002</v>
      </c>
      <c r="V6" s="44">
        <v>-16.21297539149888</v>
      </c>
      <c r="W6" s="44">
        <v>52.575795756308466</v>
      </c>
    </row>
    <row r="7" spans="2:23" x14ac:dyDescent="0.25">
      <c r="E7" s="44"/>
      <c r="F7" s="44"/>
      <c r="G7" s="44"/>
      <c r="H7" s="44"/>
      <c r="L7" s="44"/>
      <c r="M7" s="44"/>
      <c r="N7" s="44"/>
      <c r="O7" s="44"/>
    </row>
    <row r="8" spans="2:23" x14ac:dyDescent="0.25">
      <c r="B8">
        <v>16</v>
      </c>
      <c r="E8" s="44" t="s">
        <v>68</v>
      </c>
      <c r="F8" s="44" t="s">
        <v>69</v>
      </c>
      <c r="G8" s="44" t="s">
        <v>70</v>
      </c>
      <c r="H8" s="44" t="s">
        <v>71</v>
      </c>
      <c r="I8">
        <v>16</v>
      </c>
      <c r="L8" s="44" t="s">
        <v>68</v>
      </c>
      <c r="M8" s="44" t="s">
        <v>69</v>
      </c>
      <c r="N8" s="44" t="s">
        <v>70</v>
      </c>
      <c r="O8" s="44" t="s">
        <v>71</v>
      </c>
      <c r="Q8">
        <v>16</v>
      </c>
      <c r="R8" t="s">
        <v>78</v>
      </c>
    </row>
    <row r="9" spans="2:23" x14ac:dyDescent="0.25">
      <c r="C9" t="s">
        <v>67</v>
      </c>
      <c r="E9" s="44">
        <v>-1.3183818972679735</v>
      </c>
      <c r="F9" s="44">
        <v>16.690151515151516</v>
      </c>
      <c r="G9" s="44">
        <v>26.713199105145417</v>
      </c>
      <c r="H9" s="44">
        <v>96.369016444046025</v>
      </c>
      <c r="J9" t="s">
        <v>67</v>
      </c>
      <c r="L9" s="44">
        <v>16.167392405063293</v>
      </c>
      <c r="M9" s="44">
        <v>-6.2462121212121229</v>
      </c>
      <c r="N9" s="44">
        <v>-19.810290827740491</v>
      </c>
      <c r="O9" s="44">
        <v>39.922096566251469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3F86-373B-439E-9D83-1FDAB3CC375A}">
  <dimension ref="B2:U28"/>
  <sheetViews>
    <sheetView workbookViewId="0">
      <selection activeCell="O37" sqref="O37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41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42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E9" t="s">
        <v>43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  <c r="E10" t="s">
        <v>44</v>
      </c>
    </row>
    <row r="11" spans="2:21" ht="15.75" thickBot="1" x14ac:dyDescent="0.3">
      <c r="B11" s="21">
        <v>7</v>
      </c>
      <c r="C11" s="17">
        <v>0</v>
      </c>
      <c r="E11" t="s">
        <v>45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8C1D-1726-495C-B431-53BF6208297C}">
  <dimension ref="B2:AA30"/>
  <sheetViews>
    <sheetView topLeftCell="I1"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-73.739999999999995</v>
      </c>
      <c r="N5" s="16">
        <v>142.72999999999999</v>
      </c>
      <c r="O5" s="17">
        <v>28.83</v>
      </c>
      <c r="Q5" s="18">
        <f>(M5-J5)/J5*100</f>
        <v>-0.35135135135135825</v>
      </c>
      <c r="R5" s="19">
        <f>(N5-K5)/K5*100</f>
        <v>8.1287878787878718</v>
      </c>
      <c r="S5" s="19">
        <f>(O5-L5)/L5*100</f>
        <v>-22.604026845637591</v>
      </c>
      <c r="T5" s="27">
        <f t="shared" ref="T5:T9" si="0">(SQRT(M5^2+N5^2+O5^2)-SQRT(J5^2+K5^2+L5^2))/SQRT(J5^2+K5^2+L5^2)*100</f>
        <v>4.7321723924917212</v>
      </c>
      <c r="U5" s="20"/>
      <c r="W5" s="45">
        <f>(M5-J5)</f>
        <v>0.26000000000000512</v>
      </c>
      <c r="X5" s="43">
        <f>(N5-K5)</f>
        <v>10.72999999999999</v>
      </c>
      <c r="Y5" s="43">
        <f>(O5-L5)</f>
        <v>-8.4200000000000017</v>
      </c>
      <c r="Z5" s="43">
        <f>(SQRT(M5^2+N5^2+O5^2)-SQRT(J5^2+K5^2+L5^2))</f>
        <v>7.3748386512282877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-75.44</v>
      </c>
      <c r="N6" s="24">
        <v>144.13999999999999</v>
      </c>
      <c r="O6" s="25">
        <v>27.84</v>
      </c>
      <c r="Q6" s="26">
        <f t="shared" ref="Q6:S9" si="1">(M6-J6)/J6*100</f>
        <v>1.9459459459459427</v>
      </c>
      <c r="R6" s="27">
        <f t="shared" si="1"/>
        <v>9.1969696969696866</v>
      </c>
      <c r="S6" s="27">
        <f t="shared" si="1"/>
        <v>-25.261744966442954</v>
      </c>
      <c r="T6" s="27">
        <f t="shared" si="0"/>
        <v>5.9088620441059083</v>
      </c>
      <c r="U6" s="28"/>
      <c r="W6" s="26">
        <f t="shared" ref="W6:Y25" si="2">(M6-J6)</f>
        <v>-1.4399999999999977</v>
      </c>
      <c r="X6" s="27">
        <f t="shared" si="2"/>
        <v>12.139999999999986</v>
      </c>
      <c r="Y6" s="27">
        <f t="shared" si="2"/>
        <v>-9.41</v>
      </c>
      <c r="Z6" s="27">
        <f t="shared" ref="Z6:Z25" si="3">(SQRT(M6^2+N6^2+O6^2)-SQRT(J6^2+K6^2+L6^2))</f>
        <v>9.2086468060185496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-72.72</v>
      </c>
      <c r="N7" s="24">
        <v>145.58000000000001</v>
      </c>
      <c r="O7" s="25">
        <v>27.86</v>
      </c>
      <c r="Q7" s="26">
        <f t="shared" si="1"/>
        <v>-1.7297297297297312</v>
      </c>
      <c r="R7" s="27">
        <f t="shared" si="1"/>
        <v>10.287878787878798</v>
      </c>
      <c r="S7" s="27">
        <f t="shared" si="1"/>
        <v>-25.208053691275168</v>
      </c>
      <c r="T7" s="27">
        <f t="shared" si="0"/>
        <v>5.9386284747259497</v>
      </c>
      <c r="U7" s="28"/>
      <c r="W7" s="26">
        <f t="shared" si="2"/>
        <v>1.2800000000000011</v>
      </c>
      <c r="X7" s="27">
        <f t="shared" si="2"/>
        <v>13.580000000000013</v>
      </c>
      <c r="Y7" s="27">
        <f t="shared" si="2"/>
        <v>-9.39</v>
      </c>
      <c r="Z7" s="27">
        <f t="shared" si="3"/>
        <v>9.2550362028617599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-77.739999999999995</v>
      </c>
      <c r="N8" s="24">
        <v>144.09</v>
      </c>
      <c r="O8" s="25">
        <v>27.83</v>
      </c>
      <c r="Q8" s="26">
        <f t="shared" si="1"/>
        <v>5.0540540540540473</v>
      </c>
      <c r="R8" s="27">
        <f t="shared" si="1"/>
        <v>9.1590909090909118</v>
      </c>
      <c r="S8" s="27">
        <f t="shared" si="1"/>
        <v>-25.288590604026851</v>
      </c>
      <c r="T8" s="27">
        <f t="shared" si="0"/>
        <v>6.56258059544699</v>
      </c>
      <c r="U8" s="28"/>
      <c r="W8" s="26">
        <f t="shared" si="2"/>
        <v>-3.7399999999999949</v>
      </c>
      <c r="X8" s="27">
        <f t="shared" si="2"/>
        <v>12.090000000000003</v>
      </c>
      <c r="Y8" s="27">
        <f t="shared" si="2"/>
        <v>-9.4200000000000017</v>
      </c>
      <c r="Z8" s="27">
        <f t="shared" si="3"/>
        <v>10.227432353033805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-70.11</v>
      </c>
      <c r="N9" s="31">
        <v>144.19</v>
      </c>
      <c r="O9" s="32">
        <v>28.86</v>
      </c>
      <c r="Q9" s="33">
        <f t="shared" si="1"/>
        <v>-5.256756756756757</v>
      </c>
      <c r="R9" s="34">
        <f t="shared" si="1"/>
        <v>9.2348484848484826</v>
      </c>
      <c r="S9" s="34">
        <f t="shared" si="1"/>
        <v>-22.523489932885905</v>
      </c>
      <c r="T9" s="27">
        <f t="shared" si="0"/>
        <v>4.5323866976571008</v>
      </c>
      <c r="U9" s="35"/>
      <c r="W9" s="33">
        <f t="shared" si="2"/>
        <v>3.8900000000000006</v>
      </c>
      <c r="X9" s="34">
        <f t="shared" si="2"/>
        <v>12.189999999999998</v>
      </c>
      <c r="Y9" s="34">
        <f t="shared" si="2"/>
        <v>-8.39</v>
      </c>
      <c r="Z9" s="34">
        <f t="shared" si="3"/>
        <v>7.0634832858644643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83.92</v>
      </c>
      <c r="N13" s="16">
        <v>120.92</v>
      </c>
      <c r="O13" s="17">
        <v>52.39</v>
      </c>
      <c r="Q13" s="18">
        <f>(M13-J13)/J13*100</f>
        <v>6.2278481012658249</v>
      </c>
      <c r="R13" s="19">
        <f>(N13-K13)/K13*100</f>
        <v>6.0701754385964932</v>
      </c>
      <c r="S13" s="19">
        <f>(O13-L13)/L13*100</f>
        <v>40.644295302013425</v>
      </c>
      <c r="T13" s="27">
        <f t="shared" ref="T13:T17" si="4">(SQRT(M13^2+N13^2+O13^2)-SQRT(J13^2+K13^2+L13^2))/SQRT(J13^2+K13^2+L13^2)*100</f>
        <v>8.7882406213193232</v>
      </c>
      <c r="U13" s="20"/>
      <c r="W13" s="45">
        <f t="shared" si="2"/>
        <v>4.9200000000000017</v>
      </c>
      <c r="X13" s="43">
        <f t="shared" si="2"/>
        <v>6.9200000000000017</v>
      </c>
      <c r="Y13" s="43">
        <f t="shared" si="2"/>
        <v>15.14</v>
      </c>
      <c r="Z13" s="43">
        <f t="shared" si="3"/>
        <v>12.621015839116268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82.09</v>
      </c>
      <c r="N14" s="24">
        <v>118.61</v>
      </c>
      <c r="O14" s="25">
        <v>38.36</v>
      </c>
      <c r="Q14" s="26">
        <f t="shared" ref="Q14:S17" si="5">(M14-J14)/J14*100</f>
        <v>3.9113924050632956</v>
      </c>
      <c r="R14" s="27">
        <f t="shared" si="5"/>
        <v>4.0438596491228065</v>
      </c>
      <c r="S14" s="27">
        <f t="shared" si="5"/>
        <v>2.9798657718120793</v>
      </c>
      <c r="T14" s="27">
        <f t="shared" si="4"/>
        <v>3.9325244655410279</v>
      </c>
      <c r="U14" s="28"/>
      <c r="W14" s="26">
        <f t="shared" si="2"/>
        <v>3.0900000000000034</v>
      </c>
      <c r="X14" s="27">
        <f t="shared" si="2"/>
        <v>4.6099999999999994</v>
      </c>
      <c r="Y14" s="27">
        <f t="shared" si="2"/>
        <v>1.1099999999999994</v>
      </c>
      <c r="Z14" s="27">
        <f t="shared" si="3"/>
        <v>5.6475983881122431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71.19</v>
      </c>
      <c r="N15" s="24">
        <v>118.6</v>
      </c>
      <c r="O15" s="25">
        <v>29.3</v>
      </c>
      <c r="Q15" s="26">
        <f t="shared" si="5"/>
        <v>-9.8860759493670916</v>
      </c>
      <c r="R15" s="27">
        <f t="shared" si="5"/>
        <v>4.0350877192982404</v>
      </c>
      <c r="S15" s="27">
        <f t="shared" si="5"/>
        <v>-21.34228187919463</v>
      </c>
      <c r="T15" s="27">
        <f t="shared" si="4"/>
        <v>-1.5443119106655832</v>
      </c>
      <c r="U15" s="28"/>
      <c r="W15" s="26">
        <f t="shared" si="2"/>
        <v>-7.8100000000000023</v>
      </c>
      <c r="X15" s="27">
        <f t="shared" si="2"/>
        <v>4.5999999999999943</v>
      </c>
      <c r="Y15" s="27">
        <f t="shared" si="2"/>
        <v>-7.9499999999999993</v>
      </c>
      <c r="Z15" s="27">
        <f t="shared" si="3"/>
        <v>-2.2178256063862989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66.09</v>
      </c>
      <c r="N16" s="24">
        <v>118.51</v>
      </c>
      <c r="O16" s="25">
        <v>28.28</v>
      </c>
      <c r="Q16" s="26">
        <f t="shared" si="5"/>
        <v>-16.341772151898727</v>
      </c>
      <c r="R16" s="27">
        <f t="shared" si="5"/>
        <v>3.956140350877198</v>
      </c>
      <c r="S16" s="27">
        <f t="shared" si="5"/>
        <v>-24.080536912751676</v>
      </c>
      <c r="T16" s="27">
        <f t="shared" si="4"/>
        <v>-3.4845300098000354</v>
      </c>
      <c r="U16" s="28"/>
      <c r="W16" s="26">
        <f t="shared" si="2"/>
        <v>-12.909999999999997</v>
      </c>
      <c r="X16" s="27">
        <f t="shared" si="2"/>
        <v>4.5100000000000051</v>
      </c>
      <c r="Y16" s="27">
        <f t="shared" si="2"/>
        <v>-8.9699999999999989</v>
      </c>
      <c r="Z16" s="27">
        <f t="shared" si="3"/>
        <v>-5.0042221578316344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84.64</v>
      </c>
      <c r="N17" s="31">
        <v>118.45</v>
      </c>
      <c r="O17" s="32">
        <v>46.37</v>
      </c>
      <c r="Q17" s="33">
        <f t="shared" si="5"/>
        <v>7.1392405063291147</v>
      </c>
      <c r="R17" s="34">
        <f t="shared" si="5"/>
        <v>3.9035087719298271</v>
      </c>
      <c r="S17" s="34">
        <f t="shared" si="5"/>
        <v>24.48322147651006</v>
      </c>
      <c r="T17" s="27">
        <f t="shared" si="4"/>
        <v>6.3898017374101581</v>
      </c>
      <c r="U17" s="35"/>
      <c r="W17" s="33">
        <f t="shared" si="2"/>
        <v>5.6400000000000006</v>
      </c>
      <c r="X17" s="34">
        <f t="shared" si="2"/>
        <v>4.4500000000000028</v>
      </c>
      <c r="Y17" s="34">
        <f t="shared" si="2"/>
        <v>9.1199999999999974</v>
      </c>
      <c r="Z17" s="34">
        <f t="shared" si="3"/>
        <v>9.1765567662119167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185.77</v>
      </c>
      <c r="N21" s="16">
        <v>4.67</v>
      </c>
      <c r="O21" s="17">
        <v>38.83</v>
      </c>
      <c r="Q21" s="18">
        <f>(M21-J21)/J21*100</f>
        <v>6.1542857142857201</v>
      </c>
      <c r="R21" s="19">
        <f>(N21-K21)</f>
        <v>4.67</v>
      </c>
      <c r="S21" s="19">
        <f>(O21-L21)/L21*100</f>
        <v>4.2416107382550292</v>
      </c>
      <c r="T21" s="40"/>
      <c r="U21" s="20"/>
      <c r="W21" s="45">
        <f t="shared" si="2"/>
        <v>10.77000000000001</v>
      </c>
      <c r="X21" s="43">
        <f t="shared" si="2"/>
        <v>4.67</v>
      </c>
      <c r="Y21" s="43">
        <f t="shared" si="2"/>
        <v>1.5799999999999983</v>
      </c>
      <c r="Z21" s="43">
        <f t="shared" si="3"/>
        <v>10.921677799251569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181.74</v>
      </c>
      <c r="N22" s="24">
        <v>0.68</v>
      </c>
      <c r="O22" s="25">
        <v>31.78</v>
      </c>
      <c r="Q22" s="26">
        <f t="shared" ref="Q22:Q25" si="6">(M22-J22)/J22*100</f>
        <v>3.8514285714285763</v>
      </c>
      <c r="R22" s="27">
        <f t="shared" ref="R22:R25" si="7">(N22-K22)</f>
        <v>0.68</v>
      </c>
      <c r="S22" s="27">
        <f t="shared" ref="S22:S25" si="8">(O22-L22)/L22*100</f>
        <v>-14.684563758389258</v>
      </c>
      <c r="T22" s="41"/>
      <c r="U22" s="28"/>
      <c r="W22" s="26">
        <f t="shared" si="2"/>
        <v>6.7400000000000091</v>
      </c>
      <c r="X22" s="27">
        <f t="shared" si="2"/>
        <v>0.68</v>
      </c>
      <c r="Y22" s="27">
        <f t="shared" si="2"/>
        <v>-5.4699999999999989</v>
      </c>
      <c r="Z22" s="27">
        <f t="shared" si="3"/>
        <v>5.5783907408906828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204.05</v>
      </c>
      <c r="N23" s="24">
        <v>-10.5</v>
      </c>
      <c r="O23" s="25">
        <v>27.8</v>
      </c>
      <c r="Q23" s="26">
        <f t="shared" si="6"/>
        <v>16.600000000000005</v>
      </c>
      <c r="R23" s="27">
        <f t="shared" si="7"/>
        <v>-10.5</v>
      </c>
      <c r="S23" s="27">
        <f t="shared" si="8"/>
        <v>-25.369127516778523</v>
      </c>
      <c r="T23" s="41"/>
      <c r="U23" s="28"/>
      <c r="W23" s="26">
        <f t="shared" si="2"/>
        <v>29.050000000000011</v>
      </c>
      <c r="X23" s="27">
        <f t="shared" si="2"/>
        <v>-10.5</v>
      </c>
      <c r="Y23" s="27">
        <f t="shared" si="2"/>
        <v>-9.4499999999999993</v>
      </c>
      <c r="Z23" s="27">
        <f t="shared" si="3"/>
        <v>27.282004108612284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190.13</v>
      </c>
      <c r="N24" s="24">
        <v>-12.58</v>
      </c>
      <c r="O24" s="25">
        <v>25.7</v>
      </c>
      <c r="Q24" s="26">
        <f t="shared" si="6"/>
        <v>8.6457142857142824</v>
      </c>
      <c r="R24" s="27">
        <f t="shared" si="7"/>
        <v>-12.58</v>
      </c>
      <c r="S24" s="27">
        <f t="shared" si="8"/>
        <v>-31.006711409395976</v>
      </c>
      <c r="T24" s="41"/>
      <c r="U24" s="28"/>
      <c r="W24" s="26">
        <f t="shared" si="2"/>
        <v>15.129999999999995</v>
      </c>
      <c r="X24" s="27">
        <f t="shared" si="2"/>
        <v>-12.58</v>
      </c>
      <c r="Y24" s="27">
        <f t="shared" si="2"/>
        <v>-11.55</v>
      </c>
      <c r="Z24" s="27">
        <f t="shared" si="3"/>
        <v>13.350519236774119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183.23</v>
      </c>
      <c r="N25" s="31">
        <v>0.54</v>
      </c>
      <c r="O25" s="32">
        <v>30.78</v>
      </c>
      <c r="Q25" s="33">
        <f t="shared" si="6"/>
        <v>4.7028571428571375</v>
      </c>
      <c r="R25" s="34">
        <f t="shared" si="7"/>
        <v>0.54</v>
      </c>
      <c r="S25" s="34">
        <f t="shared" si="8"/>
        <v>-17.369127516778519</v>
      </c>
      <c r="T25" s="42"/>
      <c r="U25" s="35"/>
      <c r="W25" s="33">
        <f t="shared" si="2"/>
        <v>8.2299999999999898</v>
      </c>
      <c r="X25" s="34">
        <f t="shared" si="2"/>
        <v>0.54</v>
      </c>
      <c r="Y25" s="34">
        <f t="shared" si="2"/>
        <v>-6.4699999999999989</v>
      </c>
      <c r="Z25" s="34">
        <f t="shared" si="3"/>
        <v>6.8775491282816574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2.0444720525226852</v>
      </c>
      <c r="R28" s="44">
        <f>AVERAGE(R5:R9,R13:R17)</f>
        <v>6.8016347687400316</v>
      </c>
      <c r="S28" s="44">
        <f t="shared" ref="S28" si="9">AVERAGE(S5:S9,S13:S17,S21:S25)</f>
        <v>-12.159284116331097</v>
      </c>
      <c r="T28" s="44">
        <f>AVERAGE(T5:T9,T13:T17)</f>
        <v>4.1756355108232572</v>
      </c>
      <c r="V28" t="s">
        <v>89</v>
      </c>
      <c r="W28" s="44">
        <f>AVERAGE(W5:W9,W13:W17,W21:W25)</f>
        <v>4.2066666666666688</v>
      </c>
      <c r="X28" s="44">
        <f>AVERAGE(X5:X9,X13:X17,X21:X25)</f>
        <v>4.5753333333333339</v>
      </c>
      <c r="Y28" s="44">
        <f t="shared" ref="Y28:Z28" si="10">AVERAGE(Y5:Y9,Y13:Y17,Y21:Y25)</f>
        <v>-4.5293333333333328</v>
      </c>
      <c r="Z28" s="44">
        <f t="shared" si="10"/>
        <v>8.4908467694693108</v>
      </c>
    </row>
    <row r="29" spans="2:27" x14ac:dyDescent="0.25">
      <c r="O29" t="s">
        <v>83</v>
      </c>
      <c r="Q29" s="44">
        <f>MAX(Q5:Q9,Q13:Q17,Q21:Q25)</f>
        <v>16.600000000000005</v>
      </c>
      <c r="R29" s="44">
        <f>MAX(R5:R9,R13:R17)</f>
        <v>10.287878787878798</v>
      </c>
      <c r="S29" s="44">
        <f>MAX(S5:S9,S13:S17,S21:S25)</f>
        <v>40.644295302013425</v>
      </c>
      <c r="T29" s="44">
        <f>MAX(T5:T9,T13:T17)</f>
        <v>8.7882406213193232</v>
      </c>
      <c r="V29" t="s">
        <v>90</v>
      </c>
      <c r="W29" s="44">
        <f>MAX(W5:W9,W13:W17,W21:W25)</f>
        <v>29.050000000000011</v>
      </c>
      <c r="X29" s="44">
        <f>MAX(X5:X9,X13:X17,X21:X25)</f>
        <v>13.580000000000013</v>
      </c>
      <c r="Y29" s="44">
        <f>MAX(Y5:Y9,Y13:Y17,Y21:Y25)</f>
        <v>15.14</v>
      </c>
      <c r="Z29" s="44">
        <f>MAX(Z5:Z9,Z13:Z17,Z21:Z25)</f>
        <v>27.282004108612284</v>
      </c>
    </row>
    <row r="30" spans="2:27" x14ac:dyDescent="0.25">
      <c r="O30" t="s">
        <v>84</v>
      </c>
      <c r="Q30" s="44">
        <f>MIN(Q5:Q9,Q13:Q17,Q21:Q25)</f>
        <v>-16.341772151898727</v>
      </c>
      <c r="R30" s="44">
        <f>MIN(R5:R9,R13:R17)</f>
        <v>3.9035087719298271</v>
      </c>
      <c r="S30" s="44">
        <f>MIN(S5:S9,S13:S17,S21:S25)</f>
        <v>-31.006711409395976</v>
      </c>
      <c r="T30" s="44">
        <f>MIN(T5:T9,T13:T17)</f>
        <v>-3.4845300098000354</v>
      </c>
      <c r="V30" t="s">
        <v>91</v>
      </c>
      <c r="W30" s="44">
        <f>MIN(W5:W9,W13:W17,W21:W25)</f>
        <v>-12.909999999999997</v>
      </c>
      <c r="X30" s="44">
        <f>MIN(X5:X9,X13:X17,X21:X25)</f>
        <v>-12.58</v>
      </c>
      <c r="Y30" s="44">
        <f>MIN(Y5:Y9,Y13:Y17,Y21:Y25)</f>
        <v>-11.55</v>
      </c>
      <c r="Z30" s="44">
        <f>MIN(Z5:Z9,Z13:Z17,Z21:Z25)</f>
        <v>-5.0042221578316344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EBC9-A428-4AE0-A80B-3DE0FB502441}">
  <dimension ref="B2:AA30"/>
  <sheetViews>
    <sheetView topLeftCell="F1" workbookViewId="0">
      <selection activeCell="W21" activeCellId="1" sqref="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  <c r="W5" s="45">
        <f>(M5-J5)</f>
        <v>74</v>
      </c>
      <c r="X5" s="43">
        <f>(N5-K5)</f>
        <v>-132</v>
      </c>
      <c r="Y5" s="43">
        <f>(O5-L5)</f>
        <v>-37.25</v>
      </c>
      <c r="Z5" s="43">
        <f>(SQRT(M5^2+N5^2+O5^2)-SQRT(J5^2+K5^2+L5^2))</f>
        <v>-155.84467427538229</v>
      </c>
      <c r="AA5" s="46"/>
    </row>
    <row r="6" spans="2:27" x14ac:dyDescent="0.25">
      <c r="B6" s="21">
        <v>2</v>
      </c>
      <c r="C6" s="17">
        <v>1</v>
      </c>
      <c r="E6" t="s">
        <v>46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  <c r="W6" s="26">
        <f t="shared" ref="W6:Y25" si="2">(M6-J6)</f>
        <v>74</v>
      </c>
      <c r="X6" s="27">
        <f t="shared" si="2"/>
        <v>-132</v>
      </c>
      <c r="Y6" s="27">
        <f t="shared" si="2"/>
        <v>-37.25</v>
      </c>
      <c r="Z6" s="27">
        <f t="shared" ref="Z6:Z25" si="3">(SQRT(M6^2+N6^2+O6^2)-SQRT(J6^2+K6^2+L6^2))</f>
        <v>-155.84467427538229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  <c r="W7" s="26">
        <f t="shared" si="2"/>
        <v>74</v>
      </c>
      <c r="X7" s="27">
        <f t="shared" si="2"/>
        <v>-132</v>
      </c>
      <c r="Y7" s="27">
        <f t="shared" si="2"/>
        <v>-37.25</v>
      </c>
      <c r="Z7" s="27">
        <f t="shared" si="3"/>
        <v>-155.84467427538229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  <c r="W8" s="26">
        <f t="shared" si="2"/>
        <v>74</v>
      </c>
      <c r="X8" s="27">
        <f t="shared" si="2"/>
        <v>-132</v>
      </c>
      <c r="Y8" s="27">
        <f t="shared" si="2"/>
        <v>-37.25</v>
      </c>
      <c r="Z8" s="27">
        <f t="shared" si="3"/>
        <v>-155.84467427538229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  <c r="W9" s="33">
        <f t="shared" si="2"/>
        <v>74</v>
      </c>
      <c r="X9" s="34">
        <f t="shared" si="2"/>
        <v>-132</v>
      </c>
      <c r="Y9" s="34">
        <f t="shared" si="2"/>
        <v>-37.25</v>
      </c>
      <c r="Z9" s="34">
        <f t="shared" si="3"/>
        <v>-155.84467427538229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55.73</v>
      </c>
      <c r="N13" s="16">
        <v>139.1</v>
      </c>
      <c r="O13" s="17">
        <v>25.41</v>
      </c>
      <c r="Q13" s="18">
        <f>(M13-J13)/J13*100</f>
        <v>-29.455696202531652</v>
      </c>
      <c r="R13" s="19">
        <f>(N13-K13)/K13*100</f>
        <v>22.01754385964912</v>
      </c>
      <c r="S13" s="19">
        <f>(O13-L13)/L13*100</f>
        <v>-31.785234899328856</v>
      </c>
      <c r="T13" s="27">
        <f t="shared" ref="T13:T17" si="4">(SQRT(M13^2+N13^2+O13^2)-SQRT(J13^2+K13^2+L13^2))/SQRT(J13^2+K13^2+L13^2)*100</f>
        <v>5.831887311313479</v>
      </c>
      <c r="U13" s="20"/>
      <c r="W13" s="45">
        <f t="shared" si="2"/>
        <v>-23.270000000000003</v>
      </c>
      <c r="X13" s="43">
        <f t="shared" si="2"/>
        <v>25.099999999999994</v>
      </c>
      <c r="Y13" s="43">
        <f t="shared" si="2"/>
        <v>-11.84</v>
      </c>
      <c r="Z13" s="43">
        <f t="shared" si="3"/>
        <v>8.3753216712651692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57.09</v>
      </c>
      <c r="N14" s="24">
        <v>136.41999999999999</v>
      </c>
      <c r="O14" s="25">
        <v>24.4</v>
      </c>
      <c r="Q14" s="26">
        <f t="shared" ref="Q14:S17" si="5">(M14-J14)/J14*100</f>
        <v>-27.73417721518987</v>
      </c>
      <c r="R14" s="27">
        <f t="shared" si="5"/>
        <v>19.666666666666654</v>
      </c>
      <c r="S14" s="27">
        <f t="shared" si="5"/>
        <v>-34.496644295302012</v>
      </c>
      <c r="T14" s="27">
        <f t="shared" si="4"/>
        <v>4.3665360076348092</v>
      </c>
      <c r="U14" s="28"/>
      <c r="W14" s="26">
        <f t="shared" si="2"/>
        <v>-21.909999999999997</v>
      </c>
      <c r="X14" s="27">
        <f t="shared" si="2"/>
        <v>22.419999999999987</v>
      </c>
      <c r="Y14" s="27">
        <f t="shared" si="2"/>
        <v>-12.850000000000001</v>
      </c>
      <c r="Z14" s="27">
        <f t="shared" si="3"/>
        <v>6.2708934005219703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55.69</v>
      </c>
      <c r="N15" s="24">
        <v>140.49</v>
      </c>
      <c r="O15" s="25">
        <v>25.42</v>
      </c>
      <c r="Q15" s="26">
        <f t="shared" si="5"/>
        <v>-29.50632911392405</v>
      </c>
      <c r="R15" s="27">
        <f t="shared" si="5"/>
        <v>23.236842105263168</v>
      </c>
      <c r="S15" s="27">
        <f t="shared" si="5"/>
        <v>-31.758389261744963</v>
      </c>
      <c r="T15" s="27">
        <f t="shared" si="4"/>
        <v>6.7094401596639308</v>
      </c>
      <c r="U15" s="28"/>
      <c r="W15" s="26">
        <f t="shared" si="2"/>
        <v>-23.310000000000002</v>
      </c>
      <c r="X15" s="27">
        <f t="shared" si="2"/>
        <v>26.490000000000009</v>
      </c>
      <c r="Y15" s="27">
        <f t="shared" si="2"/>
        <v>-11.829999999999998</v>
      </c>
      <c r="Z15" s="27">
        <f t="shared" si="3"/>
        <v>9.635597632738552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58.48</v>
      </c>
      <c r="N16" s="24">
        <v>136.46</v>
      </c>
      <c r="O16" s="25">
        <v>24.4</v>
      </c>
      <c r="Q16" s="26">
        <f t="shared" si="5"/>
        <v>-25.974683544303801</v>
      </c>
      <c r="R16" s="27">
        <f t="shared" si="5"/>
        <v>19.701754385964922</v>
      </c>
      <c r="S16" s="27">
        <f t="shared" si="5"/>
        <v>-34.496644295302012</v>
      </c>
      <c r="T16" s="27">
        <f t="shared" si="4"/>
        <v>4.7642830196491257</v>
      </c>
      <c r="U16" s="28"/>
      <c r="W16" s="26">
        <f t="shared" si="2"/>
        <v>-20.520000000000003</v>
      </c>
      <c r="X16" s="27">
        <f t="shared" si="2"/>
        <v>22.460000000000008</v>
      </c>
      <c r="Y16" s="27">
        <f t="shared" si="2"/>
        <v>-12.850000000000001</v>
      </c>
      <c r="Z16" s="27">
        <f t="shared" si="3"/>
        <v>6.8421079990863234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53.51</v>
      </c>
      <c r="N17" s="31">
        <v>138.99</v>
      </c>
      <c r="O17" s="32">
        <v>26.4</v>
      </c>
      <c r="Q17" s="33">
        <f t="shared" si="5"/>
        <v>-32.265822784810126</v>
      </c>
      <c r="R17" s="34">
        <f t="shared" si="5"/>
        <v>21.921052631578956</v>
      </c>
      <c r="S17" s="34">
        <f t="shared" si="5"/>
        <v>-29.127516778523493</v>
      </c>
      <c r="T17" s="27">
        <f t="shared" si="4"/>
        <v>5.3225591232638259</v>
      </c>
      <c r="U17" s="35"/>
      <c r="W17" s="33">
        <f t="shared" si="2"/>
        <v>-25.490000000000002</v>
      </c>
      <c r="X17" s="34">
        <f t="shared" si="2"/>
        <v>24.990000000000009</v>
      </c>
      <c r="Y17" s="34">
        <f t="shared" si="2"/>
        <v>-10.850000000000001</v>
      </c>
      <c r="Z17" s="34">
        <f t="shared" si="3"/>
        <v>7.6438625083140721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165.08</v>
      </c>
      <c r="N21" s="16">
        <v>19.170000000000002</v>
      </c>
      <c r="O21" s="17">
        <v>29.86</v>
      </c>
      <c r="Q21" s="18">
        <f>(M21-J21)/J21*100</f>
        <v>-5.668571428571421</v>
      </c>
      <c r="R21" s="19">
        <f>(N21-K21)</f>
        <v>19.170000000000002</v>
      </c>
      <c r="S21" s="19">
        <f>(O21-L21)/L21*100</f>
        <v>-19.838926174496645</v>
      </c>
      <c r="T21" s="40"/>
      <c r="U21" s="20"/>
      <c r="W21" s="45">
        <f t="shared" si="2"/>
        <v>-9.9199999999999875</v>
      </c>
      <c r="X21" s="43">
        <f t="shared" si="2"/>
        <v>19.170000000000002</v>
      </c>
      <c r="Y21" s="43">
        <f t="shared" si="2"/>
        <v>-7.3900000000000006</v>
      </c>
      <c r="Z21" s="43">
        <f t="shared" si="3"/>
        <v>-10.06997827395341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173.96</v>
      </c>
      <c r="N22" s="24">
        <v>5.16</v>
      </c>
      <c r="O22" s="25">
        <v>26.78</v>
      </c>
      <c r="Q22" s="26">
        <f t="shared" ref="Q22:Q25" si="6">(M22-J22)/J22*100</f>
        <v>-0.59428571428570964</v>
      </c>
      <c r="R22" s="27">
        <f t="shared" ref="R22:R25" si="7">(N22-K22)</f>
        <v>5.16</v>
      </c>
      <c r="S22" s="27">
        <f t="shared" ref="S22:S25" si="8">(O22-L22)/L22*100</f>
        <v>-28.107382550335569</v>
      </c>
      <c r="T22" s="41"/>
      <c r="U22" s="28"/>
      <c r="W22" s="26">
        <f t="shared" si="2"/>
        <v>-1.039999999999992</v>
      </c>
      <c r="X22" s="27">
        <f t="shared" si="2"/>
        <v>5.16</v>
      </c>
      <c r="Y22" s="27">
        <f t="shared" si="2"/>
        <v>-10.469999999999999</v>
      </c>
      <c r="Z22" s="27">
        <f t="shared" si="3"/>
        <v>-2.8356946006406645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167.2</v>
      </c>
      <c r="N23" s="24">
        <v>22.1</v>
      </c>
      <c r="O23" s="25">
        <v>30.9</v>
      </c>
      <c r="Q23" s="26">
        <f t="shared" si="6"/>
        <v>-4.4571428571428635</v>
      </c>
      <c r="R23" s="27">
        <f t="shared" si="7"/>
        <v>22.1</v>
      </c>
      <c r="S23" s="27">
        <f t="shared" si="8"/>
        <v>-17.046979865771817</v>
      </c>
      <c r="T23" s="41"/>
      <c r="U23" s="28"/>
      <c r="W23" s="26">
        <f t="shared" si="2"/>
        <v>-7.8000000000000114</v>
      </c>
      <c r="X23" s="27">
        <f t="shared" si="2"/>
        <v>22.1</v>
      </c>
      <c r="Y23" s="27">
        <f t="shared" si="2"/>
        <v>-6.3500000000000014</v>
      </c>
      <c r="Z23" s="27">
        <f t="shared" si="3"/>
        <v>-7.4590071321972289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171.66</v>
      </c>
      <c r="N24" s="24">
        <v>35.68</v>
      </c>
      <c r="O24" s="25">
        <v>29.04</v>
      </c>
      <c r="Q24" s="26">
        <f t="shared" si="6"/>
        <v>-1.9085714285714306</v>
      </c>
      <c r="R24" s="27">
        <f t="shared" si="7"/>
        <v>35.68</v>
      </c>
      <c r="S24" s="27">
        <f t="shared" si="8"/>
        <v>-22.040268456375841</v>
      </c>
      <c r="T24" s="41"/>
      <c r="U24" s="28"/>
      <c r="W24" s="26">
        <f t="shared" si="2"/>
        <v>-3.3400000000000034</v>
      </c>
      <c r="X24" s="27">
        <f t="shared" si="2"/>
        <v>35.68</v>
      </c>
      <c r="Y24" s="27">
        <f t="shared" si="2"/>
        <v>-8.2100000000000009</v>
      </c>
      <c r="Z24" s="27">
        <f t="shared" si="3"/>
        <v>-1.2029641861212212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172.99</v>
      </c>
      <c r="N25" s="31">
        <v>33.08</v>
      </c>
      <c r="O25" s="32">
        <v>30.02</v>
      </c>
      <c r="Q25" s="33">
        <f t="shared" si="6"/>
        <v>-1.1485714285714235</v>
      </c>
      <c r="R25" s="34">
        <f t="shared" si="7"/>
        <v>33.08</v>
      </c>
      <c r="S25" s="34">
        <f t="shared" si="8"/>
        <v>-19.409395973154364</v>
      </c>
      <c r="T25" s="42"/>
      <c r="U25" s="35"/>
      <c r="W25" s="33">
        <f t="shared" si="2"/>
        <v>-2.0099999999999909</v>
      </c>
      <c r="X25" s="34">
        <f t="shared" si="2"/>
        <v>33.08</v>
      </c>
      <c r="Y25" s="34">
        <f t="shared" si="2"/>
        <v>-7.23</v>
      </c>
      <c r="Z25" s="34">
        <f t="shared" si="3"/>
        <v>-0.25598269219995018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AVERAGE(Q13:Q17,Q21:Q25)</f>
        <v>-15.871385171790234</v>
      </c>
      <c r="R28" s="44">
        <f>AVERAGE(R13:R17)</f>
        <v>21.308771929824566</v>
      </c>
      <c r="S28" s="44">
        <f>AVERAGE(S13:S17,S21:S25)</f>
        <v>-26.810738255033556</v>
      </c>
      <c r="T28" s="44">
        <f>AVERAGE(T13:T17)</f>
        <v>5.3989411243050345</v>
      </c>
      <c r="V28" t="s">
        <v>89</v>
      </c>
      <c r="W28" s="44">
        <f>AVERAGE(W13:W17,W21:W25)</f>
        <v>-13.861000000000001</v>
      </c>
      <c r="X28" s="44">
        <f t="shared" ref="X28:Z28" si="9">AVERAGE(X13:X17,X21:X25)</f>
        <v>23.664999999999999</v>
      </c>
      <c r="Y28" s="44">
        <f t="shared" si="9"/>
        <v>-9.9870000000000019</v>
      </c>
      <c r="Z28" s="44">
        <f t="shared" si="9"/>
        <v>1.6944156326813613</v>
      </c>
    </row>
    <row r="29" spans="2:27" x14ac:dyDescent="0.25">
      <c r="O29" t="s">
        <v>83</v>
      </c>
      <c r="Q29" s="44">
        <f>MAX(Q13:Q17,Q21:Q25)</f>
        <v>-0.59428571428570964</v>
      </c>
      <c r="R29" s="44">
        <f>MAX(R13:R17)</f>
        <v>23.236842105263168</v>
      </c>
      <c r="S29" s="44">
        <f>MAX(S13:S17,S21:S25)</f>
        <v>-17.046979865771817</v>
      </c>
      <c r="T29" s="44">
        <f>MAX(T13:T17)</f>
        <v>6.7094401596639308</v>
      </c>
      <c r="V29" t="s">
        <v>90</v>
      </c>
      <c r="W29" s="44">
        <f>MAX(W13:W17,W21:W25)</f>
        <v>-1.039999999999992</v>
      </c>
      <c r="X29" s="44">
        <f t="shared" ref="X29:Z29" si="10">MAX(X13:X17,X21:X25)</f>
        <v>35.68</v>
      </c>
      <c r="Y29" s="44">
        <f t="shared" si="10"/>
        <v>-6.3500000000000014</v>
      </c>
      <c r="Z29" s="44">
        <f t="shared" si="10"/>
        <v>9.635597632738552</v>
      </c>
    </row>
    <row r="30" spans="2:27" x14ac:dyDescent="0.25">
      <c r="O30" t="s">
        <v>84</v>
      </c>
      <c r="Q30" s="44">
        <f>MIN(Q13:Q17,Q21:Q25)</f>
        <v>-32.265822784810126</v>
      </c>
      <c r="R30" s="44">
        <f>MIN(R13:R17)</f>
        <v>19.666666666666654</v>
      </c>
      <c r="S30" s="44">
        <f>MIN(S13:S17,S21:S25)</f>
        <v>-34.496644295302012</v>
      </c>
      <c r="T30" s="44">
        <f>MIN(T13:T17)</f>
        <v>4.3665360076348092</v>
      </c>
      <c r="V30" t="s">
        <v>91</v>
      </c>
      <c r="W30" s="44">
        <f>MIN(W13:W17,W21:W25)</f>
        <v>-25.490000000000002</v>
      </c>
      <c r="X30" s="44">
        <f t="shared" ref="X30:Z30" si="11">MIN(X13:X17,X21:X25)</f>
        <v>5.16</v>
      </c>
      <c r="Y30" s="44">
        <f t="shared" si="11"/>
        <v>-12.850000000000001</v>
      </c>
      <c r="Z30" s="44">
        <f t="shared" si="11"/>
        <v>-10.06997827395341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7C54-0FB0-4923-AFA9-61BF2C75A08F}">
  <dimension ref="B3:AS39"/>
  <sheetViews>
    <sheetView topLeftCell="Y1" zoomScale="85" zoomScaleNormal="85" workbookViewId="0">
      <selection activeCell="AN37" sqref="AN37:AN39"/>
    </sheetView>
  </sheetViews>
  <sheetFormatPr defaultRowHeight="15" x14ac:dyDescent="0.25"/>
  <sheetData>
    <row r="3" spans="2:45" x14ac:dyDescent="0.25">
      <c r="B3" t="s">
        <v>79</v>
      </c>
      <c r="G3">
        <v>1</v>
      </c>
      <c r="L3">
        <v>10</v>
      </c>
      <c r="Q3">
        <v>20</v>
      </c>
      <c r="V3">
        <v>40</v>
      </c>
      <c r="W3" t="s">
        <v>78</v>
      </c>
      <c r="AA3">
        <v>60</v>
      </c>
      <c r="AB3" t="s">
        <v>78</v>
      </c>
      <c r="AF3">
        <v>80</v>
      </c>
      <c r="AK3">
        <v>100</v>
      </c>
      <c r="AP3" t="s">
        <v>102</v>
      </c>
    </row>
    <row r="4" spans="2:45" ht="15.75" thickBot="1" x14ac:dyDescent="0.3">
      <c r="B4">
        <v>1</v>
      </c>
      <c r="C4">
        <v>70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Q4" t="s">
        <v>92</v>
      </c>
      <c r="R4" t="s">
        <v>93</v>
      </c>
      <c r="S4" s="44" t="s">
        <v>94</v>
      </c>
      <c r="T4" t="s">
        <v>95</v>
      </c>
      <c r="U4" s="44"/>
      <c r="V4" t="s">
        <v>92</v>
      </c>
      <c r="W4" t="s">
        <v>93</v>
      </c>
      <c r="X4" s="44" t="s">
        <v>94</v>
      </c>
      <c r="Y4" t="s">
        <v>95</v>
      </c>
      <c r="AA4" t="s">
        <v>92</v>
      </c>
      <c r="AB4" t="s">
        <v>93</v>
      </c>
      <c r="AC4" t="s">
        <v>94</v>
      </c>
      <c r="AD4" t="s">
        <v>95</v>
      </c>
      <c r="AF4" t="s">
        <v>92</v>
      </c>
      <c r="AG4" t="s">
        <v>93</v>
      </c>
      <c r="AH4" t="s">
        <v>94</v>
      </c>
      <c r="AI4" t="s">
        <v>95</v>
      </c>
      <c r="AK4" t="s">
        <v>92</v>
      </c>
      <c r="AL4" t="s">
        <v>93</v>
      </c>
      <c r="AM4" t="s">
        <v>94</v>
      </c>
      <c r="AN4" t="s">
        <v>95</v>
      </c>
      <c r="AP4" t="s">
        <v>92</v>
      </c>
      <c r="AQ4" t="s">
        <v>93</v>
      </c>
      <c r="AR4" t="s">
        <v>94</v>
      </c>
      <c r="AS4" t="s">
        <v>95</v>
      </c>
    </row>
    <row r="5" spans="2:45" x14ac:dyDescent="0.25">
      <c r="B5">
        <v>10</v>
      </c>
      <c r="C5">
        <v>20</v>
      </c>
      <c r="G5" s="18">
        <v>5.6756756756756799</v>
      </c>
      <c r="H5" s="19">
        <v>3.8863636363636331</v>
      </c>
      <c r="I5" s="19">
        <v>-22.791946308724828</v>
      </c>
      <c r="J5" s="27">
        <v>2.9606968356589616</v>
      </c>
      <c r="L5" s="18">
        <v>4.5540540540540606</v>
      </c>
      <c r="M5" s="19">
        <v>7.0227272727272805</v>
      </c>
      <c r="N5" s="19">
        <v>-22.68456375838926</v>
      </c>
      <c r="O5" s="27">
        <v>4.9916319577707764</v>
      </c>
      <c r="P5" s="44"/>
      <c r="Q5" s="18">
        <v>-109.01351351351352</v>
      </c>
      <c r="R5" s="19">
        <v>-48.825757575757578</v>
      </c>
      <c r="S5" s="19">
        <v>-26.067114093959731</v>
      </c>
      <c r="T5" s="27">
        <v>-52.996406477041269</v>
      </c>
      <c r="V5" s="18"/>
      <c r="W5" s="19"/>
      <c r="X5" s="19"/>
      <c r="Y5" s="27"/>
      <c r="AA5" s="18"/>
      <c r="AB5" s="19"/>
      <c r="AC5" s="19"/>
      <c r="AD5" s="27"/>
      <c r="AF5" s="18">
        <v>-0.35135135135135825</v>
      </c>
      <c r="AG5" s="19">
        <v>8.1287878787878718</v>
      </c>
      <c r="AH5" s="19">
        <v>-22.604026845637591</v>
      </c>
      <c r="AI5" s="27">
        <v>4.7321723924917212</v>
      </c>
      <c r="AK5" s="18">
        <v>-29.455696202531652</v>
      </c>
      <c r="AL5" s="19">
        <v>22.01754385964912</v>
      </c>
      <c r="AM5" s="19">
        <v>-31.785234899328856</v>
      </c>
      <c r="AN5" s="27">
        <v>5.831887311313479</v>
      </c>
      <c r="AP5" s="18"/>
      <c r="AQ5" s="19"/>
      <c r="AR5" s="19"/>
      <c r="AS5" s="27"/>
    </row>
    <row r="6" spans="2:45" x14ac:dyDescent="0.25">
      <c r="B6">
        <v>20</v>
      </c>
      <c r="C6">
        <v>20</v>
      </c>
      <c r="G6" s="26">
        <v>4.3918918918918921</v>
      </c>
      <c r="H6" s="27">
        <v>2.8636363636363642</v>
      </c>
      <c r="I6" s="27">
        <v>-22.791946308724828</v>
      </c>
      <c r="J6" s="27">
        <v>1.9235352081058383</v>
      </c>
      <c r="L6" s="26">
        <v>-10.891891891891895</v>
      </c>
      <c r="M6" s="27">
        <v>11.27272727272727</v>
      </c>
      <c r="N6" s="27">
        <v>-17.020134228187921</v>
      </c>
      <c r="O6" s="27">
        <v>5.1962887198221761</v>
      </c>
      <c r="P6" s="44"/>
      <c r="Q6" s="26">
        <v>-110.52702702702703</v>
      </c>
      <c r="R6" s="27">
        <v>-49.810606060606062</v>
      </c>
      <c r="S6" s="27">
        <v>-23.382550335570475</v>
      </c>
      <c r="T6" s="27">
        <v>-53.443808003896606</v>
      </c>
      <c r="V6" s="26"/>
      <c r="W6" s="27"/>
      <c r="X6" s="27"/>
      <c r="Y6" s="27"/>
      <c r="AA6" s="26"/>
      <c r="AB6" s="27"/>
      <c r="AC6" s="27"/>
      <c r="AD6" s="27"/>
      <c r="AF6" s="26">
        <v>1.9459459459459427</v>
      </c>
      <c r="AG6" s="27">
        <v>9.1969696969696866</v>
      </c>
      <c r="AH6" s="27">
        <v>-25.261744966442954</v>
      </c>
      <c r="AI6" s="27">
        <v>5.9088620441059083</v>
      </c>
      <c r="AK6" s="26">
        <v>-27.73417721518987</v>
      </c>
      <c r="AL6" s="27">
        <v>19.666666666666654</v>
      </c>
      <c r="AM6" s="27">
        <v>-34.496644295302012</v>
      </c>
      <c r="AN6" s="27">
        <v>4.3665360076348092</v>
      </c>
      <c r="AP6" s="26"/>
      <c r="AQ6" s="27"/>
      <c r="AR6" s="27"/>
      <c r="AS6" s="27"/>
    </row>
    <row r="7" spans="2:45" x14ac:dyDescent="0.25">
      <c r="B7">
        <v>40</v>
      </c>
      <c r="C7">
        <v>0</v>
      </c>
      <c r="G7" s="26">
        <v>-46.675675675675677</v>
      </c>
      <c r="H7" s="27">
        <v>3.5681818181818246</v>
      </c>
      <c r="I7" s="27">
        <v>-24.993288590604024</v>
      </c>
      <c r="J7" s="27">
        <v>-6.9534227183210726</v>
      </c>
      <c r="L7" s="26">
        <v>-10.945945945945939</v>
      </c>
      <c r="M7" s="27">
        <v>12.492424242424249</v>
      </c>
      <c r="N7" s="27">
        <v>-25.046979865771807</v>
      </c>
      <c r="O7" s="27">
        <v>5.7707959588234017</v>
      </c>
      <c r="P7" s="44"/>
      <c r="Q7" s="26">
        <v>-109.24324324324324</v>
      </c>
      <c r="R7" s="27">
        <v>-48.780303030303031</v>
      </c>
      <c r="S7" s="27">
        <v>-23.355704697986575</v>
      </c>
      <c r="T7" s="27">
        <v>-52.703620739760296</v>
      </c>
      <c r="V7" s="26"/>
      <c r="W7" s="27"/>
      <c r="X7" s="27"/>
      <c r="Y7" s="27"/>
      <c r="AA7" s="26"/>
      <c r="AB7" s="27"/>
      <c r="AC7" s="27"/>
      <c r="AD7" s="27"/>
      <c r="AF7" s="26">
        <v>-1.7297297297297312</v>
      </c>
      <c r="AG7" s="27">
        <v>10.287878787878798</v>
      </c>
      <c r="AH7" s="27">
        <v>-25.208053691275168</v>
      </c>
      <c r="AI7" s="27">
        <v>5.9386284747259497</v>
      </c>
      <c r="AK7" s="26">
        <v>-29.50632911392405</v>
      </c>
      <c r="AL7" s="27">
        <v>23.236842105263168</v>
      </c>
      <c r="AM7" s="27">
        <v>-31.758389261744963</v>
      </c>
      <c r="AN7" s="27">
        <v>6.7094401596639308</v>
      </c>
      <c r="AP7" s="26"/>
      <c r="AQ7" s="27"/>
      <c r="AR7" s="27"/>
      <c r="AS7" s="27"/>
    </row>
    <row r="8" spans="2:45" x14ac:dyDescent="0.25">
      <c r="B8">
        <v>60</v>
      </c>
      <c r="C8">
        <v>0</v>
      </c>
      <c r="G8" s="26">
        <v>-48.567567567567565</v>
      </c>
      <c r="H8" s="27">
        <v>2.5530303030303068</v>
      </c>
      <c r="I8" s="27">
        <v>-24.993288590604024</v>
      </c>
      <c r="J8" s="27">
        <v>-8.006151144178661</v>
      </c>
      <c r="L8" s="26">
        <v>-8.2702702702702755</v>
      </c>
      <c r="M8" s="27">
        <v>11.356060606060613</v>
      </c>
      <c r="N8" s="27">
        <v>-22.41610738255034</v>
      </c>
      <c r="O8" s="27">
        <v>5.5318025822061161</v>
      </c>
      <c r="P8" s="44"/>
      <c r="Q8" s="26">
        <v>-109.01351351351352</v>
      </c>
      <c r="R8" s="27">
        <v>-48.825757575757578</v>
      </c>
      <c r="S8" s="27">
        <v>-26.067114093959731</v>
      </c>
      <c r="T8" s="27">
        <v>-52.996406477041269</v>
      </c>
      <c r="V8" s="26"/>
      <c r="W8" s="27"/>
      <c r="X8" s="27"/>
      <c r="Y8" s="27"/>
      <c r="AA8" s="26"/>
      <c r="AB8" s="27"/>
      <c r="AC8" s="27"/>
      <c r="AD8" s="27"/>
      <c r="AF8" s="26">
        <v>5.0540540540540473</v>
      </c>
      <c r="AG8" s="27">
        <v>9.1590909090909118</v>
      </c>
      <c r="AH8" s="27">
        <v>-25.288590604026851</v>
      </c>
      <c r="AI8" s="27">
        <v>6.56258059544699</v>
      </c>
      <c r="AK8" s="26">
        <v>-25.974683544303801</v>
      </c>
      <c r="AL8" s="27">
        <v>19.701754385964922</v>
      </c>
      <c r="AM8" s="27">
        <v>-34.496644295302012</v>
      </c>
      <c r="AN8" s="27">
        <v>4.7642830196491257</v>
      </c>
      <c r="AP8" s="26"/>
      <c r="AQ8" s="27"/>
      <c r="AR8" s="27"/>
      <c r="AS8" s="27"/>
    </row>
    <row r="9" spans="2:45" ht="15.75" thickBot="1" x14ac:dyDescent="0.3">
      <c r="B9">
        <v>80</v>
      </c>
      <c r="C9">
        <v>60</v>
      </c>
      <c r="G9" s="33">
        <v>6.0270270270270192</v>
      </c>
      <c r="H9" s="34">
        <v>2.886363636363638</v>
      </c>
      <c r="I9" s="34">
        <v>-25.503355704697988</v>
      </c>
      <c r="J9" s="27">
        <v>2.2048741497099669</v>
      </c>
      <c r="L9" s="33">
        <v>-0.35135135135135825</v>
      </c>
      <c r="M9" s="34">
        <v>8.1287878787878718</v>
      </c>
      <c r="N9" s="34">
        <v>-22.604026845637591</v>
      </c>
      <c r="O9" s="27">
        <v>4.7321723924917212</v>
      </c>
      <c r="P9" s="44"/>
      <c r="Q9" s="33">
        <v>-10.810810810810811</v>
      </c>
      <c r="R9" s="34">
        <v>-5.272727272727268</v>
      </c>
      <c r="S9" s="34">
        <v>-22.926174496644293</v>
      </c>
      <c r="T9" s="27">
        <v>-7.4238717012946394</v>
      </c>
      <c r="V9" s="33"/>
      <c r="W9" s="34"/>
      <c r="X9" s="34"/>
      <c r="Y9" s="27"/>
      <c r="AA9" s="33"/>
      <c r="AB9" s="34"/>
      <c r="AC9" s="34"/>
      <c r="AD9" s="27"/>
      <c r="AF9" s="33">
        <v>-5.256756756756757</v>
      </c>
      <c r="AG9" s="34">
        <v>9.2348484848484826</v>
      </c>
      <c r="AH9" s="34">
        <v>-22.523489932885905</v>
      </c>
      <c r="AI9" s="27">
        <v>4.5323866976571008</v>
      </c>
      <c r="AK9" s="33">
        <v>-32.265822784810126</v>
      </c>
      <c r="AL9" s="34">
        <v>21.921052631578956</v>
      </c>
      <c r="AM9" s="34">
        <v>-29.127516778523493</v>
      </c>
      <c r="AN9" s="27">
        <v>5.3225591232638259</v>
      </c>
      <c r="AP9" s="33"/>
      <c r="AQ9" s="34"/>
      <c r="AR9" s="34"/>
      <c r="AS9" s="27"/>
    </row>
    <row r="10" spans="2:45" x14ac:dyDescent="0.25">
      <c r="B10">
        <v>100</v>
      </c>
      <c r="C10">
        <v>70</v>
      </c>
      <c r="G10" s="18">
        <v>19.354430379746841</v>
      </c>
      <c r="H10" s="19">
        <v>5.9824561403508714</v>
      </c>
      <c r="I10" s="19">
        <v>70.281879194630875</v>
      </c>
      <c r="J10" s="27">
        <v>15.495297007036985</v>
      </c>
      <c r="L10" s="18">
        <v>22.36708860759494</v>
      </c>
      <c r="M10" s="19">
        <v>61.587719298245624</v>
      </c>
      <c r="N10" s="19">
        <v>-27.489932885906036</v>
      </c>
      <c r="O10" s="27">
        <v>46.074097630163855</v>
      </c>
      <c r="P10" s="44"/>
      <c r="Q10" s="18">
        <v>-55.278481012658233</v>
      </c>
      <c r="R10" s="19">
        <v>-43.736842105263158</v>
      </c>
      <c r="S10" s="19">
        <v>-23.087248322147655</v>
      </c>
      <c r="T10" s="27">
        <v>-45.247212743592556</v>
      </c>
      <c r="V10" s="18"/>
      <c r="W10" s="19"/>
      <c r="X10" s="19"/>
      <c r="Y10" s="27"/>
      <c r="AA10" s="18"/>
      <c r="AB10" s="19"/>
      <c r="AC10" s="19"/>
      <c r="AD10" s="27"/>
      <c r="AF10" s="18">
        <v>6.2278481012658249</v>
      </c>
      <c r="AG10" s="19">
        <v>6.0701754385964932</v>
      </c>
      <c r="AH10" s="19">
        <v>40.644295302013425</v>
      </c>
      <c r="AI10" s="27">
        <v>8.7882406213193232</v>
      </c>
      <c r="AK10" s="18"/>
      <c r="AL10" s="19"/>
      <c r="AM10" s="19"/>
      <c r="AN10" s="27"/>
      <c r="AP10" s="18"/>
      <c r="AQ10" s="19"/>
      <c r="AR10" s="19"/>
      <c r="AS10" s="27"/>
    </row>
    <row r="11" spans="2:45" x14ac:dyDescent="0.25">
      <c r="G11" s="26">
        <v>21.000000000000004</v>
      </c>
      <c r="H11" s="27">
        <v>6.0087719298245563</v>
      </c>
      <c r="I11" s="27">
        <v>70.308724832214764</v>
      </c>
      <c r="J11" s="27">
        <v>16.030075944932779</v>
      </c>
      <c r="L11" s="26">
        <v>24.113924050632907</v>
      </c>
      <c r="M11" s="27">
        <v>61.614035087719309</v>
      </c>
      <c r="N11" s="27">
        <v>-27.489932885906036</v>
      </c>
      <c r="O11" s="27">
        <v>46.537672734297161</v>
      </c>
      <c r="P11" s="44"/>
      <c r="Q11" s="26">
        <v>-49.493670886075954</v>
      </c>
      <c r="R11" s="27">
        <v>-47.315789473684212</v>
      </c>
      <c r="S11" s="27">
        <v>-25.825503355704697</v>
      </c>
      <c r="T11" s="27">
        <v>-46.231666488597632</v>
      </c>
      <c r="V11" s="26"/>
      <c r="W11" s="27"/>
      <c r="X11" s="27"/>
      <c r="Y11" s="27"/>
      <c r="AA11" s="26"/>
      <c r="AB11" s="27"/>
      <c r="AC11" s="27"/>
      <c r="AD11" s="27"/>
      <c r="AF11" s="26">
        <v>3.9113924050632956</v>
      </c>
      <c r="AG11" s="27">
        <v>4.0438596491228065</v>
      </c>
      <c r="AH11" s="27">
        <v>2.9798657718120793</v>
      </c>
      <c r="AI11" s="27">
        <v>3.9325244655410279</v>
      </c>
      <c r="AK11" s="26"/>
      <c r="AL11" s="27"/>
      <c r="AM11" s="27"/>
      <c r="AN11" s="27"/>
      <c r="AP11" s="26"/>
      <c r="AQ11" s="27"/>
      <c r="AR11" s="27"/>
      <c r="AS11" s="27"/>
    </row>
    <row r="12" spans="2:45" x14ac:dyDescent="0.25">
      <c r="G12" s="26">
        <v>20.974683544303787</v>
      </c>
      <c r="H12" s="27">
        <v>6.0350877192982422</v>
      </c>
      <c r="I12" s="27">
        <v>67.624161073825491</v>
      </c>
      <c r="J12" s="27">
        <v>15.773947575077745</v>
      </c>
      <c r="L12" s="26">
        <v>24.113924050632907</v>
      </c>
      <c r="M12" s="27">
        <v>61.587719298245624</v>
      </c>
      <c r="N12" s="27">
        <v>-27.489932885906036</v>
      </c>
      <c r="O12" s="27">
        <v>46.519384874400686</v>
      </c>
      <c r="P12" s="44"/>
      <c r="Q12" s="26">
        <v>-50.468354430379748</v>
      </c>
      <c r="R12" s="27">
        <v>-48.482456140350884</v>
      </c>
      <c r="S12" s="27">
        <v>-23.167785234899327</v>
      </c>
      <c r="T12" s="27">
        <v>-46.972404111618879</v>
      </c>
      <c r="V12" s="26"/>
      <c r="W12" s="27"/>
      <c r="X12" s="27"/>
      <c r="Y12" s="27"/>
      <c r="AA12" s="26"/>
      <c r="AB12" s="27"/>
      <c r="AC12" s="27"/>
      <c r="AD12" s="27"/>
      <c r="AF12" s="26">
        <v>-9.8860759493670916</v>
      </c>
      <c r="AG12" s="27">
        <v>4.0350877192982404</v>
      </c>
      <c r="AH12" s="27">
        <v>-21.34228187919463</v>
      </c>
      <c r="AI12" s="27">
        <v>-1.5443119106655832</v>
      </c>
      <c r="AK12" s="26"/>
      <c r="AL12" s="27"/>
      <c r="AM12" s="27"/>
      <c r="AN12" s="27"/>
      <c r="AP12" s="26"/>
      <c r="AQ12" s="27"/>
      <c r="AR12" s="27"/>
      <c r="AS12" s="27"/>
    </row>
    <row r="13" spans="2:45" x14ac:dyDescent="0.25">
      <c r="G13" s="26">
        <v>22.11392405063291</v>
      </c>
      <c r="H13" s="27">
        <v>4.9122807017543808</v>
      </c>
      <c r="I13" s="27">
        <v>67.597315436241615</v>
      </c>
      <c r="J13" s="27">
        <v>15.488337216390658</v>
      </c>
      <c r="L13" s="26">
        <v>22.379746835443047</v>
      </c>
      <c r="M13" s="27">
        <v>61.464912280701746</v>
      </c>
      <c r="N13" s="27">
        <v>-24.805369127516773</v>
      </c>
      <c r="O13" s="27">
        <v>46.083049913835644</v>
      </c>
      <c r="P13" s="44"/>
      <c r="Q13" s="26">
        <v>-50.607594936708857</v>
      </c>
      <c r="R13" s="27">
        <v>-48.543859649122808</v>
      </c>
      <c r="S13" s="27">
        <v>-25.852348993288587</v>
      </c>
      <c r="T13" s="27">
        <v>-47.307446919804256</v>
      </c>
      <c r="V13" s="26"/>
      <c r="W13" s="27"/>
      <c r="X13" s="27"/>
      <c r="Y13" s="27"/>
      <c r="AA13" s="26"/>
      <c r="AB13" s="27"/>
      <c r="AC13" s="27"/>
      <c r="AD13" s="27"/>
      <c r="AF13" s="26">
        <v>-16.341772151898727</v>
      </c>
      <c r="AG13" s="27">
        <v>3.956140350877198</v>
      </c>
      <c r="AH13" s="27">
        <v>-24.080536912751676</v>
      </c>
      <c r="AI13" s="27">
        <v>-3.4845300098000354</v>
      </c>
      <c r="AK13" s="26"/>
      <c r="AL13" s="27"/>
      <c r="AM13" s="27"/>
      <c r="AN13" s="27"/>
      <c r="AP13" s="26"/>
      <c r="AQ13" s="27"/>
      <c r="AR13" s="27"/>
      <c r="AS13" s="27"/>
    </row>
    <row r="14" spans="2:45" ht="15.75" thickBot="1" x14ac:dyDescent="0.3">
      <c r="G14" s="33">
        <v>19.354430379746841</v>
      </c>
      <c r="H14" s="34">
        <v>5.9824561403508714</v>
      </c>
      <c r="I14" s="34">
        <v>70.281879194630875</v>
      </c>
      <c r="J14" s="27">
        <v>15.495297007036985</v>
      </c>
      <c r="L14" s="33">
        <v>22.36708860759494</v>
      </c>
      <c r="M14" s="34">
        <v>61.587719298245624</v>
      </c>
      <c r="N14" s="34">
        <v>-27.489932885906036</v>
      </c>
      <c r="O14" s="27">
        <v>46.074097630163855</v>
      </c>
      <c r="Q14" s="33">
        <v>-50.658227848101269</v>
      </c>
      <c r="R14" s="34">
        <v>-47.342105263157897</v>
      </c>
      <c r="S14" s="34">
        <v>-25.825503355704697</v>
      </c>
      <c r="T14" s="27">
        <v>-46.576214277460856</v>
      </c>
      <c r="V14" s="33"/>
      <c r="W14" s="34"/>
      <c r="X14" s="34"/>
      <c r="Y14" s="27"/>
      <c r="AA14" s="33"/>
      <c r="AB14" s="34"/>
      <c r="AC14" s="34"/>
      <c r="AD14" s="27"/>
      <c r="AF14" s="33">
        <v>7.1392405063291147</v>
      </c>
      <c r="AG14" s="34">
        <v>3.9035087719298271</v>
      </c>
      <c r="AH14" s="34">
        <v>24.48322147651006</v>
      </c>
      <c r="AI14" s="27">
        <v>6.3898017374101581</v>
      </c>
      <c r="AK14" s="33"/>
      <c r="AL14" s="34"/>
      <c r="AM14" s="34"/>
      <c r="AN14" s="27"/>
      <c r="AP14" s="33"/>
      <c r="AQ14" s="34"/>
      <c r="AR14" s="34"/>
      <c r="AS14" s="27"/>
    </row>
    <row r="16" spans="2:45" x14ac:dyDescent="0.25">
      <c r="E16" t="s">
        <v>67</v>
      </c>
      <c r="G16" s="44">
        <f>AVERAGE(G5:G14)</f>
        <v>2.3648819705781721</v>
      </c>
      <c r="H16" s="44">
        <f t="shared" ref="H16:X16" si="0">AVERAGE(H5:H14)</f>
        <v>4.4678628389154689</v>
      </c>
      <c r="I16" s="44">
        <f t="shared" si="0"/>
        <v>22.502013422818791</v>
      </c>
      <c r="J16" s="44">
        <f t="shared" si="0"/>
        <v>7.0412487081450177</v>
      </c>
      <c r="K16" s="44"/>
      <c r="L16" s="44">
        <f t="shared" si="0"/>
        <v>8.9436366746493334</v>
      </c>
      <c r="M16" s="44">
        <f t="shared" si="0"/>
        <v>35.81148325358852</v>
      </c>
      <c r="N16" s="44">
        <f t="shared" si="0"/>
        <v>-24.453691275167781</v>
      </c>
      <c r="O16" s="44">
        <f t="shared" si="0"/>
        <v>25.751099439397542</v>
      </c>
      <c r="P16" s="44"/>
      <c r="Q16" s="44">
        <f t="shared" si="0"/>
        <v>-70.511443722203225</v>
      </c>
      <c r="R16" s="44">
        <f t="shared" si="0"/>
        <v>-43.693620414673049</v>
      </c>
      <c r="S16" s="44">
        <f t="shared" si="0"/>
        <v>-24.555704697986574</v>
      </c>
      <c r="T16" s="44">
        <f t="shared" si="0"/>
        <v>-45.189905794010819</v>
      </c>
      <c r="U16" s="44"/>
      <c r="V16" s="44" t="e">
        <f t="shared" si="0"/>
        <v>#DIV/0!</v>
      </c>
      <c r="W16" s="44" t="e">
        <f t="shared" si="0"/>
        <v>#DIV/0!</v>
      </c>
      <c r="X16" s="44" t="e">
        <f t="shared" si="0"/>
        <v>#DIV/0!</v>
      </c>
      <c r="Y16" s="44" t="e">
        <f>AVERAGE(Y5:Y14)</f>
        <v>#DIV/0!</v>
      </c>
      <c r="Z16" s="44"/>
      <c r="AA16" s="44" t="e">
        <f>AVERAGE(AA5:AA14)</f>
        <v>#DIV/0!</v>
      </c>
      <c r="AB16" s="44" t="e">
        <f>AVERAGE(AB5:AB14)</f>
        <v>#DIV/0!</v>
      </c>
      <c r="AC16" s="44" t="e">
        <f>AVERAGE(AC5:AC14)</f>
        <v>#DIV/0!</v>
      </c>
      <c r="AD16" s="44" t="e">
        <f>AVERAGE(AD5:AD14)</f>
        <v>#DIV/0!</v>
      </c>
      <c r="AE16" s="44"/>
      <c r="AF16" s="44">
        <f>AVERAGE(AF5:AF14)</f>
        <v>-0.92872049264454426</v>
      </c>
      <c r="AG16" s="44">
        <f>AVERAGE(AG5:AG14)</f>
        <v>6.8016347687400316</v>
      </c>
      <c r="AH16" s="44">
        <f>AVERAGE(AH5:AH14)</f>
        <v>-9.8201342281879196</v>
      </c>
      <c r="AI16" s="44">
        <f>AVERAGE(AI5:AI14)</f>
        <v>4.1756355108232572</v>
      </c>
      <c r="AK16" s="44">
        <f>AVERAGE(AK5:AK14)</f>
        <v>-28.9873417721519</v>
      </c>
      <c r="AL16" s="44">
        <f>AVERAGE(AL5:AL14)</f>
        <v>21.308771929824566</v>
      </c>
      <c r="AM16" s="44">
        <f>AVERAGE(AM5:AM14)</f>
        <v>-32.332885906040268</v>
      </c>
      <c r="AN16" s="44">
        <f>AVERAGE(AN5:AN14)</f>
        <v>5.3989411243050345</v>
      </c>
      <c r="AP16" s="44" t="e">
        <f>AVERAGE(AP5:AP14)</f>
        <v>#DIV/0!</v>
      </c>
      <c r="AQ16" s="44" t="e">
        <f>AVERAGE(AQ5:AQ14)</f>
        <v>#DIV/0!</v>
      </c>
      <c r="AR16" s="44" t="e">
        <f>AVERAGE(AR5:AR14)</f>
        <v>#DIV/0!</v>
      </c>
      <c r="AS16" s="44" t="e">
        <f>AVERAGE(AS5:AS14)</f>
        <v>#DIV/0!</v>
      </c>
    </row>
    <row r="17" spans="5:45" x14ac:dyDescent="0.25">
      <c r="E17" t="s">
        <v>83</v>
      </c>
      <c r="G17" s="44">
        <f>MAX(G5:G14)</f>
        <v>22.11392405063291</v>
      </c>
      <c r="H17" s="44">
        <f t="shared" ref="H17:X17" si="1">MAX(H5:H14)</f>
        <v>6.0350877192982422</v>
      </c>
      <c r="I17" s="44">
        <f t="shared" si="1"/>
        <v>70.308724832214764</v>
      </c>
      <c r="J17" s="44">
        <f t="shared" si="1"/>
        <v>16.030075944932779</v>
      </c>
      <c r="K17" s="44"/>
      <c r="L17" s="44">
        <f t="shared" si="1"/>
        <v>24.113924050632907</v>
      </c>
      <c r="M17" s="44">
        <f t="shared" si="1"/>
        <v>61.614035087719309</v>
      </c>
      <c r="N17" s="44">
        <f t="shared" si="1"/>
        <v>-17.020134228187921</v>
      </c>
      <c r="O17" s="44">
        <f t="shared" si="1"/>
        <v>46.537672734297161</v>
      </c>
      <c r="P17" s="44"/>
      <c r="Q17" s="44">
        <f t="shared" si="1"/>
        <v>-10.810810810810811</v>
      </c>
      <c r="R17" s="44">
        <f t="shared" si="1"/>
        <v>-5.272727272727268</v>
      </c>
      <c r="S17" s="44">
        <f t="shared" si="1"/>
        <v>-22.926174496644293</v>
      </c>
      <c r="T17" s="44">
        <f t="shared" si="1"/>
        <v>-7.4238717012946394</v>
      </c>
      <c r="U17" s="44"/>
      <c r="V17" s="44">
        <f t="shared" si="1"/>
        <v>0</v>
      </c>
      <c r="W17" s="44">
        <f t="shared" si="1"/>
        <v>0</v>
      </c>
      <c r="X17" s="44">
        <f t="shared" si="1"/>
        <v>0</v>
      </c>
      <c r="Y17" s="44">
        <f>MAX(Y5:Y14)</f>
        <v>0</v>
      </c>
      <c r="Z17" s="44"/>
      <c r="AA17" s="44">
        <f>MAX(AA5:AA14)</f>
        <v>0</v>
      </c>
      <c r="AB17" s="44">
        <f>MAX(AB5:AB14)</f>
        <v>0</v>
      </c>
      <c r="AC17" s="44">
        <f>MAX(AC5:AC14)</f>
        <v>0</v>
      </c>
      <c r="AD17" s="44">
        <f>MAX(AD5:AD14)</f>
        <v>0</v>
      </c>
      <c r="AE17" s="44"/>
      <c r="AF17" s="44">
        <f>MAX(AF5:AF14)</f>
        <v>7.1392405063291147</v>
      </c>
      <c r="AG17" s="44">
        <f>MAX(AG5:AG14)</f>
        <v>10.287878787878798</v>
      </c>
      <c r="AH17" s="44">
        <f>MAX(AH5:AH14)</f>
        <v>40.644295302013425</v>
      </c>
      <c r="AI17" s="44">
        <f>MAX(AI5:AI14)</f>
        <v>8.7882406213193232</v>
      </c>
      <c r="AK17" s="44">
        <f>MAX(AK5:AK14)</f>
        <v>-25.974683544303801</v>
      </c>
      <c r="AL17" s="44">
        <f>MAX(AL5:AL14)</f>
        <v>23.236842105263168</v>
      </c>
      <c r="AM17" s="44">
        <f>MAX(AM5:AM14)</f>
        <v>-29.127516778523493</v>
      </c>
      <c r="AN17" s="44">
        <f>MAX(AN5:AN14)</f>
        <v>6.7094401596639308</v>
      </c>
      <c r="AP17" s="44">
        <f>MAX(AP5:AP14)</f>
        <v>0</v>
      </c>
      <c r="AQ17" s="44">
        <f>MAX(AQ5:AQ14)</f>
        <v>0</v>
      </c>
      <c r="AR17" s="44">
        <f>MAX(AR5:AR14)</f>
        <v>0</v>
      </c>
      <c r="AS17" s="44">
        <f>MAX(AS5:AS14)</f>
        <v>0</v>
      </c>
    </row>
    <row r="18" spans="5:45" x14ac:dyDescent="0.25">
      <c r="E18" t="s">
        <v>84</v>
      </c>
      <c r="G18" s="44">
        <f>MIN(G5:G14)</f>
        <v>-48.567567567567565</v>
      </c>
      <c r="H18" s="44">
        <f t="shared" ref="H18:X18" si="2">MIN(H5:H14)</f>
        <v>2.5530303030303068</v>
      </c>
      <c r="I18" s="44">
        <f t="shared" si="2"/>
        <v>-25.503355704697988</v>
      </c>
      <c r="J18" s="44">
        <f t="shared" si="2"/>
        <v>-8.006151144178661</v>
      </c>
      <c r="K18" s="44"/>
      <c r="L18" s="44">
        <f t="shared" si="2"/>
        <v>-10.945945945945939</v>
      </c>
      <c r="M18" s="44">
        <f t="shared" si="2"/>
        <v>7.0227272727272805</v>
      </c>
      <c r="N18" s="44">
        <f t="shared" si="2"/>
        <v>-27.489932885906036</v>
      </c>
      <c r="O18" s="44">
        <f t="shared" si="2"/>
        <v>4.7321723924917212</v>
      </c>
      <c r="P18" s="44"/>
      <c r="Q18" s="44">
        <f t="shared" si="2"/>
        <v>-110.52702702702703</v>
      </c>
      <c r="R18" s="44">
        <f t="shared" si="2"/>
        <v>-49.810606060606062</v>
      </c>
      <c r="S18" s="44">
        <f t="shared" si="2"/>
        <v>-26.067114093959731</v>
      </c>
      <c r="T18" s="44">
        <f t="shared" si="2"/>
        <v>-53.443808003896606</v>
      </c>
      <c r="U18" s="44"/>
      <c r="V18" s="44">
        <f t="shared" si="2"/>
        <v>0</v>
      </c>
      <c r="W18" s="44">
        <f t="shared" si="2"/>
        <v>0</v>
      </c>
      <c r="X18" s="44">
        <f t="shared" si="2"/>
        <v>0</v>
      </c>
      <c r="Y18" s="44">
        <f>MIN(Y5:Y14)</f>
        <v>0</v>
      </c>
      <c r="Z18" s="44"/>
      <c r="AA18" s="44">
        <f>MIN(AA5:AA14)</f>
        <v>0</v>
      </c>
      <c r="AB18" s="44">
        <f>MIN(AB5:AB14)</f>
        <v>0</v>
      </c>
      <c r="AC18" s="44">
        <f>MIN(AC5:AC14)</f>
        <v>0</v>
      </c>
      <c r="AD18" s="44">
        <f>MIN(AD5:AD14)</f>
        <v>0</v>
      </c>
      <c r="AE18" s="44"/>
      <c r="AF18" s="44">
        <f>MIN(AF5:AF14)</f>
        <v>-16.341772151898727</v>
      </c>
      <c r="AG18" s="44">
        <f>MIN(AG5:AG14)</f>
        <v>3.9035087719298271</v>
      </c>
      <c r="AH18" s="44">
        <f>MIN(AH5:AH14)</f>
        <v>-25.288590604026851</v>
      </c>
      <c r="AI18" s="44">
        <f>MIN(AI5:AI14)</f>
        <v>-3.4845300098000354</v>
      </c>
      <c r="AK18" s="44">
        <f>MIN(AK5:AK14)</f>
        <v>-32.265822784810126</v>
      </c>
      <c r="AL18" s="44">
        <f>MIN(AL5:AL14)</f>
        <v>19.666666666666654</v>
      </c>
      <c r="AM18" s="44">
        <f>MIN(AM5:AM14)</f>
        <v>-34.496644295302012</v>
      </c>
      <c r="AN18" s="44">
        <f>MIN(AN5:AN14)</f>
        <v>4.3665360076348092</v>
      </c>
      <c r="AP18" s="44">
        <f>MIN(AP5:AP14)</f>
        <v>0</v>
      </c>
      <c r="AQ18" s="44">
        <f>MIN(AQ5:AQ14)</f>
        <v>0</v>
      </c>
      <c r="AR18" s="44">
        <f>MIN(AR5:AR14)</f>
        <v>0</v>
      </c>
      <c r="AS18" s="44">
        <f>MIN(AS5:AS14)</f>
        <v>0</v>
      </c>
    </row>
    <row r="20" spans="5:4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Q20" t="s">
        <v>92</v>
      </c>
      <c r="R20" t="s">
        <v>93</v>
      </c>
      <c r="S20" s="44" t="s">
        <v>94</v>
      </c>
      <c r="T20" t="s">
        <v>95</v>
      </c>
      <c r="U20" s="44"/>
      <c r="V20" t="s">
        <v>92</v>
      </c>
      <c r="W20" t="s">
        <v>93</v>
      </c>
      <c r="X20" s="44" t="s">
        <v>94</v>
      </c>
      <c r="Y20" t="s">
        <v>95</v>
      </c>
      <c r="AA20" t="s">
        <v>92</v>
      </c>
      <c r="AB20" t="s">
        <v>93</v>
      </c>
      <c r="AC20" t="s">
        <v>94</v>
      </c>
      <c r="AD20" t="s">
        <v>95</v>
      </c>
      <c r="AF20" t="s">
        <v>92</v>
      </c>
      <c r="AG20" t="s">
        <v>93</v>
      </c>
      <c r="AH20" t="s">
        <v>94</v>
      </c>
      <c r="AI20" t="s">
        <v>95</v>
      </c>
      <c r="AK20" t="s">
        <v>92</v>
      </c>
      <c r="AL20" t="s">
        <v>93</v>
      </c>
      <c r="AM20" t="s">
        <v>94</v>
      </c>
      <c r="AN20" t="s">
        <v>95</v>
      </c>
      <c r="AP20" t="s">
        <v>92</v>
      </c>
      <c r="AQ20" t="s">
        <v>93</v>
      </c>
      <c r="AR20" t="s">
        <v>94</v>
      </c>
      <c r="AS20" t="s">
        <v>95</v>
      </c>
    </row>
    <row r="21" spans="5:45" x14ac:dyDescent="0.25">
      <c r="G21" s="45">
        <v>-4.2000000000000028</v>
      </c>
      <c r="H21" s="43">
        <v>5.1299999999999955</v>
      </c>
      <c r="I21" s="43">
        <v>-8.4899999999999984</v>
      </c>
      <c r="J21" s="43">
        <v>4.6140883398142591</v>
      </c>
      <c r="L21" s="45">
        <v>-3.3700000000000045</v>
      </c>
      <c r="M21" s="43">
        <v>9.2700000000000102</v>
      </c>
      <c r="N21" s="43">
        <v>-8.4499999999999993</v>
      </c>
      <c r="O21" s="43">
        <v>7.7791925656137551</v>
      </c>
      <c r="Q21" s="45">
        <v>80.67</v>
      </c>
      <c r="R21" s="43">
        <v>-64.45</v>
      </c>
      <c r="S21" s="43">
        <v>-9.7100000000000009</v>
      </c>
      <c r="T21" s="43">
        <v>-82.592077051802562</v>
      </c>
      <c r="V21" s="45"/>
      <c r="W21" s="43"/>
      <c r="X21" s="43"/>
      <c r="Y21" s="43"/>
      <c r="AA21" s="45"/>
      <c r="AB21" s="43"/>
      <c r="AC21" s="43"/>
      <c r="AD21" s="43"/>
      <c r="AF21" s="45">
        <v>0.26000000000000512</v>
      </c>
      <c r="AG21" s="43">
        <v>10.72999999999999</v>
      </c>
      <c r="AH21" s="43">
        <v>-8.4200000000000017</v>
      </c>
      <c r="AI21" s="43">
        <v>7.3748386512282877</v>
      </c>
      <c r="AK21" s="45">
        <v>-23.270000000000003</v>
      </c>
      <c r="AL21" s="43">
        <v>25.099999999999994</v>
      </c>
      <c r="AM21" s="43">
        <v>-11.84</v>
      </c>
      <c r="AN21" s="43">
        <v>8.3753216712651692</v>
      </c>
      <c r="AP21" s="45"/>
      <c r="AQ21" s="43"/>
      <c r="AR21" s="43"/>
      <c r="AS21" s="43"/>
    </row>
    <row r="22" spans="5:45" x14ac:dyDescent="0.25">
      <c r="G22" s="26">
        <v>-3.25</v>
      </c>
      <c r="H22" s="27">
        <v>3.7800000000000011</v>
      </c>
      <c r="I22" s="27">
        <v>-8.4899999999999984</v>
      </c>
      <c r="J22" s="27">
        <v>2.9977271796448406</v>
      </c>
      <c r="L22" s="26">
        <v>8.0600000000000023</v>
      </c>
      <c r="M22" s="27">
        <v>14.879999999999995</v>
      </c>
      <c r="N22" s="27">
        <v>-6.34</v>
      </c>
      <c r="O22" s="27">
        <v>8.0981392298153025</v>
      </c>
      <c r="Q22" s="26">
        <v>81.790000000000006</v>
      </c>
      <c r="R22" s="27">
        <v>-65.75</v>
      </c>
      <c r="S22" s="27">
        <v>-8.7100000000000009</v>
      </c>
      <c r="T22" s="27">
        <v>-83.289328504033364</v>
      </c>
      <c r="V22" s="26"/>
      <c r="W22" s="27"/>
      <c r="X22" s="27"/>
      <c r="Y22" s="27"/>
      <c r="AA22" s="26"/>
      <c r="AB22" s="27"/>
      <c r="AC22" s="27"/>
      <c r="AD22" s="27"/>
      <c r="AF22" s="26">
        <v>-1.4399999999999977</v>
      </c>
      <c r="AG22" s="27">
        <v>12.139999999999986</v>
      </c>
      <c r="AH22" s="27">
        <v>-9.41</v>
      </c>
      <c r="AI22" s="27">
        <v>9.2086468060185496</v>
      </c>
      <c r="AK22" s="26">
        <v>-21.909999999999997</v>
      </c>
      <c r="AL22" s="27">
        <v>22.419999999999987</v>
      </c>
      <c r="AM22" s="27">
        <v>-12.850000000000001</v>
      </c>
      <c r="AN22" s="27">
        <v>6.2708934005219703</v>
      </c>
      <c r="AP22" s="26"/>
      <c r="AQ22" s="27"/>
      <c r="AR22" s="27"/>
      <c r="AS22" s="27"/>
    </row>
    <row r="23" spans="5:45" x14ac:dyDescent="0.25">
      <c r="G23" s="26">
        <v>34.54</v>
      </c>
      <c r="H23" s="27">
        <v>4.710000000000008</v>
      </c>
      <c r="I23" s="27">
        <v>-9.3099999999999987</v>
      </c>
      <c r="J23" s="27">
        <v>-10.836538986357908</v>
      </c>
      <c r="L23" s="26">
        <v>8.0999999999999943</v>
      </c>
      <c r="M23" s="27">
        <v>16.490000000000009</v>
      </c>
      <c r="N23" s="27">
        <v>-9.3299999999999983</v>
      </c>
      <c r="O23" s="27">
        <v>8.9934781651252536</v>
      </c>
      <c r="Q23" s="26">
        <v>80.84</v>
      </c>
      <c r="R23" s="27">
        <v>-64.39</v>
      </c>
      <c r="S23" s="27">
        <v>-8.6999999999999993</v>
      </c>
      <c r="T23" s="27">
        <v>-82.135786073212259</v>
      </c>
      <c r="V23" s="26"/>
      <c r="W23" s="27"/>
      <c r="X23" s="27"/>
      <c r="Y23" s="27"/>
      <c r="AA23" s="26"/>
      <c r="AB23" s="27"/>
      <c r="AC23" s="27"/>
      <c r="AD23" s="27"/>
      <c r="AF23" s="26">
        <v>1.2800000000000011</v>
      </c>
      <c r="AG23" s="27">
        <v>13.580000000000013</v>
      </c>
      <c r="AH23" s="27">
        <v>-9.39</v>
      </c>
      <c r="AI23" s="27">
        <v>9.2550362028617599</v>
      </c>
      <c r="AK23" s="26">
        <v>-23.310000000000002</v>
      </c>
      <c r="AL23" s="27">
        <v>26.490000000000009</v>
      </c>
      <c r="AM23" s="27">
        <v>-11.829999999999998</v>
      </c>
      <c r="AN23" s="27">
        <v>9.635597632738552</v>
      </c>
      <c r="AP23" s="26"/>
      <c r="AQ23" s="27"/>
      <c r="AR23" s="27"/>
      <c r="AS23" s="27"/>
    </row>
    <row r="24" spans="5:45" x14ac:dyDescent="0.25">
      <c r="G24" s="26">
        <v>35.94</v>
      </c>
      <c r="H24" s="27">
        <v>3.3700000000000045</v>
      </c>
      <c r="I24" s="27">
        <v>-9.3099999999999987</v>
      </c>
      <c r="J24" s="27">
        <v>-12.477160172640026</v>
      </c>
      <c r="L24" s="26">
        <v>6.1200000000000045</v>
      </c>
      <c r="M24" s="27">
        <v>14.990000000000009</v>
      </c>
      <c r="N24" s="27">
        <v>-8.3500000000000014</v>
      </c>
      <c r="O24" s="27">
        <v>8.621019715796308</v>
      </c>
      <c r="Q24" s="26">
        <v>80.67</v>
      </c>
      <c r="R24" s="27">
        <v>-64.45</v>
      </c>
      <c r="S24" s="27">
        <v>-9.7100000000000009</v>
      </c>
      <c r="T24" s="27">
        <v>-82.592077051802562</v>
      </c>
      <c r="V24" s="26"/>
      <c r="W24" s="27"/>
      <c r="X24" s="27"/>
      <c r="Y24" s="27"/>
      <c r="AA24" s="26"/>
      <c r="AB24" s="27"/>
      <c r="AC24" s="27"/>
      <c r="AD24" s="27"/>
      <c r="AF24" s="26">
        <v>-3.7399999999999949</v>
      </c>
      <c r="AG24" s="27">
        <v>12.090000000000003</v>
      </c>
      <c r="AH24" s="27">
        <v>-9.4200000000000017</v>
      </c>
      <c r="AI24" s="27">
        <v>10.227432353033805</v>
      </c>
      <c r="AK24" s="26">
        <v>-20.520000000000003</v>
      </c>
      <c r="AL24" s="27">
        <v>22.460000000000008</v>
      </c>
      <c r="AM24" s="27">
        <v>-12.850000000000001</v>
      </c>
      <c r="AN24" s="27">
        <v>6.8421079990863234</v>
      </c>
      <c r="AP24" s="26"/>
      <c r="AQ24" s="27"/>
      <c r="AR24" s="27"/>
      <c r="AS24" s="27"/>
    </row>
    <row r="25" spans="5:45" ht="15.75" thickBot="1" x14ac:dyDescent="0.3">
      <c r="G25" s="33">
        <v>-4.4599999999999937</v>
      </c>
      <c r="H25" s="34">
        <v>3.8100000000000023</v>
      </c>
      <c r="I25" s="34">
        <v>-9.5</v>
      </c>
      <c r="J25" s="34">
        <v>3.436178936797603</v>
      </c>
      <c r="L25" s="33">
        <v>0.26000000000000512</v>
      </c>
      <c r="M25" s="34">
        <v>10.72999999999999</v>
      </c>
      <c r="N25" s="34">
        <v>-8.4200000000000017</v>
      </c>
      <c r="O25" s="34">
        <v>7.3748386512282877</v>
      </c>
      <c r="Q25" s="33">
        <v>8</v>
      </c>
      <c r="R25" s="34">
        <v>-6.9599999999999937</v>
      </c>
      <c r="S25" s="34">
        <v>-8.5399999999999991</v>
      </c>
      <c r="T25" s="34">
        <v>-11.569708671504912</v>
      </c>
      <c r="V25" s="33"/>
      <c r="W25" s="34"/>
      <c r="X25" s="34"/>
      <c r="Y25" s="34"/>
      <c r="AA25" s="33"/>
      <c r="AB25" s="34"/>
      <c r="AC25" s="34"/>
      <c r="AD25" s="34"/>
      <c r="AF25" s="33">
        <v>3.8900000000000006</v>
      </c>
      <c r="AG25" s="34">
        <v>12.189999999999998</v>
      </c>
      <c r="AH25" s="34">
        <v>-8.39</v>
      </c>
      <c r="AI25" s="34">
        <v>7.0634832858644643</v>
      </c>
      <c r="AK25" s="33">
        <v>-25.490000000000002</v>
      </c>
      <c r="AL25" s="34">
        <v>24.990000000000009</v>
      </c>
      <c r="AM25" s="34">
        <v>-10.850000000000001</v>
      </c>
      <c r="AN25" s="34">
        <v>7.6438625083140721</v>
      </c>
      <c r="AP25" s="33"/>
      <c r="AQ25" s="34"/>
      <c r="AR25" s="34"/>
      <c r="AS25" s="34"/>
    </row>
    <row r="26" spans="5:45" x14ac:dyDescent="0.25">
      <c r="G26" s="45">
        <v>15.290000000000006</v>
      </c>
      <c r="H26" s="43">
        <v>6.8199999999999932</v>
      </c>
      <c r="I26" s="43">
        <v>26.18</v>
      </c>
      <c r="J26" s="43">
        <v>22.253190073471785</v>
      </c>
      <c r="L26" s="45">
        <v>17.670000000000002</v>
      </c>
      <c r="M26" s="43">
        <v>70.210000000000008</v>
      </c>
      <c r="N26" s="43">
        <v>-10.239999999999998</v>
      </c>
      <c r="O26" s="43">
        <v>66.168183259869608</v>
      </c>
      <c r="Q26" s="45">
        <v>-43.67</v>
      </c>
      <c r="R26" s="43">
        <v>-49.86</v>
      </c>
      <c r="S26" s="43">
        <v>-8.6000000000000014</v>
      </c>
      <c r="T26" s="43">
        <v>-64.980672846781317</v>
      </c>
      <c r="V26" s="45"/>
      <c r="W26" s="43"/>
      <c r="X26" s="43"/>
      <c r="Y26" s="43"/>
      <c r="AA26" s="45"/>
      <c r="AB26" s="43"/>
      <c r="AC26" s="43"/>
      <c r="AD26" s="43"/>
      <c r="AF26" s="45">
        <v>4.9200000000000017</v>
      </c>
      <c r="AG26" s="43">
        <v>6.9200000000000017</v>
      </c>
      <c r="AH26" s="43">
        <v>15.14</v>
      </c>
      <c r="AI26" s="43">
        <v>12.621015839116268</v>
      </c>
      <c r="AK26" s="45">
        <v>-9.9199999999999875</v>
      </c>
      <c r="AL26" s="43">
        <v>19.170000000000002</v>
      </c>
      <c r="AM26" s="43">
        <v>-7.3900000000000006</v>
      </c>
      <c r="AN26" s="43">
        <v>-10.06997827395341</v>
      </c>
      <c r="AP26" s="45"/>
      <c r="AQ26" s="43"/>
      <c r="AR26" s="43"/>
      <c r="AS26" s="43"/>
    </row>
    <row r="27" spans="5:45" x14ac:dyDescent="0.25">
      <c r="G27" s="26">
        <v>16.590000000000003</v>
      </c>
      <c r="H27" s="27">
        <v>6.8499999999999943</v>
      </c>
      <c r="I27" s="27">
        <v>26.189999999999998</v>
      </c>
      <c r="J27" s="27">
        <v>23.021199705483355</v>
      </c>
      <c r="L27" s="26">
        <v>19.049999999999997</v>
      </c>
      <c r="M27" s="27">
        <v>70.240000000000009</v>
      </c>
      <c r="N27" s="27">
        <v>-10.239999999999998</v>
      </c>
      <c r="O27" s="27">
        <v>66.833935255518554</v>
      </c>
      <c r="Q27" s="26">
        <v>-39.1</v>
      </c>
      <c r="R27" s="27">
        <v>-53.94</v>
      </c>
      <c r="S27" s="27">
        <v>-9.620000000000001</v>
      </c>
      <c r="T27" s="27">
        <v>-66.394471904404426</v>
      </c>
      <c r="V27" s="26"/>
      <c r="W27" s="27"/>
      <c r="X27" s="27"/>
      <c r="Y27" s="27"/>
      <c r="AA27" s="26"/>
      <c r="AB27" s="27"/>
      <c r="AC27" s="27"/>
      <c r="AD27" s="27"/>
      <c r="AF27" s="26">
        <v>3.0900000000000034</v>
      </c>
      <c r="AG27" s="27">
        <v>4.6099999999999994</v>
      </c>
      <c r="AH27" s="27">
        <v>1.1099999999999994</v>
      </c>
      <c r="AI27" s="27">
        <v>5.6475983881122431</v>
      </c>
      <c r="AK27" s="26">
        <v>-1.039999999999992</v>
      </c>
      <c r="AL27" s="27">
        <v>5.16</v>
      </c>
      <c r="AM27" s="27">
        <v>-10.469999999999999</v>
      </c>
      <c r="AN27" s="27">
        <v>-2.8356946006406645</v>
      </c>
      <c r="AP27" s="26"/>
      <c r="AQ27" s="27"/>
      <c r="AR27" s="27"/>
      <c r="AS27" s="27"/>
    </row>
    <row r="28" spans="5:45" x14ac:dyDescent="0.25">
      <c r="G28" s="26">
        <v>16.569999999999993</v>
      </c>
      <c r="H28" s="27">
        <v>6.8799999999999955</v>
      </c>
      <c r="I28" s="27">
        <v>25.189999999999998</v>
      </c>
      <c r="J28" s="27">
        <v>22.653367240251868</v>
      </c>
      <c r="L28" s="26">
        <v>19.049999999999997</v>
      </c>
      <c r="M28" s="27">
        <v>70.210000000000008</v>
      </c>
      <c r="N28" s="27">
        <v>-10.239999999999998</v>
      </c>
      <c r="O28" s="27">
        <v>66.807671594865354</v>
      </c>
      <c r="Q28" s="26">
        <v>-39.869999999999997</v>
      </c>
      <c r="R28" s="27">
        <v>-55.27</v>
      </c>
      <c r="S28" s="27">
        <v>-8.629999999999999</v>
      </c>
      <c r="T28" s="27">
        <v>-67.458264041604352</v>
      </c>
      <c r="V28" s="26"/>
      <c r="W28" s="27"/>
      <c r="X28" s="27"/>
      <c r="Y28" s="27"/>
      <c r="AA28" s="26"/>
      <c r="AB28" s="27"/>
      <c r="AC28" s="27"/>
      <c r="AD28" s="27"/>
      <c r="AF28" s="26">
        <v>-7.8100000000000023</v>
      </c>
      <c r="AG28" s="27">
        <v>4.5999999999999943</v>
      </c>
      <c r="AH28" s="27">
        <v>-7.9499999999999993</v>
      </c>
      <c r="AI28" s="27">
        <v>-2.2178256063862989</v>
      </c>
      <c r="AK28" s="26">
        <v>-7.8000000000000114</v>
      </c>
      <c r="AL28" s="27">
        <v>22.1</v>
      </c>
      <c r="AM28" s="27">
        <v>-6.3500000000000014</v>
      </c>
      <c r="AN28" s="27">
        <v>-7.4590071321972289</v>
      </c>
      <c r="AP28" s="26"/>
      <c r="AQ28" s="27"/>
      <c r="AR28" s="27"/>
      <c r="AS28" s="27"/>
    </row>
    <row r="29" spans="5:45" x14ac:dyDescent="0.25">
      <c r="G29" s="26">
        <v>17.47</v>
      </c>
      <c r="H29" s="27">
        <v>5.5999999999999943</v>
      </c>
      <c r="I29" s="27">
        <v>25.18</v>
      </c>
      <c r="J29" s="27">
        <v>22.243194941138796</v>
      </c>
      <c r="L29" s="26">
        <v>17.680000000000007</v>
      </c>
      <c r="M29" s="27">
        <v>70.069999999999993</v>
      </c>
      <c r="N29" s="27">
        <v>-9.2399999999999984</v>
      </c>
      <c r="O29" s="27">
        <v>66.181039862105081</v>
      </c>
      <c r="Q29" s="26">
        <v>-39.979999999999997</v>
      </c>
      <c r="R29" s="27">
        <v>-55.34</v>
      </c>
      <c r="S29" s="27">
        <v>-9.629999999999999</v>
      </c>
      <c r="T29" s="27">
        <v>-67.939427538497185</v>
      </c>
      <c r="V29" s="26"/>
      <c r="W29" s="27"/>
      <c r="X29" s="27"/>
      <c r="Y29" s="27"/>
      <c r="AA29" s="26"/>
      <c r="AB29" s="27"/>
      <c r="AC29" s="27"/>
      <c r="AD29" s="27"/>
      <c r="AF29" s="26">
        <v>-12.909999999999997</v>
      </c>
      <c r="AG29" s="27">
        <v>4.5100000000000051</v>
      </c>
      <c r="AH29" s="27">
        <v>-8.9699999999999989</v>
      </c>
      <c r="AI29" s="27">
        <v>-5.0042221578316344</v>
      </c>
      <c r="AK29" s="26">
        <v>-3.3400000000000034</v>
      </c>
      <c r="AL29" s="27">
        <v>35.68</v>
      </c>
      <c r="AM29" s="27">
        <v>-8.2100000000000009</v>
      </c>
      <c r="AN29" s="27">
        <v>-1.2029641861212212</v>
      </c>
      <c r="AP29" s="26"/>
      <c r="AQ29" s="27"/>
      <c r="AR29" s="27"/>
      <c r="AS29" s="27"/>
    </row>
    <row r="30" spans="5:45" ht="15.75" thickBot="1" x14ac:dyDescent="0.3">
      <c r="G30" s="33">
        <v>15.290000000000006</v>
      </c>
      <c r="H30" s="34">
        <v>6.8199999999999932</v>
      </c>
      <c r="I30" s="34">
        <v>26.18</v>
      </c>
      <c r="J30" s="34">
        <v>22.253190073471785</v>
      </c>
      <c r="L30" s="33">
        <v>17.670000000000002</v>
      </c>
      <c r="M30" s="34">
        <v>70.210000000000008</v>
      </c>
      <c r="N30" s="34">
        <v>-10.239999999999998</v>
      </c>
      <c r="O30" s="34">
        <v>66.168183259869608</v>
      </c>
      <c r="Q30" s="33">
        <v>-40.020000000000003</v>
      </c>
      <c r="R30" s="34">
        <v>-53.97</v>
      </c>
      <c r="S30" s="34">
        <v>-9.620000000000001</v>
      </c>
      <c r="T30" s="34">
        <v>-66.889285745758073</v>
      </c>
      <c r="V30" s="33"/>
      <c r="W30" s="34"/>
      <c r="X30" s="34"/>
      <c r="Y30" s="34"/>
      <c r="AA30" s="33"/>
      <c r="AB30" s="34"/>
      <c r="AC30" s="34"/>
      <c r="AD30" s="34"/>
      <c r="AF30" s="33">
        <v>5.6400000000000006</v>
      </c>
      <c r="AG30" s="34">
        <v>4.4500000000000028</v>
      </c>
      <c r="AH30" s="34">
        <v>9.1199999999999974</v>
      </c>
      <c r="AI30" s="34">
        <v>9.1765567662119167</v>
      </c>
      <c r="AK30" s="33">
        <v>-2.0099999999999909</v>
      </c>
      <c r="AL30" s="34">
        <v>33.08</v>
      </c>
      <c r="AM30" s="34">
        <v>-7.23</v>
      </c>
      <c r="AN30" s="34">
        <v>-0.25598269219995018</v>
      </c>
      <c r="AP30" s="33"/>
      <c r="AQ30" s="34"/>
      <c r="AR30" s="34"/>
      <c r="AS30" s="34"/>
    </row>
    <row r="31" spans="5:45" x14ac:dyDescent="0.25">
      <c r="G31" s="45">
        <v>13.710000000000008</v>
      </c>
      <c r="H31" s="43">
        <v>6.92</v>
      </c>
      <c r="I31" s="43">
        <v>22.61</v>
      </c>
      <c r="J31" s="43">
        <v>19.176827288664725</v>
      </c>
      <c r="L31" s="45">
        <v>30.409999999999997</v>
      </c>
      <c r="M31" s="43">
        <v>61.43</v>
      </c>
      <c r="N31" s="43">
        <v>-4.82</v>
      </c>
      <c r="O31" s="43">
        <v>37.917220610323227</v>
      </c>
      <c r="Q31" s="45">
        <v>-207.61</v>
      </c>
      <c r="R31" s="43">
        <v>266.06</v>
      </c>
      <c r="S31" s="43">
        <v>-7.120000000000001</v>
      </c>
      <c r="T31" s="43">
        <v>90.818497365895809</v>
      </c>
      <c r="V31" s="45"/>
      <c r="W31" s="43"/>
      <c r="X31" s="43"/>
      <c r="Y31" s="43"/>
      <c r="AA31" s="45"/>
      <c r="AB31" s="43"/>
      <c r="AC31" s="43"/>
      <c r="AD31" s="43"/>
      <c r="AF31" s="45">
        <v>10.77000000000001</v>
      </c>
      <c r="AG31" s="43">
        <v>4.67</v>
      </c>
      <c r="AH31" s="43">
        <v>1.5799999999999983</v>
      </c>
      <c r="AI31" s="43">
        <v>10.921677799251569</v>
      </c>
      <c r="AK31" s="45"/>
      <c r="AL31" s="43"/>
      <c r="AM31" s="43"/>
      <c r="AN31" s="43"/>
      <c r="AP31" s="45"/>
      <c r="AQ31" s="43"/>
      <c r="AR31" s="43"/>
      <c r="AS31" s="43"/>
    </row>
    <row r="32" spans="5:45" x14ac:dyDescent="0.25">
      <c r="G32" s="26">
        <v>14.889999999999986</v>
      </c>
      <c r="H32" s="27">
        <v>5.3</v>
      </c>
      <c r="I32" s="27">
        <v>20.61</v>
      </c>
      <c r="J32" s="27">
        <v>19.659616407850535</v>
      </c>
      <c r="L32" s="26">
        <v>30.409999999999997</v>
      </c>
      <c r="M32" s="27">
        <v>61.43</v>
      </c>
      <c r="N32" s="27">
        <v>-4.82</v>
      </c>
      <c r="O32" s="27">
        <v>37.917220610323227</v>
      </c>
      <c r="Q32" s="26">
        <v>-207.38</v>
      </c>
      <c r="R32" s="27">
        <v>265.79000000000002</v>
      </c>
      <c r="S32" s="27">
        <v>-6.120000000000001</v>
      </c>
      <c r="T32" s="27">
        <v>90.638101267479868</v>
      </c>
      <c r="V32" s="26"/>
      <c r="W32" s="27"/>
      <c r="X32" s="27"/>
      <c r="Y32" s="27"/>
      <c r="AA32" s="26"/>
      <c r="AB32" s="27"/>
      <c r="AC32" s="27"/>
      <c r="AD32" s="27"/>
      <c r="AF32" s="26">
        <v>6.7400000000000091</v>
      </c>
      <c r="AG32" s="27">
        <v>0.68</v>
      </c>
      <c r="AH32" s="27">
        <v>-5.4699999999999989</v>
      </c>
      <c r="AI32" s="27">
        <v>5.5783907408906828</v>
      </c>
      <c r="AK32" s="26"/>
      <c r="AL32" s="27"/>
      <c r="AM32" s="27"/>
      <c r="AN32" s="27"/>
      <c r="AP32" s="26"/>
      <c r="AQ32" s="27"/>
      <c r="AR32" s="27"/>
      <c r="AS32" s="27"/>
    </row>
    <row r="33" spans="5:45" x14ac:dyDescent="0.25">
      <c r="G33" s="26">
        <v>13.879999999999995</v>
      </c>
      <c r="H33" s="27">
        <v>5.44</v>
      </c>
      <c r="I33" s="27">
        <v>21.6</v>
      </c>
      <c r="J33" s="27">
        <v>18.98996333343473</v>
      </c>
      <c r="L33" s="26">
        <v>30.409999999999997</v>
      </c>
      <c r="M33" s="27">
        <v>61.43</v>
      </c>
      <c r="N33" s="27">
        <v>-4.82</v>
      </c>
      <c r="O33" s="27">
        <v>37.917220610323227</v>
      </c>
      <c r="Q33" s="26">
        <v>-207.38</v>
      </c>
      <c r="R33" s="27">
        <v>265.79000000000002</v>
      </c>
      <c r="S33" s="27">
        <v>-6.120000000000001</v>
      </c>
      <c r="T33" s="27">
        <v>90.638101267479868</v>
      </c>
      <c r="V33" s="26"/>
      <c r="W33" s="27"/>
      <c r="X33" s="27"/>
      <c r="Y33" s="27"/>
      <c r="AA33" s="26"/>
      <c r="AB33" s="27"/>
      <c r="AC33" s="27"/>
      <c r="AD33" s="27"/>
      <c r="AF33" s="26">
        <v>29.050000000000011</v>
      </c>
      <c r="AG33" s="27">
        <v>-10.5</v>
      </c>
      <c r="AH33" s="27">
        <v>-9.4499999999999993</v>
      </c>
      <c r="AI33" s="27">
        <v>27.282004108612284</v>
      </c>
      <c r="AK33" s="26"/>
      <c r="AL33" s="27"/>
      <c r="AM33" s="27"/>
      <c r="AN33" s="27"/>
      <c r="AP33" s="26"/>
      <c r="AQ33" s="27"/>
      <c r="AR33" s="27"/>
      <c r="AS33" s="27"/>
    </row>
    <row r="34" spans="5:45" x14ac:dyDescent="0.25">
      <c r="G34" s="26">
        <v>13.819999999999993</v>
      </c>
      <c r="H34" s="27">
        <v>3.91</v>
      </c>
      <c r="I34" s="27">
        <v>12.590000000000003</v>
      </c>
      <c r="J34" s="27">
        <v>16.405605129350334</v>
      </c>
      <c r="L34" s="26">
        <v>28.129999999999995</v>
      </c>
      <c r="M34" s="27">
        <v>81.790000000000006</v>
      </c>
      <c r="N34" s="27">
        <v>-7.6499999999999986</v>
      </c>
      <c r="O34" s="27">
        <v>42.04904492134753</v>
      </c>
      <c r="Q34" s="26">
        <v>-207.61</v>
      </c>
      <c r="R34" s="27">
        <v>266.06</v>
      </c>
      <c r="S34" s="27">
        <v>-7.120000000000001</v>
      </c>
      <c r="T34" s="27">
        <v>90.818497365895809</v>
      </c>
      <c r="V34" s="26"/>
      <c r="W34" s="27"/>
      <c r="X34" s="27"/>
      <c r="Y34" s="27"/>
      <c r="AA34" s="26"/>
      <c r="AB34" s="27"/>
      <c r="AC34" s="27"/>
      <c r="AD34" s="27"/>
      <c r="AF34" s="26">
        <v>15.129999999999995</v>
      </c>
      <c r="AG34" s="27">
        <v>-12.58</v>
      </c>
      <c r="AH34" s="27">
        <v>-11.55</v>
      </c>
      <c r="AI34" s="27">
        <v>13.350519236774119</v>
      </c>
      <c r="AK34" s="26"/>
      <c r="AL34" s="27"/>
      <c r="AM34" s="27"/>
      <c r="AN34" s="27"/>
      <c r="AP34" s="26"/>
      <c r="AQ34" s="27"/>
      <c r="AR34" s="27"/>
      <c r="AS34" s="27"/>
    </row>
    <row r="35" spans="5:45" ht="15.75" thickBot="1" x14ac:dyDescent="0.3">
      <c r="G35" s="33">
        <v>14.460000000000008</v>
      </c>
      <c r="H35" s="34">
        <v>5.8</v>
      </c>
      <c r="I35" s="34">
        <v>23.61</v>
      </c>
      <c r="J35" s="34">
        <v>20.159011965958115</v>
      </c>
      <c r="L35" s="33">
        <v>26.879999999999995</v>
      </c>
      <c r="M35" s="34">
        <v>83.1</v>
      </c>
      <c r="N35" s="34">
        <v>-8.6499999999999986</v>
      </c>
      <c r="O35" s="34">
        <v>41.259161319094488</v>
      </c>
      <c r="Q35" s="33">
        <v>-207.16</v>
      </c>
      <c r="R35" s="34">
        <v>265.52999999999997</v>
      </c>
      <c r="S35" s="34">
        <v>-5.1300000000000026</v>
      </c>
      <c r="T35" s="34">
        <v>90.471621327379211</v>
      </c>
      <c r="V35" s="33"/>
      <c r="W35" s="34"/>
      <c r="X35" s="34"/>
      <c r="Y35" s="34"/>
      <c r="AA35" s="33"/>
      <c r="AB35" s="34"/>
      <c r="AC35" s="34"/>
      <c r="AD35" s="34"/>
      <c r="AF35" s="33">
        <v>8.2299999999999898</v>
      </c>
      <c r="AG35" s="34">
        <v>0.54</v>
      </c>
      <c r="AH35" s="34">
        <v>-6.4699999999999989</v>
      </c>
      <c r="AI35" s="34">
        <v>6.8775491282816574</v>
      </c>
      <c r="AK35" s="33"/>
      <c r="AL35" s="34"/>
      <c r="AM35" s="34"/>
      <c r="AN35" s="34"/>
      <c r="AP35" s="33"/>
      <c r="AQ35" s="34"/>
      <c r="AR35" s="34"/>
      <c r="AS35" s="34"/>
    </row>
    <row r="37" spans="5:45" x14ac:dyDescent="0.25">
      <c r="E37" t="s">
        <v>67</v>
      </c>
      <c r="G37" s="44">
        <f>AVERAGE(G21:G35)</f>
        <v>14.036000000000001</v>
      </c>
      <c r="H37" s="44">
        <f t="shared" ref="H37:Y37" si="3">AVERAGE(H21:H35)</f>
        <v>5.4093333333333318</v>
      </c>
      <c r="I37" s="44">
        <f t="shared" si="3"/>
        <v>12.322666666666665</v>
      </c>
      <c r="J37" s="44">
        <f t="shared" si="3"/>
        <v>12.969964097088987</v>
      </c>
      <c r="K37" s="44"/>
      <c r="L37" s="44">
        <f t="shared" si="3"/>
        <v>17.101999999999997</v>
      </c>
      <c r="M37" s="44">
        <f t="shared" si="3"/>
        <v>51.098666666666666</v>
      </c>
      <c r="N37" s="44">
        <f t="shared" si="3"/>
        <v>-8.1233333333333313</v>
      </c>
      <c r="O37" s="44">
        <f t="shared" si="3"/>
        <v>38.005703308747918</v>
      </c>
      <c r="P37" s="44"/>
      <c r="Q37" s="44">
        <f t="shared" si="3"/>
        <v>-60.520666666666664</v>
      </c>
      <c r="R37" s="44">
        <f t="shared" si="3"/>
        <v>52.99</v>
      </c>
      <c r="S37" s="44">
        <f t="shared" si="3"/>
        <v>-8.2053333333333338</v>
      </c>
      <c r="T37" s="44">
        <f t="shared" si="3"/>
        <v>-14.830418722351361</v>
      </c>
      <c r="U37" s="44"/>
      <c r="V37" s="44" t="e">
        <f t="shared" si="3"/>
        <v>#DIV/0!</v>
      </c>
      <c r="W37" s="44" t="e">
        <f t="shared" si="3"/>
        <v>#DIV/0!</v>
      </c>
      <c r="X37" s="44" t="e">
        <f t="shared" si="3"/>
        <v>#DIV/0!</v>
      </c>
      <c r="Y37" s="44" t="e">
        <f t="shared" si="3"/>
        <v>#DIV/0!</v>
      </c>
      <c r="Z37" s="44"/>
      <c r="AA37" s="44" t="e">
        <f t="shared" ref="AA37:AD37" si="4">AVERAGE(AA21:AA35)</f>
        <v>#DIV/0!</v>
      </c>
      <c r="AB37" s="44" t="e">
        <f t="shared" si="4"/>
        <v>#DIV/0!</v>
      </c>
      <c r="AC37" s="44" t="e">
        <f t="shared" si="4"/>
        <v>#DIV/0!</v>
      </c>
      <c r="AD37" s="44" t="e">
        <f t="shared" si="4"/>
        <v>#DIV/0!</v>
      </c>
      <c r="AE37" s="44"/>
      <c r="AF37" s="44">
        <f>AVERAGE(AF21:AF35)</f>
        <v>4.2066666666666688</v>
      </c>
      <c r="AG37" s="44">
        <f>AVERAGE(AG21:AG35)</f>
        <v>4.5753333333333339</v>
      </c>
      <c r="AH37" s="44">
        <f>AVERAGE(AH21:AH35)</f>
        <v>-4.5293333333333328</v>
      </c>
      <c r="AI37" s="44">
        <f>AVERAGE(AI21:AI35)</f>
        <v>8.4908467694693108</v>
      </c>
      <c r="AK37" s="44">
        <f>AVERAGE(AK21:AK35)</f>
        <v>-13.861000000000001</v>
      </c>
      <c r="AL37" s="44">
        <f>AVERAGE(AL21:AL35)</f>
        <v>23.664999999999999</v>
      </c>
      <c r="AM37" s="44">
        <f>AVERAGE(AM21:AM35)</f>
        <v>-9.9870000000000019</v>
      </c>
      <c r="AN37" s="44">
        <f>AVERAGE(AN21:AN35)</f>
        <v>1.6944156326813613</v>
      </c>
      <c r="AP37" s="44" t="e">
        <f>AVERAGE(AP21:AP35)</f>
        <v>#DIV/0!</v>
      </c>
      <c r="AQ37" s="44" t="e">
        <f>AVERAGE(AQ21:AQ35)</f>
        <v>#DIV/0!</v>
      </c>
      <c r="AR37" s="44" t="e">
        <f>AVERAGE(AR21:AR35)</f>
        <v>#DIV/0!</v>
      </c>
      <c r="AS37" s="44" t="e">
        <f>AVERAGE(AS21:AS35)</f>
        <v>#DIV/0!</v>
      </c>
    </row>
    <row r="38" spans="5:45" x14ac:dyDescent="0.25">
      <c r="E38" t="s">
        <v>83</v>
      </c>
      <c r="G38" s="44">
        <f>MAX(G21:G35)</f>
        <v>35.94</v>
      </c>
      <c r="H38" s="44">
        <f t="shared" ref="H38:Y38" si="5">MAX(H21:H35)</f>
        <v>6.92</v>
      </c>
      <c r="I38" s="44">
        <f t="shared" si="5"/>
        <v>26.189999999999998</v>
      </c>
      <c r="J38" s="44">
        <f t="shared" si="5"/>
        <v>23.021199705483355</v>
      </c>
      <c r="K38" s="44"/>
      <c r="L38" s="44">
        <f t="shared" si="5"/>
        <v>30.409999999999997</v>
      </c>
      <c r="M38" s="44">
        <f t="shared" si="5"/>
        <v>83.1</v>
      </c>
      <c r="N38" s="44">
        <f t="shared" si="5"/>
        <v>-4.82</v>
      </c>
      <c r="O38" s="44">
        <f t="shared" si="5"/>
        <v>66.833935255518554</v>
      </c>
      <c r="P38" s="44"/>
      <c r="Q38" s="44">
        <f t="shared" si="5"/>
        <v>81.790000000000006</v>
      </c>
      <c r="R38" s="44">
        <f t="shared" si="5"/>
        <v>266.06</v>
      </c>
      <c r="S38" s="44">
        <f t="shared" si="5"/>
        <v>-5.1300000000000026</v>
      </c>
      <c r="T38" s="44">
        <f t="shared" si="5"/>
        <v>90.818497365895809</v>
      </c>
      <c r="U38" s="44"/>
      <c r="V38" s="44">
        <f t="shared" si="5"/>
        <v>0</v>
      </c>
      <c r="W38" s="44">
        <f t="shared" si="5"/>
        <v>0</v>
      </c>
      <c r="X38" s="44">
        <f t="shared" si="5"/>
        <v>0</v>
      </c>
      <c r="Y38" s="44">
        <f t="shared" si="5"/>
        <v>0</v>
      </c>
      <c r="Z38" s="44"/>
      <c r="AA38" s="44">
        <f t="shared" ref="AA38:AD38" si="6">MAX(AA21:AA35)</f>
        <v>0</v>
      </c>
      <c r="AB38" s="44">
        <f t="shared" si="6"/>
        <v>0</v>
      </c>
      <c r="AC38" s="44">
        <f t="shared" si="6"/>
        <v>0</v>
      </c>
      <c r="AD38" s="44">
        <f t="shared" si="6"/>
        <v>0</v>
      </c>
      <c r="AE38" s="44"/>
      <c r="AF38" s="44">
        <f>MAX(AF21:AF35)</f>
        <v>29.050000000000011</v>
      </c>
      <c r="AG38" s="44">
        <f>MAX(AG21:AG35)</f>
        <v>13.580000000000013</v>
      </c>
      <c r="AH38" s="44">
        <f>MAX(AH21:AH35)</f>
        <v>15.14</v>
      </c>
      <c r="AI38" s="44">
        <f>MAX(AI21:AI35)</f>
        <v>27.282004108612284</v>
      </c>
      <c r="AK38" s="44">
        <f>MAX(AK21:AK35)</f>
        <v>-1.039999999999992</v>
      </c>
      <c r="AL38" s="44">
        <f>MAX(AL21:AL35)</f>
        <v>35.68</v>
      </c>
      <c r="AM38" s="44">
        <f>MAX(AM21:AM35)</f>
        <v>-6.3500000000000014</v>
      </c>
      <c r="AN38" s="44">
        <f>MAX(AN21:AN35)</f>
        <v>9.635597632738552</v>
      </c>
      <c r="AP38" s="44">
        <f>MAX(AP21:AP35)</f>
        <v>0</v>
      </c>
      <c r="AQ38" s="44">
        <f>MAX(AQ21:AQ35)</f>
        <v>0</v>
      </c>
      <c r="AR38" s="44">
        <f>MAX(AR21:AR35)</f>
        <v>0</v>
      </c>
      <c r="AS38" s="44">
        <f>MAX(AS21:AS35)</f>
        <v>0</v>
      </c>
    </row>
    <row r="39" spans="5:45" x14ac:dyDescent="0.25">
      <c r="E39" t="s">
        <v>84</v>
      </c>
      <c r="G39" s="44">
        <f>MIN(G21:G35)</f>
        <v>-4.4599999999999937</v>
      </c>
      <c r="H39" s="44">
        <f t="shared" ref="H39:Y39" si="7">MIN(H21:H35)</f>
        <v>3.3700000000000045</v>
      </c>
      <c r="I39" s="44">
        <f t="shared" si="7"/>
        <v>-9.5</v>
      </c>
      <c r="J39" s="44">
        <f t="shared" si="7"/>
        <v>-12.477160172640026</v>
      </c>
      <c r="K39" s="44"/>
      <c r="L39" s="44">
        <f t="shared" si="7"/>
        <v>-3.3700000000000045</v>
      </c>
      <c r="M39" s="44">
        <f t="shared" si="7"/>
        <v>9.2700000000000102</v>
      </c>
      <c r="N39" s="44">
        <f t="shared" si="7"/>
        <v>-10.239999999999998</v>
      </c>
      <c r="O39" s="44">
        <f t="shared" si="7"/>
        <v>7.3748386512282877</v>
      </c>
      <c r="P39" s="44"/>
      <c r="Q39" s="44">
        <f t="shared" si="7"/>
        <v>-207.61</v>
      </c>
      <c r="R39" s="44">
        <f t="shared" si="7"/>
        <v>-65.75</v>
      </c>
      <c r="S39" s="44">
        <f t="shared" si="7"/>
        <v>-9.7100000000000009</v>
      </c>
      <c r="T39" s="44">
        <f t="shared" si="7"/>
        <v>-83.289328504033364</v>
      </c>
      <c r="U39" s="44"/>
      <c r="V39" s="44">
        <f t="shared" si="7"/>
        <v>0</v>
      </c>
      <c r="W39" s="44">
        <f t="shared" si="7"/>
        <v>0</v>
      </c>
      <c r="X39" s="44">
        <f t="shared" si="7"/>
        <v>0</v>
      </c>
      <c r="Y39" s="44">
        <f t="shared" si="7"/>
        <v>0</v>
      </c>
      <c r="Z39" s="44"/>
      <c r="AA39" s="44">
        <f t="shared" ref="AA39:AD39" si="8">MIN(AA21:AA35)</f>
        <v>0</v>
      </c>
      <c r="AB39" s="44">
        <f t="shared" si="8"/>
        <v>0</v>
      </c>
      <c r="AC39" s="44">
        <f t="shared" si="8"/>
        <v>0</v>
      </c>
      <c r="AD39" s="44">
        <f t="shared" si="8"/>
        <v>0</v>
      </c>
      <c r="AE39" s="44"/>
      <c r="AF39" s="44">
        <f>MIN(AF21:AF35)</f>
        <v>-12.909999999999997</v>
      </c>
      <c r="AG39" s="44">
        <f>MIN(AG21:AG35)</f>
        <v>-12.58</v>
      </c>
      <c r="AH39" s="44">
        <f>MIN(AH21:AH35)</f>
        <v>-11.55</v>
      </c>
      <c r="AI39" s="44">
        <f>MIN(AI21:AI35)</f>
        <v>-5.0042221578316344</v>
      </c>
      <c r="AK39" s="44">
        <f>MIN(AK21:AK35)</f>
        <v>-25.490000000000002</v>
      </c>
      <c r="AL39" s="44">
        <f>MIN(AL21:AL35)</f>
        <v>5.16</v>
      </c>
      <c r="AM39" s="44">
        <f>MIN(AM21:AM35)</f>
        <v>-12.850000000000001</v>
      </c>
      <c r="AN39" s="44">
        <f>MIN(AN21:AN35)</f>
        <v>-10.06997827395341</v>
      </c>
      <c r="AP39" s="44">
        <f>MIN(AP21:AP35)</f>
        <v>0</v>
      </c>
      <c r="AQ39" s="44">
        <f>MIN(AQ21:AQ35)</f>
        <v>0</v>
      </c>
      <c r="AR39" s="44">
        <f>MIN(AR21:AR35)</f>
        <v>0</v>
      </c>
      <c r="AS39" s="44">
        <f>MIN(AS21:AS35)</f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D16A-C61E-4BC7-83D8-DE6174B02F27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-77.61</v>
      </c>
      <c r="N5" s="16">
        <v>143.21</v>
      </c>
      <c r="O5" s="17">
        <v>28.76</v>
      </c>
      <c r="Q5" s="18">
        <f>(M5-J5)/J5*100</f>
        <v>4.8783783783783781</v>
      </c>
      <c r="R5" s="19">
        <f>(N5-K5)/K5*100</f>
        <v>8.4924242424242493</v>
      </c>
      <c r="S5" s="19">
        <f>(O5-L5)/L5*100</f>
        <v>-22.791946308724828</v>
      </c>
      <c r="T5" s="27">
        <f t="shared" ref="T5:T9" si="0">(SQRT(M5^2+N5^2+O5^2)-SQRT(J5^2+K5^2+L5^2))/SQRT(J5^2+K5^2+L5^2)*100</f>
        <v>6.1359568476765451</v>
      </c>
      <c r="U5" s="20"/>
      <c r="W5" s="45">
        <f>(M5-J5)</f>
        <v>-3.6099999999999994</v>
      </c>
      <c r="X5" s="43">
        <f>(N5-K5)</f>
        <v>11.210000000000008</v>
      </c>
      <c r="Y5" s="43">
        <f>(O5-L5)</f>
        <v>-8.4899999999999984</v>
      </c>
      <c r="Z5" s="43">
        <f>(SQRT(M5^2+N5^2+O5^2)-SQRT(J5^2+K5^2+L5^2))</f>
        <v>9.562561962939526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-68.900000000000006</v>
      </c>
      <c r="N6" s="24">
        <v>147.41999999999999</v>
      </c>
      <c r="O6" s="25">
        <v>27.88</v>
      </c>
      <c r="Q6" s="26">
        <f t="shared" ref="Q6:S9" si="1">(M6-J6)/J6*100</f>
        <v>-6.8918918918918841</v>
      </c>
      <c r="R6" s="27">
        <f t="shared" si="1"/>
        <v>11.681818181818173</v>
      </c>
      <c r="S6" s="27">
        <f t="shared" si="1"/>
        <v>-25.154362416107386</v>
      </c>
      <c r="T6" s="27">
        <f t="shared" si="0"/>
        <v>5.9371640211170309</v>
      </c>
      <c r="U6" s="28"/>
      <c r="W6" s="26">
        <f t="shared" ref="W6:Y25" si="2">(M6-J6)</f>
        <v>5.0999999999999943</v>
      </c>
      <c r="X6" s="27">
        <f t="shared" si="2"/>
        <v>15.419999999999987</v>
      </c>
      <c r="Y6" s="27">
        <f t="shared" si="2"/>
        <v>-9.370000000000001</v>
      </c>
      <c r="Z6" s="27">
        <f t="shared" ref="Z6:Z25" si="3">(SQRT(M6^2+N6^2+O6^2)-SQRT(J6^2+K6^2+L6^2))</f>
        <v>9.2527539299050261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-68.87</v>
      </c>
      <c r="N7" s="24">
        <v>144.71</v>
      </c>
      <c r="O7" s="25">
        <v>27.89</v>
      </c>
      <c r="Q7" s="26">
        <f t="shared" si="1"/>
        <v>-6.9324324324324271</v>
      </c>
      <c r="R7" s="27">
        <f t="shared" si="1"/>
        <v>9.628787878787886</v>
      </c>
      <c r="S7" s="27">
        <f t="shared" si="1"/>
        <v>-25.127516778523489</v>
      </c>
      <c r="T7" s="27">
        <f t="shared" si="0"/>
        <v>4.3803271882697885</v>
      </c>
      <c r="U7" s="28"/>
      <c r="W7" s="26">
        <f t="shared" si="2"/>
        <v>5.1299999999999955</v>
      </c>
      <c r="X7" s="27">
        <f t="shared" si="2"/>
        <v>12.710000000000008</v>
      </c>
      <c r="Y7" s="27">
        <f t="shared" si="2"/>
        <v>-9.36</v>
      </c>
      <c r="Z7" s="27">
        <f t="shared" si="3"/>
        <v>6.8265066387550632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-74.790000000000006</v>
      </c>
      <c r="N8" s="24">
        <v>148.72</v>
      </c>
      <c r="O8" s="25">
        <v>27.79</v>
      </c>
      <c r="Q8" s="26">
        <f t="shared" si="1"/>
        <v>1.067567567567576</v>
      </c>
      <c r="R8" s="27">
        <f t="shared" si="1"/>
        <v>12.666666666666664</v>
      </c>
      <c r="S8" s="27">
        <f t="shared" si="1"/>
        <v>-25.395973154362416</v>
      </c>
      <c r="T8" s="27">
        <f t="shared" si="0"/>
        <v>8.2940152671516838</v>
      </c>
      <c r="U8" s="28"/>
      <c r="W8" s="26">
        <f t="shared" si="2"/>
        <v>-0.79000000000000625</v>
      </c>
      <c r="X8" s="27">
        <f t="shared" si="2"/>
        <v>16.72</v>
      </c>
      <c r="Y8" s="27">
        <f t="shared" si="2"/>
        <v>-9.4600000000000009</v>
      </c>
      <c r="Z8" s="27">
        <f t="shared" si="3"/>
        <v>12.92578107744302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-73.680000000000007</v>
      </c>
      <c r="N9" s="31">
        <v>144.72</v>
      </c>
      <c r="O9" s="32">
        <v>26.82</v>
      </c>
      <c r="Q9" s="33">
        <f t="shared" si="1"/>
        <v>-0.43243243243242324</v>
      </c>
      <c r="R9" s="34">
        <f t="shared" si="1"/>
        <v>9.6363636363636367</v>
      </c>
      <c r="S9" s="34">
        <f t="shared" si="1"/>
        <v>-27.999999999999996</v>
      </c>
      <c r="T9" s="27">
        <f t="shared" si="0"/>
        <v>5.6155907240069789</v>
      </c>
      <c r="U9" s="35"/>
      <c r="W9" s="33">
        <f t="shared" si="2"/>
        <v>0.31999999999999318</v>
      </c>
      <c r="X9" s="34">
        <f t="shared" si="2"/>
        <v>12.719999999999999</v>
      </c>
      <c r="Y9" s="34">
        <f t="shared" si="2"/>
        <v>-10.43</v>
      </c>
      <c r="Z9" s="34">
        <f t="shared" si="3"/>
        <v>8.7515990724672577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76.13</v>
      </c>
      <c r="N13" s="16">
        <v>121.65</v>
      </c>
      <c r="O13" s="17">
        <v>32.08</v>
      </c>
      <c r="Q13" s="18">
        <f>(M13-J13)/J13*100</f>
        <v>-3.6329113924050693</v>
      </c>
      <c r="R13" s="19">
        <f>(N13-K13)/K13*100</f>
        <v>6.7105263157894797</v>
      </c>
      <c r="S13" s="19">
        <f>(O13-L13)/L13*100</f>
        <v>-13.879194630872489</v>
      </c>
      <c r="T13" s="27">
        <f t="shared" ref="T13:T17" si="4">(SQRT(M13^2+N13^2+O13^2)-SQRT(J13^2+K13^2+L13^2))/SQRT(J13^2+K13^2+L13^2)*100</f>
        <v>2.3933816343706602</v>
      </c>
      <c r="U13" s="20"/>
      <c r="W13" s="45">
        <f t="shared" si="2"/>
        <v>-2.8700000000000045</v>
      </c>
      <c r="X13" s="43">
        <f t="shared" si="2"/>
        <v>7.6500000000000057</v>
      </c>
      <c r="Y13" s="43">
        <f t="shared" si="2"/>
        <v>-5.1700000000000017</v>
      </c>
      <c r="Z13" s="43">
        <f t="shared" si="3"/>
        <v>3.4371962282374682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79.290000000000006</v>
      </c>
      <c r="N14" s="24">
        <v>124.99</v>
      </c>
      <c r="O14" s="25">
        <v>61.12</v>
      </c>
      <c r="Q14" s="26">
        <f t="shared" ref="Q14:S17" si="5">(M14-J14)/J14*100</f>
        <v>0.36708860759494466</v>
      </c>
      <c r="R14" s="27">
        <f t="shared" si="5"/>
        <v>9.6403508771929776</v>
      </c>
      <c r="S14" s="27">
        <f t="shared" si="5"/>
        <v>64.080536912751668</v>
      </c>
      <c r="T14" s="27">
        <f t="shared" si="4"/>
        <v>11.508885576386652</v>
      </c>
      <c r="U14" s="28"/>
      <c r="W14" s="26">
        <f t="shared" si="2"/>
        <v>0.29000000000000625</v>
      </c>
      <c r="X14" s="27">
        <f t="shared" si="2"/>
        <v>10.989999999999995</v>
      </c>
      <c r="Y14" s="27">
        <f t="shared" si="2"/>
        <v>23.869999999999997</v>
      </c>
      <c r="Z14" s="27">
        <f t="shared" si="3"/>
        <v>16.528203244433541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79.08</v>
      </c>
      <c r="N15" s="24">
        <v>123.87</v>
      </c>
      <c r="O15" s="25">
        <v>54.12</v>
      </c>
      <c r="Q15" s="26">
        <f t="shared" si="5"/>
        <v>0.10126582278480796</v>
      </c>
      <c r="R15" s="27">
        <f t="shared" si="5"/>
        <v>8.6578947368421098</v>
      </c>
      <c r="S15" s="27">
        <f t="shared" si="5"/>
        <v>45.288590604026844</v>
      </c>
      <c r="T15" s="27">
        <f t="shared" si="4"/>
        <v>9.0497089164706583</v>
      </c>
      <c r="U15" s="28"/>
      <c r="W15" s="26">
        <f t="shared" si="2"/>
        <v>7.9999999999998295E-2</v>
      </c>
      <c r="X15" s="27">
        <f t="shared" si="2"/>
        <v>9.8700000000000045</v>
      </c>
      <c r="Y15" s="27">
        <f t="shared" si="2"/>
        <v>16.869999999999997</v>
      </c>
      <c r="Z15" s="27">
        <f t="shared" si="3"/>
        <v>12.996517106858789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93.74</v>
      </c>
      <c r="N16" s="24">
        <v>131.94</v>
      </c>
      <c r="O16" s="25">
        <v>51.31</v>
      </c>
      <c r="Q16" s="26">
        <f t="shared" si="5"/>
        <v>18.658227848101259</v>
      </c>
      <c r="R16" s="27">
        <f t="shared" si="5"/>
        <v>15.736842105263154</v>
      </c>
      <c r="S16" s="27">
        <f t="shared" si="5"/>
        <v>37.744966442953029</v>
      </c>
      <c r="T16" s="27">
        <f t="shared" si="4"/>
        <v>18.226652007126912</v>
      </c>
      <c r="U16" s="28"/>
      <c r="W16" s="26">
        <f t="shared" si="2"/>
        <v>14.739999999999995</v>
      </c>
      <c r="X16" s="27">
        <f t="shared" si="2"/>
        <v>17.939999999999998</v>
      </c>
      <c r="Y16" s="27">
        <f t="shared" si="2"/>
        <v>14.060000000000002</v>
      </c>
      <c r="Z16" s="27">
        <f t="shared" si="3"/>
        <v>26.175758446799875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75.67</v>
      </c>
      <c r="N17" s="31">
        <v>126.69</v>
      </c>
      <c r="O17" s="32">
        <v>45.06</v>
      </c>
      <c r="Q17" s="33">
        <f t="shared" si="5"/>
        <v>-4.2151898734177191</v>
      </c>
      <c r="R17" s="34">
        <f t="shared" si="5"/>
        <v>11.131578947368419</v>
      </c>
      <c r="S17" s="34">
        <f t="shared" si="5"/>
        <v>20.966442953020138</v>
      </c>
      <c r="T17" s="27">
        <f t="shared" si="4"/>
        <v>7.4378492113083254</v>
      </c>
      <c r="U17" s="35"/>
      <c r="W17" s="33">
        <f t="shared" si="2"/>
        <v>-3.3299999999999983</v>
      </c>
      <c r="X17" s="34">
        <f t="shared" si="2"/>
        <v>12.689999999999998</v>
      </c>
      <c r="Y17" s="34">
        <f t="shared" si="2"/>
        <v>7.8100000000000023</v>
      </c>
      <c r="Z17" s="34">
        <f t="shared" si="3"/>
        <v>10.681684395071585</v>
      </c>
      <c r="AA17" s="35"/>
    </row>
    <row r="18" spans="2:27" ht="15.75" thickBot="1" x14ac:dyDescent="0.3">
      <c r="C18" s="38">
        <f>(SUM(C5:C14)/10*100)</f>
        <v>80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167.87</v>
      </c>
      <c r="N21" s="16">
        <v>25.68</v>
      </c>
      <c r="O21" s="17">
        <v>27.75</v>
      </c>
      <c r="Q21" s="18">
        <f>(M21-J21)/J21*100</f>
        <v>-4.0742857142857112</v>
      </c>
      <c r="R21" s="19">
        <f>(N21-K21)</f>
        <v>25.68</v>
      </c>
      <c r="S21" s="19">
        <f>(O21-L21)/L21*100</f>
        <v>-25.503355704697988</v>
      </c>
      <c r="T21" s="40"/>
      <c r="U21" s="20"/>
      <c r="W21" s="45">
        <f t="shared" si="2"/>
        <v>-7.1299999999999955</v>
      </c>
      <c r="X21" s="43">
        <f t="shared" si="2"/>
        <v>25.68</v>
      </c>
      <c r="Y21" s="43">
        <f t="shared" si="2"/>
        <v>-9.5</v>
      </c>
      <c r="Z21" s="43">
        <f t="shared" si="3"/>
        <v>-6.8453847812785966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170.79</v>
      </c>
      <c r="N22" s="24">
        <v>26.55</v>
      </c>
      <c r="O22" s="25">
        <v>33.79</v>
      </c>
      <c r="Q22" s="26">
        <f t="shared" ref="Q22:Q25" si="6">(M22-J22)/J22*100</f>
        <v>-2.4057142857142901</v>
      </c>
      <c r="R22" s="27">
        <f t="shared" ref="R22:R25" si="7">(N22-K22)</f>
        <v>26.55</v>
      </c>
      <c r="S22" s="27">
        <f t="shared" ref="S22:S25" si="8">(O22-L22)/L22*100</f>
        <v>-9.2885906040268473</v>
      </c>
      <c r="T22" s="41"/>
      <c r="U22" s="28"/>
      <c r="W22" s="26">
        <f t="shared" si="2"/>
        <v>-4.210000000000008</v>
      </c>
      <c r="X22" s="27">
        <f t="shared" si="2"/>
        <v>26.55</v>
      </c>
      <c r="Y22" s="27">
        <f t="shared" si="2"/>
        <v>-3.4600000000000009</v>
      </c>
      <c r="Z22" s="27">
        <f t="shared" si="3"/>
        <v>-2.8072586187800255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173.12</v>
      </c>
      <c r="N23" s="24">
        <v>13.28</v>
      </c>
      <c r="O23" s="25">
        <v>26.87</v>
      </c>
      <c r="Q23" s="26">
        <f t="shared" si="6"/>
        <v>-1.0742857142857116</v>
      </c>
      <c r="R23" s="27">
        <f t="shared" si="7"/>
        <v>13.28</v>
      </c>
      <c r="S23" s="27">
        <f t="shared" si="8"/>
        <v>-27.865771812080535</v>
      </c>
      <c r="T23" s="41"/>
      <c r="U23" s="28"/>
      <c r="W23" s="26">
        <f t="shared" si="2"/>
        <v>-1.8799999999999955</v>
      </c>
      <c r="X23" s="27">
        <f t="shared" si="2"/>
        <v>13.28</v>
      </c>
      <c r="Y23" s="27">
        <f t="shared" si="2"/>
        <v>-10.379999999999999</v>
      </c>
      <c r="Z23" s="27">
        <f t="shared" si="3"/>
        <v>-3.2251021379025246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185.39</v>
      </c>
      <c r="N24" s="24">
        <v>28.18</v>
      </c>
      <c r="O24" s="25">
        <v>54</v>
      </c>
      <c r="Q24" s="26">
        <f t="shared" si="6"/>
        <v>5.9371428571428488</v>
      </c>
      <c r="R24" s="27">
        <f t="shared" si="7"/>
        <v>28.18</v>
      </c>
      <c r="S24" s="27">
        <f t="shared" si="8"/>
        <v>44.966442953020135</v>
      </c>
      <c r="T24" s="41"/>
      <c r="U24" s="28"/>
      <c r="W24" s="26">
        <f t="shared" si="2"/>
        <v>10.389999999999986</v>
      </c>
      <c r="X24" s="27">
        <f t="shared" si="2"/>
        <v>28.18</v>
      </c>
      <c r="Y24" s="27">
        <f t="shared" si="2"/>
        <v>16.75</v>
      </c>
      <c r="Z24" s="27">
        <f t="shared" si="3"/>
        <v>16.219310809813464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207.8</v>
      </c>
      <c r="N25" s="31">
        <v>15.65</v>
      </c>
      <c r="O25" s="32">
        <v>56.37</v>
      </c>
      <c r="Q25" s="33">
        <f t="shared" si="6"/>
        <v>18.742857142857151</v>
      </c>
      <c r="R25" s="34">
        <f t="shared" si="7"/>
        <v>15.65</v>
      </c>
      <c r="S25" s="34">
        <f t="shared" si="8"/>
        <v>51.328859060402678</v>
      </c>
      <c r="T25" s="42"/>
      <c r="U25" s="35"/>
      <c r="W25" s="33">
        <f t="shared" si="2"/>
        <v>32.800000000000011</v>
      </c>
      <c r="X25" s="34">
        <f t="shared" si="2"/>
        <v>15.65</v>
      </c>
      <c r="Y25" s="34">
        <f t="shared" si="2"/>
        <v>19.119999999999997</v>
      </c>
      <c r="Z25" s="34">
        <f t="shared" si="3"/>
        <v>36.957518037108571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1.3395589658374485</v>
      </c>
      <c r="R28" s="44">
        <f>AVERAGE(R5:R9,R13:R17)</f>
        <v>10.398325358851675</v>
      </c>
      <c r="S28" s="44">
        <f t="shared" ref="S28" si="9">AVERAGE(S5:S9,S13:S17,S21:S25)</f>
        <v>4.091275167785235</v>
      </c>
      <c r="T28" s="44">
        <f>AVERAGE(T5:T9,T13:T17)</f>
        <v>7.8979531393885223</v>
      </c>
      <c r="V28" t="s">
        <v>89</v>
      </c>
      <c r="W28" s="44">
        <f>AVERAGE(W5:W9,W13:W17,W21:W25)</f>
        <v>3.001999999999998</v>
      </c>
      <c r="X28" s="44">
        <f>AVERAGE(X5:X9,X13:X17,X21:X25)</f>
        <v>15.817333333333334</v>
      </c>
      <c r="Y28" s="44">
        <f t="shared" ref="Y28:Z28" si="10">AVERAGE(Y5:Y9,Y13:Y17,Y21:Y25)</f>
        <v>1.5239999999999998</v>
      </c>
      <c r="Z28" s="44">
        <f t="shared" si="10"/>
        <v>10.495843027458136</v>
      </c>
    </row>
    <row r="29" spans="2:27" x14ac:dyDescent="0.25">
      <c r="O29" t="s">
        <v>83</v>
      </c>
      <c r="Q29" s="44">
        <f>MAX(Q5:Q9,Q13:Q17,Q21:Q25)</f>
        <v>18.742857142857151</v>
      </c>
      <c r="R29" s="44">
        <f>MAX(R5:R9,R13:R17)</f>
        <v>15.736842105263154</v>
      </c>
      <c r="S29" s="44">
        <f>MAX(S5:S9,S13:S17,S21:S25)</f>
        <v>64.080536912751668</v>
      </c>
      <c r="T29" s="44">
        <f>MAX(T5:T9,T13:T17)</f>
        <v>18.226652007126912</v>
      </c>
      <c r="V29" t="s">
        <v>90</v>
      </c>
      <c r="W29" s="44">
        <f>MAX(W5:W9,W13:W17,W21:W25)</f>
        <v>32.800000000000011</v>
      </c>
      <c r="X29" s="44">
        <f>MAX(X5:X9,X13:X17,X21:X25)</f>
        <v>28.18</v>
      </c>
      <c r="Y29" s="44">
        <f>MAX(Y5:Y9,Y13:Y17,Y21:Y25)</f>
        <v>23.869999999999997</v>
      </c>
      <c r="Z29" s="44">
        <f>MAX(Z5:Z9,Z13:Z17,Z21:Z25)</f>
        <v>36.957518037108571</v>
      </c>
    </row>
    <row r="30" spans="2:27" x14ac:dyDescent="0.25">
      <c r="O30" t="s">
        <v>84</v>
      </c>
      <c r="Q30" s="44">
        <f>MIN(Q5:Q9,Q13:Q17,Q21:Q25)</f>
        <v>-6.9324324324324271</v>
      </c>
      <c r="R30" s="44">
        <f>MIN(R5:R9,R13:R17)</f>
        <v>6.7105263157894797</v>
      </c>
      <c r="S30" s="44">
        <f>MIN(S5:S9,S13:S17,S21:S25)</f>
        <v>-27.999999999999996</v>
      </c>
      <c r="T30" s="44">
        <f>MIN(T5:T9,T13:T17)</f>
        <v>2.3933816343706602</v>
      </c>
      <c r="V30" t="s">
        <v>91</v>
      </c>
      <c r="W30" s="44">
        <f>MIN(W5:W9,W13:W17,W21:W25)</f>
        <v>-7.1299999999999955</v>
      </c>
      <c r="X30" s="44">
        <f>MIN(X5:X9,X13:X17,X21:X25)</f>
        <v>7.6500000000000057</v>
      </c>
      <c r="Y30" s="44">
        <f>MIN(Y5:Y9,Y13:Y17,Y21:Y25)</f>
        <v>-10.43</v>
      </c>
      <c r="Z30" s="44">
        <f>MIN(Z5:Z9,Z13:Z17,Z21:Z25)</f>
        <v>-6.8453847812785966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C29B-CE6B-4B9F-BEB5-AFAE3EEB31EC}">
  <dimension ref="B2:AA30"/>
  <sheetViews>
    <sheetView topLeftCell="I1"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-77.64</v>
      </c>
      <c r="N5" s="16">
        <v>145.91999999999999</v>
      </c>
      <c r="O5" s="17">
        <v>28.75</v>
      </c>
      <c r="Q5" s="18">
        <f>(M5-J5)/J5*100</f>
        <v>4.9189189189189202</v>
      </c>
      <c r="R5" s="19">
        <f>(N5-K5)/K5*100</f>
        <v>10.545454545454536</v>
      </c>
      <c r="S5" s="19">
        <f>(O5-L5)/L5*100</f>
        <v>-22.818791946308725</v>
      </c>
      <c r="T5" s="27">
        <f t="shared" ref="T5:T9" si="0">(SQRT(M5^2+N5^2+O5^2)-SQRT(J5^2+K5^2+L5^2))/SQRT(J5^2+K5^2+L5^2)*100</f>
        <v>7.652834191142964</v>
      </c>
      <c r="U5" s="20"/>
      <c r="W5" s="45">
        <f>(M5-J5)</f>
        <v>-3.6400000000000006</v>
      </c>
      <c r="X5" s="43">
        <f>(N5-K5)</f>
        <v>13.919999999999987</v>
      </c>
      <c r="Y5" s="43">
        <f>(O5-L5)</f>
        <v>-8.5</v>
      </c>
      <c r="Z5" s="43">
        <f>(SQRT(M5^2+N5^2+O5^2)-SQRT(J5^2+K5^2+L5^2))</f>
        <v>11.926534518021839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-78.23</v>
      </c>
      <c r="N6" s="24">
        <v>147.4</v>
      </c>
      <c r="O6" s="25">
        <v>26.74</v>
      </c>
      <c r="Q6" s="26">
        <f t="shared" ref="Q6:S9" si="1">(M6-J6)/J6*100</f>
        <v>5.716216216216222</v>
      </c>
      <c r="R6" s="27">
        <f t="shared" si="1"/>
        <v>11.666666666666671</v>
      </c>
      <c r="S6" s="27">
        <f t="shared" si="1"/>
        <v>-28.214765100671148</v>
      </c>
      <c r="T6" s="27">
        <f t="shared" si="0"/>
        <v>8.4426737257182989</v>
      </c>
      <c r="U6" s="28"/>
      <c r="W6" s="26">
        <f t="shared" ref="W6:Y25" si="2">(M6-J6)</f>
        <v>-4.230000000000004</v>
      </c>
      <c r="X6" s="27">
        <f t="shared" si="2"/>
        <v>15.400000000000006</v>
      </c>
      <c r="Y6" s="27">
        <f t="shared" si="2"/>
        <v>-10.510000000000002</v>
      </c>
      <c r="Z6" s="27">
        <f t="shared" ref="Z6:Z25" si="3">(SQRT(M6^2+N6^2+O6^2)-SQRT(J6^2+K6^2+L6^2))</f>
        <v>13.157457367978964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-77.64</v>
      </c>
      <c r="N7" s="24">
        <v>145.91999999999999</v>
      </c>
      <c r="O7" s="25">
        <v>28.75</v>
      </c>
      <c r="Q7" s="26">
        <f t="shared" si="1"/>
        <v>4.9189189189189202</v>
      </c>
      <c r="R7" s="27">
        <f t="shared" si="1"/>
        <v>10.545454545454536</v>
      </c>
      <c r="S7" s="27">
        <f t="shared" si="1"/>
        <v>-22.818791946308725</v>
      </c>
      <c r="T7" s="27">
        <f t="shared" si="0"/>
        <v>7.652834191142964</v>
      </c>
      <c r="U7" s="28"/>
      <c r="W7" s="26">
        <f t="shared" si="2"/>
        <v>-3.6400000000000006</v>
      </c>
      <c r="X7" s="27">
        <f t="shared" si="2"/>
        <v>13.919999999999987</v>
      </c>
      <c r="Y7" s="27">
        <f t="shared" si="2"/>
        <v>-8.5</v>
      </c>
      <c r="Z7" s="27">
        <f t="shared" si="3"/>
        <v>11.926534518021839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-77.94</v>
      </c>
      <c r="N8" s="24">
        <v>147.34</v>
      </c>
      <c r="O8" s="25">
        <v>27.74</v>
      </c>
      <c r="Q8" s="26">
        <f t="shared" si="1"/>
        <v>5.324324324324321</v>
      </c>
      <c r="R8" s="27">
        <f t="shared" si="1"/>
        <v>11.621212121212125</v>
      </c>
      <c r="S8" s="27">
        <f t="shared" si="1"/>
        <v>-25.530201342281885</v>
      </c>
      <c r="T8" s="27">
        <f t="shared" si="0"/>
        <v>8.4265481560805711</v>
      </c>
      <c r="U8" s="28"/>
      <c r="W8" s="26">
        <f t="shared" si="2"/>
        <v>-3.9399999999999977</v>
      </c>
      <c r="X8" s="27">
        <f t="shared" si="2"/>
        <v>15.340000000000003</v>
      </c>
      <c r="Y8" s="27">
        <f t="shared" si="2"/>
        <v>-9.5100000000000016</v>
      </c>
      <c r="Z8" s="27">
        <f t="shared" si="3"/>
        <v>13.132326526501998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-77.36</v>
      </c>
      <c r="N9" s="31">
        <v>147.21</v>
      </c>
      <c r="O9" s="32">
        <v>29.75</v>
      </c>
      <c r="Q9" s="33">
        <f t="shared" si="1"/>
        <v>4.5405405405405403</v>
      </c>
      <c r="R9" s="34">
        <f t="shared" si="1"/>
        <v>11.522727272727279</v>
      </c>
      <c r="S9" s="34">
        <f t="shared" si="1"/>
        <v>-20.134228187919462</v>
      </c>
      <c r="T9" s="27">
        <f t="shared" si="0"/>
        <v>8.4022222720114179</v>
      </c>
      <c r="U9" s="35"/>
      <c r="W9" s="33">
        <f t="shared" si="2"/>
        <v>-3.3599999999999994</v>
      </c>
      <c r="X9" s="34">
        <f t="shared" si="2"/>
        <v>15.210000000000008</v>
      </c>
      <c r="Y9" s="34">
        <f t="shared" si="2"/>
        <v>-7.5</v>
      </c>
      <c r="Z9" s="34">
        <f t="shared" si="3"/>
        <v>13.094415931709818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93.36</v>
      </c>
      <c r="N13" s="16">
        <v>122.62</v>
      </c>
      <c r="O13" s="17">
        <v>283.36</v>
      </c>
      <c r="Q13" s="18">
        <f>(M13-J13)/J13*100</f>
        <v>18.177215189873415</v>
      </c>
      <c r="R13" s="19">
        <f>(N13-K13)/K13*100</f>
        <v>7.5614035087719342</v>
      </c>
      <c r="S13" s="19">
        <f>(O13-L13)/L13*100</f>
        <v>660.69798657718127</v>
      </c>
      <c r="T13" s="27">
        <f t="shared" ref="T13:T17" si="4">(SQRT(M13^2+N13^2+O13^2)-SQRT(J13^2+K13^2+L13^2))/SQRT(J13^2+K13^2+L13^2)*100</f>
        <v>124.60400239765595</v>
      </c>
      <c r="U13" s="20"/>
      <c r="W13" s="45">
        <f t="shared" si="2"/>
        <v>14.36</v>
      </c>
      <c r="X13" s="43">
        <f t="shared" si="2"/>
        <v>8.6200000000000045</v>
      </c>
      <c r="Y13" s="43">
        <f t="shared" si="2"/>
        <v>246.11</v>
      </c>
      <c r="Z13" s="43">
        <f t="shared" si="3"/>
        <v>178.9469764930046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59.01</v>
      </c>
      <c r="N14" s="24">
        <v>155.96</v>
      </c>
      <c r="O14" s="25">
        <v>22.72</v>
      </c>
      <c r="Q14" s="26">
        <f t="shared" ref="Q14:S17" si="5">(M14-J14)/J14*100</f>
        <v>-25.303797468354432</v>
      </c>
      <c r="R14" s="27">
        <f t="shared" si="5"/>
        <v>36.807017543859658</v>
      </c>
      <c r="S14" s="27">
        <f t="shared" si="5"/>
        <v>-39.006711409395976</v>
      </c>
      <c r="T14" s="27">
        <f t="shared" si="4"/>
        <v>17.184135611198933</v>
      </c>
      <c r="U14" s="28"/>
      <c r="W14" s="26">
        <f t="shared" si="2"/>
        <v>-19.990000000000002</v>
      </c>
      <c r="X14" s="27">
        <f t="shared" si="2"/>
        <v>41.960000000000008</v>
      </c>
      <c r="Y14" s="27">
        <f t="shared" si="2"/>
        <v>-14.530000000000001</v>
      </c>
      <c r="Z14" s="27">
        <f t="shared" si="3"/>
        <v>24.678574139667177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67.8</v>
      </c>
      <c r="N15" s="24">
        <v>139.19999999999999</v>
      </c>
      <c r="O15" s="25">
        <v>30.9</v>
      </c>
      <c r="Q15" s="26">
        <f t="shared" si="5"/>
        <v>-14.17721518987342</v>
      </c>
      <c r="R15" s="27">
        <f t="shared" si="5"/>
        <v>22.105263157894729</v>
      </c>
      <c r="S15" s="27">
        <f t="shared" si="5"/>
        <v>-17.046979865771817</v>
      </c>
      <c r="T15" s="27">
        <f t="shared" si="4"/>
        <v>9.9395289279953776</v>
      </c>
      <c r="U15" s="28"/>
      <c r="W15" s="26">
        <f t="shared" si="2"/>
        <v>-11.200000000000003</v>
      </c>
      <c r="X15" s="27">
        <f t="shared" si="2"/>
        <v>25.199999999999989</v>
      </c>
      <c r="Y15" s="27">
        <f t="shared" si="2"/>
        <v>-6.3500000000000014</v>
      </c>
      <c r="Z15" s="27">
        <f t="shared" si="3"/>
        <v>14.27441025331774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66.25</v>
      </c>
      <c r="N16" s="24">
        <v>138.01</v>
      </c>
      <c r="O16" s="25">
        <v>26.88</v>
      </c>
      <c r="Q16" s="26">
        <f t="shared" si="5"/>
        <v>-16.139240506329113</v>
      </c>
      <c r="R16" s="27">
        <f t="shared" si="5"/>
        <v>21.061403508771921</v>
      </c>
      <c r="S16" s="27">
        <f t="shared" si="5"/>
        <v>-27.838926174496649</v>
      </c>
      <c r="T16" s="27">
        <f t="shared" si="4"/>
        <v>8.2284216541748645</v>
      </c>
      <c r="U16" s="28"/>
      <c r="W16" s="26">
        <f t="shared" si="2"/>
        <v>-12.75</v>
      </c>
      <c r="X16" s="27">
        <f t="shared" si="2"/>
        <v>24.009999999999991</v>
      </c>
      <c r="Y16" s="27">
        <f t="shared" si="2"/>
        <v>-10.370000000000001</v>
      </c>
      <c r="Z16" s="27">
        <f t="shared" si="3"/>
        <v>11.817045584338786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67.59</v>
      </c>
      <c r="N17" s="31">
        <v>140.75</v>
      </c>
      <c r="O17" s="32">
        <v>26.89</v>
      </c>
      <c r="Q17" s="33">
        <f t="shared" si="5"/>
        <v>-14.44303797468354</v>
      </c>
      <c r="R17" s="34">
        <f t="shared" si="5"/>
        <v>23.464912280701753</v>
      </c>
      <c r="S17" s="34">
        <f t="shared" si="5"/>
        <v>-27.812080536912749</v>
      </c>
      <c r="T17" s="27">
        <f t="shared" si="4"/>
        <v>10.322008417491471</v>
      </c>
      <c r="U17" s="35"/>
      <c r="W17" s="33">
        <f t="shared" si="2"/>
        <v>-11.409999999999997</v>
      </c>
      <c r="X17" s="34">
        <f t="shared" si="2"/>
        <v>26.75</v>
      </c>
      <c r="Y17" s="34">
        <f t="shared" si="2"/>
        <v>-10.36</v>
      </c>
      <c r="Z17" s="34">
        <f t="shared" si="3"/>
        <v>14.823698774544255</v>
      </c>
      <c r="AA17" s="35"/>
    </row>
    <row r="18" spans="2:27" ht="15.75" thickBot="1" x14ac:dyDescent="0.3">
      <c r="C18" s="38">
        <f>(SUM(C5:C14)/10*100)</f>
        <v>20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178.45</v>
      </c>
      <c r="N21" s="16">
        <v>19.12</v>
      </c>
      <c r="O21" s="17">
        <v>37.93</v>
      </c>
      <c r="Q21" s="18">
        <f>(M21-J21)/J21*100</f>
        <v>1.9714285714285649</v>
      </c>
      <c r="R21" s="19">
        <f>(N21-K21)</f>
        <v>19.12</v>
      </c>
      <c r="S21" s="19">
        <f>(O21-L21)/L21*100</f>
        <v>1.8255033557046971</v>
      </c>
      <c r="T21" s="40"/>
      <c r="U21" s="20"/>
      <c r="W21" s="45">
        <f t="shared" si="2"/>
        <v>3.4499999999999886</v>
      </c>
      <c r="X21" s="43">
        <f t="shared" si="2"/>
        <v>19.12</v>
      </c>
      <c r="Y21" s="43">
        <f t="shared" si="2"/>
        <v>0.67999999999999972</v>
      </c>
      <c r="Z21" s="43">
        <f t="shared" si="3"/>
        <v>4.5151677058979374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179.24</v>
      </c>
      <c r="N22" s="24">
        <v>19.739999999999998</v>
      </c>
      <c r="O22" s="25">
        <v>41.94</v>
      </c>
      <c r="Q22" s="26">
        <f t="shared" ref="Q22:Q25" si="6">(M22-J22)/J22*100</f>
        <v>2.4228571428571479</v>
      </c>
      <c r="R22" s="27">
        <f t="shared" ref="R22:R25" si="7">(N22-K22)</f>
        <v>19.739999999999998</v>
      </c>
      <c r="S22" s="27">
        <f t="shared" ref="S22:S25" si="8">(O22-L22)/L22*100</f>
        <v>12.590604026845631</v>
      </c>
      <c r="T22" s="41"/>
      <c r="U22" s="28"/>
      <c r="W22" s="26">
        <f t="shared" si="2"/>
        <v>4.2400000000000091</v>
      </c>
      <c r="X22" s="27">
        <f t="shared" si="2"/>
        <v>19.739999999999998</v>
      </c>
      <c r="Y22" s="27">
        <f t="shared" si="2"/>
        <v>4.6899999999999977</v>
      </c>
      <c r="Z22" s="27">
        <f t="shared" si="3"/>
        <v>6.2161820038079725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175.76</v>
      </c>
      <c r="N23" s="24">
        <v>25.24</v>
      </c>
      <c r="O23" s="25">
        <v>33.869999999999997</v>
      </c>
      <c r="Q23" s="26">
        <f t="shared" si="6"/>
        <v>0.43428571428570911</v>
      </c>
      <c r="R23" s="27">
        <f t="shared" si="7"/>
        <v>25.24</v>
      </c>
      <c r="S23" s="27">
        <f t="shared" si="8"/>
        <v>-9.073825503355712</v>
      </c>
      <c r="T23" s="41"/>
      <c r="U23" s="28"/>
      <c r="W23" s="26">
        <f t="shared" si="2"/>
        <v>0.75999999999999091</v>
      </c>
      <c r="X23" s="27">
        <f t="shared" si="2"/>
        <v>25.24</v>
      </c>
      <c r="Y23" s="27">
        <f t="shared" si="2"/>
        <v>-3.3800000000000026</v>
      </c>
      <c r="Z23" s="27">
        <f t="shared" si="3"/>
        <v>1.8439731223305103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177.2</v>
      </c>
      <c r="N24" s="24">
        <v>23.33</v>
      </c>
      <c r="O24" s="25">
        <v>29.9</v>
      </c>
      <c r="Q24" s="26">
        <f t="shared" si="6"/>
        <v>1.2571428571428507</v>
      </c>
      <c r="R24" s="27">
        <f t="shared" si="7"/>
        <v>23.33</v>
      </c>
      <c r="S24" s="27">
        <f t="shared" si="8"/>
        <v>-19.731543624161077</v>
      </c>
      <c r="T24" s="41"/>
      <c r="U24" s="28"/>
      <c r="W24" s="26">
        <f t="shared" si="2"/>
        <v>2.1999999999999886</v>
      </c>
      <c r="X24" s="27">
        <f t="shared" si="2"/>
        <v>23.33</v>
      </c>
      <c r="Y24" s="27">
        <f t="shared" si="2"/>
        <v>-7.3500000000000014</v>
      </c>
      <c r="Z24" s="27">
        <f t="shared" si="3"/>
        <v>2.2924175862874563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176.06</v>
      </c>
      <c r="N25" s="31">
        <v>20.89</v>
      </c>
      <c r="O25" s="32">
        <v>31.89</v>
      </c>
      <c r="Q25" s="33">
        <f t="shared" si="6"/>
        <v>0.60571428571428698</v>
      </c>
      <c r="R25" s="34">
        <f t="shared" si="7"/>
        <v>20.89</v>
      </c>
      <c r="S25" s="34">
        <f t="shared" si="8"/>
        <v>-14.389261744966442</v>
      </c>
      <c r="T25" s="42"/>
      <c r="U25" s="35"/>
      <c r="W25" s="33">
        <f t="shared" si="2"/>
        <v>1.0600000000000023</v>
      </c>
      <c r="X25" s="34">
        <f t="shared" si="2"/>
        <v>20.89</v>
      </c>
      <c r="Y25" s="34">
        <f t="shared" si="2"/>
        <v>-5.3599999999999994</v>
      </c>
      <c r="Z25" s="34">
        <f t="shared" si="3"/>
        <v>1.219641287669134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-1.3183818972679735</v>
      </c>
      <c r="R28" s="44">
        <f>AVERAGE(R5:R9,R13:R17)</f>
        <v>16.690151515151516</v>
      </c>
      <c r="S28" s="44">
        <f t="shared" ref="S28" si="9">AVERAGE(S5:S9,S13:S17,S21:S25)</f>
        <v>26.713199105145417</v>
      </c>
      <c r="T28" s="44">
        <f>AVERAGE(T5:T9,T13:T17)</f>
        <v>21.08552095446128</v>
      </c>
      <c r="V28" t="s">
        <v>89</v>
      </c>
      <c r="W28" s="44">
        <f>AVERAGE(W5:W9,W13:W17,W21:W25)</f>
        <v>-3.2060000000000017</v>
      </c>
      <c r="X28" s="44">
        <f>AVERAGE(X5:X9,X13:X17,X21:X25)</f>
        <v>20.576666666666664</v>
      </c>
      <c r="Y28" s="44">
        <f t="shared" ref="Y28:Z28" si="10">AVERAGE(Y5:Y9,Y13:Y17,Y21:Y25)</f>
        <v>9.9506666666666703</v>
      </c>
      <c r="Z28" s="44">
        <f t="shared" si="10"/>
        <v>21.591023720873341</v>
      </c>
    </row>
    <row r="29" spans="2:27" x14ac:dyDescent="0.25">
      <c r="O29" t="s">
        <v>83</v>
      </c>
      <c r="Q29" s="44">
        <f>MAX(Q5:Q9,Q13:Q17,Q21:Q25)</f>
        <v>18.177215189873415</v>
      </c>
      <c r="R29" s="44">
        <f>MAX(R5:R9,R13:R17)</f>
        <v>36.807017543859658</v>
      </c>
      <c r="S29" s="44">
        <f>MAX(S5:S9,S13:S17,S21:S25)</f>
        <v>660.69798657718127</v>
      </c>
      <c r="T29" s="44">
        <f>MAX(T5:T9,T13:T17)</f>
        <v>124.60400239765595</v>
      </c>
      <c r="V29" t="s">
        <v>90</v>
      </c>
      <c r="W29" s="44">
        <f>MAX(W5:W9,W13:W17,W21:W25)</f>
        <v>14.36</v>
      </c>
      <c r="X29" s="44">
        <f>MAX(X5:X9,X13:X17,X21:X25)</f>
        <v>41.960000000000008</v>
      </c>
      <c r="Y29" s="44">
        <f>MAX(Y5:Y9,Y13:Y17,Y21:Y25)</f>
        <v>246.11</v>
      </c>
      <c r="Z29" s="44">
        <f>MAX(Z5:Z9,Z13:Z17,Z21:Z25)</f>
        <v>178.9469764930046</v>
      </c>
    </row>
    <row r="30" spans="2:27" x14ac:dyDescent="0.25">
      <c r="O30" t="s">
        <v>84</v>
      </c>
      <c r="Q30" s="44">
        <f>MIN(Q5:Q9,Q13:Q17,Q21:Q25)</f>
        <v>-25.303797468354432</v>
      </c>
      <c r="R30" s="44">
        <f>MIN(R5:R9,R13:R17)</f>
        <v>7.5614035087719342</v>
      </c>
      <c r="S30" s="44">
        <f>MIN(S5:S9,S13:S17,S21:S25)</f>
        <v>-39.006711409395976</v>
      </c>
      <c r="T30" s="44">
        <f>MIN(T5:T9,T13:T17)</f>
        <v>7.652834191142964</v>
      </c>
      <c r="V30" t="s">
        <v>91</v>
      </c>
      <c r="W30" s="44">
        <f>MIN(W5:W9,W13:W17,W21:W25)</f>
        <v>-19.990000000000002</v>
      </c>
      <c r="X30" s="44">
        <f>MIN(X5:X9,X13:X17,X21:X25)</f>
        <v>8.6200000000000045</v>
      </c>
      <c r="Y30" s="44">
        <f>MIN(Y5:Y9,Y13:Y17,Y21:Y25)</f>
        <v>-14.530000000000001</v>
      </c>
      <c r="Z30" s="44">
        <f>MIN(Z5:Z9,Z13:Z17,Z21:Z25)</f>
        <v>1.219641287669134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54F6-3ED7-4028-9657-BFBC12FE7F1B}">
  <dimension ref="B3:AS39"/>
  <sheetViews>
    <sheetView topLeftCell="D1" workbookViewId="0">
      <selection activeCell="O16" activeCellId="1" sqref="J16:J18 O16:O18"/>
    </sheetView>
  </sheetViews>
  <sheetFormatPr defaultRowHeight="15" x14ac:dyDescent="0.25"/>
  <sheetData>
    <row r="3" spans="2:45" x14ac:dyDescent="0.25">
      <c r="G3">
        <v>4</v>
      </c>
      <c r="L3">
        <v>16</v>
      </c>
    </row>
    <row r="4" spans="2:45" ht="15.75" thickBot="1" x14ac:dyDescent="0.3">
      <c r="B4" t="s">
        <v>79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S4" s="44"/>
      <c r="U4" s="44"/>
      <c r="X4" s="44"/>
    </row>
    <row r="5" spans="2:45" x14ac:dyDescent="0.25">
      <c r="B5">
        <v>4</v>
      </c>
      <c r="C5">
        <v>80</v>
      </c>
      <c r="G5" s="18">
        <v>4.8783783783783781</v>
      </c>
      <c r="H5" s="19">
        <v>8.4924242424242493</v>
      </c>
      <c r="I5" s="19">
        <v>-22.791946308724828</v>
      </c>
      <c r="J5" s="27">
        <v>6.1359568476765451</v>
      </c>
      <c r="L5" s="18">
        <v>4.9189189189189202</v>
      </c>
      <c r="M5" s="19">
        <v>10.545454545454536</v>
      </c>
      <c r="N5" s="19">
        <v>-22.818791946308725</v>
      </c>
      <c r="O5" s="27">
        <v>7.652834191142964</v>
      </c>
      <c r="P5" s="44"/>
      <c r="Q5" s="18"/>
      <c r="R5" s="19"/>
      <c r="S5" s="19"/>
      <c r="T5" s="27"/>
      <c r="V5" s="18"/>
      <c r="W5" s="19"/>
      <c r="X5" s="19"/>
      <c r="Y5" s="27"/>
      <c r="AA5" s="18"/>
      <c r="AB5" s="19"/>
      <c r="AC5" s="19"/>
      <c r="AD5" s="27"/>
      <c r="AF5" s="18"/>
      <c r="AG5" s="19"/>
      <c r="AH5" s="19"/>
      <c r="AI5" s="27"/>
      <c r="AK5" s="18"/>
      <c r="AL5" s="19"/>
      <c r="AM5" s="19"/>
      <c r="AN5" s="27"/>
      <c r="AP5" s="18"/>
      <c r="AQ5" s="19"/>
      <c r="AR5" s="19"/>
      <c r="AS5" s="27"/>
    </row>
    <row r="6" spans="2:45" x14ac:dyDescent="0.25">
      <c r="B6">
        <v>16</v>
      </c>
      <c r="C6">
        <v>20</v>
      </c>
      <c r="G6" s="26">
        <v>-6.8918918918918841</v>
      </c>
      <c r="H6" s="27">
        <v>11.681818181818173</v>
      </c>
      <c r="I6" s="27">
        <v>-25.154362416107386</v>
      </c>
      <c r="J6" s="27">
        <v>5.9371640211170309</v>
      </c>
      <c r="L6" s="26">
        <v>5.716216216216222</v>
      </c>
      <c r="M6" s="27">
        <v>11.666666666666671</v>
      </c>
      <c r="N6" s="27">
        <v>-28.214765100671148</v>
      </c>
      <c r="O6" s="27">
        <v>8.4426737257182989</v>
      </c>
      <c r="P6" s="44"/>
      <c r="Q6" s="26"/>
      <c r="R6" s="27"/>
      <c r="S6" s="27"/>
      <c r="T6" s="27"/>
      <c r="V6" s="26"/>
      <c r="W6" s="27"/>
      <c r="X6" s="27"/>
      <c r="Y6" s="27"/>
      <c r="AA6" s="26"/>
      <c r="AB6" s="27"/>
      <c r="AC6" s="27"/>
      <c r="AD6" s="27"/>
      <c r="AF6" s="26"/>
      <c r="AG6" s="27"/>
      <c r="AH6" s="27"/>
      <c r="AI6" s="27"/>
      <c r="AK6" s="26"/>
      <c r="AL6" s="27"/>
      <c r="AM6" s="27"/>
      <c r="AN6" s="27"/>
      <c r="AP6" s="26"/>
      <c r="AQ6" s="27"/>
      <c r="AR6" s="27"/>
      <c r="AS6" s="27"/>
    </row>
    <row r="7" spans="2:45" x14ac:dyDescent="0.25">
      <c r="G7" s="26">
        <v>-6.9324324324324271</v>
      </c>
      <c r="H7" s="27">
        <v>9.628787878787886</v>
      </c>
      <c r="I7" s="27">
        <v>-25.127516778523489</v>
      </c>
      <c r="J7" s="27">
        <v>4.3803271882697885</v>
      </c>
      <c r="L7" s="26">
        <v>4.9189189189189202</v>
      </c>
      <c r="M7" s="27">
        <v>10.545454545454536</v>
      </c>
      <c r="N7" s="27">
        <v>-22.818791946308725</v>
      </c>
      <c r="O7" s="27">
        <v>7.652834191142964</v>
      </c>
      <c r="P7" s="44"/>
      <c r="Q7" s="26"/>
      <c r="R7" s="27"/>
      <c r="S7" s="27"/>
      <c r="T7" s="27"/>
      <c r="V7" s="26"/>
      <c r="W7" s="27"/>
      <c r="X7" s="27"/>
      <c r="Y7" s="27"/>
      <c r="AA7" s="26"/>
      <c r="AB7" s="27"/>
      <c r="AC7" s="27"/>
      <c r="AD7" s="27"/>
      <c r="AF7" s="26"/>
      <c r="AG7" s="27"/>
      <c r="AH7" s="27"/>
      <c r="AI7" s="27"/>
      <c r="AK7" s="26"/>
      <c r="AL7" s="27"/>
      <c r="AM7" s="27"/>
      <c r="AN7" s="27"/>
      <c r="AP7" s="26"/>
      <c r="AQ7" s="27"/>
      <c r="AR7" s="27"/>
      <c r="AS7" s="27"/>
    </row>
    <row r="8" spans="2:45" x14ac:dyDescent="0.25">
      <c r="G8" s="26">
        <v>1.067567567567576</v>
      </c>
      <c r="H8" s="27">
        <v>12.666666666666664</v>
      </c>
      <c r="I8" s="27">
        <v>-25.395973154362416</v>
      </c>
      <c r="J8" s="27">
        <v>8.2940152671516838</v>
      </c>
      <c r="L8" s="26">
        <v>5.324324324324321</v>
      </c>
      <c r="M8" s="27">
        <v>11.621212121212125</v>
      </c>
      <c r="N8" s="27">
        <v>-25.530201342281885</v>
      </c>
      <c r="O8" s="27">
        <v>8.4265481560805711</v>
      </c>
      <c r="P8" s="44"/>
      <c r="Q8" s="26"/>
      <c r="R8" s="27"/>
      <c r="S8" s="27"/>
      <c r="T8" s="27"/>
      <c r="V8" s="26"/>
      <c r="W8" s="27"/>
      <c r="X8" s="27"/>
      <c r="Y8" s="27"/>
      <c r="AA8" s="26"/>
      <c r="AB8" s="27"/>
      <c r="AC8" s="27"/>
      <c r="AD8" s="27"/>
      <c r="AF8" s="26"/>
      <c r="AG8" s="27"/>
      <c r="AH8" s="27"/>
      <c r="AI8" s="27"/>
      <c r="AK8" s="26"/>
      <c r="AL8" s="27"/>
      <c r="AM8" s="27"/>
      <c r="AN8" s="27"/>
      <c r="AP8" s="26"/>
      <c r="AQ8" s="27"/>
      <c r="AR8" s="27"/>
      <c r="AS8" s="27"/>
    </row>
    <row r="9" spans="2:45" ht="15.75" thickBot="1" x14ac:dyDescent="0.3">
      <c r="G9" s="33">
        <v>-0.43243243243242324</v>
      </c>
      <c r="H9" s="34">
        <v>9.6363636363636367</v>
      </c>
      <c r="I9" s="34">
        <v>-27.999999999999996</v>
      </c>
      <c r="J9" s="27">
        <v>5.6155907240069789</v>
      </c>
      <c r="L9" s="33">
        <v>4.5405405405405403</v>
      </c>
      <c r="M9" s="34">
        <v>11.522727272727279</v>
      </c>
      <c r="N9" s="34">
        <v>-20.134228187919462</v>
      </c>
      <c r="O9" s="27">
        <v>8.4022222720114179</v>
      </c>
      <c r="P9" s="44"/>
      <c r="Q9" s="33"/>
      <c r="R9" s="34"/>
      <c r="S9" s="34"/>
      <c r="T9" s="27"/>
      <c r="V9" s="33"/>
      <c r="W9" s="34"/>
      <c r="X9" s="34"/>
      <c r="Y9" s="27"/>
      <c r="AA9" s="33"/>
      <c r="AB9" s="34"/>
      <c r="AC9" s="34"/>
      <c r="AD9" s="27"/>
      <c r="AF9" s="33"/>
      <c r="AG9" s="34"/>
      <c r="AH9" s="34"/>
      <c r="AI9" s="27"/>
      <c r="AK9" s="33"/>
      <c r="AL9" s="34"/>
      <c r="AM9" s="34"/>
      <c r="AN9" s="27"/>
      <c r="AP9" s="33"/>
      <c r="AQ9" s="34"/>
      <c r="AR9" s="34"/>
      <c r="AS9" s="27"/>
    </row>
    <row r="10" spans="2:45" x14ac:dyDescent="0.25">
      <c r="G10" s="18">
        <v>-3.6329113924050693</v>
      </c>
      <c r="H10" s="19">
        <v>6.7105263157894797</v>
      </c>
      <c r="I10" s="19">
        <v>-13.879194630872489</v>
      </c>
      <c r="J10" s="27">
        <v>2.3933816343706602</v>
      </c>
      <c r="L10" s="18">
        <v>18.177215189873415</v>
      </c>
      <c r="M10" s="19">
        <v>7.5614035087719342</v>
      </c>
      <c r="N10" s="19">
        <v>660.69798657718127</v>
      </c>
      <c r="O10" s="27">
        <v>124.60400239765595</v>
      </c>
      <c r="P10" s="44"/>
      <c r="Q10" s="18"/>
      <c r="R10" s="19"/>
      <c r="S10" s="19"/>
      <c r="T10" s="27"/>
      <c r="V10" s="18"/>
      <c r="W10" s="19"/>
      <c r="X10" s="19"/>
      <c r="Y10" s="27"/>
      <c r="AA10" s="18"/>
      <c r="AB10" s="19"/>
      <c r="AC10" s="19"/>
      <c r="AD10" s="27"/>
      <c r="AF10" s="18"/>
      <c r="AG10" s="19"/>
      <c r="AH10" s="19"/>
      <c r="AI10" s="27"/>
      <c r="AK10" s="18"/>
      <c r="AL10" s="19"/>
      <c r="AM10" s="19"/>
      <c r="AN10" s="27"/>
      <c r="AP10" s="18"/>
      <c r="AQ10" s="19"/>
      <c r="AR10" s="19"/>
      <c r="AS10" s="27"/>
    </row>
    <row r="11" spans="2:45" x14ac:dyDescent="0.25">
      <c r="G11" s="26">
        <v>0.36708860759494466</v>
      </c>
      <c r="H11" s="27">
        <v>9.6403508771929776</v>
      </c>
      <c r="I11" s="27">
        <v>64.080536912751668</v>
      </c>
      <c r="J11" s="27">
        <v>11.508885576386652</v>
      </c>
      <c r="L11" s="26">
        <v>-25.303797468354432</v>
      </c>
      <c r="M11" s="27">
        <v>36.807017543859658</v>
      </c>
      <c r="N11" s="27">
        <v>-39.006711409395976</v>
      </c>
      <c r="O11" s="27">
        <v>17.184135611198933</v>
      </c>
      <c r="P11" s="44"/>
      <c r="Q11" s="26"/>
      <c r="R11" s="27"/>
      <c r="S11" s="27"/>
      <c r="T11" s="27"/>
      <c r="V11" s="26"/>
      <c r="W11" s="27"/>
      <c r="X11" s="27"/>
      <c r="Y11" s="27"/>
      <c r="AA11" s="26"/>
      <c r="AB11" s="27"/>
      <c r="AC11" s="27"/>
      <c r="AD11" s="27"/>
      <c r="AF11" s="26"/>
      <c r="AG11" s="27"/>
      <c r="AH11" s="27"/>
      <c r="AI11" s="27"/>
      <c r="AK11" s="26"/>
      <c r="AL11" s="27"/>
      <c r="AM11" s="27"/>
      <c r="AN11" s="27"/>
      <c r="AP11" s="26"/>
      <c r="AQ11" s="27"/>
      <c r="AR11" s="27"/>
      <c r="AS11" s="27"/>
    </row>
    <row r="12" spans="2:45" x14ac:dyDescent="0.25">
      <c r="G12" s="26">
        <v>0.10126582278480796</v>
      </c>
      <c r="H12" s="27">
        <v>8.6578947368421098</v>
      </c>
      <c r="I12" s="27">
        <v>45.288590604026844</v>
      </c>
      <c r="J12" s="27">
        <v>9.0497089164706583</v>
      </c>
      <c r="L12" s="26">
        <v>-14.17721518987342</v>
      </c>
      <c r="M12" s="27">
        <v>22.105263157894729</v>
      </c>
      <c r="N12" s="27">
        <v>-17.046979865771817</v>
      </c>
      <c r="O12" s="27">
        <v>9.9395289279953776</v>
      </c>
      <c r="P12" s="44"/>
      <c r="Q12" s="26"/>
      <c r="R12" s="27"/>
      <c r="S12" s="27"/>
      <c r="T12" s="27"/>
      <c r="V12" s="26"/>
      <c r="W12" s="27"/>
      <c r="X12" s="27"/>
      <c r="Y12" s="27"/>
      <c r="AA12" s="26"/>
      <c r="AB12" s="27"/>
      <c r="AC12" s="27"/>
      <c r="AD12" s="27"/>
      <c r="AF12" s="26"/>
      <c r="AG12" s="27"/>
      <c r="AH12" s="27"/>
      <c r="AI12" s="27"/>
      <c r="AK12" s="26"/>
      <c r="AL12" s="27"/>
      <c r="AM12" s="27"/>
      <c r="AN12" s="27"/>
      <c r="AP12" s="26"/>
      <c r="AQ12" s="27"/>
      <c r="AR12" s="27"/>
      <c r="AS12" s="27"/>
    </row>
    <row r="13" spans="2:45" x14ac:dyDescent="0.25">
      <c r="G13" s="26">
        <v>18.658227848101259</v>
      </c>
      <c r="H13" s="27">
        <v>15.736842105263154</v>
      </c>
      <c r="I13" s="27">
        <v>37.744966442953029</v>
      </c>
      <c r="J13" s="27">
        <v>18.226652007126912</v>
      </c>
      <c r="L13" s="26">
        <v>-16.139240506329113</v>
      </c>
      <c r="M13" s="27">
        <v>21.061403508771921</v>
      </c>
      <c r="N13" s="27">
        <v>-27.838926174496649</v>
      </c>
      <c r="O13" s="27">
        <v>8.2284216541748645</v>
      </c>
      <c r="P13" s="44"/>
      <c r="Q13" s="26"/>
      <c r="R13" s="27"/>
      <c r="S13" s="27"/>
      <c r="T13" s="27"/>
      <c r="V13" s="26"/>
      <c r="W13" s="27"/>
      <c r="X13" s="27"/>
      <c r="Y13" s="27"/>
      <c r="AA13" s="26"/>
      <c r="AB13" s="27"/>
      <c r="AC13" s="27"/>
      <c r="AD13" s="27"/>
      <c r="AF13" s="26"/>
      <c r="AG13" s="27"/>
      <c r="AH13" s="27"/>
      <c r="AI13" s="27"/>
      <c r="AK13" s="26"/>
      <c r="AL13" s="27"/>
      <c r="AM13" s="27"/>
      <c r="AN13" s="27"/>
      <c r="AP13" s="26"/>
      <c r="AQ13" s="27"/>
      <c r="AR13" s="27"/>
      <c r="AS13" s="27"/>
    </row>
    <row r="14" spans="2:45" ht="15.75" thickBot="1" x14ac:dyDescent="0.3">
      <c r="G14" s="33">
        <v>-4.2151898734177191</v>
      </c>
      <c r="H14" s="34">
        <v>11.131578947368419</v>
      </c>
      <c r="I14" s="34">
        <v>20.966442953020138</v>
      </c>
      <c r="J14" s="27">
        <v>7.4378492113083254</v>
      </c>
      <c r="L14" s="33">
        <v>-14.44303797468354</v>
      </c>
      <c r="M14" s="34">
        <v>23.464912280701753</v>
      </c>
      <c r="N14" s="34">
        <v>-27.812080536912749</v>
      </c>
      <c r="O14" s="27">
        <v>10.322008417491471</v>
      </c>
      <c r="Q14" s="33"/>
      <c r="R14" s="34"/>
      <c r="S14" s="34"/>
      <c r="T14" s="27"/>
      <c r="V14" s="33"/>
      <c r="W14" s="34"/>
      <c r="X14" s="34"/>
      <c r="Y14" s="27"/>
      <c r="AA14" s="33"/>
      <c r="AB14" s="34"/>
      <c r="AC14" s="34"/>
      <c r="AD14" s="27"/>
      <c r="AF14" s="33"/>
      <c r="AG14" s="34"/>
      <c r="AH14" s="34"/>
      <c r="AI14" s="27"/>
      <c r="AK14" s="33"/>
      <c r="AL14" s="34"/>
      <c r="AM14" s="34"/>
      <c r="AN14" s="27"/>
      <c r="AP14" s="33"/>
      <c r="AQ14" s="34"/>
      <c r="AR14" s="34"/>
      <c r="AS14" s="27"/>
    </row>
    <row r="16" spans="2:45" x14ac:dyDescent="0.25">
      <c r="E16" t="s">
        <v>67</v>
      </c>
      <c r="G16" s="44">
        <f>AVERAGE(G5:G14)</f>
        <v>0.29676702018474421</v>
      </c>
      <c r="H16" s="44">
        <f t="shared" ref="H16:O16" si="0">AVERAGE(H5:H14)</f>
        <v>10.398325358851675</v>
      </c>
      <c r="I16" s="44">
        <f t="shared" si="0"/>
        <v>2.7731543624161072</v>
      </c>
      <c r="J16" s="44">
        <f t="shared" si="0"/>
        <v>7.8979531393885223</v>
      </c>
      <c r="K16" s="44"/>
      <c r="L16" s="44">
        <f t="shared" si="0"/>
        <v>-2.6467157030448165</v>
      </c>
      <c r="M16" s="44">
        <f t="shared" si="0"/>
        <v>16.690151515151516</v>
      </c>
      <c r="N16" s="44">
        <f t="shared" si="0"/>
        <v>42.947651006711411</v>
      </c>
      <c r="O16" s="44">
        <f t="shared" si="0"/>
        <v>21.08552095446128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K16" s="44"/>
      <c r="AL16" s="44"/>
      <c r="AM16" s="44"/>
      <c r="AN16" s="44"/>
      <c r="AP16" s="44"/>
      <c r="AQ16" s="44"/>
      <c r="AR16" s="44"/>
      <c r="AS16" s="44"/>
    </row>
    <row r="17" spans="5:45" x14ac:dyDescent="0.25">
      <c r="E17" t="s">
        <v>83</v>
      </c>
      <c r="G17" s="44">
        <f>MAX(G5:G14)</f>
        <v>18.658227848101259</v>
      </c>
      <c r="H17" s="44">
        <f t="shared" ref="H17:O17" si="1">MAX(H5:H14)</f>
        <v>15.736842105263154</v>
      </c>
      <c r="I17" s="44">
        <f t="shared" si="1"/>
        <v>64.080536912751668</v>
      </c>
      <c r="J17" s="44">
        <f t="shared" si="1"/>
        <v>18.226652007126912</v>
      </c>
      <c r="K17" s="44"/>
      <c r="L17" s="44">
        <f t="shared" si="1"/>
        <v>18.177215189873415</v>
      </c>
      <c r="M17" s="44">
        <f t="shared" si="1"/>
        <v>36.807017543859658</v>
      </c>
      <c r="N17" s="44">
        <f t="shared" si="1"/>
        <v>660.69798657718127</v>
      </c>
      <c r="O17" s="44">
        <f t="shared" si="1"/>
        <v>124.60400239765595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K17" s="44"/>
      <c r="AL17" s="44"/>
      <c r="AM17" s="44"/>
      <c r="AN17" s="44"/>
      <c r="AP17" s="44"/>
      <c r="AQ17" s="44"/>
      <c r="AR17" s="44"/>
      <c r="AS17" s="44"/>
    </row>
    <row r="18" spans="5:45" x14ac:dyDescent="0.25">
      <c r="E18" t="s">
        <v>84</v>
      </c>
      <c r="G18" s="44">
        <f>MIN(G5:G14)</f>
        <v>-6.9324324324324271</v>
      </c>
      <c r="H18" s="44">
        <f t="shared" ref="H18:O18" si="2">MIN(H5:H14)</f>
        <v>6.7105263157894797</v>
      </c>
      <c r="I18" s="44">
        <f t="shared" si="2"/>
        <v>-27.999999999999996</v>
      </c>
      <c r="J18" s="44">
        <f t="shared" si="2"/>
        <v>2.3933816343706602</v>
      </c>
      <c r="K18" s="44"/>
      <c r="L18" s="44">
        <f t="shared" si="2"/>
        <v>-25.303797468354432</v>
      </c>
      <c r="M18" s="44">
        <f t="shared" si="2"/>
        <v>7.5614035087719342</v>
      </c>
      <c r="N18" s="44">
        <f t="shared" si="2"/>
        <v>-39.006711409395976</v>
      </c>
      <c r="O18" s="44">
        <f t="shared" si="2"/>
        <v>7.652834191142964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K18" s="44"/>
      <c r="AL18" s="44"/>
      <c r="AM18" s="44"/>
      <c r="AN18" s="44"/>
      <c r="AP18" s="44"/>
      <c r="AQ18" s="44"/>
      <c r="AR18" s="44"/>
      <c r="AS18" s="44"/>
    </row>
    <row r="20" spans="5:4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S20" s="44"/>
      <c r="U20" s="44"/>
      <c r="X20" s="44"/>
    </row>
    <row r="21" spans="5:45" x14ac:dyDescent="0.25">
      <c r="G21" s="45">
        <v>-3.6099999999999994</v>
      </c>
      <c r="H21" s="43">
        <v>11.210000000000008</v>
      </c>
      <c r="I21" s="43">
        <v>-8.4899999999999984</v>
      </c>
      <c r="J21" s="43">
        <v>9.562561962939526</v>
      </c>
      <c r="L21" s="45">
        <v>-3.6400000000000006</v>
      </c>
      <c r="M21" s="43">
        <v>13.919999999999987</v>
      </c>
      <c r="N21" s="43">
        <v>-8.5</v>
      </c>
      <c r="O21" s="43">
        <v>11.926534518021839</v>
      </c>
      <c r="Q21" s="45"/>
      <c r="R21" s="43"/>
      <c r="S21" s="43"/>
      <c r="T21" s="43"/>
      <c r="V21" s="45"/>
      <c r="W21" s="43"/>
      <c r="X21" s="43"/>
      <c r="Y21" s="43"/>
      <c r="AA21" s="45"/>
      <c r="AB21" s="43"/>
      <c r="AC21" s="43"/>
      <c r="AD21" s="43"/>
      <c r="AF21" s="45"/>
      <c r="AG21" s="43"/>
      <c r="AH21" s="43"/>
      <c r="AI21" s="43"/>
      <c r="AK21" s="45"/>
      <c r="AL21" s="43"/>
      <c r="AM21" s="43"/>
      <c r="AN21" s="43"/>
      <c r="AP21" s="45"/>
      <c r="AQ21" s="43"/>
      <c r="AR21" s="43"/>
      <c r="AS21" s="43"/>
    </row>
    <row r="22" spans="5:45" x14ac:dyDescent="0.25">
      <c r="G22" s="26">
        <v>5.0999999999999943</v>
      </c>
      <c r="H22" s="27">
        <v>15.419999999999987</v>
      </c>
      <c r="I22" s="27">
        <v>-9.370000000000001</v>
      </c>
      <c r="J22" s="27">
        <v>9.2527539299050261</v>
      </c>
      <c r="L22" s="26">
        <v>-4.230000000000004</v>
      </c>
      <c r="M22" s="27">
        <v>15.400000000000006</v>
      </c>
      <c r="N22" s="27">
        <v>-10.510000000000002</v>
      </c>
      <c r="O22" s="27">
        <v>13.157457367978964</v>
      </c>
      <c r="Q22" s="26"/>
      <c r="R22" s="27"/>
      <c r="S22" s="27"/>
      <c r="T22" s="27"/>
      <c r="V22" s="26"/>
      <c r="W22" s="27"/>
      <c r="X22" s="27"/>
      <c r="Y22" s="27"/>
      <c r="AA22" s="26"/>
      <c r="AB22" s="27"/>
      <c r="AC22" s="27"/>
      <c r="AD22" s="27"/>
      <c r="AF22" s="26"/>
      <c r="AG22" s="27"/>
      <c r="AH22" s="27"/>
      <c r="AI22" s="27"/>
      <c r="AK22" s="26"/>
      <c r="AL22" s="27"/>
      <c r="AM22" s="27"/>
      <c r="AN22" s="27"/>
      <c r="AP22" s="26"/>
      <c r="AQ22" s="27"/>
      <c r="AR22" s="27"/>
      <c r="AS22" s="27"/>
    </row>
    <row r="23" spans="5:45" x14ac:dyDescent="0.25">
      <c r="G23" s="26">
        <v>5.1299999999999955</v>
      </c>
      <c r="H23" s="27">
        <v>12.710000000000008</v>
      </c>
      <c r="I23" s="27">
        <v>-9.36</v>
      </c>
      <c r="J23" s="27">
        <v>6.8265066387550632</v>
      </c>
      <c r="L23" s="26">
        <v>-3.6400000000000006</v>
      </c>
      <c r="M23" s="27">
        <v>13.919999999999987</v>
      </c>
      <c r="N23" s="27">
        <v>-8.5</v>
      </c>
      <c r="O23" s="27">
        <v>11.926534518021839</v>
      </c>
      <c r="Q23" s="26"/>
      <c r="R23" s="27"/>
      <c r="S23" s="27"/>
      <c r="T23" s="27"/>
      <c r="V23" s="26"/>
      <c r="W23" s="27"/>
      <c r="X23" s="27"/>
      <c r="Y23" s="27"/>
      <c r="AA23" s="26"/>
      <c r="AB23" s="27"/>
      <c r="AC23" s="27"/>
      <c r="AD23" s="27"/>
      <c r="AF23" s="26"/>
      <c r="AG23" s="27"/>
      <c r="AH23" s="27"/>
      <c r="AI23" s="27"/>
      <c r="AK23" s="26"/>
      <c r="AL23" s="27"/>
      <c r="AM23" s="27"/>
      <c r="AN23" s="27"/>
      <c r="AP23" s="26"/>
      <c r="AQ23" s="27"/>
      <c r="AR23" s="27"/>
      <c r="AS23" s="27"/>
    </row>
    <row r="24" spans="5:45" x14ac:dyDescent="0.25">
      <c r="G24" s="26">
        <v>-0.79000000000000625</v>
      </c>
      <c r="H24" s="27">
        <v>16.72</v>
      </c>
      <c r="I24" s="27">
        <v>-9.4600000000000009</v>
      </c>
      <c r="J24" s="27">
        <v>12.92578107744302</v>
      </c>
      <c r="L24" s="26">
        <v>-3.9399999999999977</v>
      </c>
      <c r="M24" s="27">
        <v>15.340000000000003</v>
      </c>
      <c r="N24" s="27">
        <v>-9.5100000000000016</v>
      </c>
      <c r="O24" s="27">
        <v>13.132326526501998</v>
      </c>
      <c r="Q24" s="26"/>
      <c r="R24" s="27"/>
      <c r="S24" s="27"/>
      <c r="T24" s="27"/>
      <c r="V24" s="26"/>
      <c r="W24" s="27"/>
      <c r="X24" s="27"/>
      <c r="Y24" s="27"/>
      <c r="AA24" s="26"/>
      <c r="AB24" s="27"/>
      <c r="AC24" s="27"/>
      <c r="AD24" s="27"/>
      <c r="AF24" s="26"/>
      <c r="AG24" s="27"/>
      <c r="AH24" s="27"/>
      <c r="AI24" s="27"/>
      <c r="AK24" s="26"/>
      <c r="AL24" s="27"/>
      <c r="AM24" s="27"/>
      <c r="AN24" s="27"/>
      <c r="AP24" s="26"/>
      <c r="AQ24" s="27"/>
      <c r="AR24" s="27"/>
      <c r="AS24" s="27"/>
    </row>
    <row r="25" spans="5:45" ht="15.75" thickBot="1" x14ac:dyDescent="0.3">
      <c r="G25" s="33">
        <v>0.31999999999999318</v>
      </c>
      <c r="H25" s="34">
        <v>12.719999999999999</v>
      </c>
      <c r="I25" s="34">
        <v>-10.43</v>
      </c>
      <c r="J25" s="34">
        <v>8.7515990724672577</v>
      </c>
      <c r="L25" s="33">
        <v>-3.3599999999999994</v>
      </c>
      <c r="M25" s="34">
        <v>15.210000000000008</v>
      </c>
      <c r="N25" s="34">
        <v>-7.5</v>
      </c>
      <c r="O25" s="34">
        <v>13.094415931709818</v>
      </c>
      <c r="Q25" s="33"/>
      <c r="R25" s="34"/>
      <c r="S25" s="34"/>
      <c r="T25" s="34"/>
      <c r="V25" s="33"/>
      <c r="W25" s="34"/>
      <c r="X25" s="34"/>
      <c r="Y25" s="34"/>
      <c r="AA25" s="33"/>
      <c r="AB25" s="34"/>
      <c r="AC25" s="34"/>
      <c r="AD25" s="34"/>
      <c r="AF25" s="33"/>
      <c r="AG25" s="34"/>
      <c r="AH25" s="34"/>
      <c r="AI25" s="34"/>
      <c r="AK25" s="33"/>
      <c r="AL25" s="34"/>
      <c r="AM25" s="34"/>
      <c r="AN25" s="34"/>
      <c r="AP25" s="33"/>
      <c r="AQ25" s="34"/>
      <c r="AR25" s="34"/>
      <c r="AS25" s="34"/>
    </row>
    <row r="26" spans="5:45" x14ac:dyDescent="0.25">
      <c r="G26" s="45">
        <v>-2.8700000000000045</v>
      </c>
      <c r="H26" s="43">
        <v>7.6500000000000057</v>
      </c>
      <c r="I26" s="43">
        <v>-5.1700000000000017</v>
      </c>
      <c r="J26" s="43">
        <v>3.4371962282374682</v>
      </c>
      <c r="L26" s="45">
        <v>14.36</v>
      </c>
      <c r="M26" s="43">
        <v>8.6200000000000045</v>
      </c>
      <c r="N26" s="43">
        <v>246.11</v>
      </c>
      <c r="O26" s="43">
        <v>178.9469764930046</v>
      </c>
      <c r="Q26" s="45"/>
      <c r="R26" s="43"/>
      <c r="S26" s="43"/>
      <c r="T26" s="43"/>
      <c r="V26" s="45"/>
      <c r="W26" s="43"/>
      <c r="X26" s="43"/>
      <c r="Y26" s="43"/>
      <c r="AA26" s="45"/>
      <c r="AB26" s="43"/>
      <c r="AC26" s="43"/>
      <c r="AD26" s="43"/>
      <c r="AF26" s="45"/>
      <c r="AG26" s="43"/>
      <c r="AH26" s="43"/>
      <c r="AI26" s="43"/>
      <c r="AK26" s="45"/>
      <c r="AL26" s="43"/>
      <c r="AM26" s="43"/>
      <c r="AN26" s="43"/>
      <c r="AP26" s="45"/>
      <c r="AQ26" s="43"/>
      <c r="AR26" s="43"/>
      <c r="AS26" s="43"/>
    </row>
    <row r="27" spans="5:45" x14ac:dyDescent="0.25">
      <c r="G27" s="26">
        <v>0.29000000000000625</v>
      </c>
      <c r="H27" s="27">
        <v>10.989999999999995</v>
      </c>
      <c r="I27" s="27">
        <v>23.869999999999997</v>
      </c>
      <c r="J27" s="27">
        <v>16.528203244433541</v>
      </c>
      <c r="L27" s="26">
        <v>-19.990000000000002</v>
      </c>
      <c r="M27" s="27">
        <v>41.960000000000008</v>
      </c>
      <c r="N27" s="27">
        <v>-14.530000000000001</v>
      </c>
      <c r="O27" s="27">
        <v>24.678574139667177</v>
      </c>
      <c r="Q27" s="26"/>
      <c r="R27" s="27"/>
      <c r="S27" s="27"/>
      <c r="T27" s="27"/>
      <c r="V27" s="26"/>
      <c r="W27" s="27"/>
      <c r="X27" s="27"/>
      <c r="Y27" s="27"/>
      <c r="AA27" s="26"/>
      <c r="AB27" s="27"/>
      <c r="AC27" s="27"/>
      <c r="AD27" s="27"/>
      <c r="AF27" s="26"/>
      <c r="AG27" s="27"/>
      <c r="AH27" s="27"/>
      <c r="AI27" s="27"/>
      <c r="AK27" s="26"/>
      <c r="AL27" s="27"/>
      <c r="AM27" s="27"/>
      <c r="AN27" s="27"/>
      <c r="AP27" s="26"/>
      <c r="AQ27" s="27"/>
      <c r="AR27" s="27"/>
      <c r="AS27" s="27"/>
    </row>
    <row r="28" spans="5:45" x14ac:dyDescent="0.25">
      <c r="G28" s="26">
        <v>7.9999999999998295E-2</v>
      </c>
      <c r="H28" s="27">
        <v>9.8700000000000045</v>
      </c>
      <c r="I28" s="27">
        <v>16.869999999999997</v>
      </c>
      <c r="J28" s="27">
        <v>12.996517106858789</v>
      </c>
      <c r="L28" s="26">
        <v>-11.200000000000003</v>
      </c>
      <c r="M28" s="27">
        <v>25.199999999999989</v>
      </c>
      <c r="N28" s="27">
        <v>-6.3500000000000014</v>
      </c>
      <c r="O28" s="27">
        <v>14.27441025331774</v>
      </c>
      <c r="Q28" s="26"/>
      <c r="R28" s="27"/>
      <c r="S28" s="27"/>
      <c r="T28" s="27"/>
      <c r="V28" s="26"/>
      <c r="W28" s="27"/>
      <c r="X28" s="27"/>
      <c r="Y28" s="27"/>
      <c r="AA28" s="26"/>
      <c r="AB28" s="27"/>
      <c r="AC28" s="27"/>
      <c r="AD28" s="27"/>
      <c r="AF28" s="26"/>
      <c r="AG28" s="27"/>
      <c r="AH28" s="27"/>
      <c r="AI28" s="27"/>
      <c r="AK28" s="26"/>
      <c r="AL28" s="27"/>
      <c r="AM28" s="27"/>
      <c r="AN28" s="27"/>
      <c r="AP28" s="26"/>
      <c r="AQ28" s="27"/>
      <c r="AR28" s="27"/>
      <c r="AS28" s="27"/>
    </row>
    <row r="29" spans="5:45" x14ac:dyDescent="0.25">
      <c r="G29" s="26">
        <v>14.739999999999995</v>
      </c>
      <c r="H29" s="27">
        <v>17.939999999999998</v>
      </c>
      <c r="I29" s="27">
        <v>14.060000000000002</v>
      </c>
      <c r="J29" s="27">
        <v>26.175758446799875</v>
      </c>
      <c r="L29" s="26">
        <v>-12.75</v>
      </c>
      <c r="M29" s="27">
        <v>24.009999999999991</v>
      </c>
      <c r="N29" s="27">
        <v>-10.370000000000001</v>
      </c>
      <c r="O29" s="27">
        <v>11.817045584338786</v>
      </c>
      <c r="Q29" s="26"/>
      <c r="R29" s="27"/>
      <c r="S29" s="27"/>
      <c r="T29" s="27"/>
      <c r="V29" s="26"/>
      <c r="W29" s="27"/>
      <c r="X29" s="27"/>
      <c r="Y29" s="27"/>
      <c r="AA29" s="26"/>
      <c r="AB29" s="27"/>
      <c r="AC29" s="27"/>
      <c r="AD29" s="27"/>
      <c r="AF29" s="26"/>
      <c r="AG29" s="27"/>
      <c r="AH29" s="27"/>
      <c r="AI29" s="27"/>
      <c r="AK29" s="26"/>
      <c r="AL29" s="27"/>
      <c r="AM29" s="27"/>
      <c r="AN29" s="27"/>
      <c r="AP29" s="26"/>
      <c r="AQ29" s="27"/>
      <c r="AR29" s="27"/>
      <c r="AS29" s="27"/>
    </row>
    <row r="30" spans="5:45" ht="15.75" thickBot="1" x14ac:dyDescent="0.3">
      <c r="G30" s="33">
        <v>-3.3299999999999983</v>
      </c>
      <c r="H30" s="34">
        <v>12.689999999999998</v>
      </c>
      <c r="I30" s="34">
        <v>7.8100000000000023</v>
      </c>
      <c r="J30" s="34">
        <v>10.681684395071585</v>
      </c>
      <c r="L30" s="33">
        <v>-11.409999999999997</v>
      </c>
      <c r="M30" s="34">
        <v>26.75</v>
      </c>
      <c r="N30" s="34">
        <v>-10.36</v>
      </c>
      <c r="O30" s="34">
        <v>14.823698774544255</v>
      </c>
      <c r="Q30" s="33"/>
      <c r="R30" s="34"/>
      <c r="S30" s="34"/>
      <c r="T30" s="34"/>
      <c r="V30" s="33"/>
      <c r="W30" s="34"/>
      <c r="X30" s="34"/>
      <c r="Y30" s="34"/>
      <c r="AA30" s="33"/>
      <c r="AB30" s="34"/>
      <c r="AC30" s="34"/>
      <c r="AD30" s="34"/>
      <c r="AF30" s="33"/>
      <c r="AG30" s="34"/>
      <c r="AH30" s="34"/>
      <c r="AI30" s="34"/>
      <c r="AK30" s="33"/>
      <c r="AL30" s="34"/>
      <c r="AM30" s="34"/>
      <c r="AN30" s="34"/>
      <c r="AP30" s="33"/>
      <c r="AQ30" s="34"/>
      <c r="AR30" s="34"/>
      <c r="AS30" s="34"/>
    </row>
    <row r="31" spans="5:45" x14ac:dyDescent="0.25">
      <c r="G31" s="45">
        <v>-7.1299999999999955</v>
      </c>
      <c r="H31" s="43">
        <v>25.68</v>
      </c>
      <c r="I31" s="43">
        <v>-9.5</v>
      </c>
      <c r="J31" s="43">
        <v>-6.8453847812785966</v>
      </c>
      <c r="L31" s="45">
        <v>3.4499999999999886</v>
      </c>
      <c r="M31" s="43">
        <v>19.12</v>
      </c>
      <c r="N31" s="43">
        <v>0.67999999999999972</v>
      </c>
      <c r="O31" s="43">
        <v>4.5151677058979374</v>
      </c>
      <c r="Q31" s="45"/>
      <c r="R31" s="43"/>
      <c r="S31" s="43"/>
      <c r="T31" s="43"/>
      <c r="V31" s="45"/>
      <c r="W31" s="43"/>
      <c r="X31" s="43"/>
      <c r="Y31" s="43"/>
      <c r="AA31" s="45"/>
      <c r="AB31" s="43"/>
      <c r="AC31" s="43"/>
      <c r="AD31" s="43"/>
      <c r="AF31" s="45"/>
      <c r="AG31" s="43"/>
      <c r="AH31" s="43"/>
      <c r="AI31" s="43"/>
      <c r="AK31" s="45"/>
      <c r="AL31" s="43"/>
      <c r="AM31" s="43"/>
      <c r="AN31" s="43"/>
      <c r="AP31" s="45"/>
      <c r="AQ31" s="43"/>
      <c r="AR31" s="43"/>
      <c r="AS31" s="43"/>
    </row>
    <row r="32" spans="5:45" x14ac:dyDescent="0.25">
      <c r="G32" s="26">
        <v>-4.210000000000008</v>
      </c>
      <c r="H32" s="27">
        <v>26.55</v>
      </c>
      <c r="I32" s="27">
        <v>-3.4600000000000009</v>
      </c>
      <c r="J32" s="27">
        <v>-2.8072586187800255</v>
      </c>
      <c r="L32" s="26">
        <v>4.2400000000000091</v>
      </c>
      <c r="M32" s="27">
        <v>19.739999999999998</v>
      </c>
      <c r="N32" s="27">
        <v>4.6899999999999977</v>
      </c>
      <c r="O32" s="27">
        <v>6.2161820038079725</v>
      </c>
      <c r="Q32" s="26"/>
      <c r="R32" s="27"/>
      <c r="S32" s="27"/>
      <c r="T32" s="27"/>
      <c r="V32" s="26"/>
      <c r="W32" s="27"/>
      <c r="X32" s="27"/>
      <c r="Y32" s="27"/>
      <c r="AA32" s="26"/>
      <c r="AB32" s="27"/>
      <c r="AC32" s="27"/>
      <c r="AD32" s="27"/>
      <c r="AF32" s="26"/>
      <c r="AG32" s="27"/>
      <c r="AH32" s="27"/>
      <c r="AI32" s="27"/>
      <c r="AK32" s="26"/>
      <c r="AL32" s="27"/>
      <c r="AM32" s="27"/>
      <c r="AN32" s="27"/>
      <c r="AP32" s="26"/>
      <c r="AQ32" s="27"/>
      <c r="AR32" s="27"/>
      <c r="AS32" s="27"/>
    </row>
    <row r="33" spans="5:45" x14ac:dyDescent="0.25">
      <c r="G33" s="26">
        <v>-1.8799999999999955</v>
      </c>
      <c r="H33" s="27">
        <v>13.28</v>
      </c>
      <c r="I33" s="27">
        <v>-10.379999999999999</v>
      </c>
      <c r="J33" s="27">
        <v>-3.2251021379025246</v>
      </c>
      <c r="L33" s="26">
        <v>0.75999999999999091</v>
      </c>
      <c r="M33" s="27">
        <v>25.24</v>
      </c>
      <c r="N33" s="27">
        <v>-3.3800000000000026</v>
      </c>
      <c r="O33" s="27">
        <v>1.8439731223305103</v>
      </c>
      <c r="Q33" s="26"/>
      <c r="R33" s="27"/>
      <c r="S33" s="27"/>
      <c r="T33" s="27"/>
      <c r="V33" s="26"/>
      <c r="W33" s="27"/>
      <c r="X33" s="27"/>
      <c r="Y33" s="27"/>
      <c r="AA33" s="26"/>
      <c r="AB33" s="27"/>
      <c r="AC33" s="27"/>
      <c r="AD33" s="27"/>
      <c r="AF33" s="26"/>
      <c r="AG33" s="27"/>
      <c r="AH33" s="27"/>
      <c r="AI33" s="27"/>
      <c r="AK33" s="26"/>
      <c r="AL33" s="27"/>
      <c r="AM33" s="27"/>
      <c r="AN33" s="27"/>
      <c r="AP33" s="26"/>
      <c r="AQ33" s="27"/>
      <c r="AR33" s="27"/>
      <c r="AS33" s="27"/>
    </row>
    <row r="34" spans="5:45" x14ac:dyDescent="0.25">
      <c r="G34" s="26">
        <v>10.389999999999986</v>
      </c>
      <c r="H34" s="27">
        <v>28.18</v>
      </c>
      <c r="I34" s="27">
        <v>16.75</v>
      </c>
      <c r="J34" s="27">
        <v>16.219310809813464</v>
      </c>
      <c r="L34" s="26">
        <v>2.1999999999999886</v>
      </c>
      <c r="M34" s="27">
        <v>23.33</v>
      </c>
      <c r="N34" s="27">
        <v>-7.3500000000000014</v>
      </c>
      <c r="O34" s="27">
        <v>2.2924175862874563</v>
      </c>
      <c r="Q34" s="26"/>
      <c r="R34" s="27"/>
      <c r="S34" s="27"/>
      <c r="T34" s="27"/>
      <c r="V34" s="26"/>
      <c r="W34" s="27"/>
      <c r="X34" s="27"/>
      <c r="Y34" s="27"/>
      <c r="AA34" s="26"/>
      <c r="AB34" s="27"/>
      <c r="AC34" s="27"/>
      <c r="AD34" s="27"/>
      <c r="AF34" s="26"/>
      <c r="AG34" s="27"/>
      <c r="AH34" s="27"/>
      <c r="AI34" s="27"/>
      <c r="AK34" s="26"/>
      <c r="AL34" s="27"/>
      <c r="AM34" s="27"/>
      <c r="AN34" s="27"/>
      <c r="AP34" s="26"/>
      <c r="AQ34" s="27"/>
      <c r="AR34" s="27"/>
      <c r="AS34" s="27"/>
    </row>
    <row r="35" spans="5:45" ht="15.75" thickBot="1" x14ac:dyDescent="0.3">
      <c r="G35" s="33">
        <v>32.800000000000011</v>
      </c>
      <c r="H35" s="34">
        <v>15.65</v>
      </c>
      <c r="I35" s="34">
        <v>19.119999999999997</v>
      </c>
      <c r="J35" s="34">
        <v>36.957518037108571</v>
      </c>
      <c r="L35" s="33">
        <v>1.0600000000000023</v>
      </c>
      <c r="M35" s="34">
        <v>20.89</v>
      </c>
      <c r="N35" s="34">
        <v>-5.3599999999999994</v>
      </c>
      <c r="O35" s="34">
        <v>1.219641287669134</v>
      </c>
      <c r="Q35" s="33"/>
      <c r="R35" s="34"/>
      <c r="S35" s="34"/>
      <c r="T35" s="34"/>
      <c r="V35" s="33"/>
      <c r="W35" s="34"/>
      <c r="X35" s="34"/>
      <c r="Y35" s="34"/>
      <c r="AA35" s="33"/>
      <c r="AB35" s="34"/>
      <c r="AC35" s="34"/>
      <c r="AD35" s="34"/>
      <c r="AF35" s="33"/>
      <c r="AG35" s="34"/>
      <c r="AH35" s="34"/>
      <c r="AI35" s="34"/>
      <c r="AK35" s="33"/>
      <c r="AL35" s="34"/>
      <c r="AM35" s="34"/>
      <c r="AN35" s="34"/>
      <c r="AP35" s="33"/>
      <c r="AQ35" s="34"/>
      <c r="AR35" s="34"/>
      <c r="AS35" s="34"/>
    </row>
    <row r="37" spans="5:45" x14ac:dyDescent="0.25">
      <c r="E37" t="s">
        <v>67</v>
      </c>
      <c r="G37" s="44">
        <f>AVERAGE(G21:G35)</f>
        <v>3.001999999999998</v>
      </c>
      <c r="H37" s="44">
        <f t="shared" ref="H37:O37" si="3">AVERAGE(H21:H35)</f>
        <v>15.817333333333334</v>
      </c>
      <c r="I37" s="44">
        <f t="shared" si="3"/>
        <v>1.5239999999999998</v>
      </c>
      <c r="J37" s="44">
        <f t="shared" si="3"/>
        <v>10.495843027458136</v>
      </c>
      <c r="K37" s="44"/>
      <c r="L37" s="44">
        <f t="shared" si="3"/>
        <v>-3.2060000000000017</v>
      </c>
      <c r="M37" s="44">
        <f t="shared" si="3"/>
        <v>20.576666666666664</v>
      </c>
      <c r="N37" s="44">
        <f t="shared" si="3"/>
        <v>9.9506666666666703</v>
      </c>
      <c r="O37" s="44">
        <f t="shared" si="3"/>
        <v>21.591023720873341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K37" s="44"/>
      <c r="AL37" s="44"/>
      <c r="AM37" s="44"/>
      <c r="AN37" s="44"/>
      <c r="AP37" s="44"/>
      <c r="AQ37" s="44"/>
      <c r="AR37" s="44"/>
      <c r="AS37" s="44"/>
    </row>
    <row r="38" spans="5:45" x14ac:dyDescent="0.25">
      <c r="E38" t="s">
        <v>83</v>
      </c>
      <c r="G38" s="44">
        <f>MAX(G21:G35)</f>
        <v>32.800000000000011</v>
      </c>
      <c r="H38" s="44">
        <f t="shared" ref="H38:O38" si="4">MAX(H21:H35)</f>
        <v>28.18</v>
      </c>
      <c r="I38" s="44">
        <f t="shared" si="4"/>
        <v>23.869999999999997</v>
      </c>
      <c r="J38" s="44">
        <f t="shared" si="4"/>
        <v>36.957518037108571</v>
      </c>
      <c r="K38" s="44"/>
      <c r="L38" s="44">
        <f t="shared" si="4"/>
        <v>14.36</v>
      </c>
      <c r="M38" s="44">
        <f t="shared" si="4"/>
        <v>41.960000000000008</v>
      </c>
      <c r="N38" s="44">
        <f t="shared" si="4"/>
        <v>246.11</v>
      </c>
      <c r="O38" s="44">
        <f t="shared" si="4"/>
        <v>178.9469764930046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K38" s="44"/>
      <c r="AL38" s="44"/>
      <c r="AM38" s="44"/>
      <c r="AN38" s="44"/>
      <c r="AP38" s="44"/>
      <c r="AQ38" s="44"/>
      <c r="AR38" s="44"/>
      <c r="AS38" s="44"/>
    </row>
    <row r="39" spans="5:45" x14ac:dyDescent="0.25">
      <c r="E39" t="s">
        <v>84</v>
      </c>
      <c r="G39" s="44">
        <f>MIN(G21:G35)</f>
        <v>-7.1299999999999955</v>
      </c>
      <c r="H39" s="44">
        <f t="shared" ref="H39:O39" si="5">MIN(H21:H35)</f>
        <v>7.6500000000000057</v>
      </c>
      <c r="I39" s="44">
        <f t="shared" si="5"/>
        <v>-10.43</v>
      </c>
      <c r="J39" s="44">
        <f t="shared" si="5"/>
        <v>-6.8453847812785966</v>
      </c>
      <c r="K39" s="44"/>
      <c r="L39" s="44">
        <f t="shared" si="5"/>
        <v>-19.990000000000002</v>
      </c>
      <c r="M39" s="44">
        <f t="shared" si="5"/>
        <v>8.6200000000000045</v>
      </c>
      <c r="N39" s="44">
        <f t="shared" si="5"/>
        <v>-14.530000000000001</v>
      </c>
      <c r="O39" s="44">
        <f t="shared" si="5"/>
        <v>1.219641287669134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K39" s="44"/>
      <c r="AL39" s="44"/>
      <c r="AM39" s="44"/>
      <c r="AN39" s="44"/>
      <c r="AP39" s="44"/>
      <c r="AQ39" s="44"/>
      <c r="AR39" s="44"/>
      <c r="AS39" s="4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E11-3B59-4C90-898A-3C03EE05DA5F}">
  <dimension ref="B2:AA30"/>
  <sheetViews>
    <sheetView topLeftCell="N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-69.09</v>
      </c>
      <c r="N5" s="16">
        <v>131.07</v>
      </c>
      <c r="O5" s="17">
        <v>29.93</v>
      </c>
      <c r="Q5" s="18">
        <f>(M5-J5)/J5*100</f>
        <v>-6.6351351351351315</v>
      </c>
      <c r="R5" s="19">
        <f>(N5-K5)/K5*100</f>
        <v>-0.70454545454545969</v>
      </c>
      <c r="S5" s="19">
        <f>(O5-L5)/L5*100</f>
        <v>-19.651006711409398</v>
      </c>
      <c r="T5" s="27">
        <f t="shared" ref="T5:T9" si="0">(SQRT(M5^2+N5^2+O5^2)-SQRT(J5^2+K5^2+L5^2))/SQRT(J5^2+K5^2+L5^2)*100</f>
        <v>-3.0076187593648118</v>
      </c>
      <c r="U5" s="20"/>
      <c r="W5" s="45">
        <f>(M5-J5)</f>
        <v>4.9099999999999966</v>
      </c>
      <c r="X5" s="43">
        <f>(N5-K5)</f>
        <v>-0.93000000000000682</v>
      </c>
      <c r="Y5" s="43">
        <f>(O5-L5)</f>
        <v>-7.32</v>
      </c>
      <c r="Z5" s="43">
        <f>(SQRT(M5^2+N5^2+O5^2)-SQRT(J5^2+K5^2+L5^2))</f>
        <v>-4.6872136589773845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-61.1</v>
      </c>
      <c r="N6" s="24">
        <v>143.31</v>
      </c>
      <c r="O6" s="25">
        <v>30</v>
      </c>
      <c r="Q6" s="26">
        <f t="shared" ref="Q6:S9" si="1">(M6-J6)/J6*100</f>
        <v>-17.432432432432428</v>
      </c>
      <c r="R6" s="27">
        <f t="shared" si="1"/>
        <v>8.5681818181818201</v>
      </c>
      <c r="S6" s="27">
        <f t="shared" si="1"/>
        <v>-19.463087248322147</v>
      </c>
      <c r="T6" s="27">
        <f t="shared" si="0"/>
        <v>1.8023906539256864</v>
      </c>
      <c r="U6" s="28"/>
      <c r="W6" s="26">
        <f t="shared" ref="W6:Y25" si="2">(M6-J6)</f>
        <v>12.899999999999999</v>
      </c>
      <c r="X6" s="27">
        <f t="shared" si="2"/>
        <v>11.310000000000002</v>
      </c>
      <c r="Y6" s="27">
        <f t="shared" si="2"/>
        <v>-7.25</v>
      </c>
      <c r="Z6" s="27">
        <f t="shared" ref="Z6:Z25" si="3">(SQRT(M6^2+N6^2+O6^2)-SQRT(J6^2+K6^2+L6^2))</f>
        <v>2.8089298437804189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-69.209999999999994</v>
      </c>
      <c r="N7" s="24">
        <v>143.24</v>
      </c>
      <c r="O7" s="25">
        <v>29.89</v>
      </c>
      <c r="Q7" s="26">
        <f t="shared" si="1"/>
        <v>-6.4729729729729817</v>
      </c>
      <c r="R7" s="27">
        <f t="shared" si="1"/>
        <v>8.5151515151515209</v>
      </c>
      <c r="S7" s="27">
        <f t="shared" si="1"/>
        <v>-19.758389261744966</v>
      </c>
      <c r="T7" s="27">
        <f t="shared" si="0"/>
        <v>3.8647253087186222</v>
      </c>
      <c r="U7" s="28"/>
      <c r="W7" s="26">
        <f t="shared" si="2"/>
        <v>4.7900000000000063</v>
      </c>
      <c r="X7" s="27">
        <f t="shared" si="2"/>
        <v>11.240000000000009</v>
      </c>
      <c r="Y7" s="27">
        <f t="shared" si="2"/>
        <v>-7.3599999999999994</v>
      </c>
      <c r="Z7" s="27">
        <f t="shared" si="3"/>
        <v>6.0229685690107999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-62.7</v>
      </c>
      <c r="N8" s="24">
        <v>142</v>
      </c>
      <c r="O8" s="25">
        <v>28.99</v>
      </c>
      <c r="Q8" s="26">
        <f t="shared" si="1"/>
        <v>-15.270270270270267</v>
      </c>
      <c r="R8" s="27">
        <f t="shared" si="1"/>
        <v>7.5757575757575761</v>
      </c>
      <c r="S8" s="27">
        <f t="shared" si="1"/>
        <v>-22.174496644295306</v>
      </c>
      <c r="T8" s="27">
        <f t="shared" si="0"/>
        <v>1.3255347715831389</v>
      </c>
      <c r="U8" s="28"/>
      <c r="W8" s="26">
        <f t="shared" si="2"/>
        <v>11.299999999999997</v>
      </c>
      <c r="X8" s="27">
        <f t="shared" si="2"/>
        <v>10</v>
      </c>
      <c r="Y8" s="27">
        <f t="shared" si="2"/>
        <v>-8.2600000000000016</v>
      </c>
      <c r="Z8" s="27">
        <f t="shared" si="3"/>
        <v>2.0657753471806757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-58.86</v>
      </c>
      <c r="N9" s="31">
        <v>144.69</v>
      </c>
      <c r="O9" s="32">
        <v>30.03</v>
      </c>
      <c r="Q9" s="33">
        <f t="shared" si="1"/>
        <v>-20.45945945945946</v>
      </c>
      <c r="R9" s="34">
        <f t="shared" si="1"/>
        <v>9.6136363636363615</v>
      </c>
      <c r="S9" s="34">
        <f t="shared" si="1"/>
        <v>-19.382550335570468</v>
      </c>
      <c r="T9" s="27">
        <f t="shared" si="0"/>
        <v>2.0660105311128851</v>
      </c>
      <c r="U9" s="35"/>
      <c r="W9" s="33">
        <f t="shared" si="2"/>
        <v>15.14</v>
      </c>
      <c r="X9" s="34">
        <f t="shared" si="2"/>
        <v>12.689999999999998</v>
      </c>
      <c r="Y9" s="34">
        <f t="shared" si="2"/>
        <v>-7.2199999999999989</v>
      </c>
      <c r="Z9" s="34">
        <f t="shared" si="3"/>
        <v>3.2197673827079711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109.92</v>
      </c>
      <c r="N13" s="16">
        <v>129.47</v>
      </c>
      <c r="O13" s="17">
        <v>51.55</v>
      </c>
      <c r="Q13" s="18">
        <f>(M13-J13)/J13*100</f>
        <v>39.139240506329116</v>
      </c>
      <c r="R13" s="19">
        <f>(N13-K13)/K13*100</f>
        <v>13.570175438596491</v>
      </c>
      <c r="S13" s="19">
        <f>(O13-L13)/L13*100</f>
        <v>38.389261744966433</v>
      </c>
      <c r="T13" s="27">
        <f t="shared" ref="T13:T17" si="4">(SQRT(M13^2+N13^2+O13^2)-SQRT(J13^2+K13^2+L13^2))/SQRT(J13^2+K13^2+L13^2)*100</f>
        <v>23.588678592145026</v>
      </c>
      <c r="U13" s="20"/>
      <c r="W13" s="45">
        <f t="shared" si="2"/>
        <v>30.92</v>
      </c>
      <c r="X13" s="43">
        <f t="shared" si="2"/>
        <v>15.469999999999999</v>
      </c>
      <c r="Y13" s="43">
        <f t="shared" si="2"/>
        <v>14.299999999999997</v>
      </c>
      <c r="Z13" s="43">
        <f t="shared" si="3"/>
        <v>33.876301180587319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98.69</v>
      </c>
      <c r="N14" s="24">
        <v>116.17</v>
      </c>
      <c r="O14" s="25">
        <v>61.44</v>
      </c>
      <c r="Q14" s="26">
        <f t="shared" ref="Q14:S17" si="5">(M14-J14)/J14*100</f>
        <v>24.924050632911392</v>
      </c>
      <c r="R14" s="27">
        <f t="shared" si="5"/>
        <v>1.9035087719298258</v>
      </c>
      <c r="S14" s="27">
        <f t="shared" si="5"/>
        <v>64.939597315436231</v>
      </c>
      <c r="T14" s="27">
        <f t="shared" si="4"/>
        <v>14.438034687647258</v>
      </c>
      <c r="U14" s="28"/>
      <c r="W14" s="26">
        <f t="shared" si="2"/>
        <v>19.689999999999998</v>
      </c>
      <c r="X14" s="27">
        <f t="shared" si="2"/>
        <v>2.1700000000000017</v>
      </c>
      <c r="Y14" s="27">
        <f t="shared" si="2"/>
        <v>24.189999999999998</v>
      </c>
      <c r="Z14" s="27">
        <f t="shared" si="3"/>
        <v>20.73482877067039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99.55</v>
      </c>
      <c r="N15" s="24">
        <v>116.19</v>
      </c>
      <c r="O15" s="25">
        <v>60.45</v>
      </c>
      <c r="Q15" s="26">
        <f t="shared" si="5"/>
        <v>26.012658227848096</v>
      </c>
      <c r="R15" s="27">
        <f t="shared" si="5"/>
        <v>1.9210526315789451</v>
      </c>
      <c r="S15" s="27">
        <f t="shared" si="5"/>
        <v>62.281879194630882</v>
      </c>
      <c r="T15" s="27">
        <f t="shared" si="4"/>
        <v>14.553351779499065</v>
      </c>
      <c r="U15" s="28"/>
      <c r="W15" s="26">
        <f t="shared" si="2"/>
        <v>20.549999999999997</v>
      </c>
      <c r="X15" s="27">
        <f t="shared" si="2"/>
        <v>2.1899999999999977</v>
      </c>
      <c r="Y15" s="27">
        <f t="shared" si="2"/>
        <v>23.200000000000003</v>
      </c>
      <c r="Z15" s="27">
        <f t="shared" si="3"/>
        <v>20.900438578764607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100.82</v>
      </c>
      <c r="N16" s="24">
        <v>117.49</v>
      </c>
      <c r="O16" s="25">
        <v>60.46</v>
      </c>
      <c r="Q16" s="26">
        <f t="shared" si="5"/>
        <v>27.620253164556953</v>
      </c>
      <c r="R16" s="27">
        <f t="shared" si="5"/>
        <v>3.0614035087719254</v>
      </c>
      <c r="S16" s="27">
        <f t="shared" si="5"/>
        <v>62.308724832214764</v>
      </c>
      <c r="T16" s="27">
        <f t="shared" si="4"/>
        <v>15.731287670223137</v>
      </c>
      <c r="U16" s="28"/>
      <c r="W16" s="26">
        <f t="shared" si="2"/>
        <v>21.819999999999993</v>
      </c>
      <c r="X16" s="27">
        <f t="shared" si="2"/>
        <v>3.4899999999999949</v>
      </c>
      <c r="Y16" s="27">
        <f t="shared" si="2"/>
        <v>23.21</v>
      </c>
      <c r="Z16" s="27">
        <f t="shared" si="3"/>
        <v>22.592102266059072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98.69</v>
      </c>
      <c r="N17" s="31">
        <v>116.17</v>
      </c>
      <c r="O17" s="32">
        <v>61.44</v>
      </c>
      <c r="Q17" s="33">
        <f t="shared" si="5"/>
        <v>24.924050632911392</v>
      </c>
      <c r="R17" s="34">
        <f t="shared" si="5"/>
        <v>1.9035087719298258</v>
      </c>
      <c r="S17" s="34">
        <f t="shared" si="5"/>
        <v>64.939597315436231</v>
      </c>
      <c r="T17" s="27">
        <f t="shared" si="4"/>
        <v>14.438034687647258</v>
      </c>
      <c r="U17" s="35"/>
      <c r="W17" s="33">
        <f t="shared" si="2"/>
        <v>19.689999999999998</v>
      </c>
      <c r="X17" s="34">
        <f t="shared" si="2"/>
        <v>2.1700000000000017</v>
      </c>
      <c r="Y17" s="34">
        <f t="shared" si="2"/>
        <v>24.189999999999998</v>
      </c>
      <c r="Z17" s="34">
        <f t="shared" si="3"/>
        <v>20.73482877067039</v>
      </c>
      <c r="AA17" s="35"/>
    </row>
    <row r="18" spans="2:27" ht="15.75" thickBot="1" x14ac:dyDescent="0.3">
      <c r="C18" s="38">
        <f>(SUM(C5:C14)/10*100)</f>
        <v>70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122.31</v>
      </c>
      <c r="N21" s="16">
        <v>-17.100000000000001</v>
      </c>
      <c r="O21" s="17">
        <v>27.23</v>
      </c>
      <c r="Q21" s="18">
        <f>(M21-J21)/J21*100</f>
        <v>-30.10857142857143</v>
      </c>
      <c r="R21" s="19">
        <f>(N21-K21)</f>
        <v>-17.100000000000001</v>
      </c>
      <c r="S21" s="19">
        <f>(O21-L21)/L21*100</f>
        <v>-26.8993288590604</v>
      </c>
      <c r="T21" s="40"/>
      <c r="U21" s="20"/>
      <c r="W21" s="45">
        <f t="shared" si="2"/>
        <v>-52.69</v>
      </c>
      <c r="X21" s="43">
        <f t="shared" si="2"/>
        <v>-17.100000000000001</v>
      </c>
      <c r="Y21" s="43">
        <f t="shared" si="2"/>
        <v>-10.02</v>
      </c>
      <c r="Z21" s="43">
        <f t="shared" si="3"/>
        <v>-52.454667235221621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154.22</v>
      </c>
      <c r="N22" s="24">
        <v>-12.9</v>
      </c>
      <c r="O22" s="25">
        <v>26.68</v>
      </c>
      <c r="Q22" s="26">
        <f t="shared" ref="Q22:Q25" si="6">(M22-J22)/J22*100</f>
        <v>-11.874285714285715</v>
      </c>
      <c r="R22" s="27">
        <f t="shared" ref="R22:R25" si="7">(N22-K22)</f>
        <v>-12.9</v>
      </c>
      <c r="S22" s="27">
        <f t="shared" ref="S22:S25" si="8">(O22-L22)/L22*100</f>
        <v>-28.375838926174495</v>
      </c>
      <c r="T22" s="41"/>
      <c r="U22" s="28"/>
      <c r="W22" s="26">
        <f t="shared" si="2"/>
        <v>-20.78</v>
      </c>
      <c r="X22" s="27">
        <f t="shared" si="2"/>
        <v>-12.9</v>
      </c>
      <c r="Y22" s="27">
        <f t="shared" si="2"/>
        <v>-10.57</v>
      </c>
      <c r="Z22" s="27">
        <f t="shared" si="3"/>
        <v>-21.879022290926514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122.23</v>
      </c>
      <c r="N23" s="24">
        <v>-16.68</v>
      </c>
      <c r="O23" s="25">
        <v>29.23</v>
      </c>
      <c r="Q23" s="26">
        <f t="shared" si="6"/>
        <v>-30.154285714285713</v>
      </c>
      <c r="R23" s="27">
        <f t="shared" si="7"/>
        <v>-16.68</v>
      </c>
      <c r="S23" s="27">
        <f t="shared" si="8"/>
        <v>-21.530201342281881</v>
      </c>
      <c r="T23" s="41"/>
      <c r="U23" s="28"/>
      <c r="W23" s="26">
        <f t="shared" si="2"/>
        <v>-52.769999999999996</v>
      </c>
      <c r="X23" s="27">
        <f t="shared" si="2"/>
        <v>-16.68</v>
      </c>
      <c r="Y23" s="27">
        <f t="shared" si="2"/>
        <v>-8.02</v>
      </c>
      <c r="Z23" s="27">
        <f t="shared" si="3"/>
        <v>-52.142047466174319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123.6</v>
      </c>
      <c r="N24" s="24">
        <v>-18.03</v>
      </c>
      <c r="O24" s="25">
        <v>29.25</v>
      </c>
      <c r="Q24" s="26">
        <f t="shared" si="6"/>
        <v>-29.371428571428577</v>
      </c>
      <c r="R24" s="27">
        <f t="shared" si="7"/>
        <v>-18.03</v>
      </c>
      <c r="S24" s="27">
        <f t="shared" si="8"/>
        <v>-21.476510067114095</v>
      </c>
      <c r="T24" s="41"/>
      <c r="U24" s="28"/>
      <c r="W24" s="26">
        <f t="shared" si="2"/>
        <v>-51.400000000000006</v>
      </c>
      <c r="X24" s="27">
        <f t="shared" si="2"/>
        <v>-18.03</v>
      </c>
      <c r="Y24" s="27">
        <f t="shared" si="2"/>
        <v>-8</v>
      </c>
      <c r="Z24" s="27">
        <f t="shared" si="3"/>
        <v>-50.633356910722739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213.98</v>
      </c>
      <c r="N25" s="31">
        <v>79.33</v>
      </c>
      <c r="O25" s="32">
        <v>27.24</v>
      </c>
      <c r="Q25" s="33">
        <f t="shared" si="6"/>
        <v>22.274285714285707</v>
      </c>
      <c r="R25" s="34">
        <f t="shared" si="7"/>
        <v>79.33</v>
      </c>
      <c r="S25" s="34">
        <f t="shared" si="8"/>
        <v>-26.872483221476511</v>
      </c>
      <c r="T25" s="42"/>
      <c r="U25" s="35"/>
      <c r="W25" s="33">
        <f t="shared" si="2"/>
        <v>38.97999999999999</v>
      </c>
      <c r="X25" s="34">
        <f t="shared" si="2"/>
        <v>79.33</v>
      </c>
      <c r="Y25" s="34">
        <f t="shared" si="2"/>
        <v>-10.010000000000002</v>
      </c>
      <c r="Z25" s="34">
        <f t="shared" si="3"/>
        <v>50.911362090088687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-0.19228685466660286</v>
      </c>
      <c r="R28" s="44">
        <f>AVERAGE(R5:R9,R13:R17)</f>
        <v>5.5927830940988841</v>
      </c>
      <c r="S28" s="44">
        <f t="shared" ref="S28" si="9">AVERAGE(S5:S9,S13:S17,S21:S25)</f>
        <v>4.4850111856823238</v>
      </c>
      <c r="T28" s="44">
        <f>AVERAGE(T5:T9,T13:T17)</f>
        <v>8.8800429923137276</v>
      </c>
      <c r="V28" t="s">
        <v>89</v>
      </c>
      <c r="W28" s="44">
        <f>AVERAGE(W5:W9,W13:W17,W21:W25)</f>
        <v>1.5366666666666646</v>
      </c>
      <c r="X28" s="44">
        <f>AVERAGE(X5:X9,X13:X17,X21:X25)</f>
        <v>5.6279999999999992</v>
      </c>
      <c r="Y28" s="44">
        <f t="shared" ref="Y28:Z28" si="10">AVERAGE(Y5:Y9,Y13:Y17,Y21:Y25)</f>
        <v>1.670666666666667</v>
      </c>
      <c r="Z28" s="44">
        <f t="shared" si="10"/>
        <v>0.13806634916651697</v>
      </c>
    </row>
    <row r="29" spans="2:27" x14ac:dyDescent="0.25">
      <c r="O29" t="s">
        <v>83</v>
      </c>
      <c r="Q29" s="44">
        <f>MAX(Q5:Q9,Q13:Q17,Q21:Q25)</f>
        <v>39.139240506329116</v>
      </c>
      <c r="R29" s="44">
        <f>MAX(R5:R9,R13:R17)</f>
        <v>13.570175438596491</v>
      </c>
      <c r="S29" s="44">
        <f>MAX(S5:S9,S13:S17,S21:S25)</f>
        <v>64.939597315436231</v>
      </c>
      <c r="T29" s="44">
        <f>MAX(T5:T9,T13:T17)</f>
        <v>23.588678592145026</v>
      </c>
      <c r="V29" t="s">
        <v>90</v>
      </c>
      <c r="W29" s="44">
        <f>MAX(W5:W9,W13:W17,W21:W25)</f>
        <v>38.97999999999999</v>
      </c>
      <c r="X29" s="44">
        <f>MAX(X5:X9,X13:X17,X21:X25)</f>
        <v>79.33</v>
      </c>
      <c r="Y29" s="44">
        <f>MAX(Y5:Y9,Y13:Y17,Y21:Y25)</f>
        <v>24.189999999999998</v>
      </c>
      <c r="Z29" s="44">
        <f>MAX(Z5:Z9,Z13:Z17,Z21:Z25)</f>
        <v>50.911362090088687</v>
      </c>
    </row>
    <row r="30" spans="2:27" x14ac:dyDescent="0.25">
      <c r="O30" t="s">
        <v>84</v>
      </c>
      <c r="Q30" s="44">
        <f>MIN(Q5:Q9,Q13:Q17,Q21:Q25)</f>
        <v>-30.154285714285713</v>
      </c>
      <c r="R30" s="44">
        <f>MIN(R5:R9,R13:R17)</f>
        <v>-0.70454545454545969</v>
      </c>
      <c r="S30" s="44">
        <f>MIN(S5:S9,S13:S17,S21:S25)</f>
        <v>-28.375838926174495</v>
      </c>
      <c r="T30" s="44">
        <f>MIN(T5:T9,T13:T17)</f>
        <v>-3.0076187593648118</v>
      </c>
      <c r="V30" t="s">
        <v>91</v>
      </c>
      <c r="W30" s="44">
        <f>MIN(W5:W9,W13:W17,W21:W25)</f>
        <v>-52.769999999999996</v>
      </c>
      <c r="X30" s="44">
        <f>MIN(X5:X9,X13:X17,X21:X25)</f>
        <v>-18.03</v>
      </c>
      <c r="Y30" s="44">
        <f>MIN(Y5:Y9,Y13:Y17,Y21:Y25)</f>
        <v>-10.57</v>
      </c>
      <c r="Z30" s="44">
        <f>MIN(Z5:Z9,Z13:Z17,Z21:Z25)</f>
        <v>-52.454667235221621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C5B5-A79E-4F1D-BD8A-20849A2DE27A}">
  <dimension ref="B2:AA30"/>
  <sheetViews>
    <sheetView topLeftCell="L1" workbookViewId="0">
      <selection activeCell="AA34" sqref="AA34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-77.52</v>
      </c>
      <c r="N5" s="16">
        <v>133.72999999999999</v>
      </c>
      <c r="O5" s="17">
        <v>28.8</v>
      </c>
      <c r="Q5" s="18">
        <f>(M5-J5)/J5*100</f>
        <v>4.7567567567567508</v>
      </c>
      <c r="R5" s="19">
        <f>(N5-K5)/K5*100</f>
        <v>1.310606060606053</v>
      </c>
      <c r="S5" s="19">
        <f>(O5-L5)/L5*100</f>
        <v>-22.68456375838926</v>
      </c>
      <c r="T5" s="27">
        <f t="shared" ref="T5:T9" si="0">(SQRT(M5^2+N5^2+O5^2)-SQRT(J5^2+K5^2+L5^2))/SQRT(J5^2+K5^2+L5^2)*100</f>
        <v>0.89142501769297233</v>
      </c>
      <c r="U5" s="20"/>
      <c r="W5" s="45">
        <f>(M5-J5)</f>
        <v>-3.519999999999996</v>
      </c>
      <c r="X5" s="43">
        <f>(N5-K5)</f>
        <v>1.7299999999999898</v>
      </c>
      <c r="Y5" s="43">
        <f>(O5-L5)</f>
        <v>-8.4499999999999993</v>
      </c>
      <c r="Z5" s="43">
        <f>(SQRT(M5^2+N5^2+O5^2)-SQRT(J5^2+K5^2+L5^2))</f>
        <v>1.3892384152328816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-77.86</v>
      </c>
      <c r="N6" s="24">
        <v>139.19999999999999</v>
      </c>
      <c r="O6" s="25">
        <v>27.77</v>
      </c>
      <c r="Q6" s="26">
        <f t="shared" ref="Q6:S9" si="1">(M6-J6)/J6*100</f>
        <v>5.2162162162162158</v>
      </c>
      <c r="R6" s="27">
        <f t="shared" si="1"/>
        <v>5.4545454545454461</v>
      </c>
      <c r="S6" s="27">
        <f t="shared" si="1"/>
        <v>-25.449664429530198</v>
      </c>
      <c r="T6" s="27">
        <f t="shared" si="0"/>
        <v>3.8822823482233622</v>
      </c>
      <c r="U6" s="28"/>
      <c r="W6" s="26">
        <f t="shared" ref="W6:Y25" si="2">(M6-J6)</f>
        <v>-3.8599999999999994</v>
      </c>
      <c r="X6" s="27">
        <f t="shared" si="2"/>
        <v>7.1999999999999886</v>
      </c>
      <c r="Y6" s="27">
        <f t="shared" si="2"/>
        <v>-9.48</v>
      </c>
      <c r="Z6" s="27">
        <f t="shared" ref="Z6:Z25" si="3">(SQRT(M6^2+N6^2+O6^2)-SQRT(J6^2+K6^2+L6^2))</f>
        <v>6.0503302800393612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-77.260000000000005</v>
      </c>
      <c r="N7" s="24">
        <v>136.4</v>
      </c>
      <c r="O7" s="25">
        <v>29.79</v>
      </c>
      <c r="Q7" s="26">
        <f t="shared" si="1"/>
        <v>4.4054054054054124</v>
      </c>
      <c r="R7" s="27">
        <f t="shared" si="1"/>
        <v>3.3333333333333375</v>
      </c>
      <c r="S7" s="27">
        <f t="shared" si="1"/>
        <v>-20.026845637583897</v>
      </c>
      <c r="T7" s="27">
        <f t="shared" si="0"/>
        <v>2.3882515838269676</v>
      </c>
      <c r="U7" s="28"/>
      <c r="W7" s="26">
        <f t="shared" si="2"/>
        <v>-3.2600000000000051</v>
      </c>
      <c r="X7" s="27">
        <f t="shared" si="2"/>
        <v>4.4000000000000057</v>
      </c>
      <c r="Y7" s="27">
        <f t="shared" si="2"/>
        <v>-7.4600000000000009</v>
      </c>
      <c r="Z7" s="27">
        <f t="shared" si="3"/>
        <v>3.7219629016917963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-77.56</v>
      </c>
      <c r="N8" s="24">
        <v>137.79</v>
      </c>
      <c r="O8" s="25">
        <v>28.78</v>
      </c>
      <c r="Q8" s="26">
        <f t="shared" si="1"/>
        <v>4.8108108108108141</v>
      </c>
      <c r="R8" s="27">
        <f t="shared" si="1"/>
        <v>4.3863636363636305</v>
      </c>
      <c r="S8" s="27">
        <f t="shared" si="1"/>
        <v>-22.738255033557046</v>
      </c>
      <c r="T8" s="27">
        <f t="shared" si="0"/>
        <v>3.1263427331282734</v>
      </c>
      <c r="U8" s="28"/>
      <c r="W8" s="26">
        <f t="shared" si="2"/>
        <v>-3.5600000000000023</v>
      </c>
      <c r="X8" s="27">
        <f t="shared" si="2"/>
        <v>5.789999999999992</v>
      </c>
      <c r="Y8" s="27">
        <f t="shared" si="2"/>
        <v>-8.4699999999999989</v>
      </c>
      <c r="Z8" s="27">
        <f t="shared" si="3"/>
        <v>4.8722386491758414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-77.56</v>
      </c>
      <c r="N9" s="31">
        <v>137.79</v>
      </c>
      <c r="O9" s="32">
        <v>28.78</v>
      </c>
      <c r="Q9" s="33">
        <f t="shared" si="1"/>
        <v>4.8108108108108141</v>
      </c>
      <c r="R9" s="34">
        <f t="shared" si="1"/>
        <v>4.3863636363636305</v>
      </c>
      <c r="S9" s="34">
        <f t="shared" si="1"/>
        <v>-22.738255033557046</v>
      </c>
      <c r="T9" s="27">
        <f t="shared" si="0"/>
        <v>3.1263427331282734</v>
      </c>
      <c r="U9" s="35"/>
      <c r="W9" s="33">
        <f t="shared" si="2"/>
        <v>-3.5600000000000023</v>
      </c>
      <c r="X9" s="34">
        <f t="shared" si="2"/>
        <v>5.789999999999992</v>
      </c>
      <c r="Y9" s="34">
        <f t="shared" si="2"/>
        <v>-8.4699999999999989</v>
      </c>
      <c r="Z9" s="34">
        <f t="shared" si="3"/>
        <v>4.8722386491758414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121.12</v>
      </c>
      <c r="N13" s="16">
        <v>86.88</v>
      </c>
      <c r="O13" s="17">
        <v>31.86</v>
      </c>
      <c r="Q13" s="18">
        <f>(M13-J13)/J13*100</f>
        <v>53.316455696202539</v>
      </c>
      <c r="R13" s="19">
        <f>(N13-K13)/K13*100</f>
        <v>-23.789473684210531</v>
      </c>
      <c r="S13" s="19">
        <f>(O13-L13)/L13*100</f>
        <v>-14.469798657718123</v>
      </c>
      <c r="T13" s="27">
        <f t="shared" ref="T13:T17" si="4">(SQRT(M13^2+N13^2+O13^2)-SQRT(J13^2+K13^2+L13^2))/SQRT(J13^2+K13^2+L13^2)*100</f>
        <v>6.1359705099541504</v>
      </c>
      <c r="U13" s="20"/>
      <c r="W13" s="45">
        <f t="shared" si="2"/>
        <v>42.120000000000005</v>
      </c>
      <c r="X13" s="43">
        <f t="shared" si="2"/>
        <v>-27.120000000000005</v>
      </c>
      <c r="Y13" s="43">
        <f t="shared" si="2"/>
        <v>-5.3900000000000006</v>
      </c>
      <c r="Z13" s="43">
        <f t="shared" si="3"/>
        <v>8.8120232855954441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124.75</v>
      </c>
      <c r="N14" s="24">
        <v>85.56</v>
      </c>
      <c r="O14" s="25">
        <v>31.92</v>
      </c>
      <c r="Q14" s="26">
        <f t="shared" ref="Q14:S17" si="5">(M14-J14)/J14*100</f>
        <v>57.911392405063289</v>
      </c>
      <c r="R14" s="27">
        <f t="shared" si="5"/>
        <v>-24.94736842105263</v>
      </c>
      <c r="S14" s="27">
        <f t="shared" si="5"/>
        <v>-14.308724832214761</v>
      </c>
      <c r="T14" s="27">
        <f t="shared" si="4"/>
        <v>7.6525714134035372</v>
      </c>
      <c r="U14" s="28"/>
      <c r="W14" s="26">
        <f t="shared" si="2"/>
        <v>45.75</v>
      </c>
      <c r="X14" s="27">
        <f t="shared" si="2"/>
        <v>-28.439999999999998</v>
      </c>
      <c r="Y14" s="27">
        <f t="shared" si="2"/>
        <v>-5.3299999999999983</v>
      </c>
      <c r="Z14" s="27">
        <f t="shared" si="3"/>
        <v>10.990052409834334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128.33000000000001</v>
      </c>
      <c r="N15" s="24">
        <v>93.7</v>
      </c>
      <c r="O15" s="25">
        <v>30.94</v>
      </c>
      <c r="Q15" s="26">
        <f t="shared" si="5"/>
        <v>62.443037974683556</v>
      </c>
      <c r="R15" s="27">
        <f t="shared" si="5"/>
        <v>-17.807017543859647</v>
      </c>
      <c r="S15" s="27">
        <f t="shared" si="5"/>
        <v>-16.939597315436238</v>
      </c>
      <c r="T15" s="27">
        <f t="shared" si="4"/>
        <v>12.720880026157474</v>
      </c>
      <c r="U15" s="28"/>
      <c r="W15" s="26">
        <f t="shared" si="2"/>
        <v>49.330000000000013</v>
      </c>
      <c r="X15" s="27">
        <f t="shared" si="2"/>
        <v>-20.299999999999997</v>
      </c>
      <c r="Y15" s="27">
        <f t="shared" si="2"/>
        <v>-6.3099999999999987</v>
      </c>
      <c r="Z15" s="27">
        <f t="shared" si="3"/>
        <v>18.268779294475991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124.82</v>
      </c>
      <c r="N16" s="24">
        <v>86.84</v>
      </c>
      <c r="O16" s="25">
        <v>29.91</v>
      </c>
      <c r="Q16" s="26">
        <f t="shared" si="5"/>
        <v>57.999999999999993</v>
      </c>
      <c r="R16" s="27">
        <f t="shared" si="5"/>
        <v>-23.824561403508767</v>
      </c>
      <c r="S16" s="27">
        <f t="shared" si="5"/>
        <v>-19.70469798657718</v>
      </c>
      <c r="T16" s="27">
        <f t="shared" si="4"/>
        <v>7.9086831396396411</v>
      </c>
      <c r="U16" s="28"/>
      <c r="W16" s="26">
        <f t="shared" si="2"/>
        <v>45.819999999999993</v>
      </c>
      <c r="X16" s="27">
        <f t="shared" si="2"/>
        <v>-27.159999999999997</v>
      </c>
      <c r="Y16" s="27">
        <f t="shared" si="2"/>
        <v>-7.34</v>
      </c>
      <c r="Z16" s="27">
        <f t="shared" si="3"/>
        <v>11.357860972741435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67.94</v>
      </c>
      <c r="N17" s="31">
        <v>124.3</v>
      </c>
      <c r="O17" s="32">
        <v>30.95</v>
      </c>
      <c r="Q17" s="33">
        <f t="shared" si="5"/>
        <v>-14.000000000000004</v>
      </c>
      <c r="R17" s="34">
        <f t="shared" si="5"/>
        <v>9.0350877192982431</v>
      </c>
      <c r="S17" s="34">
        <f t="shared" si="5"/>
        <v>-16.912751677852349</v>
      </c>
      <c r="T17" s="27">
        <f t="shared" si="4"/>
        <v>0.96427709833885322</v>
      </c>
      <c r="U17" s="35"/>
      <c r="W17" s="33">
        <f t="shared" si="2"/>
        <v>-11.060000000000002</v>
      </c>
      <c r="X17" s="34">
        <f t="shared" si="2"/>
        <v>10.299999999999997</v>
      </c>
      <c r="Y17" s="34">
        <f t="shared" si="2"/>
        <v>-6.3000000000000007</v>
      </c>
      <c r="Z17" s="34">
        <f t="shared" si="3"/>
        <v>1.3848228622584884</v>
      </c>
      <c r="AA17" s="35"/>
    </row>
    <row r="18" spans="2:27" ht="15.75" thickBot="1" x14ac:dyDescent="0.3">
      <c r="C18" s="38">
        <f>(SUM(C5:C14)/10*100)</f>
        <v>40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125.71</v>
      </c>
      <c r="N21" s="16">
        <v>84.17</v>
      </c>
      <c r="O21" s="17">
        <v>30.94</v>
      </c>
      <c r="Q21" s="18">
        <f>(M21-J21)/J21*100</f>
        <v>-28.165714285714287</v>
      </c>
      <c r="R21" s="19">
        <f>(N21-K21)</f>
        <v>84.17</v>
      </c>
      <c r="S21" s="19">
        <f>(O21-L21)/L21*100</f>
        <v>-16.939597315436238</v>
      </c>
      <c r="T21" s="40"/>
      <c r="U21" s="20"/>
      <c r="W21" s="45">
        <f t="shared" si="2"/>
        <v>-49.290000000000006</v>
      </c>
      <c r="X21" s="43">
        <f t="shared" si="2"/>
        <v>84.17</v>
      </c>
      <c r="Y21" s="43">
        <f t="shared" si="2"/>
        <v>-6.3099999999999987</v>
      </c>
      <c r="Z21" s="43">
        <f t="shared" si="3"/>
        <v>-24.50268440552091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191.62</v>
      </c>
      <c r="N22" s="24">
        <v>-14.65</v>
      </c>
      <c r="O22" s="25">
        <v>30.24</v>
      </c>
      <c r="Q22" s="26">
        <f t="shared" ref="Q22:Q25" si="6">(M22-J22)/J22*100</f>
        <v>9.49714285714286</v>
      </c>
      <c r="R22" s="27">
        <f t="shared" ref="R22:R25" si="7">(N22-K22)</f>
        <v>-14.65</v>
      </c>
      <c r="S22" s="27">
        <f t="shared" ref="S22:S25" si="8">(O22-L22)/L22*100</f>
        <v>-18.818791946308728</v>
      </c>
      <c r="T22" s="41"/>
      <c r="U22" s="28"/>
      <c r="W22" s="26">
        <f t="shared" si="2"/>
        <v>16.620000000000005</v>
      </c>
      <c r="X22" s="27">
        <f t="shared" si="2"/>
        <v>-14.65</v>
      </c>
      <c r="Y22" s="27">
        <f t="shared" si="2"/>
        <v>-7.0100000000000016</v>
      </c>
      <c r="Z22" s="27">
        <f t="shared" si="3"/>
        <v>15.623288952819422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182.56</v>
      </c>
      <c r="N23" s="24">
        <v>-1.31</v>
      </c>
      <c r="O23" s="25">
        <v>29.06</v>
      </c>
      <c r="Q23" s="26">
        <f t="shared" si="6"/>
        <v>4.3200000000000021</v>
      </c>
      <c r="R23" s="27">
        <f t="shared" si="7"/>
        <v>-1.31</v>
      </c>
      <c r="S23" s="27">
        <f t="shared" si="8"/>
        <v>-21.986577181208059</v>
      </c>
      <c r="T23" s="41"/>
      <c r="U23" s="28"/>
      <c r="W23" s="26">
        <f t="shared" si="2"/>
        <v>7.5600000000000023</v>
      </c>
      <c r="X23" s="27">
        <f t="shared" si="2"/>
        <v>-1.31</v>
      </c>
      <c r="Y23" s="27">
        <f t="shared" si="2"/>
        <v>-8.1900000000000013</v>
      </c>
      <c r="Z23" s="27">
        <f t="shared" si="3"/>
        <v>5.9425183396776333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183.61</v>
      </c>
      <c r="N24" s="24">
        <v>-1.49</v>
      </c>
      <c r="O24" s="25">
        <v>28.07</v>
      </c>
      <c r="Q24" s="26">
        <f t="shared" si="6"/>
        <v>4.9200000000000079</v>
      </c>
      <c r="R24" s="27">
        <f t="shared" si="7"/>
        <v>-1.49</v>
      </c>
      <c r="S24" s="27">
        <f t="shared" si="8"/>
        <v>-24.644295302013422</v>
      </c>
      <c r="T24" s="41"/>
      <c r="U24" s="28"/>
      <c r="W24" s="26">
        <f t="shared" si="2"/>
        <v>8.6100000000000136</v>
      </c>
      <c r="X24" s="27">
        <f t="shared" si="2"/>
        <v>-1.49</v>
      </c>
      <c r="Y24" s="27">
        <f t="shared" si="2"/>
        <v>-9.18</v>
      </c>
      <c r="Z24" s="27">
        <f t="shared" si="3"/>
        <v>6.8286837520891197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192.97</v>
      </c>
      <c r="N25" s="31">
        <v>-13.28</v>
      </c>
      <c r="O25" s="32">
        <v>30.25</v>
      </c>
      <c r="Q25" s="33">
        <f t="shared" si="6"/>
        <v>10.268571428571429</v>
      </c>
      <c r="R25" s="34">
        <f t="shared" si="7"/>
        <v>-13.28</v>
      </c>
      <c r="S25" s="34">
        <f t="shared" si="8"/>
        <v>-18.791946308724832</v>
      </c>
      <c r="T25" s="42"/>
      <c r="U25" s="35"/>
      <c r="W25" s="33">
        <f t="shared" si="2"/>
        <v>17.97</v>
      </c>
      <c r="X25" s="34">
        <f t="shared" si="2"/>
        <v>-13.28</v>
      </c>
      <c r="Y25" s="34">
        <f t="shared" si="2"/>
        <v>-7</v>
      </c>
      <c r="Z25" s="34">
        <f t="shared" si="3"/>
        <v>16.856983387802217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16.167392405063293</v>
      </c>
      <c r="R28" s="44">
        <f>AVERAGE(R5:R9,R13:R17)</f>
        <v>-6.2462121212121229</v>
      </c>
      <c r="S28" s="44">
        <f t="shared" ref="S28" si="9">AVERAGE(S5:S9,S13:S17,S21:S25)</f>
        <v>-19.810290827740491</v>
      </c>
      <c r="T28" s="44">
        <f>AVERAGE(T5:T9,T13:T17)</f>
        <v>4.8797026603493503</v>
      </c>
      <c r="V28" t="s">
        <v>89</v>
      </c>
      <c r="W28" s="44">
        <f>AVERAGE(W5:W9,W13:W17,W21:W25)</f>
        <v>10.377999999999998</v>
      </c>
      <c r="X28" s="44">
        <f>AVERAGE(X5:X9,X13:X17,X21:X25)</f>
        <v>-0.95800000000000196</v>
      </c>
      <c r="Y28" s="44">
        <f t="shared" ref="Y28:Z28" si="10">AVERAGE(Y5:Y9,Y13:Y17,Y21:Y25)</f>
        <v>-7.3793333333333333</v>
      </c>
      <c r="Z28" s="44">
        <f t="shared" si="10"/>
        <v>6.1645558498059261</v>
      </c>
    </row>
    <row r="29" spans="2:27" x14ac:dyDescent="0.25">
      <c r="O29" t="s">
        <v>83</v>
      </c>
      <c r="Q29" s="44">
        <f>MAX(Q5:Q9,Q13:Q17,Q21:Q25)</f>
        <v>62.443037974683556</v>
      </c>
      <c r="R29" s="44">
        <f>MAX(R5:R9,R13:R17)</f>
        <v>9.0350877192982431</v>
      </c>
      <c r="S29" s="44">
        <f>MAX(S5:S9,S13:S17,S21:S25)</f>
        <v>-14.308724832214761</v>
      </c>
      <c r="T29" s="44">
        <f>MAX(T5:T9,T13:T17)</f>
        <v>12.720880026157474</v>
      </c>
      <c r="V29" t="s">
        <v>90</v>
      </c>
      <c r="W29" s="44">
        <f>MAX(W5:W9,W13:W17,W21:W25)</f>
        <v>49.330000000000013</v>
      </c>
      <c r="X29" s="44">
        <f>MAX(X5:X9,X13:X17,X21:X25)</f>
        <v>84.17</v>
      </c>
      <c r="Y29" s="44">
        <f>MAX(Y5:Y9,Y13:Y17,Y21:Y25)</f>
        <v>-5.3299999999999983</v>
      </c>
      <c r="Z29" s="44">
        <f>MAX(Z5:Z9,Z13:Z17,Z21:Z25)</f>
        <v>18.268779294475991</v>
      </c>
    </row>
    <row r="30" spans="2:27" x14ac:dyDescent="0.25">
      <c r="O30" t="s">
        <v>84</v>
      </c>
      <c r="Q30" s="44">
        <f>MIN(Q5:Q9,Q13:Q17,Q21:Q25)</f>
        <v>-28.165714285714287</v>
      </c>
      <c r="R30" s="44">
        <f>MIN(R5:R9,R13:R17)</f>
        <v>-24.94736842105263</v>
      </c>
      <c r="S30" s="44">
        <f>MIN(S5:S9,S13:S17,S21:S25)</f>
        <v>-25.449664429530198</v>
      </c>
      <c r="T30" s="44">
        <f>MIN(T5:T9,T13:T17)</f>
        <v>0.89142501769297233</v>
      </c>
      <c r="V30" t="s">
        <v>91</v>
      </c>
      <c r="W30" s="44">
        <f>MIN(W5:W9,W13:W17,W21:W25)</f>
        <v>-49.290000000000006</v>
      </c>
      <c r="X30" s="44">
        <f>MIN(X5:X9,X13:X17,X21:X25)</f>
        <v>-28.439999999999998</v>
      </c>
      <c r="Y30" s="44">
        <f>MIN(Y5:Y9,Y13:Y17,Y21:Y25)</f>
        <v>-9.48</v>
      </c>
      <c r="Z30" s="44">
        <f>MIN(Z5:Z9,Z13:Z17,Z21:Z25)</f>
        <v>-24.50268440552091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0875-4E7C-4962-A159-04ECD6433A31}">
  <dimension ref="C3:Q39"/>
  <sheetViews>
    <sheetView topLeftCell="G1" workbookViewId="0">
      <selection activeCell="P16" activeCellId="1" sqref="K16:K18 P16:P18"/>
    </sheetView>
  </sheetViews>
  <sheetFormatPr defaultRowHeight="15" x14ac:dyDescent="0.25"/>
  <sheetData>
    <row r="3" spans="3:17" x14ac:dyDescent="0.25">
      <c r="C3" t="s">
        <v>79</v>
      </c>
      <c r="H3">
        <v>4</v>
      </c>
      <c r="M3">
        <v>16</v>
      </c>
    </row>
    <row r="4" spans="3:17" ht="15.75" thickBot="1" x14ac:dyDescent="0.3">
      <c r="C4">
        <v>4</v>
      </c>
      <c r="D4">
        <v>70</v>
      </c>
      <c r="G4" t="s">
        <v>101</v>
      </c>
      <c r="H4" t="s">
        <v>92</v>
      </c>
      <c r="I4" t="s">
        <v>93</v>
      </c>
      <c r="J4" s="44" t="s">
        <v>94</v>
      </c>
      <c r="K4" t="s">
        <v>95</v>
      </c>
      <c r="M4" t="s">
        <v>92</v>
      </c>
      <c r="N4" t="s">
        <v>93</v>
      </c>
      <c r="O4" s="44" t="s">
        <v>94</v>
      </c>
      <c r="P4" t="s">
        <v>95</v>
      </c>
      <c r="Q4" s="44"/>
    </row>
    <row r="5" spans="3:17" x14ac:dyDescent="0.25">
      <c r="C5">
        <v>16</v>
      </c>
      <c r="D5">
        <v>40</v>
      </c>
      <c r="H5" s="18">
        <v>-6.6351351351351315</v>
      </c>
      <c r="I5" s="19">
        <v>-0.70454545454545969</v>
      </c>
      <c r="J5" s="19">
        <v>-19.651006711409398</v>
      </c>
      <c r="K5" s="27">
        <v>-3.0076187593648118</v>
      </c>
      <c r="M5" s="18">
        <v>4.7567567567567508</v>
      </c>
      <c r="N5" s="19">
        <v>1.310606060606053</v>
      </c>
      <c r="O5" s="19">
        <v>-22.68456375838926</v>
      </c>
      <c r="P5" s="27">
        <v>0.89142501769297233</v>
      </c>
      <c r="Q5" s="44"/>
    </row>
    <row r="6" spans="3:17" x14ac:dyDescent="0.25">
      <c r="H6" s="26">
        <v>-17.432432432432428</v>
      </c>
      <c r="I6" s="27">
        <v>8.5681818181818201</v>
      </c>
      <c r="J6" s="27">
        <v>-19.463087248322147</v>
      </c>
      <c r="K6" s="27">
        <v>1.8023906539256864</v>
      </c>
      <c r="M6" s="26">
        <v>5.2162162162162158</v>
      </c>
      <c r="N6" s="27">
        <v>5.4545454545454461</v>
      </c>
      <c r="O6" s="27">
        <v>-25.449664429530198</v>
      </c>
      <c r="P6" s="27">
        <v>3.8822823482233622</v>
      </c>
      <c r="Q6" s="44"/>
    </row>
    <row r="7" spans="3:17" x14ac:dyDescent="0.25">
      <c r="H7" s="26">
        <v>-6.4729729729729817</v>
      </c>
      <c r="I7" s="27">
        <v>8.5151515151515209</v>
      </c>
      <c r="J7" s="27">
        <v>-19.758389261744966</v>
      </c>
      <c r="K7" s="27">
        <v>3.8647253087186222</v>
      </c>
      <c r="M7" s="26">
        <v>4.4054054054054124</v>
      </c>
      <c r="N7" s="27">
        <v>3.3333333333333375</v>
      </c>
      <c r="O7" s="27">
        <v>-20.026845637583897</v>
      </c>
      <c r="P7" s="27">
        <v>2.3882515838269676</v>
      </c>
      <c r="Q7" s="44"/>
    </row>
    <row r="8" spans="3:17" x14ac:dyDescent="0.25">
      <c r="H8" s="26">
        <v>-15.270270270270267</v>
      </c>
      <c r="I8" s="27">
        <v>7.5757575757575761</v>
      </c>
      <c r="J8" s="27">
        <v>-22.174496644295306</v>
      </c>
      <c r="K8" s="27">
        <v>1.3255347715831389</v>
      </c>
      <c r="M8" s="26">
        <v>4.8108108108108141</v>
      </c>
      <c r="N8" s="27">
        <v>4.3863636363636305</v>
      </c>
      <c r="O8" s="27">
        <v>-22.738255033557046</v>
      </c>
      <c r="P8" s="27">
        <v>3.1263427331282734</v>
      </c>
      <c r="Q8" s="44"/>
    </row>
    <row r="9" spans="3:17" ht="15.75" thickBot="1" x14ac:dyDescent="0.3">
      <c r="H9" s="33">
        <v>-20.45945945945946</v>
      </c>
      <c r="I9" s="34">
        <v>9.6136363636363615</v>
      </c>
      <c r="J9" s="34">
        <v>-19.382550335570468</v>
      </c>
      <c r="K9" s="27">
        <v>2.0660105311128851</v>
      </c>
      <c r="M9" s="33">
        <v>4.8108108108108141</v>
      </c>
      <c r="N9" s="34">
        <v>4.3863636363636305</v>
      </c>
      <c r="O9" s="34">
        <v>-22.738255033557046</v>
      </c>
      <c r="P9" s="27">
        <v>3.1263427331282734</v>
      </c>
      <c r="Q9" s="44"/>
    </row>
    <row r="10" spans="3:17" x14ac:dyDescent="0.25">
      <c r="H10" s="18">
        <v>39.139240506329116</v>
      </c>
      <c r="I10" s="19">
        <v>13.570175438596491</v>
      </c>
      <c r="J10" s="19">
        <v>38.389261744966433</v>
      </c>
      <c r="K10" s="27">
        <v>23.588678592145026</v>
      </c>
      <c r="M10" s="18">
        <v>53.316455696202539</v>
      </c>
      <c r="N10" s="19">
        <v>-23.789473684210531</v>
      </c>
      <c r="O10" s="19">
        <v>-14.469798657718123</v>
      </c>
      <c r="P10" s="27">
        <v>6.1359705099541504</v>
      </c>
      <c r="Q10" s="44"/>
    </row>
    <row r="11" spans="3:17" x14ac:dyDescent="0.25">
      <c r="H11" s="26">
        <v>24.924050632911392</v>
      </c>
      <c r="I11" s="27">
        <v>1.9035087719298258</v>
      </c>
      <c r="J11" s="27">
        <v>64.939597315436231</v>
      </c>
      <c r="K11" s="27">
        <v>14.438034687647258</v>
      </c>
      <c r="M11" s="26">
        <v>57.911392405063289</v>
      </c>
      <c r="N11" s="27">
        <v>-24.94736842105263</v>
      </c>
      <c r="O11" s="27">
        <v>-14.308724832214761</v>
      </c>
      <c r="P11" s="27">
        <v>7.6525714134035372</v>
      </c>
      <c r="Q11" s="44"/>
    </row>
    <row r="12" spans="3:17" x14ac:dyDescent="0.25">
      <c r="H12" s="26">
        <v>26.012658227848096</v>
      </c>
      <c r="I12" s="27">
        <v>1.9210526315789451</v>
      </c>
      <c r="J12" s="27">
        <v>62.281879194630882</v>
      </c>
      <c r="K12" s="27">
        <v>14.553351779499065</v>
      </c>
      <c r="M12" s="26">
        <v>62.443037974683556</v>
      </c>
      <c r="N12" s="27">
        <v>-17.807017543859647</v>
      </c>
      <c r="O12" s="27">
        <v>-16.939597315436238</v>
      </c>
      <c r="P12" s="27">
        <v>12.720880026157474</v>
      </c>
      <c r="Q12" s="44"/>
    </row>
    <row r="13" spans="3:17" x14ac:dyDescent="0.25">
      <c r="H13" s="26">
        <v>27.620253164556953</v>
      </c>
      <c r="I13" s="27">
        <v>3.0614035087719254</v>
      </c>
      <c r="J13" s="27">
        <v>62.308724832214764</v>
      </c>
      <c r="K13" s="27">
        <v>15.731287670223137</v>
      </c>
      <c r="M13" s="26">
        <v>57.999999999999993</v>
      </c>
      <c r="N13" s="27">
        <v>-23.824561403508767</v>
      </c>
      <c r="O13" s="27">
        <v>-19.70469798657718</v>
      </c>
      <c r="P13" s="27">
        <v>7.9086831396396411</v>
      </c>
      <c r="Q13" s="44"/>
    </row>
    <row r="14" spans="3:17" ht="15.75" thickBot="1" x14ac:dyDescent="0.3">
      <c r="H14" s="33">
        <v>24.924050632911392</v>
      </c>
      <c r="I14" s="34">
        <v>1.9035087719298258</v>
      </c>
      <c r="J14" s="34">
        <v>64.939597315436231</v>
      </c>
      <c r="K14" s="27">
        <v>14.438034687647258</v>
      </c>
      <c r="M14" s="33">
        <v>-14.000000000000004</v>
      </c>
      <c r="N14" s="34">
        <v>9.0350877192982431</v>
      </c>
      <c r="O14" s="34">
        <v>-16.912751677852349</v>
      </c>
      <c r="P14" s="27">
        <v>0.96427709833885322</v>
      </c>
    </row>
    <row r="16" spans="3:17" x14ac:dyDescent="0.25">
      <c r="F16" t="s">
        <v>67</v>
      </c>
      <c r="H16" s="44">
        <f>AVERAGE(H5:H14)</f>
        <v>7.6349982894286681</v>
      </c>
      <c r="I16" s="44">
        <f t="shared" ref="I16:P16" si="0">AVERAGE(I5:I14)</f>
        <v>5.5927830940988841</v>
      </c>
      <c r="J16" s="44">
        <f t="shared" si="0"/>
        <v>19.242953020134223</v>
      </c>
      <c r="K16" s="44">
        <f t="shared" si="0"/>
        <v>8.8800429923137276</v>
      </c>
      <c r="L16" s="44"/>
      <c r="M16" s="44">
        <f t="shared" si="0"/>
        <v>24.167088607594941</v>
      </c>
      <c r="N16" s="44">
        <f t="shared" si="0"/>
        <v>-6.2462121212121229</v>
      </c>
      <c r="O16" s="44">
        <f t="shared" si="0"/>
        <v>-19.597315436241608</v>
      </c>
      <c r="P16" s="44">
        <f t="shared" si="0"/>
        <v>4.8797026603493503</v>
      </c>
      <c r="Q16" s="44"/>
    </row>
    <row r="17" spans="6:17" x14ac:dyDescent="0.25">
      <c r="F17" t="s">
        <v>83</v>
      </c>
      <c r="H17" s="44">
        <f>MAX(H5:H14)</f>
        <v>39.139240506329116</v>
      </c>
      <c r="I17" s="44">
        <f t="shared" ref="I17:P17" si="1">MAX(I5:I14)</f>
        <v>13.570175438596491</v>
      </c>
      <c r="J17" s="44">
        <f t="shared" si="1"/>
        <v>64.939597315436231</v>
      </c>
      <c r="K17" s="44">
        <f t="shared" si="1"/>
        <v>23.588678592145026</v>
      </c>
      <c r="L17" s="44"/>
      <c r="M17" s="44">
        <f t="shared" si="1"/>
        <v>62.443037974683556</v>
      </c>
      <c r="N17" s="44">
        <f t="shared" si="1"/>
        <v>9.0350877192982431</v>
      </c>
      <c r="O17" s="44">
        <f t="shared" si="1"/>
        <v>-14.308724832214761</v>
      </c>
      <c r="P17" s="44">
        <f t="shared" si="1"/>
        <v>12.720880026157474</v>
      </c>
      <c r="Q17" s="44"/>
    </row>
    <row r="18" spans="6:17" x14ac:dyDescent="0.25">
      <c r="F18" t="s">
        <v>84</v>
      </c>
      <c r="H18" s="44">
        <f>MIN(H5:H14)</f>
        <v>-20.45945945945946</v>
      </c>
      <c r="I18" s="44">
        <f t="shared" ref="I18:P18" si="2">MIN(I5:I14)</f>
        <v>-0.70454545454545969</v>
      </c>
      <c r="J18" s="44">
        <f t="shared" si="2"/>
        <v>-22.174496644295306</v>
      </c>
      <c r="K18" s="44">
        <f t="shared" si="2"/>
        <v>-3.0076187593648118</v>
      </c>
      <c r="L18" s="44"/>
      <c r="M18" s="44">
        <f t="shared" si="2"/>
        <v>-14.000000000000004</v>
      </c>
      <c r="N18" s="44">
        <f t="shared" si="2"/>
        <v>-24.94736842105263</v>
      </c>
      <c r="O18" s="44">
        <f t="shared" si="2"/>
        <v>-25.449664429530198</v>
      </c>
      <c r="P18" s="44">
        <f t="shared" si="2"/>
        <v>0.89142501769297233</v>
      </c>
      <c r="Q18" s="44"/>
    </row>
    <row r="20" spans="6:17" x14ac:dyDescent="0.25">
      <c r="G20" t="s">
        <v>97</v>
      </c>
      <c r="H20" t="s">
        <v>92</v>
      </c>
      <c r="I20" t="s">
        <v>93</v>
      </c>
      <c r="J20" s="44" t="s">
        <v>94</v>
      </c>
      <c r="K20" t="s">
        <v>95</v>
      </c>
      <c r="M20" t="s">
        <v>92</v>
      </c>
      <c r="N20" t="s">
        <v>93</v>
      </c>
      <c r="O20" s="44" t="s">
        <v>94</v>
      </c>
      <c r="P20" t="s">
        <v>95</v>
      </c>
      <c r="Q20" s="44"/>
    </row>
    <row r="21" spans="6:17" x14ac:dyDescent="0.25">
      <c r="H21" s="45">
        <v>4.9099999999999966</v>
      </c>
      <c r="I21" s="43">
        <v>-0.93000000000000682</v>
      </c>
      <c r="J21" s="43">
        <v>-7.32</v>
      </c>
      <c r="K21" s="43">
        <v>-4.6872136589773845</v>
      </c>
      <c r="M21" s="45">
        <v>-3.519999999999996</v>
      </c>
      <c r="N21" s="43">
        <v>1.7299999999999898</v>
      </c>
      <c r="O21" s="43">
        <v>-8.4499999999999993</v>
      </c>
      <c r="P21" s="43">
        <v>1.3892384152328816</v>
      </c>
    </row>
    <row r="22" spans="6:17" x14ac:dyDescent="0.25">
      <c r="H22" s="26">
        <v>12.899999999999999</v>
      </c>
      <c r="I22" s="27">
        <v>11.310000000000002</v>
      </c>
      <c r="J22" s="27">
        <v>-7.25</v>
      </c>
      <c r="K22" s="27">
        <v>2.8089298437804189</v>
      </c>
      <c r="M22" s="26">
        <v>-3.8599999999999994</v>
      </c>
      <c r="N22" s="27">
        <v>7.1999999999999886</v>
      </c>
      <c r="O22" s="27">
        <v>-9.48</v>
      </c>
      <c r="P22" s="27">
        <v>6.0503302800393612</v>
      </c>
    </row>
    <row r="23" spans="6:17" x14ac:dyDescent="0.25">
      <c r="H23" s="26">
        <v>4.7900000000000063</v>
      </c>
      <c r="I23" s="27">
        <v>11.240000000000009</v>
      </c>
      <c r="J23" s="27">
        <v>-7.3599999999999994</v>
      </c>
      <c r="K23" s="27">
        <v>6.0229685690107999</v>
      </c>
      <c r="M23" s="26">
        <v>-3.2600000000000051</v>
      </c>
      <c r="N23" s="27">
        <v>4.4000000000000057</v>
      </c>
      <c r="O23" s="27">
        <v>-7.4600000000000009</v>
      </c>
      <c r="P23" s="27">
        <v>3.7219629016917963</v>
      </c>
    </row>
    <row r="24" spans="6:17" x14ac:dyDescent="0.25">
      <c r="H24" s="26">
        <v>11.299999999999997</v>
      </c>
      <c r="I24" s="27">
        <v>10</v>
      </c>
      <c r="J24" s="27">
        <v>-8.2600000000000016</v>
      </c>
      <c r="K24" s="27">
        <v>2.0657753471806757</v>
      </c>
      <c r="M24" s="26">
        <v>-3.5600000000000023</v>
      </c>
      <c r="N24" s="27">
        <v>5.789999999999992</v>
      </c>
      <c r="O24" s="27">
        <v>-8.4699999999999989</v>
      </c>
      <c r="P24" s="27">
        <v>4.8722386491758414</v>
      </c>
    </row>
    <row r="25" spans="6:17" ht="15.75" thickBot="1" x14ac:dyDescent="0.3">
      <c r="H25" s="33">
        <v>15.14</v>
      </c>
      <c r="I25" s="34">
        <v>12.689999999999998</v>
      </c>
      <c r="J25" s="34">
        <v>-7.2199999999999989</v>
      </c>
      <c r="K25" s="34">
        <v>3.2197673827079711</v>
      </c>
      <c r="M25" s="33">
        <v>-3.5600000000000023</v>
      </c>
      <c r="N25" s="34">
        <v>5.789999999999992</v>
      </c>
      <c r="O25" s="34">
        <v>-8.4699999999999989</v>
      </c>
      <c r="P25" s="34">
        <v>4.8722386491758414</v>
      </c>
    </row>
    <row r="26" spans="6:17" x14ac:dyDescent="0.25">
      <c r="H26" s="45">
        <v>30.92</v>
      </c>
      <c r="I26" s="43">
        <v>15.469999999999999</v>
      </c>
      <c r="J26" s="43">
        <v>14.299999999999997</v>
      </c>
      <c r="K26" s="43">
        <v>33.876301180587319</v>
      </c>
      <c r="M26" s="45">
        <v>42.120000000000005</v>
      </c>
      <c r="N26" s="43">
        <v>-27.120000000000005</v>
      </c>
      <c r="O26" s="43">
        <v>-5.3900000000000006</v>
      </c>
      <c r="P26" s="43">
        <v>8.8120232855954441</v>
      </c>
    </row>
    <row r="27" spans="6:17" x14ac:dyDescent="0.25">
      <c r="H27" s="26">
        <v>19.689999999999998</v>
      </c>
      <c r="I27" s="27">
        <v>2.1700000000000017</v>
      </c>
      <c r="J27" s="27">
        <v>24.189999999999998</v>
      </c>
      <c r="K27" s="27">
        <v>20.73482877067039</v>
      </c>
      <c r="M27" s="26">
        <v>45.75</v>
      </c>
      <c r="N27" s="27">
        <v>-28.439999999999998</v>
      </c>
      <c r="O27" s="27">
        <v>-5.3299999999999983</v>
      </c>
      <c r="P27" s="27">
        <v>10.990052409834334</v>
      </c>
    </row>
    <row r="28" spans="6:17" x14ac:dyDescent="0.25">
      <c r="H28" s="26">
        <v>20.549999999999997</v>
      </c>
      <c r="I28" s="27">
        <v>2.1899999999999977</v>
      </c>
      <c r="J28" s="27">
        <v>23.200000000000003</v>
      </c>
      <c r="K28" s="27">
        <v>20.900438578764607</v>
      </c>
      <c r="M28" s="26">
        <v>49.330000000000013</v>
      </c>
      <c r="N28" s="27">
        <v>-20.299999999999997</v>
      </c>
      <c r="O28" s="27">
        <v>-6.3099999999999987</v>
      </c>
      <c r="P28" s="27">
        <v>18.268779294475991</v>
      </c>
    </row>
    <row r="29" spans="6:17" x14ac:dyDescent="0.25">
      <c r="H29" s="26">
        <v>21.819999999999993</v>
      </c>
      <c r="I29" s="27">
        <v>3.4899999999999949</v>
      </c>
      <c r="J29" s="27">
        <v>23.21</v>
      </c>
      <c r="K29" s="27">
        <v>22.592102266059072</v>
      </c>
      <c r="M29" s="26">
        <v>45.819999999999993</v>
      </c>
      <c r="N29" s="27">
        <v>-27.159999999999997</v>
      </c>
      <c r="O29" s="27">
        <v>-7.34</v>
      </c>
      <c r="P29" s="27">
        <v>11.357860972741435</v>
      </c>
    </row>
    <row r="30" spans="6:17" ht="15.75" thickBot="1" x14ac:dyDescent="0.3">
      <c r="H30" s="33">
        <v>19.689999999999998</v>
      </c>
      <c r="I30" s="34">
        <v>2.1700000000000017</v>
      </c>
      <c r="J30" s="34">
        <v>24.189999999999998</v>
      </c>
      <c r="K30" s="34">
        <v>20.73482877067039</v>
      </c>
      <c r="M30" s="33">
        <v>-11.060000000000002</v>
      </c>
      <c r="N30" s="34">
        <v>10.299999999999997</v>
      </c>
      <c r="O30" s="34">
        <v>-6.3000000000000007</v>
      </c>
      <c r="P30" s="34">
        <v>1.3848228622584884</v>
      </c>
    </row>
    <row r="31" spans="6:17" x14ac:dyDescent="0.25">
      <c r="H31" s="45">
        <v>-52.69</v>
      </c>
      <c r="I31" s="43">
        <v>-17.100000000000001</v>
      </c>
      <c r="J31" s="43">
        <v>-10.02</v>
      </c>
      <c r="K31" s="43">
        <v>-52.454667235221621</v>
      </c>
      <c r="M31" s="45">
        <v>-49.290000000000006</v>
      </c>
      <c r="N31" s="43">
        <v>84.17</v>
      </c>
      <c r="O31" s="43">
        <v>-6.3099999999999987</v>
      </c>
      <c r="P31" s="43">
        <v>-24.50268440552091</v>
      </c>
    </row>
    <row r="32" spans="6:17" x14ac:dyDescent="0.25">
      <c r="H32" s="26">
        <v>-20.78</v>
      </c>
      <c r="I32" s="27">
        <v>-12.9</v>
      </c>
      <c r="J32" s="27">
        <v>-10.57</v>
      </c>
      <c r="K32" s="27">
        <v>-21.879022290926514</v>
      </c>
      <c r="M32" s="26">
        <v>16.620000000000005</v>
      </c>
      <c r="N32" s="27">
        <v>-14.65</v>
      </c>
      <c r="O32" s="27">
        <v>-7.0100000000000016</v>
      </c>
      <c r="P32" s="27">
        <v>15.623288952819422</v>
      </c>
    </row>
    <row r="33" spans="6:17" x14ac:dyDescent="0.25">
      <c r="H33" s="26">
        <v>-52.769999999999996</v>
      </c>
      <c r="I33" s="27">
        <v>-16.68</v>
      </c>
      <c r="J33" s="27">
        <v>-8.02</v>
      </c>
      <c r="K33" s="27">
        <v>-52.142047466174319</v>
      </c>
      <c r="M33" s="26">
        <v>7.5600000000000023</v>
      </c>
      <c r="N33" s="27">
        <v>-1.31</v>
      </c>
      <c r="O33" s="27">
        <v>-8.1900000000000013</v>
      </c>
      <c r="P33" s="27">
        <v>5.9425183396776333</v>
      </c>
    </row>
    <row r="34" spans="6:17" x14ac:dyDescent="0.25">
      <c r="H34" s="26">
        <v>-51.400000000000006</v>
      </c>
      <c r="I34" s="27">
        <v>-18.03</v>
      </c>
      <c r="J34" s="27">
        <v>-8</v>
      </c>
      <c r="K34" s="27">
        <v>-50.633356910722739</v>
      </c>
      <c r="M34" s="26">
        <v>8.6100000000000136</v>
      </c>
      <c r="N34" s="27">
        <v>-1.49</v>
      </c>
      <c r="O34" s="27">
        <v>-9.18</v>
      </c>
      <c r="P34" s="27">
        <v>6.8286837520891197</v>
      </c>
    </row>
    <row r="35" spans="6:17" ht="15.75" thickBot="1" x14ac:dyDescent="0.3">
      <c r="H35" s="33">
        <v>38.97999999999999</v>
      </c>
      <c r="I35" s="34">
        <v>79.33</v>
      </c>
      <c r="J35" s="34">
        <v>-10.010000000000002</v>
      </c>
      <c r="K35" s="34">
        <v>50.911362090088687</v>
      </c>
      <c r="M35" s="33">
        <v>17.97</v>
      </c>
      <c r="N35" s="34">
        <v>-13.28</v>
      </c>
      <c r="O35" s="34">
        <v>-7</v>
      </c>
      <c r="P35" s="34">
        <v>16.856983387802217</v>
      </c>
    </row>
    <row r="37" spans="6:17" x14ac:dyDescent="0.25">
      <c r="F37" t="s">
        <v>67</v>
      </c>
      <c r="H37" s="44">
        <f>AVERAGE(H21:H35)</f>
        <v>1.5366666666666646</v>
      </c>
      <c r="I37" s="44">
        <f t="shared" ref="I37:P37" si="3">AVERAGE(I21:I35)</f>
        <v>5.6279999999999992</v>
      </c>
      <c r="J37" s="44">
        <f t="shared" si="3"/>
        <v>1.670666666666667</v>
      </c>
      <c r="K37" s="44">
        <f t="shared" si="3"/>
        <v>0.13806634916651697</v>
      </c>
      <c r="L37" s="44"/>
      <c r="M37" s="44">
        <f t="shared" si="3"/>
        <v>10.377999999999998</v>
      </c>
      <c r="N37" s="44">
        <f t="shared" si="3"/>
        <v>-0.95800000000000196</v>
      </c>
      <c r="O37" s="44">
        <f t="shared" si="3"/>
        <v>-7.3793333333333333</v>
      </c>
      <c r="P37" s="44">
        <f t="shared" si="3"/>
        <v>6.1645558498059261</v>
      </c>
      <c r="Q37" s="44"/>
    </row>
    <row r="38" spans="6:17" x14ac:dyDescent="0.25">
      <c r="F38" t="s">
        <v>83</v>
      </c>
      <c r="H38" s="44">
        <f>MAX(H21:H35)</f>
        <v>38.97999999999999</v>
      </c>
      <c r="I38" s="44">
        <f t="shared" ref="I38:P38" si="4">MAX(I21:I35)</f>
        <v>79.33</v>
      </c>
      <c r="J38" s="44">
        <f t="shared" si="4"/>
        <v>24.189999999999998</v>
      </c>
      <c r="K38" s="44">
        <f t="shared" si="4"/>
        <v>50.911362090088687</v>
      </c>
      <c r="L38" s="44"/>
      <c r="M38" s="44">
        <f t="shared" si="4"/>
        <v>49.330000000000013</v>
      </c>
      <c r="N38" s="44">
        <f t="shared" si="4"/>
        <v>84.17</v>
      </c>
      <c r="O38" s="44">
        <f t="shared" si="4"/>
        <v>-5.3299999999999983</v>
      </c>
      <c r="P38" s="44">
        <f t="shared" si="4"/>
        <v>18.268779294475991</v>
      </c>
      <c r="Q38" s="44"/>
    </row>
    <row r="39" spans="6:17" x14ac:dyDescent="0.25">
      <c r="F39" t="s">
        <v>84</v>
      </c>
      <c r="H39" s="44">
        <f>MIN(H21:H35)</f>
        <v>-52.769999999999996</v>
      </c>
      <c r="I39" s="44">
        <f t="shared" ref="I39:P39" si="5">MIN(I21:I35)</f>
        <v>-18.03</v>
      </c>
      <c r="J39" s="44">
        <f t="shared" si="5"/>
        <v>-10.57</v>
      </c>
      <c r="K39" s="44">
        <f t="shared" si="5"/>
        <v>-52.454667235221621</v>
      </c>
      <c r="L39" s="44"/>
      <c r="M39" s="44">
        <f t="shared" si="5"/>
        <v>-49.290000000000006</v>
      </c>
      <c r="N39" s="44">
        <f t="shared" si="5"/>
        <v>-28.439999999999998</v>
      </c>
      <c r="O39" s="44">
        <f t="shared" si="5"/>
        <v>-9.48</v>
      </c>
      <c r="P39" s="44">
        <f t="shared" si="5"/>
        <v>-24.50268440552091</v>
      </c>
      <c r="Q39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D6E0-C668-4206-BA9E-C2106139BDF1}">
  <dimension ref="B3:X14"/>
  <sheetViews>
    <sheetView workbookViewId="0">
      <selection activeCell="S24" sqref="S24"/>
    </sheetView>
  </sheetViews>
  <sheetFormatPr defaultRowHeight="15" x14ac:dyDescent="0.25"/>
  <sheetData>
    <row r="3" spans="2:24" x14ac:dyDescent="0.25">
      <c r="B3" t="s">
        <v>73</v>
      </c>
      <c r="J3" t="s">
        <v>74</v>
      </c>
      <c r="R3" t="s">
        <v>77</v>
      </c>
    </row>
    <row r="4" spans="2:24" x14ac:dyDescent="0.25">
      <c r="B4">
        <v>100</v>
      </c>
      <c r="C4" t="s">
        <v>78</v>
      </c>
      <c r="J4">
        <v>100</v>
      </c>
      <c r="M4" t="s">
        <v>68</v>
      </c>
      <c r="N4" t="s">
        <v>69</v>
      </c>
      <c r="O4" t="s">
        <v>70</v>
      </c>
      <c r="P4" t="s">
        <v>71</v>
      </c>
      <c r="R4">
        <v>100</v>
      </c>
      <c r="U4" t="s">
        <v>68</v>
      </c>
      <c r="V4" t="s">
        <v>69</v>
      </c>
      <c r="W4" t="s">
        <v>70</v>
      </c>
      <c r="X4" t="s">
        <v>71</v>
      </c>
    </row>
    <row r="5" spans="2:24" x14ac:dyDescent="0.25">
      <c r="K5" t="s">
        <v>67</v>
      </c>
      <c r="M5" s="44">
        <v>8.0973008813515133</v>
      </c>
      <c r="N5" s="44">
        <v>9.7964114832535891</v>
      </c>
      <c r="O5" s="44">
        <v>29.4586129753915</v>
      </c>
      <c r="P5" s="44">
        <v>44.256389514564198</v>
      </c>
      <c r="S5" t="s">
        <v>67</v>
      </c>
      <c r="U5" s="44">
        <v>6.3988080738966824</v>
      </c>
      <c r="V5" s="44">
        <v>10.079904306220097</v>
      </c>
      <c r="W5" s="44">
        <v>-26.074272930648771</v>
      </c>
      <c r="X5" s="44">
        <v>53.135773031506666</v>
      </c>
    </row>
    <row r="6" spans="2:24" x14ac:dyDescent="0.25">
      <c r="M6" s="44"/>
      <c r="N6" s="44"/>
      <c r="O6" s="44"/>
      <c r="P6" s="44"/>
      <c r="U6" s="44"/>
      <c r="V6" s="44"/>
      <c r="W6" s="44"/>
      <c r="X6" s="44"/>
    </row>
    <row r="7" spans="2:24" x14ac:dyDescent="0.25">
      <c r="B7">
        <v>500</v>
      </c>
      <c r="E7" t="s">
        <v>68</v>
      </c>
      <c r="F7" t="s">
        <v>69</v>
      </c>
      <c r="G7" t="s">
        <v>70</v>
      </c>
      <c r="H7" t="s">
        <v>71</v>
      </c>
      <c r="J7">
        <v>500</v>
      </c>
      <c r="M7" s="44" t="s">
        <v>68</v>
      </c>
      <c r="N7" s="44" t="s">
        <v>69</v>
      </c>
      <c r="O7" s="44" t="s">
        <v>70</v>
      </c>
      <c r="P7" s="44" t="s">
        <v>71</v>
      </c>
      <c r="R7">
        <v>500</v>
      </c>
      <c r="U7" s="44" t="s">
        <v>68</v>
      </c>
      <c r="V7" s="44" t="s">
        <v>69</v>
      </c>
      <c r="W7" s="44" t="s">
        <v>70</v>
      </c>
      <c r="X7" s="44" t="s">
        <v>71</v>
      </c>
    </row>
    <row r="8" spans="2:24" x14ac:dyDescent="0.25">
      <c r="C8" t="s">
        <v>67</v>
      </c>
      <c r="E8" s="44">
        <v>8.1338036915758458</v>
      </c>
      <c r="F8" s="44">
        <v>23.099720893141942</v>
      </c>
      <c r="G8" s="44">
        <v>-17.438926174496643</v>
      </c>
      <c r="H8" s="44">
        <v>40.336367444794021</v>
      </c>
      <c r="K8" t="s">
        <v>67</v>
      </c>
      <c r="M8" s="44">
        <v>2.0114558102406237</v>
      </c>
      <c r="N8" s="44">
        <v>63.346531100478465</v>
      </c>
      <c r="O8" s="44">
        <v>-25.929306487695744</v>
      </c>
      <c r="P8" s="44">
        <v>97.043505853867472</v>
      </c>
      <c r="S8" t="s">
        <v>67</v>
      </c>
      <c r="U8" s="44">
        <v>-5.5649284003715611E-2</v>
      </c>
      <c r="V8" s="44">
        <v>6.4157894736842085</v>
      </c>
      <c r="W8" s="44">
        <v>-33.540939597315436</v>
      </c>
      <c r="X8" s="44">
        <v>53.116082713205699</v>
      </c>
    </row>
    <row r="9" spans="2:24" x14ac:dyDescent="0.25">
      <c r="E9" s="44"/>
      <c r="F9" s="44"/>
      <c r="G9" s="44"/>
      <c r="H9" s="44"/>
      <c r="M9" s="44"/>
      <c r="N9" s="44"/>
      <c r="O9" s="44"/>
      <c r="P9" s="44"/>
      <c r="U9" s="44"/>
      <c r="V9" s="44"/>
      <c r="W9" s="44"/>
      <c r="X9" s="44"/>
    </row>
    <row r="10" spans="2:24" x14ac:dyDescent="0.25">
      <c r="B10">
        <v>1500</v>
      </c>
      <c r="E10" s="44" t="s">
        <v>68</v>
      </c>
      <c r="F10" s="44" t="s">
        <v>69</v>
      </c>
      <c r="G10" s="44" t="s">
        <v>70</v>
      </c>
      <c r="H10" s="44" t="s">
        <v>71</v>
      </c>
      <c r="J10">
        <v>1500</v>
      </c>
      <c r="M10" s="44" t="s">
        <v>68</v>
      </c>
      <c r="N10" s="44" t="s">
        <v>69</v>
      </c>
      <c r="O10" s="44" t="s">
        <v>70</v>
      </c>
      <c r="P10" s="44" t="s">
        <v>71</v>
      </c>
      <c r="R10">
        <v>1500</v>
      </c>
      <c r="U10" s="44" t="s">
        <v>68</v>
      </c>
      <c r="V10" s="44" t="s">
        <v>69</v>
      </c>
      <c r="W10" s="44" t="s">
        <v>70</v>
      </c>
      <c r="X10" s="44" t="s">
        <v>71</v>
      </c>
    </row>
    <row r="11" spans="2:24" x14ac:dyDescent="0.25">
      <c r="C11" t="s">
        <v>67</v>
      </c>
      <c r="E11" s="44">
        <v>-3.9507954971246098</v>
      </c>
      <c r="F11" s="44">
        <v>7.2377591706539048</v>
      </c>
      <c r="G11" s="44">
        <v>-20.486800894854589</v>
      </c>
      <c r="H11" s="44">
        <v>39.381010446652063</v>
      </c>
      <c r="K11" t="s">
        <v>67</v>
      </c>
      <c r="M11" s="44">
        <v>-5.3110893895704043</v>
      </c>
      <c r="N11" s="44">
        <v>-5.350637958532694</v>
      </c>
      <c r="O11" s="44">
        <v>11.259060402684561</v>
      </c>
      <c r="P11" s="44">
        <v>81.552869567897602</v>
      </c>
      <c r="S11" t="s">
        <v>67</v>
      </c>
      <c r="U11" s="44">
        <v>-19.238183275499733</v>
      </c>
      <c r="V11" s="44">
        <v>-3.9186204146730459</v>
      </c>
      <c r="W11" s="44">
        <v>-43.101565995525718</v>
      </c>
      <c r="X11" s="44">
        <v>60.974735164914136</v>
      </c>
    </row>
    <row r="12" spans="2:24" x14ac:dyDescent="0.25">
      <c r="E12" s="44"/>
      <c r="F12" s="44"/>
      <c r="G12" s="44"/>
      <c r="H12" s="44"/>
      <c r="M12" s="44"/>
      <c r="N12" s="44"/>
      <c r="O12" s="44"/>
      <c r="P12" s="44"/>
    </row>
    <row r="13" spans="2:24" x14ac:dyDescent="0.25">
      <c r="B13">
        <v>2000</v>
      </c>
      <c r="E13" s="44" t="s">
        <v>68</v>
      </c>
      <c r="F13" s="44" t="s">
        <v>69</v>
      </c>
      <c r="G13" s="44" t="s">
        <v>70</v>
      </c>
      <c r="H13" s="44" t="s">
        <v>71</v>
      </c>
      <c r="J13">
        <v>2000</v>
      </c>
      <c r="M13" s="44" t="s">
        <v>68</v>
      </c>
      <c r="N13" s="44" t="s">
        <v>69</v>
      </c>
      <c r="O13" s="44" t="s">
        <v>70</v>
      </c>
      <c r="P13" s="44" t="s">
        <v>71</v>
      </c>
      <c r="R13">
        <v>2000</v>
      </c>
      <c r="S13" s="44" t="s">
        <v>78</v>
      </c>
    </row>
    <row r="14" spans="2:24" x14ac:dyDescent="0.25">
      <c r="C14" t="s">
        <v>67</v>
      </c>
      <c r="E14" s="44">
        <v>-1.6518965837446851</v>
      </c>
      <c r="F14" s="44">
        <v>9.6016347687400323</v>
      </c>
      <c r="G14" s="44">
        <v>-20.663982102908278</v>
      </c>
      <c r="H14" s="44">
        <v>33.119070870675252</v>
      </c>
      <c r="K14" t="s">
        <v>67</v>
      </c>
      <c r="M14" s="44">
        <v>18.433569815747031</v>
      </c>
      <c r="N14" s="44">
        <v>55.593939393939401</v>
      </c>
      <c r="O14" s="44">
        <v>-26.124384787472035</v>
      </c>
      <c r="P14" s="44">
        <v>71.371016571665237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9D8D-2B72-4C6F-9981-31087A932B8D}">
  <dimension ref="B2:U28"/>
  <sheetViews>
    <sheetView workbookViewId="0">
      <selection activeCell="K31" sqref="K31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47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48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A8C6-AA46-4F25-BBB0-9173464582DA}">
  <dimension ref="B2:AA30"/>
  <sheetViews>
    <sheetView topLeftCell="L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-72.959999999999994</v>
      </c>
      <c r="N5" s="16">
        <v>158.08000000000001</v>
      </c>
      <c r="O5" s="17">
        <v>29.78</v>
      </c>
      <c r="Q5" s="18">
        <f>(M5-J5)/J5*100</f>
        <v>-1.4054054054054137</v>
      </c>
      <c r="R5" s="19">
        <f>(N5-K5)/K5*100</f>
        <v>19.757575757575768</v>
      </c>
      <c r="S5" s="19">
        <f>(O5-L5)/L5*100</f>
        <v>-20.053691275167782</v>
      </c>
      <c r="T5" s="27">
        <f t="shared" ref="T5:T9" si="0">(SQRT(M5^2+N5^2+O5^2)-SQRT(J5^2+K5^2+L5^2))/SQRT(J5^2+K5^2+L5^2)*100</f>
        <v>13.339276084538348</v>
      </c>
      <c r="U5" s="20"/>
      <c r="W5" s="45">
        <f>(M5-J5)</f>
        <v>1.0400000000000063</v>
      </c>
      <c r="X5" s="43">
        <f>(N5-K5)</f>
        <v>26.080000000000013</v>
      </c>
      <c r="Y5" s="43">
        <f>(O5-L5)</f>
        <v>-7.4699999999999989</v>
      </c>
      <c r="Z5" s="43">
        <f>(SQRT(M5^2+N5^2+O5^2)-SQRT(J5^2+K5^2+L5^2))</f>
        <v>20.788551364642757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-77.3</v>
      </c>
      <c r="N6" s="24">
        <v>171.45</v>
      </c>
      <c r="O6" s="25">
        <v>30.67</v>
      </c>
      <c r="Q6" s="26">
        <f t="shared" ref="Q6:S9" si="1">(M6-J6)/J6*100</f>
        <v>4.4594594594594552</v>
      </c>
      <c r="R6" s="27">
        <f t="shared" si="1"/>
        <v>29.886363636363626</v>
      </c>
      <c r="S6" s="27">
        <f t="shared" si="1"/>
        <v>-17.664429530201335</v>
      </c>
      <c r="T6" s="27">
        <f t="shared" si="0"/>
        <v>22.272104373007458</v>
      </c>
      <c r="U6" s="28"/>
      <c r="W6" s="26">
        <f t="shared" ref="W6:Y25" si="2">(M6-J6)</f>
        <v>-3.2999999999999972</v>
      </c>
      <c r="X6" s="27">
        <f t="shared" si="2"/>
        <v>39.449999999999989</v>
      </c>
      <c r="Y6" s="27">
        <f t="shared" si="2"/>
        <v>-6.5799999999999983</v>
      </c>
      <c r="Z6" s="27">
        <f t="shared" ref="Z6:Z25" si="3">(SQRT(M6^2+N6^2+O6^2)-SQRT(J6^2+K6^2+L6^2))</f>
        <v>34.709888514386648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-70.75</v>
      </c>
      <c r="N7" s="24">
        <v>160.26</v>
      </c>
      <c r="O7" s="25">
        <v>24.98</v>
      </c>
      <c r="Q7" s="26">
        <f t="shared" si="1"/>
        <v>-4.3918918918918921</v>
      </c>
      <c r="R7" s="27">
        <f t="shared" si="1"/>
        <v>21.409090909090903</v>
      </c>
      <c r="S7" s="27">
        <f t="shared" si="1"/>
        <v>-32.939597315436245</v>
      </c>
      <c r="T7" s="27">
        <f t="shared" si="0"/>
        <v>13.54530937546537</v>
      </c>
      <c r="U7" s="28"/>
      <c r="W7" s="26">
        <f t="shared" si="2"/>
        <v>3.25</v>
      </c>
      <c r="X7" s="27">
        <f t="shared" si="2"/>
        <v>28.259999999999991</v>
      </c>
      <c r="Y7" s="27">
        <f t="shared" si="2"/>
        <v>-12.27</v>
      </c>
      <c r="Z7" s="27">
        <f t="shared" si="3"/>
        <v>21.109643275786823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-70.180000000000007</v>
      </c>
      <c r="N8" s="24">
        <v>161.44</v>
      </c>
      <c r="O8" s="25">
        <v>16.989999999999998</v>
      </c>
      <c r="Q8" s="26">
        <f t="shared" si="1"/>
        <v>-5.1621621621621534</v>
      </c>
      <c r="R8" s="27">
        <f t="shared" si="1"/>
        <v>22.303030303030301</v>
      </c>
      <c r="S8" s="27">
        <f t="shared" si="1"/>
        <v>-54.389261744966447</v>
      </c>
      <c r="T8" s="27">
        <f t="shared" si="0"/>
        <v>13.479902908654173</v>
      </c>
      <c r="U8" s="28"/>
      <c r="W8" s="26">
        <f t="shared" si="2"/>
        <v>3.8199999999999932</v>
      </c>
      <c r="X8" s="27">
        <f t="shared" si="2"/>
        <v>29.439999999999998</v>
      </c>
      <c r="Y8" s="27">
        <f t="shared" si="2"/>
        <v>-20.260000000000002</v>
      </c>
      <c r="Z8" s="27">
        <f t="shared" si="3"/>
        <v>21.007710780629878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-64.89</v>
      </c>
      <c r="N9" s="31">
        <v>153.47999999999999</v>
      </c>
      <c r="O9" s="32">
        <v>25.09</v>
      </c>
      <c r="Q9" s="33">
        <f t="shared" si="1"/>
        <v>-12.310810810810811</v>
      </c>
      <c r="R9" s="34">
        <f t="shared" si="1"/>
        <v>16.272727272727263</v>
      </c>
      <c r="S9" s="34">
        <f t="shared" si="1"/>
        <v>-32.644295302013418</v>
      </c>
      <c r="T9" s="27">
        <f t="shared" si="0"/>
        <v>8.1282430431579975</v>
      </c>
      <c r="U9" s="35"/>
      <c r="W9" s="33">
        <f t="shared" si="2"/>
        <v>9.11</v>
      </c>
      <c r="X9" s="34">
        <f t="shared" si="2"/>
        <v>21.47999999999999</v>
      </c>
      <c r="Y9" s="34">
        <f t="shared" si="2"/>
        <v>-12.16</v>
      </c>
      <c r="Z9" s="34">
        <f t="shared" si="3"/>
        <v>12.667433894921004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95.79</v>
      </c>
      <c r="N13" s="16">
        <v>143.87</v>
      </c>
      <c r="O13" s="17">
        <v>26.94</v>
      </c>
      <c r="Q13" s="18">
        <f>(M13-J13)/J13*100</f>
        <v>21.253164556962034</v>
      </c>
      <c r="R13" s="19">
        <f>(N13-K13)/K13*100</f>
        <v>26.201754385964914</v>
      </c>
      <c r="S13" s="19">
        <f>(O13-L13)/L13*100</f>
        <v>-27.677852348993287</v>
      </c>
      <c r="T13" s="27">
        <f t="shared" ref="T13:T17" si="4">(SQRT(M13^2+N13^2+O13^2)-SQRT(J13^2+K13^2+L13^2))/SQRT(J13^2+K13^2+L13^2)*100</f>
        <v>21.80603300189933</v>
      </c>
      <c r="U13" s="20"/>
      <c r="W13" s="45">
        <f t="shared" si="2"/>
        <v>16.790000000000006</v>
      </c>
      <c r="X13" s="43">
        <f t="shared" si="2"/>
        <v>29.870000000000005</v>
      </c>
      <c r="Y13" s="43">
        <f t="shared" si="2"/>
        <v>-10.309999999999999</v>
      </c>
      <c r="Z13" s="43">
        <f t="shared" si="3"/>
        <v>31.316198516188024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94.44</v>
      </c>
      <c r="N14" s="24">
        <v>141.1</v>
      </c>
      <c r="O14" s="25">
        <v>27.92</v>
      </c>
      <c r="Q14" s="26">
        <f t="shared" ref="Q14:S17" si="5">(M14-J14)/J14*100</f>
        <v>19.544303797468352</v>
      </c>
      <c r="R14" s="27">
        <f t="shared" si="5"/>
        <v>23.771929824561401</v>
      </c>
      <c r="S14" s="27">
        <f t="shared" si="5"/>
        <v>-25.046979865771807</v>
      </c>
      <c r="T14" s="27">
        <f t="shared" si="4"/>
        <v>19.814559856639413</v>
      </c>
      <c r="U14" s="28"/>
      <c r="W14" s="26">
        <f t="shared" si="2"/>
        <v>15.439999999999998</v>
      </c>
      <c r="X14" s="27">
        <f t="shared" si="2"/>
        <v>27.099999999999994</v>
      </c>
      <c r="Y14" s="27">
        <f t="shared" si="2"/>
        <v>-9.3299999999999983</v>
      </c>
      <c r="Z14" s="27">
        <f t="shared" si="3"/>
        <v>28.456193289598446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95.8</v>
      </c>
      <c r="N15" s="24">
        <v>141.1</v>
      </c>
      <c r="O15" s="25">
        <v>27.95</v>
      </c>
      <c r="Q15" s="26">
        <f t="shared" si="5"/>
        <v>21.265822784810123</v>
      </c>
      <c r="R15" s="27">
        <f t="shared" si="5"/>
        <v>23.771929824561401</v>
      </c>
      <c r="S15" s="27">
        <f t="shared" si="5"/>
        <v>-24.966442953020135</v>
      </c>
      <c r="T15" s="27">
        <f t="shared" si="4"/>
        <v>20.34029744613909</v>
      </c>
      <c r="U15" s="28"/>
      <c r="W15" s="26">
        <f t="shared" si="2"/>
        <v>16.799999999999997</v>
      </c>
      <c r="X15" s="27">
        <f t="shared" si="2"/>
        <v>27.099999999999994</v>
      </c>
      <c r="Y15" s="27">
        <f t="shared" si="2"/>
        <v>-9.3000000000000007</v>
      </c>
      <c r="Z15" s="27">
        <f t="shared" si="3"/>
        <v>29.21121841125904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72.23</v>
      </c>
      <c r="N16" s="24">
        <v>142.6</v>
      </c>
      <c r="O16" s="25">
        <v>25.53</v>
      </c>
      <c r="Q16" s="26">
        <f t="shared" si="5"/>
        <v>-8.5696202531645511</v>
      </c>
      <c r="R16" s="27">
        <f t="shared" si="5"/>
        <v>25.087719298245609</v>
      </c>
      <c r="S16" s="27">
        <f t="shared" si="5"/>
        <v>-31.463087248322147</v>
      </c>
      <c r="T16" s="27">
        <f t="shared" si="4"/>
        <v>12.716903947295263</v>
      </c>
      <c r="U16" s="28"/>
      <c r="W16" s="26">
        <f t="shared" si="2"/>
        <v>-6.769999999999996</v>
      </c>
      <c r="X16" s="27">
        <f t="shared" si="2"/>
        <v>28.599999999999994</v>
      </c>
      <c r="Y16" s="27">
        <f t="shared" si="2"/>
        <v>-11.719999999999999</v>
      </c>
      <c r="Z16" s="27">
        <f t="shared" si="3"/>
        <v>18.263069146511242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95.81</v>
      </c>
      <c r="N17" s="31">
        <v>139.69</v>
      </c>
      <c r="O17" s="32">
        <v>28.95</v>
      </c>
      <c r="Q17" s="33">
        <f t="shared" si="5"/>
        <v>21.278481012658233</v>
      </c>
      <c r="R17" s="34">
        <f t="shared" si="5"/>
        <v>22.535087719298243</v>
      </c>
      <c r="S17" s="34">
        <f t="shared" si="5"/>
        <v>-22.281879194630875</v>
      </c>
      <c r="T17" s="27">
        <f t="shared" si="4"/>
        <v>19.659276133687374</v>
      </c>
      <c r="U17" s="35"/>
      <c r="W17" s="33">
        <f t="shared" si="2"/>
        <v>16.810000000000002</v>
      </c>
      <c r="X17" s="34">
        <f t="shared" si="2"/>
        <v>25.689999999999998</v>
      </c>
      <c r="Y17" s="34">
        <f t="shared" si="2"/>
        <v>-8.3000000000000007</v>
      </c>
      <c r="Z17" s="34">
        <f t="shared" si="3"/>
        <v>28.233186386239396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192.61</v>
      </c>
      <c r="N21" s="16">
        <v>26.51</v>
      </c>
      <c r="O21" s="17">
        <v>53.8</v>
      </c>
      <c r="Q21" s="18">
        <f>(M21-J21)/J21*100</f>
        <v>10.062857142857151</v>
      </c>
      <c r="R21" s="19">
        <f>(N21-K21)</f>
        <v>26.51</v>
      </c>
      <c r="S21" s="19">
        <f>(O21-L21)/L21*100</f>
        <v>44.429530201342274</v>
      </c>
      <c r="T21" s="40"/>
      <c r="U21" s="20"/>
      <c r="W21" s="45">
        <f t="shared" si="2"/>
        <v>17.610000000000014</v>
      </c>
      <c r="X21" s="43">
        <f t="shared" si="2"/>
        <v>26.51</v>
      </c>
      <c r="Y21" s="43">
        <f t="shared" si="2"/>
        <v>16.549999999999997</v>
      </c>
      <c r="Z21" s="43">
        <f t="shared" si="3"/>
        <v>22.811532235617022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192.97</v>
      </c>
      <c r="N22" s="24">
        <v>26.06</v>
      </c>
      <c r="O22" s="25">
        <v>59.81</v>
      </c>
      <c r="Q22" s="26">
        <f t="shared" ref="Q22:Q25" si="6">(M22-J22)/J22*100</f>
        <v>10.268571428571429</v>
      </c>
      <c r="R22" s="27">
        <f t="shared" ref="R22:R25" si="7">(N22-K22)</f>
        <v>26.06</v>
      </c>
      <c r="S22" s="27">
        <f t="shared" ref="S22:S25" si="8">(O22-L22)/L22*100</f>
        <v>60.563758389261743</v>
      </c>
      <c r="T22" s="41"/>
      <c r="U22" s="28"/>
      <c r="W22" s="26">
        <f t="shared" si="2"/>
        <v>17.97</v>
      </c>
      <c r="X22" s="27">
        <f t="shared" si="2"/>
        <v>26.06</v>
      </c>
      <c r="Y22" s="27">
        <f t="shared" si="2"/>
        <v>22.560000000000002</v>
      </c>
      <c r="Z22" s="27">
        <f t="shared" si="3"/>
        <v>24.779674376295503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201.61</v>
      </c>
      <c r="N23" s="24">
        <v>20.14</v>
      </c>
      <c r="O23" s="25">
        <v>27.97</v>
      </c>
      <c r="Q23" s="26">
        <f t="shared" si="6"/>
        <v>15.205714285714295</v>
      </c>
      <c r="R23" s="27">
        <f t="shared" si="7"/>
        <v>20.14</v>
      </c>
      <c r="S23" s="27">
        <f t="shared" si="8"/>
        <v>-24.912751677852352</v>
      </c>
      <c r="T23" s="41"/>
      <c r="U23" s="28"/>
      <c r="W23" s="26">
        <f t="shared" si="2"/>
        <v>26.610000000000014</v>
      </c>
      <c r="X23" s="27">
        <f t="shared" si="2"/>
        <v>20.14</v>
      </c>
      <c r="Y23" s="27">
        <f t="shared" si="2"/>
        <v>-9.2800000000000011</v>
      </c>
      <c r="Z23" s="27">
        <f t="shared" si="3"/>
        <v>25.614369791893125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201.45</v>
      </c>
      <c r="N24" s="24">
        <v>23</v>
      </c>
      <c r="O24" s="25">
        <v>28.96</v>
      </c>
      <c r="Q24" s="26">
        <f t="shared" si="6"/>
        <v>15.114285714285709</v>
      </c>
      <c r="R24" s="27">
        <f t="shared" si="7"/>
        <v>23</v>
      </c>
      <c r="S24" s="27">
        <f t="shared" si="8"/>
        <v>-22.255033557046978</v>
      </c>
      <c r="T24" s="41"/>
      <c r="U24" s="28"/>
      <c r="W24" s="26">
        <f t="shared" si="2"/>
        <v>26.449999999999989</v>
      </c>
      <c r="X24" s="27">
        <f t="shared" si="2"/>
        <v>23</v>
      </c>
      <c r="Y24" s="27">
        <f t="shared" si="2"/>
        <v>-8.2899999999999991</v>
      </c>
      <c r="Z24" s="27">
        <f t="shared" si="3"/>
        <v>25.895916416636055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201.94</v>
      </c>
      <c r="N25" s="31">
        <v>21.21</v>
      </c>
      <c r="O25" s="32">
        <v>25.97</v>
      </c>
      <c r="Q25" s="33">
        <f t="shared" si="6"/>
        <v>15.394285714285713</v>
      </c>
      <c r="R25" s="34">
        <f t="shared" si="7"/>
        <v>21.21</v>
      </c>
      <c r="S25" s="34">
        <f t="shared" si="8"/>
        <v>-30.281879194630871</v>
      </c>
      <c r="T25" s="42"/>
      <c r="U25" s="35"/>
      <c r="W25" s="33">
        <f t="shared" si="2"/>
        <v>26.939999999999998</v>
      </c>
      <c r="X25" s="34">
        <f t="shared" si="2"/>
        <v>21.21</v>
      </c>
      <c r="Y25" s="34">
        <f t="shared" si="2"/>
        <v>-11.280000000000001</v>
      </c>
      <c r="Z25" s="34">
        <f t="shared" si="3"/>
        <v>25.784284859737966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8.1338036915758458</v>
      </c>
      <c r="R28" s="44">
        <f>AVERAGE(R5:R9,R13:R17)</f>
        <v>23.099720893141942</v>
      </c>
      <c r="S28" s="44">
        <f t="shared" ref="S28" si="9">AVERAGE(S5:S9,S13:S17,S21:S25)</f>
        <v>-17.438926174496643</v>
      </c>
      <c r="T28" s="44">
        <f>AVERAGE(T5:T9,T13:T17)</f>
        <v>16.510190617048384</v>
      </c>
      <c r="V28" t="s">
        <v>89</v>
      </c>
      <c r="W28" s="44">
        <f>AVERAGE(W5:W9,W13:W17,W21:W25)</f>
        <v>12.571333333333335</v>
      </c>
      <c r="X28" s="44">
        <f>AVERAGE(X5:X9,X13:X17,X21:X25)</f>
        <v>26.665999999999997</v>
      </c>
      <c r="Y28" s="44">
        <f t="shared" ref="Y28:Z28" si="10">AVERAGE(Y5:Y9,Y13:Y17,Y21:Y25)</f>
        <v>-6.4959999999999996</v>
      </c>
      <c r="Z28" s="44">
        <f t="shared" si="10"/>
        <v>24.709924750689531</v>
      </c>
    </row>
    <row r="29" spans="2:27" x14ac:dyDescent="0.25">
      <c r="O29" t="s">
        <v>83</v>
      </c>
      <c r="Q29" s="44">
        <f>MAX(Q5:Q9,Q13:Q17,Q21:Q25)</f>
        <v>21.278481012658233</v>
      </c>
      <c r="R29" s="44">
        <f>MAX(R5:R9,R13:R17)</f>
        <v>29.886363636363626</v>
      </c>
      <c r="S29" s="44">
        <f>MAX(S5:S9,S13:S17,S21:S25)</f>
        <v>60.563758389261743</v>
      </c>
      <c r="T29" s="44">
        <f>MAX(T5:T9,T13:T17)</f>
        <v>22.272104373007458</v>
      </c>
      <c r="V29" t="s">
        <v>90</v>
      </c>
      <c r="W29" s="44">
        <f>MAX(W5:W9,W13:W17,W21:W25)</f>
        <v>26.939999999999998</v>
      </c>
      <c r="X29" s="44">
        <f>MAX(X5:X9,X13:X17,X21:X25)</f>
        <v>39.449999999999989</v>
      </c>
      <c r="Y29" s="44">
        <f>MAX(Y5:Y9,Y13:Y17,Y21:Y25)</f>
        <v>22.560000000000002</v>
      </c>
      <c r="Z29" s="44">
        <f>MAX(Z5:Z9,Z13:Z17,Z21:Z25)</f>
        <v>34.709888514386648</v>
      </c>
    </row>
    <row r="30" spans="2:27" x14ac:dyDescent="0.25">
      <c r="O30" t="s">
        <v>84</v>
      </c>
      <c r="Q30" s="44">
        <f>MIN(Q5:Q9,Q13:Q17,Q21:Q25)</f>
        <v>-12.310810810810811</v>
      </c>
      <c r="R30" s="44">
        <f>MIN(R5:R9,R13:R17)</f>
        <v>16.272727272727263</v>
      </c>
      <c r="S30" s="44">
        <f>MIN(S5:S9,S13:S17,S21:S25)</f>
        <v>-54.389261744966447</v>
      </c>
      <c r="T30" s="44">
        <f>MIN(T5:T9,T13:T17)</f>
        <v>8.1282430431579975</v>
      </c>
      <c r="V30" t="s">
        <v>91</v>
      </c>
      <c r="W30" s="44">
        <f>MIN(W5:W9,W13:W17,W21:W25)</f>
        <v>-6.769999999999996</v>
      </c>
      <c r="X30" s="44">
        <f>MIN(X5:X9,X13:X17,X21:X25)</f>
        <v>20.14</v>
      </c>
      <c r="Y30" s="44">
        <f>MIN(Y5:Y9,Y13:Y17,Y21:Y25)</f>
        <v>-20.260000000000002</v>
      </c>
      <c r="Z30" s="44">
        <f>MIN(Z5:Z9,Z13:Z17,Z21:Z25)</f>
        <v>12.667433894921004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DA57-1127-4F41-A0CC-179105B3AE02}">
  <dimension ref="B2:AA30"/>
  <sheetViews>
    <sheetView topLeftCell="M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-70.78</v>
      </c>
      <c r="N5" s="16">
        <v>139.94</v>
      </c>
      <c r="O5" s="17">
        <v>25</v>
      </c>
      <c r="Q5" s="18">
        <f>(M5-J5)/J5*100</f>
        <v>-4.35135135135135</v>
      </c>
      <c r="R5" s="19">
        <f>(N5-K5)/K5*100</f>
        <v>6.0151515151515138</v>
      </c>
      <c r="S5" s="19">
        <f>(O5-L5)/L5*100</f>
        <v>-32.885906040268459</v>
      </c>
      <c r="T5" s="27">
        <f t="shared" ref="T5:T9" si="0">(SQRT(M5^2+N5^2+O5^2)-SQRT(J5^2+K5^2+L5^2))/SQRT(J5^2+K5^2+L5^2)*100</f>
        <v>1.8974833344232469</v>
      </c>
      <c r="U5" s="20"/>
      <c r="W5" s="45">
        <f>(M5-J5)</f>
        <v>3.2199999999999989</v>
      </c>
      <c r="X5" s="43">
        <f>(N5-K5)</f>
        <v>7.9399999999999977</v>
      </c>
      <c r="Y5" s="43">
        <f>(O5-L5)</f>
        <v>-12.25</v>
      </c>
      <c r="Z5" s="43">
        <f>(SQRT(M5^2+N5^2+O5^2)-SQRT(J5^2+K5^2+L5^2))</f>
        <v>2.957126721961572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-41.43</v>
      </c>
      <c r="N6" s="24">
        <v>143.97</v>
      </c>
      <c r="O6" s="25">
        <v>25.52</v>
      </c>
      <c r="Q6" s="26">
        <f t="shared" ref="Q6:S9" si="1">(M6-J6)/J6*100</f>
        <v>-44.013513513513516</v>
      </c>
      <c r="R6" s="27">
        <f t="shared" si="1"/>
        <v>9.0681818181818166</v>
      </c>
      <c r="S6" s="27">
        <f t="shared" si="1"/>
        <v>-31.48993288590604</v>
      </c>
      <c r="T6" s="27">
        <f t="shared" si="0"/>
        <v>-2.4858287482210781</v>
      </c>
      <c r="U6" s="28"/>
      <c r="W6" s="26">
        <f t="shared" ref="W6:Y25" si="2">(M6-J6)</f>
        <v>32.57</v>
      </c>
      <c r="X6" s="27">
        <f t="shared" si="2"/>
        <v>11.969999999999999</v>
      </c>
      <c r="Y6" s="27">
        <f t="shared" si="2"/>
        <v>-11.73</v>
      </c>
      <c r="Z6" s="27">
        <f t="shared" ref="Z6:Z25" si="3">(SQRT(M6^2+N6^2+O6^2)-SQRT(J6^2+K6^2+L6^2))</f>
        <v>-3.8740317157089521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-70.77</v>
      </c>
      <c r="N7" s="24">
        <v>144.01</v>
      </c>
      <c r="O7" s="25">
        <v>25</v>
      </c>
      <c r="Q7" s="26">
        <f t="shared" si="1"/>
        <v>-4.3648648648648702</v>
      </c>
      <c r="R7" s="27">
        <f t="shared" si="1"/>
        <v>9.0984848484848424</v>
      </c>
      <c r="S7" s="27">
        <f t="shared" si="1"/>
        <v>-32.885906040268459</v>
      </c>
      <c r="T7" s="27">
        <f t="shared" si="0"/>
        <v>4.2033823026497839</v>
      </c>
      <c r="U7" s="28"/>
      <c r="W7" s="26">
        <f t="shared" si="2"/>
        <v>3.230000000000004</v>
      </c>
      <c r="X7" s="27">
        <f t="shared" si="2"/>
        <v>12.009999999999991</v>
      </c>
      <c r="Y7" s="27">
        <f t="shared" si="2"/>
        <v>-12.25</v>
      </c>
      <c r="Z7" s="27">
        <f t="shared" si="3"/>
        <v>6.5507474581136194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-71.06</v>
      </c>
      <c r="N8" s="24">
        <v>140</v>
      </c>
      <c r="O8" s="25">
        <v>24</v>
      </c>
      <c r="Q8" s="26">
        <f t="shared" si="1"/>
        <v>-3.9729729729729697</v>
      </c>
      <c r="R8" s="27">
        <f t="shared" si="1"/>
        <v>6.0606060606060606</v>
      </c>
      <c r="S8" s="27">
        <f t="shared" si="1"/>
        <v>-35.570469798657719</v>
      </c>
      <c r="T8" s="27">
        <f t="shared" si="0"/>
        <v>1.9126581258892981</v>
      </c>
      <c r="U8" s="28"/>
      <c r="W8" s="26">
        <f t="shared" si="2"/>
        <v>2.9399999999999977</v>
      </c>
      <c r="X8" s="27">
        <f t="shared" si="2"/>
        <v>8</v>
      </c>
      <c r="Y8" s="27">
        <f t="shared" si="2"/>
        <v>-13.25</v>
      </c>
      <c r="Z8" s="27">
        <f t="shared" si="3"/>
        <v>2.980775826293808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-71.06</v>
      </c>
      <c r="N9" s="31">
        <v>144.07</v>
      </c>
      <c r="O9" s="32">
        <v>23.99</v>
      </c>
      <c r="Q9" s="33">
        <f t="shared" si="1"/>
        <v>-3.9729729729729697</v>
      </c>
      <c r="R9" s="34">
        <f t="shared" si="1"/>
        <v>9.1439393939393891</v>
      </c>
      <c r="S9" s="34">
        <f t="shared" si="1"/>
        <v>-35.597315436241615</v>
      </c>
      <c r="T9" s="27">
        <f t="shared" si="0"/>
        <v>4.2210341918986396</v>
      </c>
      <c r="U9" s="35"/>
      <c r="W9" s="33">
        <f t="shared" si="2"/>
        <v>2.9399999999999977</v>
      </c>
      <c r="X9" s="34">
        <f t="shared" si="2"/>
        <v>12.069999999999993</v>
      </c>
      <c r="Y9" s="34">
        <f t="shared" si="2"/>
        <v>-13.260000000000002</v>
      </c>
      <c r="Z9" s="34">
        <f t="shared" si="3"/>
        <v>6.5782569874169496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73.14</v>
      </c>
      <c r="N13" s="16">
        <v>107.27</v>
      </c>
      <c r="O13" s="17">
        <v>26.59</v>
      </c>
      <c r="Q13" s="18">
        <f>(M13-J13)/J13*100</f>
        <v>-7.4177215189873413</v>
      </c>
      <c r="R13" s="19">
        <f>(N13-K13)/K13*100</f>
        <v>-5.903508771929828</v>
      </c>
      <c r="S13" s="19">
        <f>(O13-L13)/L13*100</f>
        <v>-28.617449664429529</v>
      </c>
      <c r="T13" s="27">
        <f t="shared" ref="T13:T17" si="4">(SQRT(M13^2+N13^2+O13^2)-SQRT(J13^2+K13^2+L13^2))/SQRT(J13^2+K13^2+L13^2)*100</f>
        <v>-7.7192343134771191</v>
      </c>
      <c r="U13" s="20"/>
      <c r="W13" s="45">
        <f t="shared" si="2"/>
        <v>-5.8599999999999994</v>
      </c>
      <c r="X13" s="43">
        <f t="shared" si="2"/>
        <v>-6.730000000000004</v>
      </c>
      <c r="Y13" s="43">
        <f t="shared" si="2"/>
        <v>-10.66</v>
      </c>
      <c r="Z13" s="43">
        <f t="shared" si="3"/>
        <v>-11.085788695851477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92.47</v>
      </c>
      <c r="N14" s="24">
        <v>142.87</v>
      </c>
      <c r="O14" s="25">
        <v>43.89</v>
      </c>
      <c r="Q14" s="26">
        <f t="shared" ref="Q14:S17" si="5">(M14-J14)/J14*100</f>
        <v>17.050632911392405</v>
      </c>
      <c r="R14" s="27">
        <f t="shared" si="5"/>
        <v>25.324561403508778</v>
      </c>
      <c r="S14" s="27">
        <f t="shared" si="5"/>
        <v>17.825503355704701</v>
      </c>
      <c r="T14" s="27">
        <f t="shared" si="4"/>
        <v>22.379489531987009</v>
      </c>
      <c r="U14" s="28"/>
      <c r="W14" s="26">
        <f t="shared" si="2"/>
        <v>13.469999999999999</v>
      </c>
      <c r="X14" s="27">
        <f t="shared" si="2"/>
        <v>28.870000000000005</v>
      </c>
      <c r="Y14" s="27">
        <f t="shared" si="2"/>
        <v>6.6400000000000006</v>
      </c>
      <c r="Z14" s="27">
        <f t="shared" si="3"/>
        <v>32.139754021908203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70.790000000000006</v>
      </c>
      <c r="N15" s="24">
        <v>124.96</v>
      </c>
      <c r="O15" s="25">
        <v>24.52</v>
      </c>
      <c r="Q15" s="26">
        <f t="shared" si="5"/>
        <v>-10.392405063291131</v>
      </c>
      <c r="R15" s="27">
        <f t="shared" si="5"/>
        <v>9.6140350877192926</v>
      </c>
      <c r="S15" s="27">
        <f t="shared" si="5"/>
        <v>-34.174496644295303</v>
      </c>
      <c r="T15" s="27">
        <f t="shared" si="4"/>
        <v>1.4510633220519051</v>
      </c>
      <c r="U15" s="28"/>
      <c r="W15" s="26">
        <f t="shared" si="2"/>
        <v>-8.2099999999999937</v>
      </c>
      <c r="X15" s="27">
        <f t="shared" si="2"/>
        <v>10.959999999999994</v>
      </c>
      <c r="Y15" s="27">
        <f t="shared" si="2"/>
        <v>-12.73</v>
      </c>
      <c r="Z15" s="27">
        <f t="shared" si="3"/>
        <v>2.0839089369890758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94.01</v>
      </c>
      <c r="N16" s="24">
        <v>125.24</v>
      </c>
      <c r="O16" s="25">
        <v>59.94</v>
      </c>
      <c r="Q16" s="26">
        <f t="shared" si="5"/>
        <v>19.000000000000007</v>
      </c>
      <c r="R16" s="27">
        <f t="shared" si="5"/>
        <v>9.8596491228070136</v>
      </c>
      <c r="S16" s="27">
        <f t="shared" si="5"/>
        <v>60.912751677852341</v>
      </c>
      <c r="T16" s="27">
        <f t="shared" si="4"/>
        <v>16.75685734382602</v>
      </c>
      <c r="U16" s="28"/>
      <c r="W16" s="26">
        <f t="shared" si="2"/>
        <v>15.010000000000005</v>
      </c>
      <c r="X16" s="27">
        <f t="shared" si="2"/>
        <v>11.239999999999995</v>
      </c>
      <c r="Y16" s="27">
        <f t="shared" si="2"/>
        <v>22.689999999999998</v>
      </c>
      <c r="Z16" s="27">
        <f t="shared" si="3"/>
        <v>24.064948954309642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72.23</v>
      </c>
      <c r="N17" s="31">
        <v>107.27</v>
      </c>
      <c r="O17" s="32">
        <v>26.57</v>
      </c>
      <c r="Q17" s="33">
        <f t="shared" si="5"/>
        <v>-8.5696202531645511</v>
      </c>
      <c r="R17" s="34">
        <f t="shared" si="5"/>
        <v>-5.903508771929828</v>
      </c>
      <c r="S17" s="34">
        <f t="shared" si="5"/>
        <v>-28.671140939597318</v>
      </c>
      <c r="T17" s="27">
        <f t="shared" si="4"/>
        <v>-8.0702232830236706</v>
      </c>
      <c r="U17" s="35"/>
      <c r="W17" s="33">
        <f t="shared" si="2"/>
        <v>-6.769999999999996</v>
      </c>
      <c r="X17" s="34">
        <f t="shared" si="2"/>
        <v>-6.730000000000004</v>
      </c>
      <c r="Y17" s="34">
        <f t="shared" si="2"/>
        <v>-10.68</v>
      </c>
      <c r="Z17" s="34">
        <f t="shared" si="3"/>
        <v>-11.589852880582129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169.9</v>
      </c>
      <c r="N21" s="16">
        <v>12.02</v>
      </c>
      <c r="O21" s="17">
        <v>27.42</v>
      </c>
      <c r="Q21" s="18">
        <f>(M21-J21)/J21*100</f>
        <v>-2.914285714285711</v>
      </c>
      <c r="R21" s="19">
        <f>(N21-K21)</f>
        <v>12.02</v>
      </c>
      <c r="S21" s="19">
        <f>(O21-L21)/L21*100</f>
        <v>-26.389261744966436</v>
      </c>
      <c r="T21" s="40"/>
      <c r="U21" s="20"/>
      <c r="W21" s="45">
        <f t="shared" si="2"/>
        <v>-5.0999999999999943</v>
      </c>
      <c r="X21" s="43">
        <f t="shared" si="2"/>
        <v>12.02</v>
      </c>
      <c r="Y21" s="43">
        <f t="shared" si="2"/>
        <v>-9.8299999999999983</v>
      </c>
      <c r="Z21" s="43">
        <f t="shared" si="3"/>
        <v>-6.4028770304982743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168.54</v>
      </c>
      <c r="N22" s="24">
        <v>12.02</v>
      </c>
      <c r="O22" s="25">
        <v>27.39</v>
      </c>
      <c r="Q22" s="26">
        <f t="shared" ref="Q22:Q25" si="6">(M22-J22)/J22*100</f>
        <v>-3.6914285714285762</v>
      </c>
      <c r="R22" s="27">
        <f t="shared" ref="R22:R25" si="7">(N22-K22)</f>
        <v>12.02</v>
      </c>
      <c r="S22" s="27">
        <f t="shared" ref="S22:S25" si="8">(O22-L22)/L22*100</f>
        <v>-26.469798657718119</v>
      </c>
      <c r="T22" s="41"/>
      <c r="U22" s="28"/>
      <c r="W22" s="26">
        <f t="shared" si="2"/>
        <v>-6.460000000000008</v>
      </c>
      <c r="X22" s="27">
        <f t="shared" si="2"/>
        <v>12.02</v>
      </c>
      <c r="Y22" s="27">
        <f t="shared" si="2"/>
        <v>-9.86</v>
      </c>
      <c r="Z22" s="27">
        <f t="shared" si="3"/>
        <v>-7.7468815183631818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170.01</v>
      </c>
      <c r="N23" s="24">
        <v>10.5</v>
      </c>
      <c r="O23" s="25">
        <v>26.42</v>
      </c>
      <c r="Q23" s="26">
        <f t="shared" si="6"/>
        <v>-2.8514285714285768</v>
      </c>
      <c r="R23" s="27">
        <f t="shared" si="7"/>
        <v>10.5</v>
      </c>
      <c r="S23" s="27">
        <f t="shared" si="8"/>
        <v>-29.0738255033557</v>
      </c>
      <c r="T23" s="41"/>
      <c r="U23" s="28"/>
      <c r="W23" s="26">
        <f t="shared" si="2"/>
        <v>-4.9900000000000091</v>
      </c>
      <c r="X23" s="27">
        <f t="shared" si="2"/>
        <v>10.5</v>
      </c>
      <c r="Y23" s="27">
        <f t="shared" si="2"/>
        <v>-10.829999999999998</v>
      </c>
      <c r="Z23" s="27">
        <f t="shared" si="3"/>
        <v>-6.5498239870632062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182.2</v>
      </c>
      <c r="N24" s="24">
        <v>28.71</v>
      </c>
      <c r="O24" s="25">
        <v>30.61</v>
      </c>
      <c r="Q24" s="26">
        <f t="shared" si="6"/>
        <v>4.1142857142857077</v>
      </c>
      <c r="R24" s="27">
        <f t="shared" si="7"/>
        <v>28.71</v>
      </c>
      <c r="S24" s="27">
        <f t="shared" si="8"/>
        <v>-17.825503355704701</v>
      </c>
      <c r="T24" s="41"/>
      <c r="U24" s="28"/>
      <c r="W24" s="26">
        <f t="shared" si="2"/>
        <v>7.1999999999999886</v>
      </c>
      <c r="X24" s="27">
        <f t="shared" si="2"/>
        <v>28.71</v>
      </c>
      <c r="Y24" s="27">
        <f t="shared" si="2"/>
        <v>-6.6400000000000006</v>
      </c>
      <c r="Z24" s="27">
        <f t="shared" si="3"/>
        <v>8.050241687769784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169.9</v>
      </c>
      <c r="N25" s="31">
        <v>12.02</v>
      </c>
      <c r="O25" s="32">
        <v>27.42</v>
      </c>
      <c r="Q25" s="33">
        <f t="shared" si="6"/>
        <v>-2.914285714285711</v>
      </c>
      <c r="R25" s="34">
        <f t="shared" si="7"/>
        <v>12.02</v>
      </c>
      <c r="S25" s="34">
        <f t="shared" si="8"/>
        <v>-26.389261744966436</v>
      </c>
      <c r="T25" s="42"/>
      <c r="U25" s="35"/>
      <c r="W25" s="33">
        <f t="shared" si="2"/>
        <v>-5.0999999999999943</v>
      </c>
      <c r="X25" s="34">
        <f t="shared" si="2"/>
        <v>12.02</v>
      </c>
      <c r="Y25" s="34">
        <f t="shared" si="2"/>
        <v>-9.8299999999999983</v>
      </c>
      <c r="Z25" s="34">
        <f t="shared" si="3"/>
        <v>-6.4028770304982743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-3.9507954971246098</v>
      </c>
      <c r="R28" s="44">
        <f>AVERAGE(R5:R9,R13:R17)</f>
        <v>7.2377591706539048</v>
      </c>
      <c r="S28" s="44">
        <f t="shared" ref="S28" si="9">AVERAGE(S5:S9,S13:S17,S21:S25)</f>
        <v>-20.486800894854589</v>
      </c>
      <c r="T28" s="44">
        <f>AVERAGE(T5:T9,T13:T17)</f>
        <v>3.4546681808004029</v>
      </c>
      <c r="V28" t="s">
        <v>89</v>
      </c>
      <c r="W28" s="44">
        <f>AVERAGE(W5:W9,W13:W17,W21:W25)</f>
        <v>2.539333333333333</v>
      </c>
      <c r="X28" s="44">
        <f>AVERAGE(X5:X9,X13:X17,X21:X25)</f>
        <v>10.991333333333332</v>
      </c>
      <c r="Y28" s="44">
        <f t="shared" ref="Y28:Z28" si="10">AVERAGE(Y5:Y9,Y13:Y17,Y21:Y25)</f>
        <v>-7.631333333333334</v>
      </c>
      <c r="Z28" s="44">
        <f t="shared" si="10"/>
        <v>2.1169085157464775</v>
      </c>
    </row>
    <row r="29" spans="2:27" x14ac:dyDescent="0.25">
      <c r="O29" t="s">
        <v>83</v>
      </c>
      <c r="Q29" s="44">
        <f>MAX(Q5:Q9,Q13:Q17,Q21:Q25)</f>
        <v>19.000000000000007</v>
      </c>
      <c r="R29" s="44">
        <f>MAX(R5:R9,R13:R17)</f>
        <v>25.324561403508778</v>
      </c>
      <c r="S29" s="44">
        <f>MAX(S5:S9,S13:S17,S21:S25)</f>
        <v>60.912751677852341</v>
      </c>
      <c r="T29" s="44">
        <f>MAX(T5:T9,T13:T17)</f>
        <v>22.379489531987009</v>
      </c>
      <c r="V29" t="s">
        <v>90</v>
      </c>
      <c r="W29" s="44">
        <f>MAX(W5:W9,W13:W17,W21:W25)</f>
        <v>32.57</v>
      </c>
      <c r="X29" s="44">
        <f>MAX(X5:X9,X13:X17,X21:X25)</f>
        <v>28.870000000000005</v>
      </c>
      <c r="Y29" s="44">
        <f>MAX(Y5:Y9,Y13:Y17,Y21:Y25)</f>
        <v>22.689999999999998</v>
      </c>
      <c r="Z29" s="44">
        <f>MAX(Z5:Z9,Z13:Z17,Z21:Z25)</f>
        <v>32.139754021908203</v>
      </c>
    </row>
    <row r="30" spans="2:27" x14ac:dyDescent="0.25">
      <c r="O30" t="s">
        <v>84</v>
      </c>
      <c r="Q30" s="44">
        <f>MIN(Q5:Q9,Q13:Q17,Q21:Q25)</f>
        <v>-44.013513513513516</v>
      </c>
      <c r="R30" s="44">
        <f>MIN(R5:R9,R13:R17)</f>
        <v>-5.903508771929828</v>
      </c>
      <c r="S30" s="44">
        <f>MIN(S5:S9,S13:S17,S21:S25)</f>
        <v>-35.597315436241615</v>
      </c>
      <c r="T30" s="44">
        <f>MIN(T5:T9,T13:T17)</f>
        <v>-8.0702232830236706</v>
      </c>
      <c r="V30" t="s">
        <v>91</v>
      </c>
      <c r="W30" s="44">
        <f>MIN(W5:W9,W13:W17,W21:W25)</f>
        <v>-8.2099999999999937</v>
      </c>
      <c r="X30" s="44">
        <f>MIN(X5:X9,X13:X17,X21:X25)</f>
        <v>-6.730000000000004</v>
      </c>
      <c r="Y30" s="44">
        <f>MIN(Y5:Y9,Y13:Y17,Y21:Y25)</f>
        <v>-13.260000000000002</v>
      </c>
      <c r="Z30" s="44">
        <f>MIN(Z5:Z9,Z13:Z17,Z21:Z25)</f>
        <v>-11.589852880582129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3EF0-E5F9-42D2-8539-119E655D6FD6}">
  <dimension ref="B2:AA30"/>
  <sheetViews>
    <sheetView topLeftCell="N1" workbookViewId="0">
      <selection activeCell="AA30" sqref="AA30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-70.2</v>
      </c>
      <c r="N5" s="16">
        <v>142.54</v>
      </c>
      <c r="O5" s="17">
        <v>27.01</v>
      </c>
      <c r="Q5" s="18">
        <f>(M5-J5)/J5*100</f>
        <v>-5.1351351351351315</v>
      </c>
      <c r="R5" s="19">
        <f>(N5-K5)/K5*100</f>
        <v>7.9848484848484791</v>
      </c>
      <c r="S5" s="19">
        <f>(O5-L5)/L5*100</f>
        <v>-27.489932885906036</v>
      </c>
      <c r="T5" s="27">
        <f t="shared" ref="T5:T9" si="0">(SQRT(M5^2+N5^2+O5^2)-SQRT(J5^2+K5^2+L5^2))/SQRT(J5^2+K5^2+L5^2)*100</f>
        <v>3.4160032593336478</v>
      </c>
      <c r="U5" s="20"/>
      <c r="W5" s="45">
        <f>(M5-J5)</f>
        <v>3.7999999999999972</v>
      </c>
      <c r="X5" s="43">
        <f>(N5-K5)</f>
        <v>10.539999999999992</v>
      </c>
      <c r="Y5" s="43">
        <f>(O5-L5)</f>
        <v>-10.239999999999998</v>
      </c>
      <c r="Z5" s="43">
        <f>(SQRT(M5^2+N5^2+O5^2)-SQRT(J5^2+K5^2+L5^2))</f>
        <v>5.3236591527449661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-70.209999999999994</v>
      </c>
      <c r="N6" s="24">
        <v>135.79</v>
      </c>
      <c r="O6" s="25">
        <v>27.02</v>
      </c>
      <c r="Q6" s="26">
        <f t="shared" ref="Q6:S9" si="1">(M6-J6)/J6*100</f>
        <v>-5.1216216216216299</v>
      </c>
      <c r="R6" s="27">
        <f t="shared" si="1"/>
        <v>2.8712121212121149</v>
      </c>
      <c r="S6" s="27">
        <f t="shared" si="1"/>
        <v>-27.46308724832215</v>
      </c>
      <c r="T6" s="27">
        <f t="shared" si="0"/>
        <v>-0.39008334354467417</v>
      </c>
      <c r="U6" s="28"/>
      <c r="W6" s="26">
        <f t="shared" ref="W6:Y25" si="2">(M6-J6)</f>
        <v>3.7900000000000063</v>
      </c>
      <c r="X6" s="27">
        <f t="shared" si="2"/>
        <v>3.789999999999992</v>
      </c>
      <c r="Y6" s="27">
        <f t="shared" si="2"/>
        <v>-10.23</v>
      </c>
      <c r="Z6" s="27">
        <f t="shared" ref="Z6:Z25" si="3">(SQRT(M6^2+N6^2+O6^2)-SQRT(J6^2+K6^2+L6^2))</f>
        <v>-0.60792411614971797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-66.48</v>
      </c>
      <c r="N7" s="24">
        <v>145.11000000000001</v>
      </c>
      <c r="O7" s="25">
        <v>29.07</v>
      </c>
      <c r="Q7" s="26">
        <f t="shared" si="1"/>
        <v>-10.162162162162156</v>
      </c>
      <c r="R7" s="27">
        <f t="shared" si="1"/>
        <v>9.9318181818181923</v>
      </c>
      <c r="S7" s="27">
        <f t="shared" si="1"/>
        <v>-21.959731543624162</v>
      </c>
      <c r="T7" s="27">
        <f t="shared" si="0"/>
        <v>4.1031589129599171</v>
      </c>
      <c r="U7" s="28"/>
      <c r="W7" s="26">
        <f t="shared" si="2"/>
        <v>7.519999999999996</v>
      </c>
      <c r="X7" s="27">
        <f t="shared" si="2"/>
        <v>13.110000000000014</v>
      </c>
      <c r="Y7" s="27">
        <f t="shared" si="2"/>
        <v>-8.18</v>
      </c>
      <c r="Z7" s="27">
        <f t="shared" si="3"/>
        <v>6.3945546429036995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-69.58</v>
      </c>
      <c r="N8" s="24">
        <v>143.94999999999999</v>
      </c>
      <c r="O8" s="25">
        <v>26.02</v>
      </c>
      <c r="Q8" s="26">
        <f t="shared" si="1"/>
        <v>-5.9729729729729755</v>
      </c>
      <c r="R8" s="27">
        <f t="shared" si="1"/>
        <v>9.0530303030302939</v>
      </c>
      <c r="S8" s="27">
        <f t="shared" si="1"/>
        <v>-30.147651006711413</v>
      </c>
      <c r="T8" s="27">
        <f t="shared" si="0"/>
        <v>3.9417703403363014</v>
      </c>
      <c r="U8" s="28"/>
      <c r="W8" s="26">
        <f t="shared" si="2"/>
        <v>4.4200000000000017</v>
      </c>
      <c r="X8" s="27">
        <f t="shared" si="2"/>
        <v>11.949999999999989</v>
      </c>
      <c r="Y8" s="27">
        <f t="shared" si="2"/>
        <v>-11.23</v>
      </c>
      <c r="Z8" s="27">
        <f t="shared" si="3"/>
        <v>6.1430391475807369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-69.91</v>
      </c>
      <c r="N9" s="31">
        <v>146.52000000000001</v>
      </c>
      <c r="O9" s="32">
        <v>28.01</v>
      </c>
      <c r="Q9" s="33">
        <f t="shared" si="1"/>
        <v>-5.5270270270270316</v>
      </c>
      <c r="R9" s="34">
        <f t="shared" si="1"/>
        <v>11.000000000000009</v>
      </c>
      <c r="S9" s="34">
        <f t="shared" si="1"/>
        <v>-24.805369127516773</v>
      </c>
      <c r="T9" s="27">
        <f t="shared" si="0"/>
        <v>5.7093944352050858</v>
      </c>
      <c r="U9" s="35"/>
      <c r="W9" s="33">
        <f t="shared" si="2"/>
        <v>4.0900000000000034</v>
      </c>
      <c r="X9" s="34">
        <f t="shared" si="2"/>
        <v>14.52000000000001</v>
      </c>
      <c r="Y9" s="34">
        <f t="shared" si="2"/>
        <v>-9.2399999999999984</v>
      </c>
      <c r="Z9" s="34">
        <f t="shared" si="3"/>
        <v>8.8977871606421672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81.86</v>
      </c>
      <c r="N13" s="16">
        <v>127.51</v>
      </c>
      <c r="O13" s="17">
        <v>29.72</v>
      </c>
      <c r="Q13" s="18">
        <f>(M13-J13)/J13*100</f>
        <v>3.6202531645569613</v>
      </c>
      <c r="R13" s="19">
        <f>(N13-K13)/K13*100</f>
        <v>11.850877192982461</v>
      </c>
      <c r="S13" s="19">
        <f>(O13-L13)/L13*100</f>
        <v>-20.214765100671144</v>
      </c>
      <c r="T13" s="27">
        <f t="shared" ref="T13:T17" si="4">(SQRT(M13^2+N13^2+O13^2)-SQRT(J13^2+K13^2+L13^2))/SQRT(J13^2+K13^2+L13^2)*100</f>
        <v>7.5200195577723878</v>
      </c>
      <c r="U13" s="20"/>
      <c r="W13" s="45">
        <f t="shared" si="2"/>
        <v>2.8599999999999994</v>
      </c>
      <c r="X13" s="43">
        <f t="shared" si="2"/>
        <v>13.510000000000005</v>
      </c>
      <c r="Y13" s="43">
        <f t="shared" si="2"/>
        <v>-7.5300000000000011</v>
      </c>
      <c r="Z13" s="43">
        <f t="shared" si="3"/>
        <v>10.799691319200718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92.76</v>
      </c>
      <c r="N14" s="24">
        <v>123.9</v>
      </c>
      <c r="O14" s="25">
        <v>61.92</v>
      </c>
      <c r="Q14" s="26">
        <f t="shared" ref="Q14:S17" si="5">(M14-J14)/J14*100</f>
        <v>17.417721518987346</v>
      </c>
      <c r="R14" s="27">
        <f t="shared" si="5"/>
        <v>8.6842105263157947</v>
      </c>
      <c r="S14" s="27">
        <f t="shared" si="5"/>
        <v>66.228187919463082</v>
      </c>
      <c r="T14" s="27">
        <f t="shared" si="4"/>
        <v>16.077933050298864</v>
      </c>
      <c r="U14" s="28"/>
      <c r="W14" s="26">
        <f t="shared" si="2"/>
        <v>13.760000000000005</v>
      </c>
      <c r="X14" s="27">
        <f t="shared" si="2"/>
        <v>9.9000000000000057</v>
      </c>
      <c r="Y14" s="27">
        <f t="shared" si="2"/>
        <v>24.67</v>
      </c>
      <c r="Z14" s="27">
        <f t="shared" si="3"/>
        <v>23.089928511494236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74.47</v>
      </c>
      <c r="N15" s="24">
        <v>126.29</v>
      </c>
      <c r="O15" s="25">
        <v>25.59</v>
      </c>
      <c r="Q15" s="26">
        <f t="shared" si="5"/>
        <v>-5.7341772151898747</v>
      </c>
      <c r="R15" s="27">
        <f t="shared" si="5"/>
        <v>10.780701754385969</v>
      </c>
      <c r="S15" s="27">
        <f t="shared" si="5"/>
        <v>-31.302013422818792</v>
      </c>
      <c r="T15" s="27">
        <f t="shared" si="4"/>
        <v>3.6316623058455391</v>
      </c>
      <c r="U15" s="28"/>
      <c r="W15" s="26">
        <f t="shared" si="2"/>
        <v>-4.5300000000000011</v>
      </c>
      <c r="X15" s="27">
        <f t="shared" si="2"/>
        <v>12.290000000000006</v>
      </c>
      <c r="Y15" s="27">
        <f t="shared" si="2"/>
        <v>-11.66</v>
      </c>
      <c r="Z15" s="27">
        <f t="shared" si="3"/>
        <v>5.2155225897213882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70</v>
      </c>
      <c r="N16" s="24">
        <v>127.62</v>
      </c>
      <c r="O16" s="25">
        <v>26.51</v>
      </c>
      <c r="Q16" s="26">
        <f t="shared" si="5"/>
        <v>-11.39240506329114</v>
      </c>
      <c r="R16" s="27">
        <f t="shared" si="5"/>
        <v>11.947368421052635</v>
      </c>
      <c r="S16" s="27">
        <f t="shared" si="5"/>
        <v>-28.832214765100666</v>
      </c>
      <c r="T16" s="27">
        <f t="shared" si="4"/>
        <v>3.0212895576901686</v>
      </c>
      <c r="U16" s="28"/>
      <c r="W16" s="26">
        <f t="shared" si="2"/>
        <v>-9</v>
      </c>
      <c r="X16" s="27">
        <f t="shared" si="2"/>
        <v>13.620000000000005</v>
      </c>
      <c r="Y16" s="27">
        <f t="shared" si="2"/>
        <v>-10.739999999999998</v>
      </c>
      <c r="Z16" s="27">
        <f t="shared" si="3"/>
        <v>4.3389507644636751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76.819999999999993</v>
      </c>
      <c r="N17" s="31">
        <v>127.58</v>
      </c>
      <c r="O17" s="32">
        <v>27.63</v>
      </c>
      <c r="Q17" s="33">
        <f t="shared" si="5"/>
        <v>-2.7594936708860844</v>
      </c>
      <c r="R17" s="34">
        <f t="shared" si="5"/>
        <v>11.912280701754383</v>
      </c>
      <c r="S17" s="34">
        <f t="shared" si="5"/>
        <v>-25.825503355704697</v>
      </c>
      <c r="T17" s="27">
        <f t="shared" si="4"/>
        <v>5.4672083940660086</v>
      </c>
      <c r="U17" s="35"/>
      <c r="W17" s="33">
        <f t="shared" si="2"/>
        <v>-2.1800000000000068</v>
      </c>
      <c r="X17" s="34">
        <f t="shared" si="2"/>
        <v>13.579999999999998</v>
      </c>
      <c r="Y17" s="34">
        <f t="shared" si="2"/>
        <v>-9.620000000000001</v>
      </c>
      <c r="Z17" s="34">
        <f t="shared" si="3"/>
        <v>7.8515970045091592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181.66</v>
      </c>
      <c r="N21" s="16">
        <v>-0.22</v>
      </c>
      <c r="O21" s="17">
        <v>27.64</v>
      </c>
      <c r="Q21" s="18">
        <f>(M21-J21)/J21*100</f>
        <v>3.8057142857142838</v>
      </c>
      <c r="R21" s="19">
        <f>(N21-K21)</f>
        <v>-0.22</v>
      </c>
      <c r="S21" s="19">
        <f>(O21-L21)/L21*100</f>
        <v>-25.798657718120804</v>
      </c>
      <c r="T21" s="40"/>
      <c r="U21" s="20"/>
      <c r="W21" s="45">
        <f t="shared" si="2"/>
        <v>6.6599999999999966</v>
      </c>
      <c r="X21" s="43">
        <f t="shared" si="2"/>
        <v>-0.22</v>
      </c>
      <c r="Y21" s="43">
        <f t="shared" si="2"/>
        <v>-9.61</v>
      </c>
      <c r="Z21" s="43">
        <f t="shared" si="3"/>
        <v>4.8302985192175925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179.07</v>
      </c>
      <c r="N22" s="24">
        <v>-0.4</v>
      </c>
      <c r="O22" s="25">
        <v>26.59</v>
      </c>
      <c r="Q22" s="26">
        <f t="shared" ref="Q22:Q25" si="6">(M22-J22)/J22*100</f>
        <v>2.3257142857142816</v>
      </c>
      <c r="R22" s="27">
        <f t="shared" ref="R22:R25" si="7">(N22-K22)</f>
        <v>-0.4</v>
      </c>
      <c r="S22" s="27">
        <f t="shared" ref="S22:S25" si="8">(O22-L22)/L22*100</f>
        <v>-28.617449664429529</v>
      </c>
      <c r="T22" s="41"/>
      <c r="U22" s="28"/>
      <c r="W22" s="26">
        <f t="shared" si="2"/>
        <v>4.0699999999999932</v>
      </c>
      <c r="X22" s="27">
        <f t="shared" si="2"/>
        <v>-0.4</v>
      </c>
      <c r="Y22" s="27">
        <f t="shared" si="2"/>
        <v>-10.66</v>
      </c>
      <c r="Z22" s="27">
        <f t="shared" si="3"/>
        <v>2.1132968925514888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187.27</v>
      </c>
      <c r="N23" s="24">
        <v>0.13</v>
      </c>
      <c r="O23" s="25">
        <v>29.74</v>
      </c>
      <c r="Q23" s="26">
        <f t="shared" si="6"/>
        <v>7.0114285714285769</v>
      </c>
      <c r="R23" s="27">
        <f t="shared" si="7"/>
        <v>0.13</v>
      </c>
      <c r="S23" s="27">
        <f t="shared" si="8"/>
        <v>-20.161073825503358</v>
      </c>
      <c r="T23" s="41"/>
      <c r="U23" s="28"/>
      <c r="W23" s="26">
        <f t="shared" si="2"/>
        <v>12.27000000000001</v>
      </c>
      <c r="X23" s="27">
        <f t="shared" si="2"/>
        <v>0.13</v>
      </c>
      <c r="Y23" s="27">
        <f t="shared" si="2"/>
        <v>-7.5100000000000016</v>
      </c>
      <c r="Z23" s="27">
        <f t="shared" si="3"/>
        <v>10.696269282693208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174.65</v>
      </c>
      <c r="N24" s="24">
        <v>0.79</v>
      </c>
      <c r="O24" s="25">
        <v>25.51</v>
      </c>
      <c r="Q24" s="26">
        <f t="shared" si="6"/>
        <v>-0.19999999999999676</v>
      </c>
      <c r="R24" s="27">
        <f t="shared" si="7"/>
        <v>0.79</v>
      </c>
      <c r="S24" s="27">
        <f t="shared" si="8"/>
        <v>-31.516778523489929</v>
      </c>
      <c r="T24" s="41"/>
      <c r="U24" s="28"/>
      <c r="W24" s="26">
        <f t="shared" si="2"/>
        <v>-0.34999999999999432</v>
      </c>
      <c r="X24" s="27">
        <f t="shared" si="2"/>
        <v>0.79</v>
      </c>
      <c r="Y24" s="27">
        <f t="shared" si="2"/>
        <v>-11.739999999999998</v>
      </c>
      <c r="Z24" s="27">
        <f t="shared" si="3"/>
        <v>-2.4155715923475896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162.83000000000001</v>
      </c>
      <c r="N25" s="31">
        <v>-1.92</v>
      </c>
      <c r="O25" s="32">
        <v>25.31</v>
      </c>
      <c r="Q25" s="33">
        <f t="shared" si="6"/>
        <v>-6.9542857142857075</v>
      </c>
      <c r="R25" s="34">
        <f t="shared" si="7"/>
        <v>-1.92</v>
      </c>
      <c r="S25" s="34">
        <f t="shared" si="8"/>
        <v>-32.053691275167786</v>
      </c>
      <c r="T25" s="42"/>
      <c r="U25" s="35"/>
      <c r="W25" s="33">
        <f t="shared" si="2"/>
        <v>-12.169999999999987</v>
      </c>
      <c r="X25" s="34">
        <f t="shared" si="2"/>
        <v>-1.92</v>
      </c>
      <c r="Y25" s="34">
        <f t="shared" si="2"/>
        <v>-11.940000000000001</v>
      </c>
      <c r="Z25" s="34">
        <f t="shared" si="3"/>
        <v>-14.124032876387332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-1.6518965837446851</v>
      </c>
      <c r="R28" s="44">
        <f>AVERAGE(R5:R9,R13:R17)</f>
        <v>9.6016347687400323</v>
      </c>
      <c r="S28" s="44">
        <f t="shared" ref="S28" si="9">AVERAGE(S5:S9,S13:S17,S21:S25)</f>
        <v>-20.663982102908278</v>
      </c>
      <c r="T28" s="44">
        <f>AVERAGE(T5:T9,T13:T17)</f>
        <v>5.2498356469963241</v>
      </c>
      <c r="V28" t="s">
        <v>89</v>
      </c>
      <c r="W28" s="44">
        <f>AVERAGE(W5:W9,W13:W17,W21:W25)</f>
        <v>2.3340000000000014</v>
      </c>
      <c r="X28" s="44">
        <f>AVERAGE(X5:X9,X13:X17,X21:X25)</f>
        <v>7.679333333333334</v>
      </c>
      <c r="Y28" s="44">
        <f t="shared" ref="Y28:Z28" si="10">AVERAGE(Y5:Y9,Y13:Y17,Y21:Y25)</f>
        <v>-7.697333333333332</v>
      </c>
      <c r="Z28" s="44">
        <f t="shared" si="10"/>
        <v>5.2364710935225594</v>
      </c>
    </row>
    <row r="29" spans="2:27" x14ac:dyDescent="0.25">
      <c r="O29" t="s">
        <v>83</v>
      </c>
      <c r="Q29" s="44">
        <f>MAX(Q5:Q9,Q13:Q17,Q21:Q25)</f>
        <v>17.417721518987346</v>
      </c>
      <c r="R29" s="44">
        <f>MAX(R5:R9,R13:R17)</f>
        <v>11.947368421052635</v>
      </c>
      <c r="S29" s="44">
        <f>MAX(S5:S9,S13:S17,S21:S25)</f>
        <v>66.228187919463082</v>
      </c>
      <c r="T29" s="44">
        <f>MAX(T5:T9,T13:T17)</f>
        <v>16.077933050298864</v>
      </c>
      <c r="V29" t="s">
        <v>90</v>
      </c>
      <c r="W29" s="44">
        <f>MAX(W5:W9,W13:W17,W21:W25)</f>
        <v>13.760000000000005</v>
      </c>
      <c r="X29" s="44">
        <f>MAX(X5:X9,X13:X17,X21:X25)</f>
        <v>14.52000000000001</v>
      </c>
      <c r="Y29" s="44">
        <f>MAX(Y5:Y9,Y13:Y17,Y21:Y25)</f>
        <v>24.67</v>
      </c>
      <c r="Z29" s="44">
        <f>MAX(Z5:Z9,Z13:Z17,Z21:Z25)</f>
        <v>23.089928511494236</v>
      </c>
    </row>
    <row r="30" spans="2:27" x14ac:dyDescent="0.25">
      <c r="O30" t="s">
        <v>84</v>
      </c>
      <c r="Q30" s="44">
        <f>MIN(Q5:Q9,Q13:Q17,Q21:Q25)</f>
        <v>-11.39240506329114</v>
      </c>
      <c r="R30" s="44">
        <f>MIN(R5:R9,R13:R17)</f>
        <v>2.8712121212121149</v>
      </c>
      <c r="S30" s="44">
        <f>MIN(S5:S9,S13:S17,S21:S25)</f>
        <v>-32.053691275167786</v>
      </c>
      <c r="T30" s="44">
        <f>MIN(T5:T9,T13:T17)</f>
        <v>-0.39008334354467417</v>
      </c>
      <c r="V30" t="s">
        <v>91</v>
      </c>
      <c r="W30" s="44">
        <f>MIN(W5:W9,W13:W17,W21:W25)</f>
        <v>-12.169999999999987</v>
      </c>
      <c r="X30" s="44">
        <f>MIN(X5:X9,X13:X17,X21:X25)</f>
        <v>-1.92</v>
      </c>
      <c r="Y30" s="44">
        <f>MIN(Y5:Y9,Y13:Y17,Y21:Y25)</f>
        <v>-11.940000000000001</v>
      </c>
      <c r="Z30" s="44">
        <f>MIN(Z5:Z9,Z13:Z17,Z21:Z25)</f>
        <v>-14.124032876387332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ED7A-3413-4C10-ACB8-8B7C395D6DB6}">
  <dimension ref="B2:AS38"/>
  <sheetViews>
    <sheetView topLeftCell="S1" zoomScaleNormal="100" workbookViewId="0">
      <selection activeCell="L42" sqref="L42"/>
    </sheetView>
  </sheetViews>
  <sheetFormatPr defaultRowHeight="15" x14ac:dyDescent="0.25"/>
  <sheetData>
    <row r="2" spans="2:45" x14ac:dyDescent="0.25">
      <c r="B2" t="s">
        <v>79</v>
      </c>
      <c r="G2">
        <v>100</v>
      </c>
      <c r="H2" t="s">
        <v>78</v>
      </c>
      <c r="L2">
        <v>500</v>
      </c>
      <c r="Q2">
        <v>1500</v>
      </c>
      <c r="V2">
        <v>2000</v>
      </c>
      <c r="AA2">
        <v>60</v>
      </c>
      <c r="AB2" t="s">
        <v>78</v>
      </c>
      <c r="AF2">
        <v>80</v>
      </c>
      <c r="AK2">
        <v>100</v>
      </c>
      <c r="AP2" t="s">
        <v>102</v>
      </c>
    </row>
    <row r="3" spans="2:45" ht="15.75" thickBot="1" x14ac:dyDescent="0.3">
      <c r="B3">
        <v>100</v>
      </c>
      <c r="C3">
        <v>0</v>
      </c>
      <c r="F3" t="s">
        <v>101</v>
      </c>
      <c r="G3" t="s">
        <v>92</v>
      </c>
      <c r="H3" t="s">
        <v>93</v>
      </c>
      <c r="I3" s="44" t="s">
        <v>94</v>
      </c>
      <c r="J3" t="s">
        <v>95</v>
      </c>
      <c r="L3" t="s">
        <v>92</v>
      </c>
      <c r="M3" t="s">
        <v>93</v>
      </c>
      <c r="N3" s="44" t="s">
        <v>94</v>
      </c>
      <c r="O3" t="s">
        <v>95</v>
      </c>
      <c r="P3" s="44"/>
      <c r="Q3" t="s">
        <v>92</v>
      </c>
      <c r="R3" t="s">
        <v>93</v>
      </c>
      <c r="S3" s="44" t="s">
        <v>94</v>
      </c>
      <c r="T3" t="s">
        <v>95</v>
      </c>
      <c r="U3" s="44"/>
      <c r="V3" t="s">
        <v>92</v>
      </c>
      <c r="W3" t="s">
        <v>93</v>
      </c>
      <c r="X3" s="44" t="s">
        <v>94</v>
      </c>
      <c r="Y3" t="s">
        <v>95</v>
      </c>
      <c r="AA3" t="s">
        <v>92</v>
      </c>
      <c r="AB3" t="s">
        <v>93</v>
      </c>
      <c r="AC3" t="s">
        <v>94</v>
      </c>
      <c r="AD3" t="s">
        <v>95</v>
      </c>
      <c r="AF3" t="s">
        <v>92</v>
      </c>
      <c r="AG3" t="s">
        <v>93</v>
      </c>
      <c r="AH3" t="s">
        <v>94</v>
      </c>
      <c r="AI3" t="s">
        <v>95</v>
      </c>
      <c r="AK3" t="s">
        <v>92</v>
      </c>
      <c r="AL3" t="s">
        <v>93</v>
      </c>
      <c r="AM3" t="s">
        <v>94</v>
      </c>
      <c r="AN3" t="s">
        <v>95</v>
      </c>
      <c r="AP3" t="s">
        <v>92</v>
      </c>
      <c r="AQ3" t="s">
        <v>93</v>
      </c>
      <c r="AR3" t="s">
        <v>94</v>
      </c>
      <c r="AS3" t="s">
        <v>95</v>
      </c>
    </row>
    <row r="4" spans="2:45" x14ac:dyDescent="0.25">
      <c r="B4">
        <v>500</v>
      </c>
      <c r="C4">
        <v>30</v>
      </c>
      <c r="G4" s="18"/>
      <c r="H4" s="19"/>
      <c r="I4" s="19"/>
      <c r="J4" s="27"/>
      <c r="L4" s="18">
        <v>-1.4054054054054137</v>
      </c>
      <c r="M4" s="19">
        <v>19.757575757575768</v>
      </c>
      <c r="N4" s="19">
        <v>-20.053691275167782</v>
      </c>
      <c r="O4" s="27">
        <v>13.339276084538348</v>
      </c>
      <c r="P4" s="44"/>
      <c r="Q4" s="18">
        <v>-4.35135135135135</v>
      </c>
      <c r="R4" s="19">
        <v>6.0151515151515138</v>
      </c>
      <c r="S4" s="19">
        <v>-32.885906040268459</v>
      </c>
      <c r="T4" s="27">
        <v>1.8974833344232469</v>
      </c>
      <c r="V4" s="18">
        <v>-5.1351351351351315</v>
      </c>
      <c r="W4" s="19">
        <v>7.9848484848484791</v>
      </c>
      <c r="X4" s="19">
        <v>-27.489932885906036</v>
      </c>
      <c r="Y4" s="27">
        <v>3.4160032593336478</v>
      </c>
      <c r="AA4" s="18"/>
      <c r="AB4" s="19"/>
      <c r="AC4" s="19"/>
      <c r="AD4" s="27"/>
      <c r="AF4" s="18"/>
      <c r="AG4" s="19"/>
      <c r="AH4" s="19"/>
      <c r="AI4" s="27"/>
      <c r="AK4" s="18"/>
      <c r="AL4" s="19"/>
      <c r="AM4" s="19"/>
      <c r="AN4" s="27"/>
      <c r="AP4" s="18"/>
      <c r="AQ4" s="19"/>
      <c r="AR4" s="19"/>
      <c r="AS4" s="27"/>
    </row>
    <row r="5" spans="2:45" x14ac:dyDescent="0.25">
      <c r="B5">
        <v>1500</v>
      </c>
      <c r="C5">
        <v>30</v>
      </c>
      <c r="G5" s="26"/>
      <c r="H5" s="27"/>
      <c r="I5" s="27"/>
      <c r="J5" s="27"/>
      <c r="L5" s="26">
        <v>4.4594594594594552</v>
      </c>
      <c r="M5" s="27">
        <v>29.886363636363626</v>
      </c>
      <c r="N5" s="27">
        <v>-17.664429530201335</v>
      </c>
      <c r="O5" s="27">
        <v>22.272104373007458</v>
      </c>
      <c r="P5" s="44"/>
      <c r="Q5" s="26">
        <v>-44.013513513513516</v>
      </c>
      <c r="R5" s="27">
        <v>9.0681818181818166</v>
      </c>
      <c r="S5" s="27">
        <v>-31.48993288590604</v>
      </c>
      <c r="T5" s="27">
        <v>-2.4858287482210781</v>
      </c>
      <c r="V5" s="26">
        <v>-5.1216216216216299</v>
      </c>
      <c r="W5" s="27">
        <v>2.8712121212121149</v>
      </c>
      <c r="X5" s="27">
        <v>-27.46308724832215</v>
      </c>
      <c r="Y5" s="27">
        <v>-0.39008334354467417</v>
      </c>
      <c r="AA5" s="26"/>
      <c r="AB5" s="27"/>
      <c r="AC5" s="27"/>
      <c r="AD5" s="27"/>
      <c r="AF5" s="26"/>
      <c r="AG5" s="27"/>
      <c r="AH5" s="27"/>
      <c r="AI5" s="27"/>
      <c r="AK5" s="26"/>
      <c r="AL5" s="27"/>
      <c r="AM5" s="27"/>
      <c r="AN5" s="27"/>
      <c r="AP5" s="26"/>
      <c r="AQ5" s="27"/>
      <c r="AR5" s="27"/>
      <c r="AS5" s="27"/>
    </row>
    <row r="6" spans="2:45" x14ac:dyDescent="0.25">
      <c r="B6">
        <v>2000</v>
      </c>
      <c r="C6">
        <v>60</v>
      </c>
      <c r="G6" s="26"/>
      <c r="H6" s="27"/>
      <c r="I6" s="27"/>
      <c r="J6" s="27"/>
      <c r="L6" s="26">
        <v>-4.3918918918918921</v>
      </c>
      <c r="M6" s="27">
        <v>21.409090909090903</v>
      </c>
      <c r="N6" s="27">
        <v>-32.939597315436245</v>
      </c>
      <c r="O6" s="27">
        <v>13.54530937546537</v>
      </c>
      <c r="P6" s="44"/>
      <c r="Q6" s="26">
        <v>-4.3648648648648702</v>
      </c>
      <c r="R6" s="27">
        <v>9.0984848484848424</v>
      </c>
      <c r="S6" s="27">
        <v>-32.885906040268459</v>
      </c>
      <c r="T6" s="27">
        <v>4.2033823026497839</v>
      </c>
      <c r="V6" s="26">
        <v>-10.162162162162156</v>
      </c>
      <c r="W6" s="27">
        <v>9.9318181818181923</v>
      </c>
      <c r="X6" s="27">
        <v>-21.959731543624162</v>
      </c>
      <c r="Y6" s="27">
        <v>4.1031589129599171</v>
      </c>
      <c r="AA6" s="26"/>
      <c r="AB6" s="27"/>
      <c r="AC6" s="27"/>
      <c r="AD6" s="27"/>
      <c r="AF6" s="26"/>
      <c r="AG6" s="27"/>
      <c r="AH6" s="27"/>
      <c r="AI6" s="27"/>
      <c r="AK6" s="26"/>
      <c r="AL6" s="27"/>
      <c r="AM6" s="27"/>
      <c r="AN6" s="27"/>
      <c r="AP6" s="26"/>
      <c r="AQ6" s="27"/>
      <c r="AR6" s="27"/>
      <c r="AS6" s="27"/>
    </row>
    <row r="7" spans="2:45" x14ac:dyDescent="0.25">
      <c r="G7" s="26"/>
      <c r="H7" s="27"/>
      <c r="I7" s="27"/>
      <c r="J7" s="27"/>
      <c r="L7" s="26">
        <v>-5.1621621621621534</v>
      </c>
      <c r="M7" s="27">
        <v>22.303030303030301</v>
      </c>
      <c r="N7" s="27">
        <v>-54.389261744966447</v>
      </c>
      <c r="O7" s="27">
        <v>13.479902908654173</v>
      </c>
      <c r="P7" s="44"/>
      <c r="Q7" s="26">
        <v>-3.9729729729729697</v>
      </c>
      <c r="R7" s="27">
        <v>6.0606060606060606</v>
      </c>
      <c r="S7" s="27">
        <v>-35.570469798657719</v>
      </c>
      <c r="T7" s="27">
        <v>1.9126581258892981</v>
      </c>
      <c r="V7" s="26">
        <v>-5.9729729729729755</v>
      </c>
      <c r="W7" s="27">
        <v>9.0530303030302939</v>
      </c>
      <c r="X7" s="27">
        <v>-30.147651006711413</v>
      </c>
      <c r="Y7" s="27">
        <v>3.9417703403363014</v>
      </c>
      <c r="AA7" s="26"/>
      <c r="AB7" s="27"/>
      <c r="AC7" s="27"/>
      <c r="AD7" s="27"/>
      <c r="AF7" s="26"/>
      <c r="AG7" s="27"/>
      <c r="AH7" s="27"/>
      <c r="AI7" s="27"/>
      <c r="AK7" s="26"/>
      <c r="AL7" s="27"/>
      <c r="AM7" s="27"/>
      <c r="AN7" s="27"/>
      <c r="AP7" s="26"/>
      <c r="AQ7" s="27"/>
      <c r="AR7" s="27"/>
      <c r="AS7" s="27"/>
    </row>
    <row r="8" spans="2:45" ht="15.75" thickBot="1" x14ac:dyDescent="0.3">
      <c r="G8" s="33"/>
      <c r="H8" s="34"/>
      <c r="I8" s="34"/>
      <c r="J8" s="27"/>
      <c r="L8" s="33">
        <v>-12.310810810810811</v>
      </c>
      <c r="M8" s="34">
        <v>16.272727272727263</v>
      </c>
      <c r="N8" s="34">
        <v>-32.644295302013418</v>
      </c>
      <c r="O8" s="27">
        <v>8.1282430431579975</v>
      </c>
      <c r="P8" s="44"/>
      <c r="Q8" s="33">
        <v>-3.9729729729729697</v>
      </c>
      <c r="R8" s="34">
        <v>9.1439393939393891</v>
      </c>
      <c r="S8" s="34">
        <v>-35.597315436241615</v>
      </c>
      <c r="T8" s="27">
        <v>4.2210341918986396</v>
      </c>
      <c r="V8" s="33">
        <v>-5.5270270270270316</v>
      </c>
      <c r="W8" s="34">
        <v>11.000000000000009</v>
      </c>
      <c r="X8" s="34">
        <v>-24.805369127516773</v>
      </c>
      <c r="Y8" s="27">
        <v>5.7093944352050858</v>
      </c>
      <c r="AA8" s="33"/>
      <c r="AB8" s="34"/>
      <c r="AC8" s="34"/>
      <c r="AD8" s="27"/>
      <c r="AF8" s="33"/>
      <c r="AG8" s="34"/>
      <c r="AH8" s="34"/>
      <c r="AI8" s="27"/>
      <c r="AK8" s="33"/>
      <c r="AL8" s="34"/>
      <c r="AM8" s="34"/>
      <c r="AN8" s="27"/>
      <c r="AP8" s="33"/>
      <c r="AQ8" s="34"/>
      <c r="AR8" s="34"/>
      <c r="AS8" s="27"/>
    </row>
    <row r="9" spans="2:45" x14ac:dyDescent="0.25">
      <c r="G9" s="18"/>
      <c r="H9" s="19"/>
      <c r="I9" s="19"/>
      <c r="J9" s="27"/>
      <c r="L9" s="18">
        <v>21.253164556962034</v>
      </c>
      <c r="M9" s="19">
        <v>26.201754385964914</v>
      </c>
      <c r="N9" s="19">
        <v>-27.677852348993287</v>
      </c>
      <c r="O9" s="27">
        <v>21.80603300189933</v>
      </c>
      <c r="P9" s="44"/>
      <c r="Q9" s="18">
        <v>-7.4177215189873413</v>
      </c>
      <c r="R9" s="19">
        <v>-5.903508771929828</v>
      </c>
      <c r="S9" s="19">
        <v>-28.617449664429529</v>
      </c>
      <c r="T9" s="27">
        <v>-7.7192343134771191</v>
      </c>
      <c r="V9" s="18">
        <v>3.6202531645569613</v>
      </c>
      <c r="W9" s="19">
        <v>11.850877192982461</v>
      </c>
      <c r="X9" s="19">
        <v>-20.214765100671144</v>
      </c>
      <c r="Y9" s="27">
        <v>7.5200195577723878</v>
      </c>
      <c r="AA9" s="18"/>
      <c r="AB9" s="19"/>
      <c r="AC9" s="19"/>
      <c r="AD9" s="27"/>
      <c r="AF9" s="18"/>
      <c r="AG9" s="19"/>
      <c r="AH9" s="19"/>
      <c r="AI9" s="27"/>
      <c r="AK9" s="18"/>
      <c r="AL9" s="19"/>
      <c r="AM9" s="19"/>
      <c r="AN9" s="27"/>
      <c r="AP9" s="18"/>
      <c r="AQ9" s="19"/>
      <c r="AR9" s="19"/>
      <c r="AS9" s="27"/>
    </row>
    <row r="10" spans="2:45" x14ac:dyDescent="0.25">
      <c r="G10" s="26"/>
      <c r="H10" s="27"/>
      <c r="I10" s="27"/>
      <c r="J10" s="27"/>
      <c r="L10" s="26">
        <v>19.544303797468352</v>
      </c>
      <c r="M10" s="27">
        <v>23.771929824561401</v>
      </c>
      <c r="N10" s="27">
        <v>-25.046979865771807</v>
      </c>
      <c r="O10" s="27">
        <v>19.814559856639413</v>
      </c>
      <c r="P10" s="44"/>
      <c r="Q10" s="26">
        <v>17.050632911392405</v>
      </c>
      <c r="R10" s="27">
        <v>25.324561403508778</v>
      </c>
      <c r="S10" s="27">
        <v>17.825503355704701</v>
      </c>
      <c r="T10" s="27">
        <v>22.379489531987009</v>
      </c>
      <c r="V10" s="26">
        <v>17.417721518987346</v>
      </c>
      <c r="W10" s="27">
        <v>8.6842105263157947</v>
      </c>
      <c r="X10" s="27">
        <v>66.228187919463082</v>
      </c>
      <c r="Y10" s="27">
        <v>16.077933050298864</v>
      </c>
      <c r="AA10" s="26"/>
      <c r="AB10" s="27"/>
      <c r="AC10" s="27"/>
      <c r="AD10" s="27"/>
      <c r="AF10" s="26"/>
      <c r="AG10" s="27"/>
      <c r="AH10" s="27"/>
      <c r="AI10" s="27"/>
      <c r="AK10" s="26"/>
      <c r="AL10" s="27"/>
      <c r="AM10" s="27"/>
      <c r="AN10" s="27"/>
      <c r="AP10" s="26"/>
      <c r="AQ10" s="27"/>
      <c r="AR10" s="27"/>
      <c r="AS10" s="27"/>
    </row>
    <row r="11" spans="2:45" x14ac:dyDescent="0.25">
      <c r="G11" s="26"/>
      <c r="H11" s="27"/>
      <c r="I11" s="27"/>
      <c r="J11" s="27"/>
      <c r="L11" s="26">
        <v>21.265822784810123</v>
      </c>
      <c r="M11" s="27">
        <v>23.771929824561401</v>
      </c>
      <c r="N11" s="27">
        <v>-24.966442953020135</v>
      </c>
      <c r="O11" s="27">
        <v>20.34029744613909</v>
      </c>
      <c r="P11" s="44"/>
      <c r="Q11" s="26">
        <v>-10.392405063291131</v>
      </c>
      <c r="R11" s="27">
        <v>9.6140350877192926</v>
      </c>
      <c r="S11" s="27">
        <v>-34.174496644295303</v>
      </c>
      <c r="T11" s="27">
        <v>1.4510633220519051</v>
      </c>
      <c r="V11" s="26">
        <v>-5.7341772151898747</v>
      </c>
      <c r="W11" s="27">
        <v>10.780701754385969</v>
      </c>
      <c r="X11" s="27">
        <v>-31.302013422818792</v>
      </c>
      <c r="Y11" s="27">
        <v>3.6316623058455391</v>
      </c>
      <c r="AA11" s="26"/>
      <c r="AB11" s="27"/>
      <c r="AC11" s="27"/>
      <c r="AD11" s="27"/>
      <c r="AF11" s="26"/>
      <c r="AG11" s="27"/>
      <c r="AH11" s="27"/>
      <c r="AI11" s="27"/>
      <c r="AK11" s="26"/>
      <c r="AL11" s="27"/>
      <c r="AM11" s="27"/>
      <c r="AN11" s="27"/>
      <c r="AP11" s="26"/>
      <c r="AQ11" s="27"/>
      <c r="AR11" s="27"/>
      <c r="AS11" s="27"/>
    </row>
    <row r="12" spans="2:45" x14ac:dyDescent="0.25">
      <c r="G12" s="26"/>
      <c r="H12" s="27"/>
      <c r="I12" s="27"/>
      <c r="J12" s="27"/>
      <c r="L12" s="26">
        <v>-8.5696202531645511</v>
      </c>
      <c r="M12" s="27">
        <v>25.087719298245609</v>
      </c>
      <c r="N12" s="27">
        <v>-31.463087248322147</v>
      </c>
      <c r="O12" s="27">
        <v>12.716903947295263</v>
      </c>
      <c r="P12" s="44"/>
      <c r="Q12" s="26">
        <v>19.000000000000007</v>
      </c>
      <c r="R12" s="27">
        <v>9.8596491228070136</v>
      </c>
      <c r="S12" s="27">
        <v>60.912751677852341</v>
      </c>
      <c r="T12" s="27">
        <v>16.75685734382602</v>
      </c>
      <c r="V12" s="26">
        <v>-11.39240506329114</v>
      </c>
      <c r="W12" s="27">
        <v>11.947368421052635</v>
      </c>
      <c r="X12" s="27">
        <v>-28.832214765100666</v>
      </c>
      <c r="Y12" s="27">
        <v>3.0212895576901686</v>
      </c>
      <c r="AA12" s="26"/>
      <c r="AB12" s="27"/>
      <c r="AC12" s="27"/>
      <c r="AD12" s="27"/>
      <c r="AF12" s="26"/>
      <c r="AG12" s="27"/>
      <c r="AH12" s="27"/>
      <c r="AI12" s="27"/>
      <c r="AK12" s="26"/>
      <c r="AL12" s="27"/>
      <c r="AM12" s="27"/>
      <c r="AN12" s="27"/>
      <c r="AP12" s="26"/>
      <c r="AQ12" s="27"/>
      <c r="AR12" s="27"/>
      <c r="AS12" s="27"/>
    </row>
    <row r="13" spans="2:45" ht="15.75" thickBot="1" x14ac:dyDescent="0.3">
      <c r="G13" s="33"/>
      <c r="H13" s="34"/>
      <c r="I13" s="34"/>
      <c r="J13" s="27"/>
      <c r="L13" s="33">
        <v>21.278481012658233</v>
      </c>
      <c r="M13" s="34">
        <v>22.535087719298243</v>
      </c>
      <c r="N13" s="34">
        <v>-22.281879194630875</v>
      </c>
      <c r="O13" s="27">
        <v>19.659276133687374</v>
      </c>
      <c r="Q13" s="33">
        <v>-8.5696202531645511</v>
      </c>
      <c r="R13" s="34">
        <v>-5.903508771929828</v>
      </c>
      <c r="S13" s="34">
        <v>-28.671140939597318</v>
      </c>
      <c r="T13" s="27">
        <v>-8.0702232830236706</v>
      </c>
      <c r="V13" s="33">
        <v>-2.7594936708860844</v>
      </c>
      <c r="W13" s="34">
        <v>11.912280701754383</v>
      </c>
      <c r="X13" s="34">
        <v>-25.825503355704697</v>
      </c>
      <c r="Y13" s="27">
        <v>5.4672083940660086</v>
      </c>
      <c r="AA13" s="33"/>
      <c r="AB13" s="34"/>
      <c r="AC13" s="34"/>
      <c r="AD13" s="27"/>
      <c r="AF13" s="33"/>
      <c r="AG13" s="34"/>
      <c r="AH13" s="34"/>
      <c r="AI13" s="27"/>
      <c r="AK13" s="33"/>
      <c r="AL13" s="34"/>
      <c r="AM13" s="34"/>
      <c r="AN13" s="27"/>
      <c r="AP13" s="33"/>
      <c r="AQ13" s="34"/>
      <c r="AR13" s="34"/>
      <c r="AS13" s="27"/>
    </row>
    <row r="15" spans="2:45" x14ac:dyDescent="0.25">
      <c r="E15" t="s">
        <v>67</v>
      </c>
      <c r="G15" s="44" t="e">
        <f>AVERAGE(G4:G13)</f>
        <v>#DIV/0!</v>
      </c>
      <c r="H15" s="44" t="e">
        <f t="shared" ref="H15:X15" si="0">AVERAGE(H4:H13)</f>
        <v>#DIV/0!</v>
      </c>
      <c r="I15" s="44" t="e">
        <f t="shared" si="0"/>
        <v>#DIV/0!</v>
      </c>
      <c r="J15" s="44" t="e">
        <f t="shared" si="0"/>
        <v>#DIV/0!</v>
      </c>
      <c r="K15" s="44"/>
      <c r="L15" s="44">
        <f t="shared" si="0"/>
        <v>5.596134108792338</v>
      </c>
      <c r="M15" s="44">
        <f t="shared" si="0"/>
        <v>23.099720893141942</v>
      </c>
      <c r="N15" s="44">
        <f t="shared" si="0"/>
        <v>-28.912751677852349</v>
      </c>
      <c r="O15" s="44">
        <f t="shared" si="0"/>
        <v>16.510190617048384</v>
      </c>
      <c r="P15" s="44"/>
      <c r="Q15" s="44">
        <f t="shared" si="0"/>
        <v>-5.1004789599726283</v>
      </c>
      <c r="R15" s="44">
        <f t="shared" si="0"/>
        <v>7.2377591706539048</v>
      </c>
      <c r="S15" s="44">
        <f t="shared" si="0"/>
        <v>-18.115436241610741</v>
      </c>
      <c r="T15" s="44">
        <f t="shared" si="0"/>
        <v>3.4546681808004029</v>
      </c>
      <c r="U15" s="44"/>
      <c r="V15" s="44">
        <f t="shared" si="0"/>
        <v>-3.0767020184741716</v>
      </c>
      <c r="W15" s="44">
        <f t="shared" si="0"/>
        <v>9.6016347687400323</v>
      </c>
      <c r="X15" s="44">
        <f t="shared" si="0"/>
        <v>-17.181208053691272</v>
      </c>
      <c r="Y15" s="44">
        <f>AVERAGE(Y4:Y13)</f>
        <v>5.2498356469963241</v>
      </c>
      <c r="Z15" s="44"/>
      <c r="AA15" s="44" t="e">
        <f>AVERAGE(AA4:AA13)</f>
        <v>#DIV/0!</v>
      </c>
      <c r="AB15" s="44" t="e">
        <f>AVERAGE(AB4:AB13)</f>
        <v>#DIV/0!</v>
      </c>
      <c r="AC15" s="44" t="e">
        <f>AVERAGE(AC4:AC13)</f>
        <v>#DIV/0!</v>
      </c>
      <c r="AD15" s="44" t="e">
        <f>AVERAGE(AD4:AD13)</f>
        <v>#DIV/0!</v>
      </c>
      <c r="AE15" s="44"/>
      <c r="AF15" s="44" t="e">
        <f>AVERAGE(AF4:AF13)</f>
        <v>#DIV/0!</v>
      </c>
      <c r="AG15" s="44" t="e">
        <f>AVERAGE(AG4:AG13)</f>
        <v>#DIV/0!</v>
      </c>
      <c r="AH15" s="44" t="e">
        <f>AVERAGE(AH4:AH13)</f>
        <v>#DIV/0!</v>
      </c>
      <c r="AI15" s="44" t="e">
        <f>AVERAGE(AI4:AI13)</f>
        <v>#DIV/0!</v>
      </c>
      <c r="AK15" s="44" t="e">
        <f>AVERAGE(AK4:AK13)</f>
        <v>#DIV/0!</v>
      </c>
      <c r="AL15" s="44" t="e">
        <f>AVERAGE(AL4:AL13)</f>
        <v>#DIV/0!</v>
      </c>
      <c r="AM15" s="44" t="e">
        <f>AVERAGE(AM4:AM13)</f>
        <v>#DIV/0!</v>
      </c>
      <c r="AN15" s="44" t="e">
        <f>AVERAGE(AN4:AN13)</f>
        <v>#DIV/0!</v>
      </c>
      <c r="AP15" s="44" t="e">
        <f>AVERAGE(AP4:AP13)</f>
        <v>#DIV/0!</v>
      </c>
      <c r="AQ15" s="44" t="e">
        <f>AVERAGE(AQ4:AQ13)</f>
        <v>#DIV/0!</v>
      </c>
      <c r="AR15" s="44" t="e">
        <f>AVERAGE(AR4:AR13)</f>
        <v>#DIV/0!</v>
      </c>
      <c r="AS15" s="44" t="e">
        <f>AVERAGE(AS4:AS13)</f>
        <v>#DIV/0!</v>
      </c>
    </row>
    <row r="16" spans="2:45" x14ac:dyDescent="0.25">
      <c r="E16" t="s">
        <v>83</v>
      </c>
      <c r="G16" s="44">
        <f>MAX(G4:G13)</f>
        <v>0</v>
      </c>
      <c r="H16" s="44">
        <f t="shared" ref="H16:X16" si="1">MAX(H4:H13)</f>
        <v>0</v>
      </c>
      <c r="I16" s="44">
        <f t="shared" si="1"/>
        <v>0</v>
      </c>
      <c r="J16" s="44">
        <f t="shared" si="1"/>
        <v>0</v>
      </c>
      <c r="K16" s="44"/>
      <c r="L16" s="44">
        <f t="shared" si="1"/>
        <v>21.278481012658233</v>
      </c>
      <c r="M16" s="44">
        <f t="shared" si="1"/>
        <v>29.886363636363626</v>
      </c>
      <c r="N16" s="44">
        <f t="shared" si="1"/>
        <v>-17.664429530201335</v>
      </c>
      <c r="O16" s="44">
        <f t="shared" si="1"/>
        <v>22.272104373007458</v>
      </c>
      <c r="P16" s="44"/>
      <c r="Q16" s="44">
        <f t="shared" si="1"/>
        <v>19.000000000000007</v>
      </c>
      <c r="R16" s="44">
        <f t="shared" si="1"/>
        <v>25.324561403508778</v>
      </c>
      <c r="S16" s="44">
        <f t="shared" si="1"/>
        <v>60.912751677852341</v>
      </c>
      <c r="T16" s="44">
        <f t="shared" si="1"/>
        <v>22.379489531987009</v>
      </c>
      <c r="U16" s="44"/>
      <c r="V16" s="44">
        <f t="shared" si="1"/>
        <v>17.417721518987346</v>
      </c>
      <c r="W16" s="44">
        <f t="shared" si="1"/>
        <v>11.947368421052635</v>
      </c>
      <c r="X16" s="44">
        <f t="shared" si="1"/>
        <v>66.228187919463082</v>
      </c>
      <c r="Y16" s="44">
        <f>MAX(Y4:Y13)</f>
        <v>16.077933050298864</v>
      </c>
      <c r="Z16" s="44"/>
      <c r="AA16" s="44">
        <f>MAX(AA4:AA13)</f>
        <v>0</v>
      </c>
      <c r="AB16" s="44">
        <f>MAX(AB4:AB13)</f>
        <v>0</v>
      </c>
      <c r="AC16" s="44">
        <f>MAX(AC4:AC13)</f>
        <v>0</v>
      </c>
      <c r="AD16" s="44">
        <f>MAX(AD4:AD13)</f>
        <v>0</v>
      </c>
      <c r="AE16" s="44"/>
      <c r="AF16" s="44">
        <f>MAX(AF4:AF13)</f>
        <v>0</v>
      </c>
      <c r="AG16" s="44">
        <f>MAX(AG4:AG13)</f>
        <v>0</v>
      </c>
      <c r="AH16" s="44">
        <f>MAX(AH4:AH13)</f>
        <v>0</v>
      </c>
      <c r="AI16" s="44">
        <f>MAX(AI4:AI13)</f>
        <v>0</v>
      </c>
      <c r="AK16" s="44">
        <f>MAX(AK4:AK13)</f>
        <v>0</v>
      </c>
      <c r="AL16" s="44">
        <f>MAX(AL4:AL13)</f>
        <v>0</v>
      </c>
      <c r="AM16" s="44">
        <f>MAX(AM4:AM13)</f>
        <v>0</v>
      </c>
      <c r="AN16" s="44">
        <f>MAX(AN4:AN13)</f>
        <v>0</v>
      </c>
      <c r="AP16" s="44">
        <f>MAX(AP4:AP13)</f>
        <v>0</v>
      </c>
      <c r="AQ16" s="44">
        <f>MAX(AQ4:AQ13)</f>
        <v>0</v>
      </c>
      <c r="AR16" s="44">
        <f>MAX(AR4:AR13)</f>
        <v>0</v>
      </c>
      <c r="AS16" s="44">
        <f>MAX(AS4:AS13)</f>
        <v>0</v>
      </c>
    </row>
    <row r="17" spans="5:45" x14ac:dyDescent="0.25">
      <c r="E17" t="s">
        <v>84</v>
      </c>
      <c r="G17" s="44">
        <f>MIN(G4:G13)</f>
        <v>0</v>
      </c>
      <c r="H17" s="44">
        <f t="shared" ref="H17:X17" si="2">MIN(H4:H13)</f>
        <v>0</v>
      </c>
      <c r="I17" s="44">
        <f t="shared" si="2"/>
        <v>0</v>
      </c>
      <c r="J17" s="44">
        <f t="shared" si="2"/>
        <v>0</v>
      </c>
      <c r="K17" s="44"/>
      <c r="L17" s="44">
        <f t="shared" si="2"/>
        <v>-12.310810810810811</v>
      </c>
      <c r="M17" s="44">
        <f t="shared" si="2"/>
        <v>16.272727272727263</v>
      </c>
      <c r="N17" s="44">
        <f t="shared" si="2"/>
        <v>-54.389261744966447</v>
      </c>
      <c r="O17" s="44">
        <f t="shared" si="2"/>
        <v>8.1282430431579975</v>
      </c>
      <c r="P17" s="44"/>
      <c r="Q17" s="44">
        <f t="shared" si="2"/>
        <v>-44.013513513513516</v>
      </c>
      <c r="R17" s="44">
        <f t="shared" si="2"/>
        <v>-5.903508771929828</v>
      </c>
      <c r="S17" s="44">
        <f t="shared" si="2"/>
        <v>-35.597315436241615</v>
      </c>
      <c r="T17" s="44">
        <f t="shared" si="2"/>
        <v>-8.0702232830236706</v>
      </c>
      <c r="U17" s="44"/>
      <c r="V17" s="44">
        <f t="shared" si="2"/>
        <v>-11.39240506329114</v>
      </c>
      <c r="W17" s="44">
        <f t="shared" si="2"/>
        <v>2.8712121212121149</v>
      </c>
      <c r="X17" s="44">
        <f t="shared" si="2"/>
        <v>-31.302013422818792</v>
      </c>
      <c r="Y17" s="44">
        <f>MIN(Y4:Y13)</f>
        <v>-0.39008334354467417</v>
      </c>
      <c r="Z17" s="44"/>
      <c r="AA17" s="44">
        <f>MIN(AA4:AA13)</f>
        <v>0</v>
      </c>
      <c r="AB17" s="44">
        <f>MIN(AB4:AB13)</f>
        <v>0</v>
      </c>
      <c r="AC17" s="44">
        <f>MIN(AC4:AC13)</f>
        <v>0</v>
      </c>
      <c r="AD17" s="44">
        <f>MIN(AD4:AD13)</f>
        <v>0</v>
      </c>
      <c r="AE17" s="44"/>
      <c r="AF17" s="44">
        <f>MIN(AF4:AF13)</f>
        <v>0</v>
      </c>
      <c r="AG17" s="44">
        <f>MIN(AG4:AG13)</f>
        <v>0</v>
      </c>
      <c r="AH17" s="44">
        <f>MIN(AH4:AH13)</f>
        <v>0</v>
      </c>
      <c r="AI17" s="44">
        <f>MIN(AI4:AI13)</f>
        <v>0</v>
      </c>
      <c r="AK17" s="44">
        <f>MIN(AK4:AK13)</f>
        <v>0</v>
      </c>
      <c r="AL17" s="44">
        <f>MIN(AL4:AL13)</f>
        <v>0</v>
      </c>
      <c r="AM17" s="44">
        <f>MIN(AM4:AM13)</f>
        <v>0</v>
      </c>
      <c r="AN17" s="44">
        <f>MIN(AN4:AN13)</f>
        <v>0</v>
      </c>
      <c r="AP17" s="44">
        <f>MIN(AP4:AP13)</f>
        <v>0</v>
      </c>
      <c r="AQ17" s="44">
        <f>MIN(AQ4:AQ13)</f>
        <v>0</v>
      </c>
      <c r="AR17" s="44">
        <f>MIN(AR4:AR13)</f>
        <v>0</v>
      </c>
      <c r="AS17" s="44">
        <f>MIN(AS4:AS13)</f>
        <v>0</v>
      </c>
    </row>
    <row r="19" spans="5:45" x14ac:dyDescent="0.25">
      <c r="F19" t="s">
        <v>97</v>
      </c>
      <c r="G19" t="s">
        <v>92</v>
      </c>
      <c r="H19" t="s">
        <v>93</v>
      </c>
      <c r="I19" s="44" t="s">
        <v>94</v>
      </c>
      <c r="J19" t="s">
        <v>95</v>
      </c>
      <c r="L19" t="s">
        <v>92</v>
      </c>
      <c r="M19" t="s">
        <v>93</v>
      </c>
      <c r="N19" s="44" t="s">
        <v>94</v>
      </c>
      <c r="O19" t="s">
        <v>95</v>
      </c>
      <c r="P19" s="44"/>
      <c r="Q19" t="s">
        <v>92</v>
      </c>
      <c r="R19" t="s">
        <v>93</v>
      </c>
      <c r="S19" s="44" t="s">
        <v>94</v>
      </c>
      <c r="T19" t="s">
        <v>95</v>
      </c>
      <c r="U19" s="44"/>
      <c r="V19" t="s">
        <v>92</v>
      </c>
      <c r="W19" t="s">
        <v>93</v>
      </c>
      <c r="X19" s="44" t="s">
        <v>94</v>
      </c>
      <c r="Y19" t="s">
        <v>95</v>
      </c>
      <c r="AA19" t="s">
        <v>92</v>
      </c>
      <c r="AB19" t="s">
        <v>93</v>
      </c>
      <c r="AC19" t="s">
        <v>94</v>
      </c>
      <c r="AD19" t="s">
        <v>95</v>
      </c>
      <c r="AF19" t="s">
        <v>92</v>
      </c>
      <c r="AG19" t="s">
        <v>93</v>
      </c>
      <c r="AH19" t="s">
        <v>94</v>
      </c>
      <c r="AI19" t="s">
        <v>95</v>
      </c>
      <c r="AK19" t="s">
        <v>92</v>
      </c>
      <c r="AL19" t="s">
        <v>93</v>
      </c>
      <c r="AM19" t="s">
        <v>94</v>
      </c>
      <c r="AN19" t="s">
        <v>95</v>
      </c>
      <c r="AP19" t="s">
        <v>92</v>
      </c>
      <c r="AQ19" t="s">
        <v>93</v>
      </c>
      <c r="AR19" t="s">
        <v>94</v>
      </c>
      <c r="AS19" t="s">
        <v>95</v>
      </c>
    </row>
    <row r="20" spans="5:45" x14ac:dyDescent="0.25">
      <c r="G20" s="45"/>
      <c r="H20" s="43"/>
      <c r="I20" s="43"/>
      <c r="J20" s="43"/>
      <c r="L20" s="45">
        <v>1.0400000000000063</v>
      </c>
      <c r="M20" s="43">
        <v>26.080000000000013</v>
      </c>
      <c r="N20" s="43">
        <v>-7.4699999999999989</v>
      </c>
      <c r="O20" s="43">
        <v>20.788551364642757</v>
      </c>
      <c r="Q20" s="45">
        <v>3.2199999999999989</v>
      </c>
      <c r="R20" s="43">
        <v>7.9399999999999977</v>
      </c>
      <c r="S20" s="43">
        <v>-12.25</v>
      </c>
      <c r="T20" s="43">
        <v>2.957126721961572</v>
      </c>
      <c r="V20" s="45">
        <v>3.7999999999999972</v>
      </c>
      <c r="W20" s="43">
        <v>10.539999999999992</v>
      </c>
      <c r="X20" s="43">
        <v>-10.239999999999998</v>
      </c>
      <c r="Y20" s="43">
        <v>5.3236591527449661</v>
      </c>
      <c r="AA20" s="45"/>
      <c r="AB20" s="43"/>
      <c r="AC20" s="43"/>
      <c r="AD20" s="43"/>
      <c r="AF20" s="45"/>
      <c r="AG20" s="43"/>
      <c r="AH20" s="43"/>
      <c r="AI20" s="43"/>
      <c r="AK20" s="45"/>
      <c r="AL20" s="43"/>
      <c r="AM20" s="43"/>
      <c r="AN20" s="43"/>
      <c r="AP20" s="45"/>
      <c r="AQ20" s="43"/>
      <c r="AR20" s="43"/>
      <c r="AS20" s="43"/>
    </row>
    <row r="21" spans="5:45" x14ac:dyDescent="0.25">
      <c r="G21" s="26"/>
      <c r="H21" s="27"/>
      <c r="I21" s="27"/>
      <c r="J21" s="27"/>
      <c r="L21" s="26">
        <v>-3.2999999999999972</v>
      </c>
      <c r="M21" s="27">
        <v>39.449999999999989</v>
      </c>
      <c r="N21" s="27">
        <v>-6.5799999999999983</v>
      </c>
      <c r="O21" s="27">
        <v>34.709888514386648</v>
      </c>
      <c r="Q21" s="26">
        <v>32.57</v>
      </c>
      <c r="R21" s="27">
        <v>11.969999999999999</v>
      </c>
      <c r="S21" s="27">
        <v>-11.73</v>
      </c>
      <c r="T21" s="27">
        <v>-3.8740317157089521</v>
      </c>
      <c r="V21" s="26">
        <v>3.7900000000000063</v>
      </c>
      <c r="W21" s="27">
        <v>3.789999999999992</v>
      </c>
      <c r="X21" s="27">
        <v>-10.23</v>
      </c>
      <c r="Y21" s="27">
        <v>-0.60792411614971797</v>
      </c>
      <c r="AA21" s="26"/>
      <c r="AB21" s="27"/>
      <c r="AC21" s="27"/>
      <c r="AD21" s="27"/>
      <c r="AF21" s="26"/>
      <c r="AG21" s="27"/>
      <c r="AH21" s="27"/>
      <c r="AI21" s="27"/>
      <c r="AK21" s="26"/>
      <c r="AL21" s="27"/>
      <c r="AM21" s="27"/>
      <c r="AN21" s="27"/>
      <c r="AP21" s="26"/>
      <c r="AQ21" s="27"/>
      <c r="AR21" s="27"/>
      <c r="AS21" s="27"/>
    </row>
    <row r="22" spans="5:45" x14ac:dyDescent="0.25">
      <c r="G22" s="26"/>
      <c r="H22" s="27"/>
      <c r="I22" s="27"/>
      <c r="J22" s="27"/>
      <c r="L22" s="26">
        <v>3.25</v>
      </c>
      <c r="M22" s="27">
        <v>28.259999999999991</v>
      </c>
      <c r="N22" s="27">
        <v>-12.27</v>
      </c>
      <c r="O22" s="27">
        <v>21.109643275786823</v>
      </c>
      <c r="Q22" s="26">
        <v>3.230000000000004</v>
      </c>
      <c r="R22" s="27">
        <v>12.009999999999991</v>
      </c>
      <c r="S22" s="27">
        <v>-12.25</v>
      </c>
      <c r="T22" s="27">
        <v>6.5507474581136194</v>
      </c>
      <c r="V22" s="26">
        <v>7.519999999999996</v>
      </c>
      <c r="W22" s="27">
        <v>13.110000000000014</v>
      </c>
      <c r="X22" s="27">
        <v>-8.18</v>
      </c>
      <c r="Y22" s="27">
        <v>6.3945546429036995</v>
      </c>
      <c r="AA22" s="26"/>
      <c r="AB22" s="27"/>
      <c r="AC22" s="27"/>
      <c r="AD22" s="27"/>
      <c r="AF22" s="26"/>
      <c r="AG22" s="27"/>
      <c r="AH22" s="27"/>
      <c r="AI22" s="27"/>
      <c r="AK22" s="26"/>
      <c r="AL22" s="27"/>
      <c r="AM22" s="27"/>
      <c r="AN22" s="27"/>
      <c r="AP22" s="26"/>
      <c r="AQ22" s="27"/>
      <c r="AR22" s="27"/>
      <c r="AS22" s="27"/>
    </row>
    <row r="23" spans="5:45" x14ac:dyDescent="0.25">
      <c r="G23" s="26"/>
      <c r="H23" s="27"/>
      <c r="I23" s="27"/>
      <c r="J23" s="27"/>
      <c r="L23" s="26">
        <v>3.8199999999999932</v>
      </c>
      <c r="M23" s="27">
        <v>29.439999999999998</v>
      </c>
      <c r="N23" s="27">
        <v>-20.260000000000002</v>
      </c>
      <c r="O23" s="27">
        <v>21.007710780629878</v>
      </c>
      <c r="Q23" s="26">
        <v>2.9399999999999977</v>
      </c>
      <c r="R23" s="27">
        <v>8</v>
      </c>
      <c r="S23" s="27">
        <v>-13.25</v>
      </c>
      <c r="T23" s="27">
        <v>2.980775826293808</v>
      </c>
      <c r="V23" s="26">
        <v>4.4200000000000017</v>
      </c>
      <c r="W23" s="27">
        <v>11.949999999999989</v>
      </c>
      <c r="X23" s="27">
        <v>-11.23</v>
      </c>
      <c r="Y23" s="27">
        <v>6.1430391475807369</v>
      </c>
      <c r="AA23" s="26"/>
      <c r="AB23" s="27"/>
      <c r="AC23" s="27"/>
      <c r="AD23" s="27"/>
      <c r="AF23" s="26"/>
      <c r="AG23" s="27"/>
      <c r="AH23" s="27"/>
      <c r="AI23" s="27"/>
      <c r="AK23" s="26"/>
      <c r="AL23" s="27"/>
      <c r="AM23" s="27"/>
      <c r="AN23" s="27"/>
      <c r="AP23" s="26"/>
      <c r="AQ23" s="27"/>
      <c r="AR23" s="27"/>
      <c r="AS23" s="27"/>
    </row>
    <row r="24" spans="5:45" ht="15.75" thickBot="1" x14ac:dyDescent="0.3">
      <c r="G24" s="33"/>
      <c r="H24" s="34"/>
      <c r="I24" s="34"/>
      <c r="J24" s="34"/>
      <c r="L24" s="33">
        <v>9.11</v>
      </c>
      <c r="M24" s="34">
        <v>21.47999999999999</v>
      </c>
      <c r="N24" s="34">
        <v>-12.16</v>
      </c>
      <c r="O24" s="34">
        <v>12.667433894921004</v>
      </c>
      <c r="Q24" s="33">
        <v>2.9399999999999977</v>
      </c>
      <c r="R24" s="34">
        <v>12.069999999999993</v>
      </c>
      <c r="S24" s="34">
        <v>-13.260000000000002</v>
      </c>
      <c r="T24" s="34">
        <v>6.5782569874169496</v>
      </c>
      <c r="V24" s="33">
        <v>4.0900000000000034</v>
      </c>
      <c r="W24" s="34">
        <v>14.52000000000001</v>
      </c>
      <c r="X24" s="34">
        <v>-9.2399999999999984</v>
      </c>
      <c r="Y24" s="34">
        <v>8.8977871606421672</v>
      </c>
      <c r="AA24" s="33"/>
      <c r="AB24" s="34"/>
      <c r="AC24" s="34"/>
      <c r="AD24" s="34"/>
      <c r="AF24" s="33"/>
      <c r="AG24" s="34"/>
      <c r="AH24" s="34"/>
      <c r="AI24" s="34"/>
      <c r="AK24" s="33"/>
      <c r="AL24" s="34"/>
      <c r="AM24" s="34"/>
      <c r="AN24" s="34"/>
      <c r="AP24" s="33"/>
      <c r="AQ24" s="34"/>
      <c r="AR24" s="34"/>
      <c r="AS24" s="34"/>
    </row>
    <row r="25" spans="5:45" x14ac:dyDescent="0.25">
      <c r="G25" s="45"/>
      <c r="H25" s="43"/>
      <c r="I25" s="43"/>
      <c r="J25" s="43"/>
      <c r="L25" s="45">
        <v>16.790000000000006</v>
      </c>
      <c r="M25" s="43">
        <v>29.870000000000005</v>
      </c>
      <c r="N25" s="43">
        <v>-10.309999999999999</v>
      </c>
      <c r="O25" s="43">
        <v>31.316198516188024</v>
      </c>
      <c r="Q25" s="45">
        <v>-5.8599999999999994</v>
      </c>
      <c r="R25" s="43">
        <v>-6.730000000000004</v>
      </c>
      <c r="S25" s="43">
        <v>-10.66</v>
      </c>
      <c r="T25" s="43">
        <v>-11.085788695851477</v>
      </c>
      <c r="V25" s="45">
        <v>2.8599999999999994</v>
      </c>
      <c r="W25" s="43">
        <v>13.510000000000005</v>
      </c>
      <c r="X25" s="43">
        <v>-7.5300000000000011</v>
      </c>
      <c r="Y25" s="43">
        <v>10.799691319200718</v>
      </c>
      <c r="AA25" s="45"/>
      <c r="AB25" s="43"/>
      <c r="AC25" s="43"/>
      <c r="AD25" s="43"/>
      <c r="AF25" s="45"/>
      <c r="AG25" s="43"/>
      <c r="AH25" s="43"/>
      <c r="AI25" s="43"/>
      <c r="AK25" s="45"/>
      <c r="AL25" s="43"/>
      <c r="AM25" s="43"/>
      <c r="AN25" s="43"/>
      <c r="AP25" s="45"/>
      <c r="AQ25" s="43"/>
      <c r="AR25" s="43"/>
      <c r="AS25" s="43"/>
    </row>
    <row r="26" spans="5:45" x14ac:dyDescent="0.25">
      <c r="G26" s="26"/>
      <c r="H26" s="27"/>
      <c r="I26" s="27"/>
      <c r="J26" s="27"/>
      <c r="L26" s="26">
        <v>15.439999999999998</v>
      </c>
      <c r="M26" s="27">
        <v>27.099999999999994</v>
      </c>
      <c r="N26" s="27">
        <v>-9.3299999999999983</v>
      </c>
      <c r="O26" s="27">
        <v>28.456193289598446</v>
      </c>
      <c r="Q26" s="26">
        <v>13.469999999999999</v>
      </c>
      <c r="R26" s="27">
        <v>28.870000000000005</v>
      </c>
      <c r="S26" s="27">
        <v>6.6400000000000006</v>
      </c>
      <c r="T26" s="27">
        <v>32.139754021908203</v>
      </c>
      <c r="V26" s="26">
        <v>13.760000000000005</v>
      </c>
      <c r="W26" s="27">
        <v>9.9000000000000057</v>
      </c>
      <c r="X26" s="27">
        <v>24.67</v>
      </c>
      <c r="Y26" s="27">
        <v>23.089928511494236</v>
      </c>
      <c r="AA26" s="26"/>
      <c r="AB26" s="27"/>
      <c r="AC26" s="27"/>
      <c r="AD26" s="27"/>
      <c r="AF26" s="26"/>
      <c r="AG26" s="27"/>
      <c r="AH26" s="27"/>
      <c r="AI26" s="27"/>
      <c r="AK26" s="26"/>
      <c r="AL26" s="27"/>
      <c r="AM26" s="27"/>
      <c r="AN26" s="27"/>
      <c r="AP26" s="26"/>
      <c r="AQ26" s="27"/>
      <c r="AR26" s="27"/>
      <c r="AS26" s="27"/>
    </row>
    <row r="27" spans="5:45" x14ac:dyDescent="0.25">
      <c r="G27" s="26"/>
      <c r="H27" s="27"/>
      <c r="I27" s="27"/>
      <c r="J27" s="27"/>
      <c r="L27" s="26">
        <v>16.799999999999997</v>
      </c>
      <c r="M27" s="27">
        <v>27.099999999999994</v>
      </c>
      <c r="N27" s="27">
        <v>-9.3000000000000007</v>
      </c>
      <c r="O27" s="27">
        <v>29.21121841125904</v>
      </c>
      <c r="Q27" s="26">
        <v>-8.2099999999999937</v>
      </c>
      <c r="R27" s="27">
        <v>10.959999999999994</v>
      </c>
      <c r="S27" s="27">
        <v>-12.73</v>
      </c>
      <c r="T27" s="27">
        <v>2.0839089369890758</v>
      </c>
      <c r="V27" s="26">
        <v>-4.5300000000000011</v>
      </c>
      <c r="W27" s="27">
        <v>12.290000000000006</v>
      </c>
      <c r="X27" s="27">
        <v>-11.66</v>
      </c>
      <c r="Y27" s="27">
        <v>5.2155225897213882</v>
      </c>
      <c r="AA27" s="26"/>
      <c r="AB27" s="27"/>
      <c r="AC27" s="27"/>
      <c r="AD27" s="27"/>
      <c r="AF27" s="26"/>
      <c r="AG27" s="27"/>
      <c r="AH27" s="27"/>
      <c r="AI27" s="27"/>
      <c r="AK27" s="26"/>
      <c r="AL27" s="27"/>
      <c r="AM27" s="27"/>
      <c r="AN27" s="27"/>
      <c r="AP27" s="26"/>
      <c r="AQ27" s="27"/>
      <c r="AR27" s="27"/>
      <c r="AS27" s="27"/>
    </row>
    <row r="28" spans="5:45" x14ac:dyDescent="0.25">
      <c r="G28" s="26"/>
      <c r="H28" s="27"/>
      <c r="I28" s="27"/>
      <c r="J28" s="27"/>
      <c r="L28" s="26">
        <v>-6.769999999999996</v>
      </c>
      <c r="M28" s="27">
        <v>28.599999999999994</v>
      </c>
      <c r="N28" s="27">
        <v>-11.719999999999999</v>
      </c>
      <c r="O28" s="27">
        <v>18.263069146511242</v>
      </c>
      <c r="Q28" s="26">
        <v>15.010000000000005</v>
      </c>
      <c r="R28" s="27">
        <v>11.239999999999995</v>
      </c>
      <c r="S28" s="27">
        <v>22.689999999999998</v>
      </c>
      <c r="T28" s="27">
        <v>24.064948954309642</v>
      </c>
      <c r="V28" s="26">
        <v>-9</v>
      </c>
      <c r="W28" s="27">
        <v>13.620000000000005</v>
      </c>
      <c r="X28" s="27">
        <v>-10.739999999999998</v>
      </c>
      <c r="Y28" s="27">
        <v>4.3389507644636751</v>
      </c>
      <c r="AA28" s="26"/>
      <c r="AB28" s="27"/>
      <c r="AC28" s="27"/>
      <c r="AD28" s="27"/>
      <c r="AF28" s="26"/>
      <c r="AG28" s="27"/>
      <c r="AH28" s="27"/>
      <c r="AI28" s="27"/>
      <c r="AK28" s="26"/>
      <c r="AL28" s="27"/>
      <c r="AM28" s="27"/>
      <c r="AN28" s="27"/>
      <c r="AP28" s="26"/>
      <c r="AQ28" s="27"/>
      <c r="AR28" s="27"/>
      <c r="AS28" s="27"/>
    </row>
    <row r="29" spans="5:45" ht="15.75" thickBot="1" x14ac:dyDescent="0.3">
      <c r="G29" s="33"/>
      <c r="H29" s="34"/>
      <c r="I29" s="34"/>
      <c r="J29" s="34"/>
      <c r="L29" s="33">
        <v>16.810000000000002</v>
      </c>
      <c r="M29" s="34">
        <v>25.689999999999998</v>
      </c>
      <c r="N29" s="34">
        <v>-8.3000000000000007</v>
      </c>
      <c r="O29" s="34">
        <v>28.233186386239396</v>
      </c>
      <c r="Q29" s="33">
        <v>-6.769999999999996</v>
      </c>
      <c r="R29" s="34">
        <v>-6.730000000000004</v>
      </c>
      <c r="S29" s="34">
        <v>-10.68</v>
      </c>
      <c r="T29" s="34">
        <v>-11.589852880582129</v>
      </c>
      <c r="V29" s="33">
        <v>-2.1800000000000068</v>
      </c>
      <c r="W29" s="34">
        <v>13.579999999999998</v>
      </c>
      <c r="X29" s="34">
        <v>-9.620000000000001</v>
      </c>
      <c r="Y29" s="34">
        <v>7.8515970045091592</v>
      </c>
      <c r="AA29" s="33"/>
      <c r="AB29" s="34"/>
      <c r="AC29" s="34"/>
      <c r="AD29" s="34"/>
      <c r="AF29" s="33"/>
      <c r="AG29" s="34"/>
      <c r="AH29" s="34"/>
      <c r="AI29" s="34"/>
      <c r="AK29" s="33"/>
      <c r="AL29" s="34"/>
      <c r="AM29" s="34"/>
      <c r="AN29" s="34"/>
      <c r="AP29" s="33"/>
      <c r="AQ29" s="34"/>
      <c r="AR29" s="34"/>
      <c r="AS29" s="34"/>
    </row>
    <row r="30" spans="5:45" x14ac:dyDescent="0.25">
      <c r="G30" s="45"/>
      <c r="H30" s="43"/>
      <c r="I30" s="43"/>
      <c r="J30" s="43"/>
      <c r="L30" s="45">
        <v>17.610000000000014</v>
      </c>
      <c r="M30" s="43">
        <v>26.51</v>
      </c>
      <c r="N30" s="43">
        <v>16.549999999999997</v>
      </c>
      <c r="O30" s="43">
        <v>22.811532235617022</v>
      </c>
      <c r="Q30" s="45">
        <v>-5.0999999999999943</v>
      </c>
      <c r="R30" s="43">
        <v>12.02</v>
      </c>
      <c r="S30" s="43">
        <v>-9.8299999999999983</v>
      </c>
      <c r="T30" s="43">
        <v>-6.4028770304982743</v>
      </c>
      <c r="V30" s="45">
        <v>6.6599999999999966</v>
      </c>
      <c r="W30" s="43">
        <v>-0.22</v>
      </c>
      <c r="X30" s="43">
        <v>-9.61</v>
      </c>
      <c r="Y30" s="43">
        <v>4.8302985192175925</v>
      </c>
      <c r="AA30" s="45"/>
      <c r="AB30" s="43"/>
      <c r="AC30" s="43"/>
      <c r="AD30" s="43"/>
      <c r="AF30" s="45"/>
      <c r="AG30" s="43"/>
      <c r="AH30" s="43"/>
      <c r="AI30" s="43"/>
      <c r="AK30" s="45"/>
      <c r="AL30" s="43"/>
      <c r="AM30" s="43"/>
      <c r="AN30" s="43"/>
      <c r="AP30" s="45"/>
      <c r="AQ30" s="43"/>
      <c r="AR30" s="43"/>
      <c r="AS30" s="43"/>
    </row>
    <row r="31" spans="5:45" x14ac:dyDescent="0.25">
      <c r="G31" s="26"/>
      <c r="H31" s="27"/>
      <c r="I31" s="27"/>
      <c r="J31" s="27"/>
      <c r="L31" s="26">
        <v>17.97</v>
      </c>
      <c r="M31" s="27">
        <v>26.06</v>
      </c>
      <c r="N31" s="27">
        <v>22.560000000000002</v>
      </c>
      <c r="O31" s="27">
        <v>24.779674376295503</v>
      </c>
      <c r="Q31" s="26">
        <v>-6.460000000000008</v>
      </c>
      <c r="R31" s="27">
        <v>12.02</v>
      </c>
      <c r="S31" s="27">
        <v>-9.86</v>
      </c>
      <c r="T31" s="27">
        <v>-7.7468815183631818</v>
      </c>
      <c r="V31" s="26">
        <v>4.0699999999999932</v>
      </c>
      <c r="W31" s="27">
        <v>-0.4</v>
      </c>
      <c r="X31" s="27">
        <v>-10.66</v>
      </c>
      <c r="Y31" s="27">
        <v>2.1132968925514888</v>
      </c>
      <c r="AA31" s="26"/>
      <c r="AB31" s="27"/>
      <c r="AC31" s="27"/>
      <c r="AD31" s="27"/>
      <c r="AF31" s="26"/>
      <c r="AG31" s="27"/>
      <c r="AH31" s="27"/>
      <c r="AI31" s="27"/>
      <c r="AK31" s="26"/>
      <c r="AL31" s="27"/>
      <c r="AM31" s="27"/>
      <c r="AN31" s="27"/>
      <c r="AP31" s="26"/>
      <c r="AQ31" s="27"/>
      <c r="AR31" s="27"/>
      <c r="AS31" s="27"/>
    </row>
    <row r="32" spans="5:45" x14ac:dyDescent="0.25">
      <c r="G32" s="26"/>
      <c r="H32" s="27"/>
      <c r="I32" s="27"/>
      <c r="J32" s="27"/>
      <c r="L32" s="26">
        <v>26.610000000000014</v>
      </c>
      <c r="M32" s="27">
        <v>20.14</v>
      </c>
      <c r="N32" s="27">
        <v>-9.2800000000000011</v>
      </c>
      <c r="O32" s="27">
        <v>25.614369791893125</v>
      </c>
      <c r="Q32" s="26">
        <v>-4.9900000000000091</v>
      </c>
      <c r="R32" s="27">
        <v>10.5</v>
      </c>
      <c r="S32" s="27">
        <v>-10.829999999999998</v>
      </c>
      <c r="T32" s="27">
        <v>-6.5498239870632062</v>
      </c>
      <c r="V32" s="26">
        <v>12.27000000000001</v>
      </c>
      <c r="W32" s="27">
        <v>0.13</v>
      </c>
      <c r="X32" s="27">
        <v>-7.5100000000000016</v>
      </c>
      <c r="Y32" s="27">
        <v>10.696269282693208</v>
      </c>
      <c r="AA32" s="26"/>
      <c r="AB32" s="27"/>
      <c r="AC32" s="27"/>
      <c r="AD32" s="27"/>
      <c r="AF32" s="26"/>
      <c r="AG32" s="27"/>
      <c r="AH32" s="27"/>
      <c r="AI32" s="27"/>
      <c r="AK32" s="26"/>
      <c r="AL32" s="27"/>
      <c r="AM32" s="27"/>
      <c r="AN32" s="27"/>
      <c r="AP32" s="26"/>
      <c r="AQ32" s="27"/>
      <c r="AR32" s="27"/>
      <c r="AS32" s="27"/>
    </row>
    <row r="33" spans="5:45" x14ac:dyDescent="0.25">
      <c r="G33" s="26"/>
      <c r="H33" s="27"/>
      <c r="I33" s="27"/>
      <c r="J33" s="27"/>
      <c r="L33" s="26">
        <v>26.449999999999989</v>
      </c>
      <c r="M33" s="27">
        <v>23</v>
      </c>
      <c r="N33" s="27">
        <v>-8.2899999999999991</v>
      </c>
      <c r="O33" s="27">
        <v>25.895916416636055</v>
      </c>
      <c r="Q33" s="26">
        <v>7.1999999999999886</v>
      </c>
      <c r="R33" s="27">
        <v>28.71</v>
      </c>
      <c r="S33" s="27">
        <v>-6.6400000000000006</v>
      </c>
      <c r="T33" s="27">
        <v>8.050241687769784</v>
      </c>
      <c r="V33" s="26">
        <v>-0.34999999999999432</v>
      </c>
      <c r="W33" s="27">
        <v>0.79</v>
      </c>
      <c r="X33" s="27">
        <v>-11.739999999999998</v>
      </c>
      <c r="Y33" s="27">
        <v>-2.4155715923475896</v>
      </c>
      <c r="AA33" s="26"/>
      <c r="AB33" s="27"/>
      <c r="AC33" s="27"/>
      <c r="AD33" s="27"/>
      <c r="AF33" s="26"/>
      <c r="AG33" s="27"/>
      <c r="AH33" s="27"/>
      <c r="AI33" s="27"/>
      <c r="AK33" s="26"/>
      <c r="AL33" s="27"/>
      <c r="AM33" s="27"/>
      <c r="AN33" s="27"/>
      <c r="AP33" s="26"/>
      <c r="AQ33" s="27"/>
      <c r="AR33" s="27"/>
      <c r="AS33" s="27"/>
    </row>
    <row r="34" spans="5:45" ht="15.75" thickBot="1" x14ac:dyDescent="0.3">
      <c r="G34" s="33"/>
      <c r="H34" s="34"/>
      <c r="I34" s="34"/>
      <c r="J34" s="34"/>
      <c r="L34" s="33">
        <v>26.939999999999998</v>
      </c>
      <c r="M34" s="34">
        <v>21.21</v>
      </c>
      <c r="N34" s="34">
        <v>-11.280000000000001</v>
      </c>
      <c r="O34" s="34">
        <v>25.784284859737966</v>
      </c>
      <c r="Q34" s="33">
        <v>-5.0999999999999943</v>
      </c>
      <c r="R34" s="34">
        <v>12.02</v>
      </c>
      <c r="S34" s="34">
        <v>-9.8299999999999983</v>
      </c>
      <c r="T34" s="34">
        <v>-6.4028770304982743</v>
      </c>
      <c r="V34" s="33">
        <v>-12.169999999999987</v>
      </c>
      <c r="W34" s="34">
        <v>-1.92</v>
      </c>
      <c r="X34" s="34">
        <v>-11.940000000000001</v>
      </c>
      <c r="Y34" s="34">
        <v>-14.124032876387332</v>
      </c>
      <c r="AA34" s="33"/>
      <c r="AB34" s="34"/>
      <c r="AC34" s="34"/>
      <c r="AD34" s="34"/>
      <c r="AF34" s="33"/>
      <c r="AG34" s="34"/>
      <c r="AH34" s="34"/>
      <c r="AI34" s="34"/>
      <c r="AK34" s="33"/>
      <c r="AL34" s="34"/>
      <c r="AM34" s="34"/>
      <c r="AN34" s="34"/>
      <c r="AP34" s="33"/>
      <c r="AQ34" s="34"/>
      <c r="AR34" s="34"/>
      <c r="AS34" s="34"/>
    </row>
    <row r="36" spans="5:45" x14ac:dyDescent="0.25">
      <c r="E36" t="s">
        <v>67</v>
      </c>
      <c r="G36" s="44" t="e">
        <f>AVERAGE(G20:G34)</f>
        <v>#DIV/0!</v>
      </c>
      <c r="H36" s="44" t="e">
        <f t="shared" ref="H36:Y36" si="3">AVERAGE(H20:H34)</f>
        <v>#DIV/0!</v>
      </c>
      <c r="I36" s="44" t="e">
        <f t="shared" si="3"/>
        <v>#DIV/0!</v>
      </c>
      <c r="J36" s="44" t="e">
        <f t="shared" si="3"/>
        <v>#DIV/0!</v>
      </c>
      <c r="K36" s="44"/>
      <c r="L36" s="44">
        <f t="shared" si="3"/>
        <v>12.571333333333335</v>
      </c>
      <c r="M36" s="44">
        <f t="shared" si="3"/>
        <v>26.665999999999997</v>
      </c>
      <c r="N36" s="44">
        <f t="shared" si="3"/>
        <v>-6.4959999999999996</v>
      </c>
      <c r="O36" s="44">
        <f t="shared" si="3"/>
        <v>24.709924750689531</v>
      </c>
      <c r="P36" s="44"/>
      <c r="Q36" s="44">
        <f t="shared" si="3"/>
        <v>2.539333333333333</v>
      </c>
      <c r="R36" s="44">
        <f t="shared" si="3"/>
        <v>10.991333333333332</v>
      </c>
      <c r="S36" s="44">
        <f t="shared" si="3"/>
        <v>-7.631333333333334</v>
      </c>
      <c r="T36" s="44">
        <f t="shared" si="3"/>
        <v>2.1169085157464775</v>
      </c>
      <c r="U36" s="44"/>
      <c r="V36" s="44">
        <f t="shared" si="3"/>
        <v>2.3340000000000014</v>
      </c>
      <c r="W36" s="44">
        <f t="shared" si="3"/>
        <v>7.679333333333334</v>
      </c>
      <c r="X36" s="44">
        <f t="shared" si="3"/>
        <v>-7.697333333333332</v>
      </c>
      <c r="Y36" s="44">
        <f t="shared" si="3"/>
        <v>5.2364710935225594</v>
      </c>
      <c r="Z36" s="44"/>
      <c r="AA36" s="44" t="e">
        <f t="shared" ref="AA36:AD36" si="4">AVERAGE(AA20:AA34)</f>
        <v>#DIV/0!</v>
      </c>
      <c r="AB36" s="44" t="e">
        <f t="shared" si="4"/>
        <v>#DIV/0!</v>
      </c>
      <c r="AC36" s="44" t="e">
        <f t="shared" si="4"/>
        <v>#DIV/0!</v>
      </c>
      <c r="AD36" s="44" t="e">
        <f t="shared" si="4"/>
        <v>#DIV/0!</v>
      </c>
      <c r="AE36" s="44"/>
      <c r="AF36" s="44" t="e">
        <f>AVERAGE(AF20:AF34)</f>
        <v>#DIV/0!</v>
      </c>
      <c r="AG36" s="44" t="e">
        <f>AVERAGE(AG20:AG34)</f>
        <v>#DIV/0!</v>
      </c>
      <c r="AH36" s="44" t="e">
        <f>AVERAGE(AH20:AH34)</f>
        <v>#DIV/0!</v>
      </c>
      <c r="AI36" s="44" t="e">
        <f>AVERAGE(AI20:AI34)</f>
        <v>#DIV/0!</v>
      </c>
      <c r="AK36" s="44" t="e">
        <f>AVERAGE(AK20:AK34)</f>
        <v>#DIV/0!</v>
      </c>
      <c r="AL36" s="44" t="e">
        <f>AVERAGE(AL20:AL34)</f>
        <v>#DIV/0!</v>
      </c>
      <c r="AM36" s="44" t="e">
        <f>AVERAGE(AM20:AM34)</f>
        <v>#DIV/0!</v>
      </c>
      <c r="AN36" s="44" t="e">
        <f>AVERAGE(AN20:AN34)</f>
        <v>#DIV/0!</v>
      </c>
      <c r="AP36" s="44" t="e">
        <f>AVERAGE(AP20:AP34)</f>
        <v>#DIV/0!</v>
      </c>
      <c r="AQ36" s="44" t="e">
        <f>AVERAGE(AQ20:AQ34)</f>
        <v>#DIV/0!</v>
      </c>
      <c r="AR36" s="44" t="e">
        <f>AVERAGE(AR20:AR34)</f>
        <v>#DIV/0!</v>
      </c>
      <c r="AS36" s="44" t="e">
        <f>AVERAGE(AS20:AS34)</f>
        <v>#DIV/0!</v>
      </c>
    </row>
    <row r="37" spans="5:45" x14ac:dyDescent="0.25">
      <c r="E37" t="s">
        <v>83</v>
      </c>
      <c r="G37" s="44">
        <f>MAX(G20:G34)</f>
        <v>0</v>
      </c>
      <c r="H37" s="44">
        <f t="shared" ref="H37:Y37" si="5">MAX(H20:H34)</f>
        <v>0</v>
      </c>
      <c r="I37" s="44">
        <f t="shared" si="5"/>
        <v>0</v>
      </c>
      <c r="J37" s="44">
        <f t="shared" si="5"/>
        <v>0</v>
      </c>
      <c r="K37" s="44"/>
      <c r="L37" s="44">
        <f t="shared" si="5"/>
        <v>26.939999999999998</v>
      </c>
      <c r="M37" s="44">
        <f t="shared" si="5"/>
        <v>39.449999999999989</v>
      </c>
      <c r="N37" s="44">
        <f t="shared" si="5"/>
        <v>22.560000000000002</v>
      </c>
      <c r="O37" s="44">
        <f t="shared" si="5"/>
        <v>34.709888514386648</v>
      </c>
      <c r="P37" s="44"/>
      <c r="Q37" s="44">
        <f t="shared" si="5"/>
        <v>32.57</v>
      </c>
      <c r="R37" s="44">
        <f t="shared" si="5"/>
        <v>28.870000000000005</v>
      </c>
      <c r="S37" s="44">
        <f t="shared" si="5"/>
        <v>22.689999999999998</v>
      </c>
      <c r="T37" s="44">
        <f t="shared" si="5"/>
        <v>32.139754021908203</v>
      </c>
      <c r="U37" s="44"/>
      <c r="V37" s="44">
        <f t="shared" si="5"/>
        <v>13.760000000000005</v>
      </c>
      <c r="W37" s="44">
        <f t="shared" si="5"/>
        <v>14.52000000000001</v>
      </c>
      <c r="X37" s="44">
        <f t="shared" si="5"/>
        <v>24.67</v>
      </c>
      <c r="Y37" s="44">
        <f t="shared" si="5"/>
        <v>23.089928511494236</v>
      </c>
      <c r="Z37" s="44"/>
      <c r="AA37" s="44">
        <f t="shared" ref="AA37:AD37" si="6">MAX(AA20:AA34)</f>
        <v>0</v>
      </c>
      <c r="AB37" s="44">
        <f t="shared" si="6"/>
        <v>0</v>
      </c>
      <c r="AC37" s="44">
        <f t="shared" si="6"/>
        <v>0</v>
      </c>
      <c r="AD37" s="44">
        <f t="shared" si="6"/>
        <v>0</v>
      </c>
      <c r="AE37" s="44"/>
      <c r="AF37" s="44">
        <f>MAX(AF20:AF34)</f>
        <v>0</v>
      </c>
      <c r="AG37" s="44">
        <f>MAX(AG20:AG34)</f>
        <v>0</v>
      </c>
      <c r="AH37" s="44">
        <f>MAX(AH20:AH34)</f>
        <v>0</v>
      </c>
      <c r="AI37" s="44">
        <f>MAX(AI20:AI34)</f>
        <v>0</v>
      </c>
      <c r="AK37" s="44">
        <f>MAX(AK20:AK34)</f>
        <v>0</v>
      </c>
      <c r="AL37" s="44">
        <f>MAX(AL20:AL34)</f>
        <v>0</v>
      </c>
      <c r="AM37" s="44">
        <f>MAX(AM20:AM34)</f>
        <v>0</v>
      </c>
      <c r="AN37" s="44">
        <f>MAX(AN20:AN34)</f>
        <v>0</v>
      </c>
      <c r="AP37" s="44">
        <f>MAX(AP20:AP34)</f>
        <v>0</v>
      </c>
      <c r="AQ37" s="44">
        <f>MAX(AQ20:AQ34)</f>
        <v>0</v>
      </c>
      <c r="AR37" s="44">
        <f>MAX(AR20:AR34)</f>
        <v>0</v>
      </c>
      <c r="AS37" s="44">
        <f>MAX(AS20:AS34)</f>
        <v>0</v>
      </c>
    </row>
    <row r="38" spans="5:45" x14ac:dyDescent="0.25">
      <c r="E38" t="s">
        <v>84</v>
      </c>
      <c r="G38" s="44">
        <f>MIN(G20:G34)</f>
        <v>0</v>
      </c>
      <c r="H38" s="44">
        <f t="shared" ref="H38:Y38" si="7">MIN(H20:H34)</f>
        <v>0</v>
      </c>
      <c r="I38" s="44">
        <f t="shared" si="7"/>
        <v>0</v>
      </c>
      <c r="J38" s="44">
        <f t="shared" si="7"/>
        <v>0</v>
      </c>
      <c r="K38" s="44"/>
      <c r="L38" s="44">
        <f t="shared" si="7"/>
        <v>-6.769999999999996</v>
      </c>
      <c r="M38" s="44">
        <f t="shared" si="7"/>
        <v>20.14</v>
      </c>
      <c r="N38" s="44">
        <f t="shared" si="7"/>
        <v>-20.260000000000002</v>
      </c>
      <c r="O38" s="44">
        <f t="shared" si="7"/>
        <v>12.667433894921004</v>
      </c>
      <c r="P38" s="44"/>
      <c r="Q38" s="44">
        <f t="shared" si="7"/>
        <v>-8.2099999999999937</v>
      </c>
      <c r="R38" s="44">
        <f t="shared" si="7"/>
        <v>-6.730000000000004</v>
      </c>
      <c r="S38" s="44">
        <f t="shared" si="7"/>
        <v>-13.260000000000002</v>
      </c>
      <c r="T38" s="44">
        <f t="shared" si="7"/>
        <v>-11.589852880582129</v>
      </c>
      <c r="U38" s="44"/>
      <c r="V38" s="44">
        <f t="shared" si="7"/>
        <v>-12.169999999999987</v>
      </c>
      <c r="W38" s="44">
        <f t="shared" si="7"/>
        <v>-1.92</v>
      </c>
      <c r="X38" s="44">
        <f t="shared" si="7"/>
        <v>-11.940000000000001</v>
      </c>
      <c r="Y38" s="44">
        <f t="shared" si="7"/>
        <v>-14.124032876387332</v>
      </c>
      <c r="Z38" s="44"/>
      <c r="AA38" s="44">
        <f t="shared" ref="AA38:AD38" si="8">MIN(AA20:AA34)</f>
        <v>0</v>
      </c>
      <c r="AB38" s="44">
        <f t="shared" si="8"/>
        <v>0</v>
      </c>
      <c r="AC38" s="44">
        <f t="shared" si="8"/>
        <v>0</v>
      </c>
      <c r="AD38" s="44">
        <f t="shared" si="8"/>
        <v>0</v>
      </c>
      <c r="AE38" s="44"/>
      <c r="AF38" s="44">
        <f>MIN(AF20:AF34)</f>
        <v>0</v>
      </c>
      <c r="AG38" s="44">
        <f>MIN(AG20:AG34)</f>
        <v>0</v>
      </c>
      <c r="AH38" s="44">
        <f>MIN(AH20:AH34)</f>
        <v>0</v>
      </c>
      <c r="AI38" s="44">
        <f>MIN(AI20:AI34)</f>
        <v>0</v>
      </c>
      <c r="AK38" s="44">
        <f>MIN(AK20:AK34)</f>
        <v>0</v>
      </c>
      <c r="AL38" s="44">
        <f>MIN(AL20:AL34)</f>
        <v>0</v>
      </c>
      <c r="AM38" s="44">
        <f>MIN(AM20:AM34)</f>
        <v>0</v>
      </c>
      <c r="AN38" s="44">
        <f>MIN(AN20:AN34)</f>
        <v>0</v>
      </c>
      <c r="AP38" s="44">
        <f>MIN(AP20:AP34)</f>
        <v>0</v>
      </c>
      <c r="AQ38" s="44">
        <f>MIN(AQ20:AQ34)</f>
        <v>0</v>
      </c>
      <c r="AR38" s="44">
        <f>MIN(AR20:AR34)</f>
        <v>0</v>
      </c>
      <c r="AS38" s="44">
        <f>MIN(AS20:AS34)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13E4-6C73-45C8-93A5-0C6395055F8E}">
  <dimension ref="B2:AA30"/>
  <sheetViews>
    <sheetView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-68.73</v>
      </c>
      <c r="N5" s="16">
        <v>145.11000000000001</v>
      </c>
      <c r="O5" s="17">
        <v>29.03</v>
      </c>
      <c r="Q5" s="18">
        <f>(M5-J5)/J5*100</f>
        <v>-7.1216216216216166</v>
      </c>
      <c r="R5" s="19">
        <f>(N5-K5)/K5*100</f>
        <v>9.9318181818181923</v>
      </c>
      <c r="S5" s="19">
        <f>(O5-L5)/L5*100</f>
        <v>-22.067114093959727</v>
      </c>
      <c r="T5" s="27">
        <f t="shared" ref="T5:T9" si="0">(SQRT(M5^2+N5^2+O5^2)-SQRT(J5^2+K5^2+L5^2))/SQRT(J5^2+K5^2+L5^2)*100</f>
        <v>4.6984688665111847</v>
      </c>
      <c r="U5" s="20"/>
      <c r="W5" s="45">
        <f>(M5-J5)</f>
        <v>5.269999999999996</v>
      </c>
      <c r="X5" s="43">
        <f>(N5-K5)</f>
        <v>13.110000000000014</v>
      </c>
      <c r="Y5" s="43">
        <f>(O5-L5)</f>
        <v>-8.2199999999999989</v>
      </c>
      <c r="Z5" s="43">
        <f>(SQRT(M5^2+N5^2+O5^2)-SQRT(J5^2+K5^2+L5^2))</f>
        <v>7.3223135009446025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-67.66</v>
      </c>
      <c r="N6" s="24">
        <v>145.16999999999999</v>
      </c>
      <c r="O6" s="25">
        <v>28.05</v>
      </c>
      <c r="Q6" s="26">
        <f t="shared" ref="Q6:S9" si="1">(M6-J6)/J6*100</f>
        <v>-8.567567567567572</v>
      </c>
      <c r="R6" s="27">
        <f t="shared" si="1"/>
        <v>9.9772727272727177</v>
      </c>
      <c r="S6" s="27">
        <f t="shared" si="1"/>
        <v>-24.697986577181204</v>
      </c>
      <c r="T6" s="27">
        <f t="shared" si="0"/>
        <v>4.335140284294134</v>
      </c>
      <c r="U6" s="28"/>
      <c r="W6" s="26">
        <f t="shared" ref="W6:Y25" si="2">(M6-J6)</f>
        <v>6.3400000000000034</v>
      </c>
      <c r="X6" s="27">
        <f t="shared" si="2"/>
        <v>13.169999999999987</v>
      </c>
      <c r="Y6" s="27">
        <f t="shared" si="2"/>
        <v>-9.1999999999999993</v>
      </c>
      <c r="Z6" s="27">
        <f t="shared" ref="Z6:Z25" si="3">(SQRT(M6^2+N6^2+O6^2)-SQRT(J6^2+K6^2+L6^2))</f>
        <v>6.7560852554390749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-67.099999999999994</v>
      </c>
      <c r="N7" s="24">
        <v>145.05000000000001</v>
      </c>
      <c r="O7" s="25">
        <v>30.06</v>
      </c>
      <c r="Q7" s="26">
        <f t="shared" si="1"/>
        <v>-9.3243243243243317</v>
      </c>
      <c r="R7" s="27">
        <f t="shared" si="1"/>
        <v>9.8863636363636438</v>
      </c>
      <c r="S7" s="27">
        <f t="shared" si="1"/>
        <v>-19.302013422818796</v>
      </c>
      <c r="T7" s="27">
        <f t="shared" si="0"/>
        <v>4.3479827875626675</v>
      </c>
      <c r="U7" s="28"/>
      <c r="W7" s="26">
        <f t="shared" si="2"/>
        <v>6.9000000000000057</v>
      </c>
      <c r="X7" s="27">
        <f t="shared" si="2"/>
        <v>13.050000000000011</v>
      </c>
      <c r="Y7" s="27">
        <f t="shared" si="2"/>
        <v>-7.1900000000000013</v>
      </c>
      <c r="Z7" s="27">
        <f t="shared" si="3"/>
        <v>6.7760996128267266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-69.010000000000005</v>
      </c>
      <c r="N8" s="24">
        <v>147.87</v>
      </c>
      <c r="O8" s="25">
        <v>28.03</v>
      </c>
      <c r="Q8" s="26">
        <f t="shared" si="1"/>
        <v>-6.7432432432432368</v>
      </c>
      <c r="R8" s="27">
        <f t="shared" si="1"/>
        <v>12.022727272727277</v>
      </c>
      <c r="S8" s="27">
        <f t="shared" si="1"/>
        <v>-24.75167785234899</v>
      </c>
      <c r="T8" s="27">
        <f t="shared" si="0"/>
        <v>6.240731809832182</v>
      </c>
      <c r="U8" s="28"/>
      <c r="W8" s="26">
        <f t="shared" si="2"/>
        <v>4.9899999999999949</v>
      </c>
      <c r="X8" s="27">
        <f t="shared" si="2"/>
        <v>15.870000000000005</v>
      </c>
      <c r="Y8" s="27">
        <f t="shared" si="2"/>
        <v>-9.2199999999999989</v>
      </c>
      <c r="Z8" s="27">
        <f t="shared" si="3"/>
        <v>9.7258481614331345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-70.19</v>
      </c>
      <c r="N9" s="31">
        <v>147.94</v>
      </c>
      <c r="O9" s="32">
        <v>27</v>
      </c>
      <c r="Q9" s="33">
        <f t="shared" si="1"/>
        <v>-5.1486486486486518</v>
      </c>
      <c r="R9" s="34">
        <f t="shared" si="1"/>
        <v>12.075757575757574</v>
      </c>
      <c r="S9" s="34">
        <f t="shared" si="1"/>
        <v>-27.516778523489933</v>
      </c>
      <c r="T9" s="27">
        <f t="shared" si="0"/>
        <v>6.4890181828077376</v>
      </c>
      <c r="U9" s="35"/>
      <c r="W9" s="33">
        <f t="shared" si="2"/>
        <v>3.8100000000000023</v>
      </c>
      <c r="X9" s="34">
        <f t="shared" si="2"/>
        <v>15.939999999999998</v>
      </c>
      <c r="Y9" s="34">
        <f t="shared" si="2"/>
        <v>-10.25</v>
      </c>
      <c r="Z9" s="34">
        <f t="shared" si="3"/>
        <v>10.112789250667049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96.14</v>
      </c>
      <c r="N13" s="16">
        <v>120.11</v>
      </c>
      <c r="O13" s="17">
        <v>59.98</v>
      </c>
      <c r="Q13" s="18">
        <f>(M13-J13)/J13*100</f>
        <v>21.696202531645568</v>
      </c>
      <c r="R13" s="19">
        <f>(N13-K13)/K13*100</f>
        <v>5.3596491228070171</v>
      </c>
      <c r="S13" s="19">
        <f>(O13-L13)/L13*100</f>
        <v>61.020134228187906</v>
      </c>
      <c r="T13" s="27">
        <f t="shared" ref="T13:T17" si="4">(SQRT(M13^2+N13^2+O13^2)-SQRT(J13^2+K13^2+L13^2))/SQRT(J13^2+K13^2+L13^2)*100</f>
        <v>14.980874301695851</v>
      </c>
      <c r="U13" s="20"/>
      <c r="W13" s="45">
        <f t="shared" si="2"/>
        <v>17.14</v>
      </c>
      <c r="X13" s="43">
        <f t="shared" si="2"/>
        <v>6.1099999999999994</v>
      </c>
      <c r="Y13" s="43">
        <f t="shared" si="2"/>
        <v>22.729999999999997</v>
      </c>
      <c r="Z13" s="43">
        <f t="shared" si="3"/>
        <v>21.514414544686048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97.01</v>
      </c>
      <c r="N14" s="24">
        <v>122.65</v>
      </c>
      <c r="O14" s="25">
        <v>61</v>
      </c>
      <c r="Q14" s="26">
        <f t="shared" ref="Q14:S17" si="5">(M14-J14)/J14*100</f>
        <v>22.797468354430386</v>
      </c>
      <c r="R14" s="27">
        <f t="shared" si="5"/>
        <v>7.5877192982456192</v>
      </c>
      <c r="S14" s="27">
        <f t="shared" si="5"/>
        <v>63.758389261744966</v>
      </c>
      <c r="T14" s="27">
        <f t="shared" si="4"/>
        <v>16.879757458109228</v>
      </c>
      <c r="U14" s="28"/>
      <c r="W14" s="26">
        <f t="shared" si="2"/>
        <v>18.010000000000005</v>
      </c>
      <c r="X14" s="27">
        <f t="shared" si="2"/>
        <v>8.6500000000000057</v>
      </c>
      <c r="Y14" s="27">
        <f t="shared" si="2"/>
        <v>23.75</v>
      </c>
      <c r="Z14" s="27">
        <f t="shared" si="3"/>
        <v>24.241448933752025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97</v>
      </c>
      <c r="N15" s="24">
        <v>120.08</v>
      </c>
      <c r="O15" s="25">
        <v>61</v>
      </c>
      <c r="Q15" s="26">
        <f t="shared" si="5"/>
        <v>22.784810126582279</v>
      </c>
      <c r="R15" s="27">
        <f t="shared" si="5"/>
        <v>5.3333333333333313</v>
      </c>
      <c r="S15" s="27">
        <f t="shared" si="5"/>
        <v>63.758389261744966</v>
      </c>
      <c r="T15" s="27">
        <f t="shared" si="4"/>
        <v>15.574540112356027</v>
      </c>
      <c r="U15" s="28"/>
      <c r="W15" s="26">
        <f t="shared" si="2"/>
        <v>18</v>
      </c>
      <c r="X15" s="27">
        <f t="shared" si="2"/>
        <v>6.0799999999999983</v>
      </c>
      <c r="Y15" s="27">
        <f t="shared" si="2"/>
        <v>23.75</v>
      </c>
      <c r="Z15" s="27">
        <f t="shared" si="3"/>
        <v>22.366993112153523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97.01</v>
      </c>
      <c r="N16" s="24">
        <v>121.36</v>
      </c>
      <c r="O16" s="25">
        <v>61</v>
      </c>
      <c r="Q16" s="26">
        <f t="shared" si="5"/>
        <v>22.797468354430386</v>
      </c>
      <c r="R16" s="27">
        <f t="shared" si="5"/>
        <v>6.4561403508771935</v>
      </c>
      <c r="S16" s="27">
        <f t="shared" si="5"/>
        <v>63.758389261744966</v>
      </c>
      <c r="T16" s="27">
        <f t="shared" si="4"/>
        <v>16.225028726292987</v>
      </c>
      <c r="U16" s="28"/>
      <c r="W16" s="26">
        <f t="shared" si="2"/>
        <v>18.010000000000005</v>
      </c>
      <c r="X16" s="27">
        <f t="shared" si="2"/>
        <v>7.3599999999999994</v>
      </c>
      <c r="Y16" s="27">
        <f t="shared" si="2"/>
        <v>23.75</v>
      </c>
      <c r="Z16" s="27">
        <f t="shared" si="3"/>
        <v>23.301176352396965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86.88</v>
      </c>
      <c r="N17" s="31">
        <v>136.04</v>
      </c>
      <c r="O17" s="32">
        <v>48.8</v>
      </c>
      <c r="Q17" s="33">
        <f t="shared" si="5"/>
        <v>9.974683544303792</v>
      </c>
      <c r="R17" s="34">
        <f t="shared" si="5"/>
        <v>19.333333333333329</v>
      </c>
      <c r="S17" s="34">
        <f t="shared" si="5"/>
        <v>31.006711409395965</v>
      </c>
      <c r="T17" s="27">
        <f t="shared" si="4"/>
        <v>17.420888566231433</v>
      </c>
      <c r="U17" s="35"/>
      <c r="W17" s="33">
        <f t="shared" si="2"/>
        <v>7.8799999999999955</v>
      </c>
      <c r="X17" s="34">
        <f t="shared" si="2"/>
        <v>22.039999999999992</v>
      </c>
      <c r="Y17" s="34">
        <f t="shared" si="2"/>
        <v>11.549999999999997</v>
      </c>
      <c r="Z17" s="34">
        <f t="shared" si="3"/>
        <v>25.018581078959897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195.57</v>
      </c>
      <c r="N21" s="16">
        <v>7.51</v>
      </c>
      <c r="O21" s="17">
        <v>56.88</v>
      </c>
      <c r="Q21" s="18">
        <f>(M21-J21)/J21*100</f>
        <v>11.754285714285711</v>
      </c>
      <c r="R21" s="19">
        <f>(N21-K21)</f>
        <v>7.51</v>
      </c>
      <c r="S21" s="19">
        <f>(O21-L21)/L21*100</f>
        <v>52.697986577181211</v>
      </c>
      <c r="T21" s="40"/>
      <c r="U21" s="20"/>
      <c r="W21" s="45">
        <f t="shared" si="2"/>
        <v>20.569999999999993</v>
      </c>
      <c r="X21" s="43">
        <f t="shared" si="2"/>
        <v>7.51</v>
      </c>
      <c r="Y21" s="43">
        <f t="shared" si="2"/>
        <v>19.630000000000003</v>
      </c>
      <c r="Z21" s="43">
        <f t="shared" si="3"/>
        <v>24.891520818679425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195.25</v>
      </c>
      <c r="N22" s="24">
        <v>7.86</v>
      </c>
      <c r="O22" s="25">
        <v>58.88</v>
      </c>
      <c r="Q22" s="26">
        <f t="shared" ref="Q22:Q25" si="6">(M22-J22)/J22*100</f>
        <v>11.571428571428571</v>
      </c>
      <c r="R22" s="27">
        <f t="shared" ref="R22:R25" si="7">(N22-K22)</f>
        <v>7.86</v>
      </c>
      <c r="S22" s="27">
        <f t="shared" ref="S22:S25" si="8">(O22-L22)/L22*100</f>
        <v>58.067114093959738</v>
      </c>
      <c r="T22" s="41"/>
      <c r="U22" s="28"/>
      <c r="W22" s="26">
        <f t="shared" si="2"/>
        <v>20.25</v>
      </c>
      <c r="X22" s="27">
        <f t="shared" si="2"/>
        <v>7.86</v>
      </c>
      <c r="Y22" s="27">
        <f t="shared" si="2"/>
        <v>21.630000000000003</v>
      </c>
      <c r="Z22" s="27">
        <f t="shared" si="3"/>
        <v>25.165699689904244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195.41</v>
      </c>
      <c r="N23" s="24">
        <v>7.69</v>
      </c>
      <c r="O23" s="25">
        <v>57.88</v>
      </c>
      <c r="Q23" s="26">
        <f t="shared" si="6"/>
        <v>11.662857142857142</v>
      </c>
      <c r="R23" s="27">
        <f t="shared" si="7"/>
        <v>7.69</v>
      </c>
      <c r="S23" s="27">
        <f t="shared" si="8"/>
        <v>55.382550335570478</v>
      </c>
      <c r="T23" s="41"/>
      <c r="U23" s="28"/>
      <c r="W23" s="26">
        <f t="shared" si="2"/>
        <v>20.409999999999997</v>
      </c>
      <c r="X23" s="27">
        <f t="shared" si="2"/>
        <v>7.69</v>
      </c>
      <c r="Y23" s="27">
        <f t="shared" si="2"/>
        <v>20.630000000000003</v>
      </c>
      <c r="Z23" s="27">
        <f t="shared" si="3"/>
        <v>25.026255348685964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195.25</v>
      </c>
      <c r="N24" s="24">
        <v>7.86</v>
      </c>
      <c r="O24" s="25">
        <v>58.88</v>
      </c>
      <c r="Q24" s="26">
        <f t="shared" si="6"/>
        <v>11.571428571428571</v>
      </c>
      <c r="R24" s="27">
        <f t="shared" si="7"/>
        <v>7.86</v>
      </c>
      <c r="S24" s="27">
        <f t="shared" si="8"/>
        <v>58.067114093959738</v>
      </c>
      <c r="T24" s="41"/>
      <c r="U24" s="28"/>
      <c r="W24" s="26">
        <f t="shared" si="2"/>
        <v>20.25</v>
      </c>
      <c r="X24" s="27">
        <f t="shared" si="2"/>
        <v>7.86</v>
      </c>
      <c r="Y24" s="27">
        <f t="shared" si="2"/>
        <v>21.630000000000003</v>
      </c>
      <c r="Z24" s="27">
        <f t="shared" si="3"/>
        <v>25.165699689904244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195.57</v>
      </c>
      <c r="N25" s="31">
        <v>7.51</v>
      </c>
      <c r="O25" s="32">
        <v>56.88</v>
      </c>
      <c r="Q25" s="33">
        <f t="shared" si="6"/>
        <v>11.754285714285711</v>
      </c>
      <c r="R25" s="34">
        <f t="shared" si="7"/>
        <v>7.51</v>
      </c>
      <c r="S25" s="34">
        <f t="shared" si="8"/>
        <v>52.697986577181211</v>
      </c>
      <c r="T25" s="42"/>
      <c r="U25" s="35"/>
      <c r="W25" s="33">
        <f t="shared" si="2"/>
        <v>20.569999999999993</v>
      </c>
      <c r="X25" s="34">
        <f t="shared" si="2"/>
        <v>7.51</v>
      </c>
      <c r="Y25" s="34">
        <f t="shared" si="2"/>
        <v>19.630000000000003</v>
      </c>
      <c r="Z25" s="34">
        <f t="shared" si="3"/>
        <v>24.891520818679425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8.0973008813515133</v>
      </c>
      <c r="R28" s="44">
        <f>AVERAGE(R5:R9,R13:R17)</f>
        <v>9.7964114832535891</v>
      </c>
      <c r="S28" s="44">
        <f t="shared" ref="S28" si="9">AVERAGE(S5:S9,S13:S17,S21:S25)</f>
        <v>29.4586129753915</v>
      </c>
      <c r="T28" s="44">
        <f>AVERAGE(T5:T9,T13:T17)</f>
        <v>10.719243109569344</v>
      </c>
      <c r="V28" t="s">
        <v>89</v>
      </c>
      <c r="W28" s="44">
        <f>AVERAGE(W5:W9,W13:W17,W21:W25)</f>
        <v>13.893333333333334</v>
      </c>
      <c r="X28" s="44">
        <f>AVERAGE(X5:X9,X13:X17,X21:X25)</f>
        <v>10.654000000000002</v>
      </c>
      <c r="Y28" s="44">
        <f t="shared" ref="Y28:Z28" si="10">AVERAGE(Y5:Y9,Y13:Y17,Y21:Y25)</f>
        <v>10.973333333333333</v>
      </c>
      <c r="Z28" s="44">
        <f t="shared" si="10"/>
        <v>18.818429744607489</v>
      </c>
    </row>
    <row r="29" spans="2:27" x14ac:dyDescent="0.25">
      <c r="O29" t="s">
        <v>83</v>
      </c>
      <c r="Q29" s="44">
        <f>MAX(Q5:Q9,Q13:Q17,Q21:Q25)</f>
        <v>22.797468354430386</v>
      </c>
      <c r="R29" s="44">
        <f>MAX(R5:R9,R13:R17)</f>
        <v>19.333333333333329</v>
      </c>
      <c r="S29" s="44">
        <f>MAX(S5:S9,S13:S17,S21:S25)</f>
        <v>63.758389261744966</v>
      </c>
      <c r="T29" s="44">
        <f>MAX(T5:T9,T13:T17)</f>
        <v>17.420888566231433</v>
      </c>
      <c r="V29" t="s">
        <v>90</v>
      </c>
      <c r="W29" s="44">
        <f>MAX(W5:W9,W13:W17,W21:W25)</f>
        <v>20.569999999999993</v>
      </c>
      <c r="X29" s="44">
        <f>MAX(X5:X9,X13:X17,X21:X25)</f>
        <v>22.039999999999992</v>
      </c>
      <c r="Y29" s="44">
        <f>MAX(Y5:Y9,Y13:Y17,Y21:Y25)</f>
        <v>23.75</v>
      </c>
      <c r="Z29" s="44">
        <f>MAX(Z5:Z9,Z13:Z17,Z21:Z25)</f>
        <v>25.165699689904244</v>
      </c>
    </row>
    <row r="30" spans="2:27" x14ac:dyDescent="0.25">
      <c r="O30" t="s">
        <v>84</v>
      </c>
      <c r="Q30" s="44">
        <f>MIN(Q5:Q9,Q13:Q17,Q21:Q25)</f>
        <v>-9.3243243243243317</v>
      </c>
      <c r="R30" s="44">
        <f>MIN(R5:R9,R13:R17)</f>
        <v>5.3333333333333313</v>
      </c>
      <c r="S30" s="44">
        <f>MIN(S5:S9,S13:S17,S21:S25)</f>
        <v>-27.516778523489933</v>
      </c>
      <c r="T30" s="44">
        <f>MIN(T5:T9,T13:T17)</f>
        <v>4.335140284294134</v>
      </c>
      <c r="V30" t="s">
        <v>91</v>
      </c>
      <c r="W30" s="44">
        <f>MIN(W5:W9,W13:W17,W21:W25)</f>
        <v>3.8100000000000023</v>
      </c>
      <c r="X30" s="44">
        <f>MIN(X5:X9,X13:X17,X21:X25)</f>
        <v>6.0799999999999983</v>
      </c>
      <c r="Y30" s="44">
        <f>MIN(Y5:Y9,Y13:Y17,Y21:Y25)</f>
        <v>-10.25</v>
      </c>
      <c r="Z30" s="44">
        <f>MIN(Z5:Z9,Z13:Z17,Z21:Z25)</f>
        <v>6.7560852554390749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10B5-125A-477E-8F78-EB10AC0FD308}">
  <dimension ref="B2:AA30"/>
  <sheetViews>
    <sheetView workbookViewId="0">
      <selection activeCell="Q5" sqref="Q5:T9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-21.8</v>
      </c>
      <c r="N5" s="16">
        <v>213.5</v>
      </c>
      <c r="O5" s="17">
        <v>30.78</v>
      </c>
      <c r="Q5" s="18">
        <f>(M5-J5)/J5*100</f>
        <v>-70.540540540540547</v>
      </c>
      <c r="R5" s="19">
        <f>(N5-K5)/K5*100</f>
        <v>61.742424242424242</v>
      </c>
      <c r="S5" s="19">
        <f>(O5-L5)/L5*100</f>
        <v>-17.369127516778519</v>
      </c>
      <c r="T5" s="27">
        <f t="shared" ref="T5:T9" si="0">(SQRT(M5^2+N5^2+O5^2)-SQRT(J5^2+K5^2+L5^2))/SQRT(J5^2+K5^2+L5^2)*100</f>
        <v>39.116804547660458</v>
      </c>
      <c r="U5" s="20"/>
      <c r="W5" s="45">
        <f>(M5-J5)</f>
        <v>52.2</v>
      </c>
      <c r="X5" s="43">
        <f>(N5-K5)</f>
        <v>81.5</v>
      </c>
      <c r="Y5" s="43">
        <f>(O5-L5)</f>
        <v>-6.4699999999999989</v>
      </c>
      <c r="Z5" s="43">
        <f>(SQRT(M5^2+N5^2+O5^2)-SQRT(J5^2+K5^2+L5^2))</f>
        <v>60.961456634239369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-41.73</v>
      </c>
      <c r="N6" s="24">
        <v>217.74</v>
      </c>
      <c r="O6" s="25">
        <v>29.42</v>
      </c>
      <c r="Q6" s="26">
        <f t="shared" ref="Q6:S9" si="1">(M6-J6)/J6*100</f>
        <v>-43.608108108108112</v>
      </c>
      <c r="R6" s="27">
        <f t="shared" si="1"/>
        <v>64.954545454545467</v>
      </c>
      <c r="S6" s="27">
        <f t="shared" si="1"/>
        <v>-21.020134228187914</v>
      </c>
      <c r="T6" s="27">
        <f t="shared" si="0"/>
        <v>43.505854543964475</v>
      </c>
      <c r="U6" s="28"/>
      <c r="W6" s="26">
        <f t="shared" ref="W6:Y25" si="2">(M6-J6)</f>
        <v>32.270000000000003</v>
      </c>
      <c r="X6" s="27">
        <f t="shared" si="2"/>
        <v>85.740000000000009</v>
      </c>
      <c r="Y6" s="27">
        <f t="shared" si="2"/>
        <v>-7.8299999999999983</v>
      </c>
      <c r="Z6" s="27">
        <f t="shared" ref="Z6:Z25" si="3">(SQRT(M6^2+N6^2+O6^2)-SQRT(J6^2+K6^2+L6^2))</f>
        <v>67.801557304763037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-13.94</v>
      </c>
      <c r="N7" s="24">
        <v>208.29</v>
      </c>
      <c r="O7" s="25">
        <v>29.92</v>
      </c>
      <c r="Q7" s="26">
        <f t="shared" si="1"/>
        <v>-81.162162162162161</v>
      </c>
      <c r="R7" s="27">
        <f t="shared" si="1"/>
        <v>57.79545454545454</v>
      </c>
      <c r="S7" s="27">
        <f t="shared" si="1"/>
        <v>-19.677852348993284</v>
      </c>
      <c r="T7" s="27">
        <f t="shared" si="0"/>
        <v>35.32011896677902</v>
      </c>
      <c r="U7" s="28"/>
      <c r="W7" s="26">
        <f t="shared" si="2"/>
        <v>60.06</v>
      </c>
      <c r="X7" s="27">
        <f t="shared" si="2"/>
        <v>76.289999999999992</v>
      </c>
      <c r="Y7" s="27">
        <f t="shared" si="2"/>
        <v>-7.3299999999999983</v>
      </c>
      <c r="Z7" s="27">
        <f t="shared" si="3"/>
        <v>55.044524357454293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-34.57</v>
      </c>
      <c r="N8" s="24">
        <v>209.66</v>
      </c>
      <c r="O8" s="25">
        <v>29.56</v>
      </c>
      <c r="Q8" s="26">
        <f t="shared" si="1"/>
        <v>-53.283783783783775</v>
      </c>
      <c r="R8" s="27">
        <f t="shared" si="1"/>
        <v>58.833333333333329</v>
      </c>
      <c r="S8" s="27">
        <f t="shared" si="1"/>
        <v>-20.644295302013425</v>
      </c>
      <c r="T8" s="27">
        <f t="shared" si="0"/>
        <v>37.660888004382734</v>
      </c>
      <c r="U8" s="28"/>
      <c r="W8" s="26">
        <f t="shared" si="2"/>
        <v>39.43</v>
      </c>
      <c r="X8" s="27">
        <f t="shared" si="2"/>
        <v>77.66</v>
      </c>
      <c r="Y8" s="27">
        <f t="shared" si="2"/>
        <v>-7.6900000000000013</v>
      </c>
      <c r="Z8" s="27">
        <f t="shared" si="3"/>
        <v>58.692488239646792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-18.22</v>
      </c>
      <c r="N9" s="31">
        <v>212.16</v>
      </c>
      <c r="O9" s="32">
        <v>30.84</v>
      </c>
      <c r="Q9" s="33">
        <f t="shared" si="1"/>
        <v>-75.378378378378372</v>
      </c>
      <c r="R9" s="34">
        <f t="shared" si="1"/>
        <v>60.727272727272727</v>
      </c>
      <c r="S9" s="34">
        <f t="shared" si="1"/>
        <v>-17.208053691275168</v>
      </c>
      <c r="T9" s="27">
        <f t="shared" si="0"/>
        <v>38.062201840387907</v>
      </c>
      <c r="U9" s="35"/>
      <c r="W9" s="33">
        <f t="shared" si="2"/>
        <v>55.78</v>
      </c>
      <c r="X9" s="34">
        <f t="shared" si="2"/>
        <v>80.16</v>
      </c>
      <c r="Y9" s="34">
        <f t="shared" si="2"/>
        <v>-6.41</v>
      </c>
      <c r="Z9" s="34">
        <f t="shared" si="3"/>
        <v>59.317914480191092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137.11000000000001</v>
      </c>
      <c r="N13" s="16">
        <v>190.22</v>
      </c>
      <c r="O13" s="17">
        <v>25.62</v>
      </c>
      <c r="Q13" s="18">
        <f>(M13-J13)/J13*100</f>
        <v>73.55696202531648</v>
      </c>
      <c r="R13" s="19">
        <f>(N13-K13)/K13*100</f>
        <v>66.859649122807014</v>
      </c>
      <c r="S13" s="19">
        <f>(O13-L13)/L13*100</f>
        <v>-31.221476510067109</v>
      </c>
      <c r="T13" s="27">
        <f t="shared" ref="T13:T17" si="4">(SQRT(M13^2+N13^2+O13^2)-SQRT(J13^2+K13^2+L13^2))/SQRT(J13^2+K13^2+L13^2)*100</f>
        <v>64.247212273074197</v>
      </c>
      <c r="U13" s="20"/>
      <c r="W13" s="45">
        <f t="shared" si="2"/>
        <v>58.110000000000014</v>
      </c>
      <c r="X13" s="43">
        <f t="shared" si="2"/>
        <v>76.22</v>
      </c>
      <c r="Y13" s="43">
        <f t="shared" si="2"/>
        <v>-11.629999999999999</v>
      </c>
      <c r="Z13" s="43">
        <f t="shared" si="3"/>
        <v>92.267055336475806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135.74</v>
      </c>
      <c r="N14" s="24">
        <v>188.86</v>
      </c>
      <c r="O14" s="25">
        <v>25.59</v>
      </c>
      <c r="Q14" s="26">
        <f t="shared" ref="Q14:S17" si="5">(M14-J14)/J14*100</f>
        <v>71.822784810126592</v>
      </c>
      <c r="R14" s="27">
        <f t="shared" si="5"/>
        <v>65.666666666666671</v>
      </c>
      <c r="S14" s="27">
        <f t="shared" si="5"/>
        <v>-31.302013422818792</v>
      </c>
      <c r="T14" s="27">
        <f t="shared" si="4"/>
        <v>62.926950207919042</v>
      </c>
      <c r="U14" s="28"/>
      <c r="W14" s="26">
        <f t="shared" si="2"/>
        <v>56.740000000000009</v>
      </c>
      <c r="X14" s="27">
        <f t="shared" si="2"/>
        <v>74.860000000000014</v>
      </c>
      <c r="Y14" s="27">
        <f t="shared" si="2"/>
        <v>-11.66</v>
      </c>
      <c r="Z14" s="27">
        <f t="shared" si="3"/>
        <v>90.370993410760576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135.74</v>
      </c>
      <c r="N15" s="24">
        <v>188.86</v>
      </c>
      <c r="O15" s="25">
        <v>25.59</v>
      </c>
      <c r="Q15" s="26">
        <f t="shared" si="5"/>
        <v>71.822784810126592</v>
      </c>
      <c r="R15" s="27">
        <f t="shared" si="5"/>
        <v>65.666666666666671</v>
      </c>
      <c r="S15" s="27">
        <f t="shared" si="5"/>
        <v>-31.302013422818792</v>
      </c>
      <c r="T15" s="27">
        <f t="shared" si="4"/>
        <v>62.926950207919042</v>
      </c>
      <c r="U15" s="28"/>
      <c r="W15" s="26">
        <f t="shared" si="2"/>
        <v>56.740000000000009</v>
      </c>
      <c r="X15" s="27">
        <f t="shared" si="2"/>
        <v>74.860000000000014</v>
      </c>
      <c r="Y15" s="27">
        <f t="shared" si="2"/>
        <v>-11.66</v>
      </c>
      <c r="Z15" s="27">
        <f t="shared" si="3"/>
        <v>90.370993410760576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135.69</v>
      </c>
      <c r="N16" s="24">
        <v>188.73</v>
      </c>
      <c r="O16" s="25">
        <v>26.59</v>
      </c>
      <c r="Q16" s="26">
        <f t="shared" si="5"/>
        <v>71.759493670886073</v>
      </c>
      <c r="R16" s="27">
        <f t="shared" si="5"/>
        <v>65.552631578947356</v>
      </c>
      <c r="S16" s="27">
        <f t="shared" si="5"/>
        <v>-28.617449664429529</v>
      </c>
      <c r="T16" s="27">
        <f t="shared" si="4"/>
        <v>62.911358280792442</v>
      </c>
      <c r="U16" s="28"/>
      <c r="W16" s="26">
        <f t="shared" si="2"/>
        <v>56.69</v>
      </c>
      <c r="X16" s="27">
        <f t="shared" si="2"/>
        <v>74.72999999999999</v>
      </c>
      <c r="Y16" s="27">
        <f t="shared" si="2"/>
        <v>-10.66</v>
      </c>
      <c r="Z16" s="27">
        <f t="shared" si="3"/>
        <v>90.348601447715112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135.74</v>
      </c>
      <c r="N17" s="31">
        <v>188.86</v>
      </c>
      <c r="O17" s="32">
        <v>25.59</v>
      </c>
      <c r="Q17" s="33">
        <f t="shared" si="5"/>
        <v>71.822784810126592</v>
      </c>
      <c r="R17" s="34">
        <f t="shared" si="5"/>
        <v>65.666666666666671</v>
      </c>
      <c r="S17" s="34">
        <f t="shared" si="5"/>
        <v>-31.302013422818792</v>
      </c>
      <c r="T17" s="27">
        <f t="shared" si="4"/>
        <v>62.926950207919042</v>
      </c>
      <c r="U17" s="35"/>
      <c r="W17" s="33">
        <f t="shared" si="2"/>
        <v>56.740000000000009</v>
      </c>
      <c r="X17" s="34">
        <f t="shared" si="2"/>
        <v>74.860000000000014</v>
      </c>
      <c r="Y17" s="34">
        <f t="shared" si="2"/>
        <v>-11.66</v>
      </c>
      <c r="Z17" s="34">
        <f t="shared" si="3"/>
        <v>90.370993410760576</v>
      </c>
      <c r="AA17" s="35"/>
    </row>
    <row r="18" spans="2:27" ht="15.75" thickBot="1" x14ac:dyDescent="0.3">
      <c r="C18" s="38">
        <f>(SUM(C5:C14)/10*100)</f>
        <v>20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172.27</v>
      </c>
      <c r="N21" s="16">
        <v>7.78</v>
      </c>
      <c r="O21" s="17">
        <v>26.46</v>
      </c>
      <c r="Q21" s="18">
        <f>(M21-J21)/J21*100</f>
        <v>-1.5599999999999943</v>
      </c>
      <c r="R21" s="19">
        <f>(N21-K21)</f>
        <v>7.78</v>
      </c>
      <c r="S21" s="19">
        <f>(O21-L21)/L21*100</f>
        <v>-28.966442953020135</v>
      </c>
      <c r="T21" s="40"/>
      <c r="U21" s="20"/>
      <c r="W21" s="45">
        <f t="shared" si="2"/>
        <v>-2.7299999999999898</v>
      </c>
      <c r="X21" s="43">
        <f t="shared" si="2"/>
        <v>7.78</v>
      </c>
      <c r="Y21" s="43">
        <f t="shared" si="2"/>
        <v>-10.79</v>
      </c>
      <c r="Z21" s="43">
        <f t="shared" si="3"/>
        <v>-4.4567612226160236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170.79</v>
      </c>
      <c r="N22" s="24">
        <v>2.5099999999999998</v>
      </c>
      <c r="O22" s="25">
        <v>27.44</v>
      </c>
      <c r="Q22" s="26">
        <f t="shared" ref="Q22:Q25" si="6">(M22-J22)/J22*100</f>
        <v>-2.4057142857142901</v>
      </c>
      <c r="R22" s="27">
        <f t="shared" ref="R22:R25" si="7">(N22-K22)</f>
        <v>2.5099999999999998</v>
      </c>
      <c r="S22" s="27">
        <f t="shared" ref="S22:S25" si="8">(O22-L22)/L22*100</f>
        <v>-26.335570469798654</v>
      </c>
      <c r="T22" s="41"/>
      <c r="U22" s="28"/>
      <c r="W22" s="26">
        <f t="shared" si="2"/>
        <v>-4.210000000000008</v>
      </c>
      <c r="X22" s="27">
        <f t="shared" si="2"/>
        <v>2.5099999999999998</v>
      </c>
      <c r="Y22" s="27">
        <f t="shared" si="2"/>
        <v>-9.8099999999999987</v>
      </c>
      <c r="Z22" s="27">
        <f t="shared" si="3"/>
        <v>-5.9220572645829748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172.15</v>
      </c>
      <c r="N23" s="24">
        <v>1.1499999999999999</v>
      </c>
      <c r="O23" s="25">
        <v>27.47</v>
      </c>
      <c r="Q23" s="26">
        <f t="shared" si="6"/>
        <v>-1.6285714285714255</v>
      </c>
      <c r="R23" s="27">
        <f t="shared" si="7"/>
        <v>1.1499999999999999</v>
      </c>
      <c r="S23" s="27">
        <f t="shared" si="8"/>
        <v>-26.255033557046982</v>
      </c>
      <c r="T23" s="41"/>
      <c r="U23" s="28"/>
      <c r="W23" s="26">
        <f t="shared" si="2"/>
        <v>-2.8499999999999943</v>
      </c>
      <c r="X23" s="27">
        <f t="shared" si="2"/>
        <v>1.1499999999999999</v>
      </c>
      <c r="Y23" s="27">
        <f t="shared" si="2"/>
        <v>-9.7800000000000011</v>
      </c>
      <c r="Z23" s="27">
        <f t="shared" si="3"/>
        <v>-4.5888357480204718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175.9</v>
      </c>
      <c r="N24" s="24">
        <v>7.77</v>
      </c>
      <c r="O24" s="25">
        <v>26.53</v>
      </c>
      <c r="Q24" s="26">
        <f t="shared" si="6"/>
        <v>0.51428571428571757</v>
      </c>
      <c r="R24" s="27">
        <f t="shared" si="7"/>
        <v>7.77</v>
      </c>
      <c r="S24" s="27">
        <f t="shared" si="8"/>
        <v>-28.778523489932883</v>
      </c>
      <c r="T24" s="41"/>
      <c r="U24" s="28"/>
      <c r="W24" s="26">
        <f t="shared" si="2"/>
        <v>0.90000000000000568</v>
      </c>
      <c r="X24" s="27">
        <f t="shared" si="2"/>
        <v>7.77</v>
      </c>
      <c r="Y24" s="27">
        <f t="shared" si="2"/>
        <v>-10.719999999999999</v>
      </c>
      <c r="Z24" s="27">
        <f t="shared" si="3"/>
        <v>-0.86150218475202678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172.27</v>
      </c>
      <c r="N25" s="31">
        <v>2.33</v>
      </c>
      <c r="O25" s="32">
        <v>26.47</v>
      </c>
      <c r="Q25" s="33">
        <f t="shared" si="6"/>
        <v>-1.5599999999999943</v>
      </c>
      <c r="R25" s="34">
        <f t="shared" si="7"/>
        <v>2.33</v>
      </c>
      <c r="S25" s="34">
        <f t="shared" si="8"/>
        <v>-28.939597315436245</v>
      </c>
      <c r="T25" s="42"/>
      <c r="U25" s="35"/>
      <c r="W25" s="33">
        <f t="shared" si="2"/>
        <v>-2.7299999999999898</v>
      </c>
      <c r="X25" s="34">
        <f t="shared" si="2"/>
        <v>2.33</v>
      </c>
      <c r="Y25" s="34">
        <f t="shared" si="2"/>
        <v>-10.780000000000001</v>
      </c>
      <c r="Z25" s="34">
        <f t="shared" si="3"/>
        <v>-4.6132254438106202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2.0114558102406237</v>
      </c>
      <c r="R28" s="44">
        <f>AVERAGE(R5:R9,R13:R17)</f>
        <v>63.346531100478465</v>
      </c>
      <c r="S28" s="44">
        <f t="shared" ref="S28" si="9">AVERAGE(S5:S9,S13:S17,S21:S25)</f>
        <v>-25.929306487695744</v>
      </c>
      <c r="T28" s="44">
        <f>AVERAGE(T5:T9,T13:T17)</f>
        <v>50.960528908079837</v>
      </c>
      <c r="V28" t="s">
        <v>89</v>
      </c>
      <c r="W28" s="44">
        <f>AVERAGE(W5:W9,W13:W17,W21:W25)</f>
        <v>34.209333333333326</v>
      </c>
      <c r="X28" s="44">
        <f>AVERAGE(X5:X9,X13:X17,X21:X25)</f>
        <v>53.228000000000002</v>
      </c>
      <c r="Y28" s="44">
        <f t="shared" ref="Y28:Z28" si="10">AVERAGE(Y5:Y9,Y13:Y17,Y21:Y25)</f>
        <v>-9.658666666666667</v>
      </c>
      <c r="Z28" s="44">
        <f t="shared" si="10"/>
        <v>49.006946411265673</v>
      </c>
    </row>
    <row r="29" spans="2:27" x14ac:dyDescent="0.25">
      <c r="O29" t="s">
        <v>83</v>
      </c>
      <c r="Q29" s="44">
        <f>MAX(Q5:Q9,Q13:Q17,Q21:Q25)</f>
        <v>73.55696202531648</v>
      </c>
      <c r="R29" s="44">
        <f>MAX(R5:R9,R13:R17)</f>
        <v>66.859649122807014</v>
      </c>
      <c r="S29" s="44">
        <f>MAX(S5:S9,S13:S17,S21:S25)</f>
        <v>-17.208053691275168</v>
      </c>
      <c r="T29" s="44">
        <f>MAX(T5:T9,T13:T17)</f>
        <v>64.247212273074197</v>
      </c>
      <c r="V29" t="s">
        <v>90</v>
      </c>
      <c r="W29" s="44">
        <f>MAX(W5:W9,W13:W17,W21:W25)</f>
        <v>60.06</v>
      </c>
      <c r="X29" s="44">
        <f>MAX(X5:X9,X13:X17,X21:X25)</f>
        <v>85.740000000000009</v>
      </c>
      <c r="Y29" s="44">
        <f>MAX(Y5:Y9,Y13:Y17,Y21:Y25)</f>
        <v>-6.41</v>
      </c>
      <c r="Z29" s="44">
        <f>MAX(Z5:Z9,Z13:Z17,Z21:Z25)</f>
        <v>92.267055336475806</v>
      </c>
    </row>
    <row r="30" spans="2:27" x14ac:dyDescent="0.25">
      <c r="O30" t="s">
        <v>84</v>
      </c>
      <c r="Q30" s="44">
        <f>MIN(Q5:Q9,Q13:Q17,Q21:Q25)</f>
        <v>-81.162162162162161</v>
      </c>
      <c r="R30" s="44">
        <f>MIN(R5:R9,R13:R17)</f>
        <v>57.79545454545454</v>
      </c>
      <c r="S30" s="44">
        <f>MIN(S5:S9,S13:S17,S21:S25)</f>
        <v>-31.302013422818792</v>
      </c>
      <c r="T30" s="44">
        <f>MIN(T5:T9,T13:T17)</f>
        <v>35.32011896677902</v>
      </c>
      <c r="V30" t="s">
        <v>91</v>
      </c>
      <c r="W30" s="44">
        <f>MIN(W5:W9,W13:W17,W21:W25)</f>
        <v>-4.210000000000008</v>
      </c>
      <c r="X30" s="44">
        <f>MIN(X5:X9,X13:X17,X21:X25)</f>
        <v>1.1499999999999999</v>
      </c>
      <c r="Y30" s="44">
        <f>MIN(Y5:Y9,Y13:Y17,Y21:Y25)</f>
        <v>-11.66</v>
      </c>
      <c r="Z30" s="44">
        <f>MIN(Z5:Z9,Z13:Z17,Z21:Z25)</f>
        <v>-5.9220572645829748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19D2-AB2B-43BE-8842-F988B160914E}">
  <dimension ref="B2:AA30"/>
  <sheetViews>
    <sheetView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-12.31</v>
      </c>
      <c r="N5" s="16">
        <v>112.79</v>
      </c>
      <c r="O5" s="17">
        <v>25.07</v>
      </c>
      <c r="Q5" s="18">
        <f>(M5-J5)/J5*100</f>
        <v>-83.364864864864856</v>
      </c>
      <c r="R5" s="19">
        <f>(N5-K5)/K5*100</f>
        <v>-14.553030303030297</v>
      </c>
      <c r="S5" s="19">
        <f>(O5-L5)/L5*100</f>
        <v>-32.697986577181211</v>
      </c>
      <c r="T5" s="27">
        <f t="shared" ref="T5:T9" si="0">(SQRT(M5^2+N5^2+O5^2)-SQRT(J5^2+K5^2+L5^2))/SQRT(J5^2+K5^2+L5^2)*100</f>
        <v>-25.440831370739531</v>
      </c>
      <c r="U5" s="20"/>
      <c r="W5" s="45">
        <f>(M5-J5)</f>
        <v>61.69</v>
      </c>
      <c r="X5" s="43">
        <f>(N5-K5)</f>
        <v>-19.209999999999994</v>
      </c>
      <c r="Y5" s="43">
        <f>(O5-L5)</f>
        <v>-12.18</v>
      </c>
      <c r="Z5" s="43">
        <f>(SQRT(M5^2+N5^2+O5^2)-SQRT(J5^2+K5^2+L5^2))</f>
        <v>-39.648180782678295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-14.42</v>
      </c>
      <c r="N6" s="24">
        <v>134.37</v>
      </c>
      <c r="O6" s="25">
        <v>28.01</v>
      </c>
      <c r="Q6" s="26">
        <f t="shared" ref="Q6:S9" si="1">(M6-J6)/J6*100</f>
        <v>-80.513513513513516</v>
      </c>
      <c r="R6" s="27">
        <f t="shared" si="1"/>
        <v>1.795454545454549</v>
      </c>
      <c r="S6" s="27">
        <f t="shared" si="1"/>
        <v>-24.805369127516773</v>
      </c>
      <c r="T6" s="27">
        <f t="shared" si="0"/>
        <v>-11.441475841092494</v>
      </c>
      <c r="U6" s="28"/>
      <c r="W6" s="26">
        <f t="shared" ref="W6:Y25" si="2">(M6-J6)</f>
        <v>59.58</v>
      </c>
      <c r="X6" s="27">
        <f t="shared" si="2"/>
        <v>2.3700000000000045</v>
      </c>
      <c r="Y6" s="27">
        <f t="shared" si="2"/>
        <v>-9.2399999999999984</v>
      </c>
      <c r="Z6" s="27">
        <f t="shared" ref="Z6:Z25" si="3">(SQRT(M6^2+N6^2+O6^2)-SQRT(J6^2+K6^2+L6^2))</f>
        <v>-17.830930756847152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-21.37</v>
      </c>
      <c r="N7" s="24">
        <v>137.13</v>
      </c>
      <c r="O7" s="25">
        <v>26.88</v>
      </c>
      <c r="Q7" s="26">
        <f t="shared" si="1"/>
        <v>-71.121621621621614</v>
      </c>
      <c r="R7" s="27">
        <f t="shared" si="1"/>
        <v>3.8863636363636331</v>
      </c>
      <c r="S7" s="27">
        <f t="shared" si="1"/>
        <v>-27.838926174496649</v>
      </c>
      <c r="T7" s="27">
        <f t="shared" si="0"/>
        <v>-9.2915814261895271</v>
      </c>
      <c r="U7" s="28"/>
      <c r="W7" s="26">
        <f t="shared" si="2"/>
        <v>52.629999999999995</v>
      </c>
      <c r="X7" s="27">
        <f t="shared" si="2"/>
        <v>5.1299999999999955</v>
      </c>
      <c r="Y7" s="27">
        <f t="shared" si="2"/>
        <v>-10.370000000000001</v>
      </c>
      <c r="Z7" s="27">
        <f t="shared" si="3"/>
        <v>-14.480434808676989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-14.83</v>
      </c>
      <c r="N8" s="24">
        <v>115.5</v>
      </c>
      <c r="O8" s="25">
        <v>26.02</v>
      </c>
      <c r="Q8" s="26">
        <f t="shared" si="1"/>
        <v>-79.959459459459453</v>
      </c>
      <c r="R8" s="27">
        <f t="shared" si="1"/>
        <v>-12.5</v>
      </c>
      <c r="S8" s="27">
        <f t="shared" si="1"/>
        <v>-30.147651006711413</v>
      </c>
      <c r="T8" s="27">
        <f t="shared" si="0"/>
        <v>-23.436703918255269</v>
      </c>
      <c r="U8" s="28"/>
      <c r="W8" s="26">
        <f t="shared" si="2"/>
        <v>59.17</v>
      </c>
      <c r="X8" s="27">
        <f t="shared" si="2"/>
        <v>-16.5</v>
      </c>
      <c r="Y8" s="27">
        <f t="shared" si="2"/>
        <v>-11.23</v>
      </c>
      <c r="Z8" s="27">
        <f t="shared" si="3"/>
        <v>-36.524854882290683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-13.47</v>
      </c>
      <c r="N9" s="31">
        <v>116.85</v>
      </c>
      <c r="O9" s="32">
        <v>26.05</v>
      </c>
      <c r="Q9" s="33">
        <f t="shared" si="1"/>
        <v>-81.797297297297305</v>
      </c>
      <c r="R9" s="34">
        <f t="shared" si="1"/>
        <v>-11.477272727272732</v>
      </c>
      <c r="S9" s="34">
        <f t="shared" si="1"/>
        <v>-30.067114093959731</v>
      </c>
      <c r="T9" s="27">
        <f t="shared" si="0"/>
        <v>-22.696157161221812</v>
      </c>
      <c r="U9" s="35"/>
      <c r="W9" s="33">
        <f t="shared" si="2"/>
        <v>60.53</v>
      </c>
      <c r="X9" s="34">
        <f t="shared" si="2"/>
        <v>-15.150000000000006</v>
      </c>
      <c r="Y9" s="34">
        <f t="shared" si="2"/>
        <v>-11.2</v>
      </c>
      <c r="Z9" s="34">
        <f t="shared" si="3"/>
        <v>-35.370752200934987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94.86</v>
      </c>
      <c r="N13" s="16">
        <v>112.67</v>
      </c>
      <c r="O13" s="17">
        <v>59.96</v>
      </c>
      <c r="Q13" s="18">
        <f>(M13-J13)/J13*100</f>
        <v>20.075949367088608</v>
      </c>
      <c r="R13" s="19">
        <f>(N13-K13)/K13*100</f>
        <v>-1.1666666666666652</v>
      </c>
      <c r="S13" s="19">
        <f>(O13-L13)/L13*100</f>
        <v>60.966442953020142</v>
      </c>
      <c r="T13" s="27">
        <f t="shared" ref="T13:T17" si="4">(SQRT(M13^2+N13^2+O13^2)-SQRT(J13^2+K13^2+L13^2))/SQRT(J13^2+K13^2+L13^2)*100</f>
        <v>10.730218758345195</v>
      </c>
      <c r="U13" s="20"/>
      <c r="W13" s="45">
        <f t="shared" si="2"/>
        <v>15.86</v>
      </c>
      <c r="X13" s="43">
        <f t="shared" si="2"/>
        <v>-1.3299999999999983</v>
      </c>
      <c r="Y13" s="43">
        <f t="shared" si="2"/>
        <v>22.71</v>
      </c>
      <c r="Z13" s="43">
        <f t="shared" si="3"/>
        <v>15.409940025734812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152.09</v>
      </c>
      <c r="N14" s="24">
        <v>93.65</v>
      </c>
      <c r="O14" s="25">
        <v>30</v>
      </c>
      <c r="Q14" s="26">
        <f t="shared" ref="Q14:S17" si="5">(M14-J14)/J14*100</f>
        <v>92.518987341772146</v>
      </c>
      <c r="R14" s="27">
        <f t="shared" si="5"/>
        <v>-17.850877192982452</v>
      </c>
      <c r="S14" s="27">
        <f t="shared" si="5"/>
        <v>-19.463087248322147</v>
      </c>
      <c r="T14" s="27">
        <f t="shared" si="4"/>
        <v>26.111804956667829</v>
      </c>
      <c r="U14" s="28"/>
      <c r="W14" s="26">
        <f t="shared" si="2"/>
        <v>73.09</v>
      </c>
      <c r="X14" s="27">
        <f t="shared" si="2"/>
        <v>-20.349999999999994</v>
      </c>
      <c r="Y14" s="27">
        <f t="shared" si="2"/>
        <v>-7.25</v>
      </c>
      <c r="Z14" s="27">
        <f t="shared" si="3"/>
        <v>37.499827115173474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150.81</v>
      </c>
      <c r="N15" s="24">
        <v>92.27</v>
      </c>
      <c r="O15" s="25">
        <v>28.98</v>
      </c>
      <c r="Q15" s="26">
        <f t="shared" si="5"/>
        <v>90.898734177215189</v>
      </c>
      <c r="R15" s="27">
        <f t="shared" si="5"/>
        <v>-19.061403508771935</v>
      </c>
      <c r="S15" s="27">
        <f t="shared" si="5"/>
        <v>-22.201342281879192</v>
      </c>
      <c r="T15" s="27">
        <f t="shared" si="4"/>
        <v>24.750281987049881</v>
      </c>
      <c r="U15" s="28"/>
      <c r="W15" s="26">
        <f t="shared" si="2"/>
        <v>71.81</v>
      </c>
      <c r="X15" s="27">
        <f t="shared" si="2"/>
        <v>-21.730000000000004</v>
      </c>
      <c r="Y15" s="27">
        <f t="shared" si="2"/>
        <v>-8.27</v>
      </c>
      <c r="Z15" s="27">
        <f t="shared" si="3"/>
        <v>35.544509355304371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94.02</v>
      </c>
      <c r="N16" s="24">
        <v>123.93</v>
      </c>
      <c r="O16" s="25">
        <v>60.94</v>
      </c>
      <c r="Q16" s="26">
        <f t="shared" si="5"/>
        <v>19.012658227848096</v>
      </c>
      <c r="R16" s="27">
        <f t="shared" si="5"/>
        <v>8.7105263157894797</v>
      </c>
      <c r="S16" s="27">
        <f t="shared" si="5"/>
        <v>63.597315436241608</v>
      </c>
      <c r="T16" s="27">
        <f t="shared" si="4"/>
        <v>16.33323293319788</v>
      </c>
      <c r="U16" s="28"/>
      <c r="W16" s="26">
        <f t="shared" si="2"/>
        <v>15.019999999999996</v>
      </c>
      <c r="X16" s="27">
        <f t="shared" si="2"/>
        <v>9.9300000000000068</v>
      </c>
      <c r="Y16" s="27">
        <f t="shared" si="2"/>
        <v>23.689999999999998</v>
      </c>
      <c r="Z16" s="27">
        <f t="shared" si="3"/>
        <v>23.45657116553997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94.02</v>
      </c>
      <c r="N17" s="31">
        <v>123.93</v>
      </c>
      <c r="O17" s="32">
        <v>60.94</v>
      </c>
      <c r="Q17" s="33">
        <f t="shared" si="5"/>
        <v>19.012658227848096</v>
      </c>
      <c r="R17" s="34">
        <f t="shared" si="5"/>
        <v>8.7105263157894797</v>
      </c>
      <c r="S17" s="34">
        <f t="shared" si="5"/>
        <v>63.597315436241608</v>
      </c>
      <c r="T17" s="27">
        <f t="shared" si="4"/>
        <v>16.33323293319788</v>
      </c>
      <c r="U17" s="35"/>
      <c r="W17" s="33">
        <f t="shared" si="2"/>
        <v>15.019999999999996</v>
      </c>
      <c r="X17" s="34">
        <f t="shared" si="2"/>
        <v>9.9300000000000068</v>
      </c>
      <c r="Y17" s="34">
        <f t="shared" si="2"/>
        <v>23.689999999999998</v>
      </c>
      <c r="Z17" s="34">
        <f t="shared" si="3"/>
        <v>23.45657116553997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198.36</v>
      </c>
      <c r="N21" s="16">
        <v>-3.21</v>
      </c>
      <c r="O21" s="17">
        <v>33.94</v>
      </c>
      <c r="Q21" s="18">
        <f>(M21-J21)/J21*100</f>
        <v>13.348571428571438</v>
      </c>
      <c r="R21" s="19">
        <f>(N21-K21)</f>
        <v>-3.21</v>
      </c>
      <c r="S21" s="19">
        <f>(O21-L21)/L21*100</f>
        <v>-8.8859060402684626</v>
      </c>
      <c r="T21" s="40"/>
      <c r="U21" s="20"/>
      <c r="W21" s="45">
        <f t="shared" si="2"/>
        <v>23.360000000000014</v>
      </c>
      <c r="X21" s="43">
        <f t="shared" si="2"/>
        <v>-3.21</v>
      </c>
      <c r="Y21" s="43">
        <f t="shared" si="2"/>
        <v>-3.3100000000000023</v>
      </c>
      <c r="Z21" s="43">
        <f t="shared" si="3"/>
        <v>22.347723956108837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202.33</v>
      </c>
      <c r="N22" s="24">
        <v>43.12</v>
      </c>
      <c r="O22" s="25">
        <v>62.96</v>
      </c>
      <c r="Q22" s="26">
        <f t="shared" ref="Q22:Q25" si="6">(M22-J22)/J22*100</f>
        <v>15.617142857142866</v>
      </c>
      <c r="R22" s="27">
        <f t="shared" ref="R22:R25" si="7">(N22-K22)</f>
        <v>43.12</v>
      </c>
      <c r="S22" s="27">
        <f t="shared" ref="S22:S25" si="8">(O22-L22)/L22*100</f>
        <v>69.020134228187928</v>
      </c>
      <c r="T22" s="41"/>
      <c r="U22" s="28"/>
      <c r="W22" s="26">
        <f t="shared" si="2"/>
        <v>27.330000000000013</v>
      </c>
      <c r="X22" s="27">
        <f t="shared" si="2"/>
        <v>43.12</v>
      </c>
      <c r="Y22" s="27">
        <f t="shared" si="2"/>
        <v>25.71</v>
      </c>
      <c r="Z22" s="27">
        <f t="shared" si="3"/>
        <v>37.321734858638308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202.16</v>
      </c>
      <c r="N23" s="24">
        <v>43.24</v>
      </c>
      <c r="O23" s="25">
        <v>63.95</v>
      </c>
      <c r="Q23" s="26">
        <f t="shared" si="6"/>
        <v>15.519999999999998</v>
      </c>
      <c r="R23" s="27">
        <f t="shared" si="7"/>
        <v>43.24</v>
      </c>
      <c r="S23" s="27">
        <f t="shared" si="8"/>
        <v>71.677852348993298</v>
      </c>
      <c r="T23" s="41"/>
      <c r="U23" s="28"/>
      <c r="W23" s="26">
        <f t="shared" si="2"/>
        <v>27.159999999999997</v>
      </c>
      <c r="X23" s="27">
        <f t="shared" si="2"/>
        <v>43.24</v>
      </c>
      <c r="Y23" s="27">
        <f t="shared" si="2"/>
        <v>26.700000000000003</v>
      </c>
      <c r="Z23" s="27">
        <f t="shared" si="3"/>
        <v>37.477154612371521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199.9</v>
      </c>
      <c r="N24" s="24">
        <v>-3.95</v>
      </c>
      <c r="O24" s="25">
        <v>29.97</v>
      </c>
      <c r="Q24" s="26">
        <f t="shared" si="6"/>
        <v>14.228571428571431</v>
      </c>
      <c r="R24" s="27">
        <f t="shared" si="7"/>
        <v>-3.95</v>
      </c>
      <c r="S24" s="27">
        <f t="shared" si="8"/>
        <v>-19.543624161073829</v>
      </c>
      <c r="T24" s="41"/>
      <c r="U24" s="28"/>
      <c r="W24" s="26">
        <f t="shared" si="2"/>
        <v>24.900000000000006</v>
      </c>
      <c r="X24" s="27">
        <f t="shared" si="2"/>
        <v>-3.95</v>
      </c>
      <c r="Y24" s="27">
        <f t="shared" si="2"/>
        <v>-7.2800000000000011</v>
      </c>
      <c r="Z24" s="27">
        <f t="shared" si="3"/>
        <v>23.252183584111265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204.5</v>
      </c>
      <c r="N25" s="31">
        <v>49.01</v>
      </c>
      <c r="O25" s="32">
        <v>57.99</v>
      </c>
      <c r="Q25" s="33">
        <f t="shared" si="6"/>
        <v>16.857142857142858</v>
      </c>
      <c r="R25" s="34">
        <f t="shared" si="7"/>
        <v>49.01</v>
      </c>
      <c r="S25" s="34">
        <f t="shared" si="8"/>
        <v>55.677852348993298</v>
      </c>
      <c r="T25" s="42"/>
      <c r="U25" s="35"/>
      <c r="W25" s="33">
        <f t="shared" si="2"/>
        <v>29.5</v>
      </c>
      <c r="X25" s="34">
        <f t="shared" si="2"/>
        <v>49.01</v>
      </c>
      <c r="Y25" s="34">
        <f t="shared" si="2"/>
        <v>20.740000000000002</v>
      </c>
      <c r="Z25" s="34">
        <f t="shared" si="3"/>
        <v>39.219476286877438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-5.3110893895704043</v>
      </c>
      <c r="R28" s="44">
        <f>AVERAGE(R5:R9,R13:R17)</f>
        <v>-5.350637958532694</v>
      </c>
      <c r="S28" s="44">
        <f t="shared" ref="S28" si="9">AVERAGE(S5:S9,S13:S17,S21:S25)</f>
        <v>11.259060402684561</v>
      </c>
      <c r="T28" s="44">
        <f>AVERAGE(T5:T9,T13:T17)</f>
        <v>0.19520218509600226</v>
      </c>
      <c r="V28" t="s">
        <v>89</v>
      </c>
      <c r="W28" s="44">
        <f>AVERAGE(W5:W9,W13:W17,W21:W25)</f>
        <v>41.11</v>
      </c>
      <c r="X28" s="44">
        <f>AVERAGE(X5:X9,X13:X17,X21:X25)</f>
        <v>4.0866666666666687</v>
      </c>
      <c r="Y28" s="44">
        <f t="shared" ref="Y28:Z28" si="10">AVERAGE(Y5:Y9,Y13:Y17,Y21:Y25)</f>
        <v>4.194</v>
      </c>
      <c r="Z28" s="44">
        <f t="shared" si="10"/>
        <v>10.07536924626479</v>
      </c>
    </row>
    <row r="29" spans="2:27" x14ac:dyDescent="0.25">
      <c r="O29" t="s">
        <v>83</v>
      </c>
      <c r="Q29" s="44">
        <f>MAX(Q5:Q9,Q13:Q17,Q21:Q25)</f>
        <v>92.518987341772146</v>
      </c>
      <c r="R29" s="44">
        <f>MAX(R5:R9,R13:R17)</f>
        <v>8.7105263157894797</v>
      </c>
      <c r="S29" s="44">
        <f>MAX(S5:S9,S13:S17,S21:S25)</f>
        <v>71.677852348993298</v>
      </c>
      <c r="T29" s="44">
        <f>MAX(T5:T9,T13:T17)</f>
        <v>26.111804956667829</v>
      </c>
      <c r="V29" t="s">
        <v>90</v>
      </c>
      <c r="W29" s="44">
        <f>MAX(W5:W9,W13:W17,W21:W25)</f>
        <v>73.09</v>
      </c>
      <c r="X29" s="44">
        <f>MAX(X5:X9,X13:X17,X21:X25)</f>
        <v>49.01</v>
      </c>
      <c r="Y29" s="44">
        <f>MAX(Y5:Y9,Y13:Y17,Y21:Y25)</f>
        <v>26.700000000000003</v>
      </c>
      <c r="Z29" s="44">
        <f>MAX(Z5:Z9,Z13:Z17,Z21:Z25)</f>
        <v>39.219476286877438</v>
      </c>
    </row>
    <row r="30" spans="2:27" x14ac:dyDescent="0.25">
      <c r="O30" t="s">
        <v>84</v>
      </c>
      <c r="Q30" s="44">
        <f>MIN(Q5:Q9,Q13:Q17,Q21:Q25)</f>
        <v>-83.364864864864856</v>
      </c>
      <c r="R30" s="44">
        <f>MIN(R5:R9,R13:R17)</f>
        <v>-19.061403508771935</v>
      </c>
      <c r="S30" s="44">
        <f>MIN(S5:S9,S13:S17,S21:S25)</f>
        <v>-32.697986577181211</v>
      </c>
      <c r="T30" s="44">
        <f>MIN(T5:T9,T13:T17)</f>
        <v>-25.440831370739531</v>
      </c>
      <c r="V30" t="s">
        <v>91</v>
      </c>
      <c r="W30" s="44">
        <f>MIN(W5:W9,W13:W17,W21:W25)</f>
        <v>15.019999999999996</v>
      </c>
      <c r="X30" s="44">
        <f>MIN(X5:X9,X13:X17,X21:X25)</f>
        <v>-21.730000000000004</v>
      </c>
      <c r="Y30" s="44">
        <f>MIN(Y5:Y9,Y13:Y17,Y21:Y25)</f>
        <v>-12.18</v>
      </c>
      <c r="Z30" s="44">
        <f>MIN(Z5:Z9,Z13:Z17,Z21:Z25)</f>
        <v>-39.648180782678295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AE8C-F201-4B95-9BE4-58913CE80778}">
  <dimension ref="B2:AA30"/>
  <sheetViews>
    <sheetView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-61.19</v>
      </c>
      <c r="N5" s="16">
        <v>151.97999999999999</v>
      </c>
      <c r="O5" s="17">
        <v>27.16</v>
      </c>
      <c r="Q5" s="18">
        <f>(M5-J5)/J5*100</f>
        <v>-17.310810810810814</v>
      </c>
      <c r="R5" s="19">
        <f>(N5-K5)/K5*100</f>
        <v>15.136363636363628</v>
      </c>
      <c r="S5" s="19">
        <f>(O5-L5)/L5*100</f>
        <v>-27.087248322147651</v>
      </c>
      <c r="T5" s="27">
        <f t="shared" ref="T5:T9" si="0">(SQRT(M5^2+N5^2+O5^2)-SQRT(J5^2+K5^2+L5^2))/SQRT(J5^2+K5^2+L5^2)*100</f>
        <v>6.5623053014322457</v>
      </c>
      <c r="U5" s="20"/>
      <c r="W5" s="45">
        <f>(M5-J5)</f>
        <v>12.810000000000002</v>
      </c>
      <c r="X5" s="43">
        <f>(N5-K5)</f>
        <v>19.97999999999999</v>
      </c>
      <c r="Y5" s="43">
        <f>(O5-L5)</f>
        <v>-10.09</v>
      </c>
      <c r="Z5" s="43">
        <f>(SQRT(M5^2+N5^2+O5^2)-SQRT(J5^2+K5^2+L5^2))</f>
        <v>10.227003321973228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-64.34</v>
      </c>
      <c r="N6" s="24">
        <v>156.03</v>
      </c>
      <c r="O6" s="25">
        <v>27.1</v>
      </c>
      <c r="Q6" s="26">
        <f t="shared" ref="Q6:S9" si="1">(M6-J6)/J6*100</f>
        <v>-13.054054054054049</v>
      </c>
      <c r="R6" s="27">
        <f t="shared" si="1"/>
        <v>18.204545454545457</v>
      </c>
      <c r="S6" s="27">
        <f t="shared" si="1"/>
        <v>-27.248322147651006</v>
      </c>
      <c r="T6" s="27">
        <f t="shared" si="0"/>
        <v>9.6841135220735097</v>
      </c>
      <c r="U6" s="28"/>
      <c r="W6" s="26">
        <f t="shared" ref="W6:Y25" si="2">(M6-J6)</f>
        <v>9.6599999999999966</v>
      </c>
      <c r="X6" s="27">
        <f t="shared" si="2"/>
        <v>24.03</v>
      </c>
      <c r="Y6" s="27">
        <f t="shared" si="2"/>
        <v>-10.149999999999999</v>
      </c>
      <c r="Z6" s="27">
        <f t="shared" ref="Z6:Z25" si="3">(SQRT(M6^2+N6^2+O6^2)-SQRT(J6^2+K6^2+L6^2))</f>
        <v>15.092175174933715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-59.57</v>
      </c>
      <c r="N7" s="24">
        <v>155.94999999999999</v>
      </c>
      <c r="O7" s="25">
        <v>28.18</v>
      </c>
      <c r="Q7" s="26">
        <f t="shared" si="1"/>
        <v>-19.5</v>
      </c>
      <c r="R7" s="27">
        <f t="shared" si="1"/>
        <v>18.143939393939384</v>
      </c>
      <c r="S7" s="27">
        <f t="shared" si="1"/>
        <v>-24.348993288590602</v>
      </c>
      <c r="T7" s="27">
        <f t="shared" si="0"/>
        <v>8.6349608818378449</v>
      </c>
      <c r="U7" s="28"/>
      <c r="W7" s="26">
        <f t="shared" si="2"/>
        <v>14.43</v>
      </c>
      <c r="X7" s="27">
        <f t="shared" si="2"/>
        <v>23.949999999999989</v>
      </c>
      <c r="Y7" s="27">
        <f t="shared" si="2"/>
        <v>-9.07</v>
      </c>
      <c r="Z7" s="27">
        <f t="shared" si="3"/>
        <v>13.457126660106866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-64.040000000000006</v>
      </c>
      <c r="N8" s="24">
        <v>168.08</v>
      </c>
      <c r="O8" s="25">
        <v>28.09</v>
      </c>
      <c r="Q8" s="26">
        <f t="shared" si="1"/>
        <v>-13.459459459459449</v>
      </c>
      <c r="R8" s="27">
        <f t="shared" si="1"/>
        <v>27.333333333333343</v>
      </c>
      <c r="S8" s="27">
        <f t="shared" si="1"/>
        <v>-24.590604026845639</v>
      </c>
      <c r="T8" s="27">
        <f t="shared" si="0"/>
        <v>16.813007716603853</v>
      </c>
      <c r="U8" s="28"/>
      <c r="W8" s="26">
        <f t="shared" si="2"/>
        <v>9.9599999999999937</v>
      </c>
      <c r="X8" s="27">
        <f t="shared" si="2"/>
        <v>36.080000000000013</v>
      </c>
      <c r="Y8" s="27">
        <f t="shared" si="2"/>
        <v>-9.16</v>
      </c>
      <c r="Z8" s="27">
        <f t="shared" si="3"/>
        <v>26.202177111836164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-61.8</v>
      </c>
      <c r="N9" s="31">
        <v>165.38</v>
      </c>
      <c r="O9" s="32">
        <v>28.13</v>
      </c>
      <c r="Q9" s="33">
        <f t="shared" si="1"/>
        <v>-16.486486486486491</v>
      </c>
      <c r="R9" s="34">
        <f t="shared" si="1"/>
        <v>25.287878787878785</v>
      </c>
      <c r="S9" s="34">
        <f t="shared" si="1"/>
        <v>-24.483221476510071</v>
      </c>
      <c r="T9" s="27">
        <f t="shared" si="0"/>
        <v>14.714618810339141</v>
      </c>
      <c r="U9" s="35"/>
      <c r="W9" s="33">
        <f t="shared" si="2"/>
        <v>12.200000000000003</v>
      </c>
      <c r="X9" s="34">
        <f t="shared" si="2"/>
        <v>33.379999999999995</v>
      </c>
      <c r="Y9" s="34">
        <f t="shared" si="2"/>
        <v>-9.120000000000001</v>
      </c>
      <c r="Z9" s="34">
        <f t="shared" si="3"/>
        <v>22.931949755837167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114.44</v>
      </c>
      <c r="N13" s="16">
        <v>217.29</v>
      </c>
      <c r="O13" s="17">
        <v>26.18</v>
      </c>
      <c r="Q13" s="18">
        <f>(M13-J13)/J13*100</f>
        <v>44.860759493670884</v>
      </c>
      <c r="R13" s="19">
        <f>(N13-K13)/K13*100</f>
        <v>90.60526315789474</v>
      </c>
      <c r="S13" s="19">
        <f>(O13-L13)/L13*100</f>
        <v>-29.718120805369132</v>
      </c>
      <c r="T13" s="27">
        <f t="shared" ref="T13:T17" si="4">(SQRT(M13^2+N13^2+O13^2)-SQRT(J13^2+K13^2+L13^2))/SQRT(J13^2+K13^2+L13^2)*100</f>
        <v>71.973421484197502</v>
      </c>
      <c r="U13" s="20"/>
      <c r="W13" s="45">
        <f t="shared" si="2"/>
        <v>35.44</v>
      </c>
      <c r="X13" s="43">
        <f t="shared" si="2"/>
        <v>103.28999999999999</v>
      </c>
      <c r="Y13" s="43">
        <f t="shared" si="2"/>
        <v>-11.07</v>
      </c>
      <c r="Z13" s="43">
        <f t="shared" si="3"/>
        <v>103.36286086020695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117.16</v>
      </c>
      <c r="N14" s="24">
        <v>217.29</v>
      </c>
      <c r="O14" s="25">
        <v>26.23</v>
      </c>
      <c r="Q14" s="26">
        <f t="shared" ref="Q14:S17" si="5">(M14-J14)/J14*100</f>
        <v>48.303797468354425</v>
      </c>
      <c r="R14" s="27">
        <f t="shared" si="5"/>
        <v>90.60526315789474</v>
      </c>
      <c r="S14" s="27">
        <f t="shared" si="5"/>
        <v>-29.583892617449663</v>
      </c>
      <c r="T14" s="27">
        <f t="shared" si="4"/>
        <v>72.862853213457683</v>
      </c>
      <c r="U14" s="28"/>
      <c r="W14" s="26">
        <f t="shared" si="2"/>
        <v>38.159999999999997</v>
      </c>
      <c r="X14" s="27">
        <f t="shared" si="2"/>
        <v>103.28999999999999</v>
      </c>
      <c r="Y14" s="27">
        <f t="shared" si="2"/>
        <v>-11.02</v>
      </c>
      <c r="Z14" s="27">
        <f t="shared" si="3"/>
        <v>104.64019638463185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115.79</v>
      </c>
      <c r="N15" s="24">
        <v>215.93</v>
      </c>
      <c r="O15" s="25">
        <v>26.21</v>
      </c>
      <c r="Q15" s="26">
        <f t="shared" si="5"/>
        <v>46.569620253164565</v>
      </c>
      <c r="R15" s="27">
        <f t="shared" si="5"/>
        <v>89.412280701754383</v>
      </c>
      <c r="S15" s="27">
        <f t="shared" si="5"/>
        <v>-29.637583892617446</v>
      </c>
      <c r="T15" s="27">
        <f t="shared" si="4"/>
        <v>71.582779567461515</v>
      </c>
      <c r="U15" s="28"/>
      <c r="W15" s="26">
        <f t="shared" si="2"/>
        <v>36.790000000000006</v>
      </c>
      <c r="X15" s="27">
        <f t="shared" si="2"/>
        <v>101.93</v>
      </c>
      <c r="Y15" s="27">
        <f t="shared" si="2"/>
        <v>-11.04</v>
      </c>
      <c r="Z15" s="27">
        <f t="shared" si="3"/>
        <v>102.80185006965266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115.8</v>
      </c>
      <c r="N16" s="24">
        <v>217.29</v>
      </c>
      <c r="O16" s="25">
        <v>26.21</v>
      </c>
      <c r="Q16" s="26">
        <f t="shared" si="5"/>
        <v>46.582278481012658</v>
      </c>
      <c r="R16" s="27">
        <f t="shared" si="5"/>
        <v>90.60526315789474</v>
      </c>
      <c r="S16" s="27">
        <f t="shared" si="5"/>
        <v>-29.637583892617446</v>
      </c>
      <c r="T16" s="27">
        <f t="shared" si="4"/>
        <v>72.41647783951592</v>
      </c>
      <c r="U16" s="28"/>
      <c r="W16" s="26">
        <f t="shared" si="2"/>
        <v>36.799999999999997</v>
      </c>
      <c r="X16" s="27">
        <f t="shared" si="2"/>
        <v>103.28999999999999</v>
      </c>
      <c r="Y16" s="27">
        <f t="shared" si="2"/>
        <v>-11.04</v>
      </c>
      <c r="Z16" s="27">
        <f t="shared" si="3"/>
        <v>103.99914535889599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114.44</v>
      </c>
      <c r="N17" s="31">
        <v>217.29</v>
      </c>
      <c r="O17" s="32">
        <v>26.18</v>
      </c>
      <c r="Q17" s="33">
        <f t="shared" si="5"/>
        <v>44.860759493670884</v>
      </c>
      <c r="R17" s="34">
        <f t="shared" si="5"/>
        <v>90.60526315789474</v>
      </c>
      <c r="S17" s="34">
        <f t="shared" si="5"/>
        <v>-29.718120805369132</v>
      </c>
      <c r="T17" s="27">
        <f t="shared" si="4"/>
        <v>71.973421484197502</v>
      </c>
      <c r="U17" s="35"/>
      <c r="W17" s="33">
        <f t="shared" si="2"/>
        <v>35.44</v>
      </c>
      <c r="X17" s="34">
        <f t="shared" si="2"/>
        <v>103.28999999999999</v>
      </c>
      <c r="Y17" s="34">
        <f t="shared" si="2"/>
        <v>-11.07</v>
      </c>
      <c r="Z17" s="34">
        <f t="shared" si="3"/>
        <v>103.36286086020695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222.98</v>
      </c>
      <c r="N21" s="16">
        <v>89.42</v>
      </c>
      <c r="O21" s="17">
        <v>28.26</v>
      </c>
      <c r="Q21" s="18">
        <f>(M21-J21)/J21*100</f>
        <v>27.417142857142849</v>
      </c>
      <c r="R21" s="19">
        <f>(N21-K21)</f>
        <v>89.42</v>
      </c>
      <c r="S21" s="19">
        <f>(O21-L21)/L21*100</f>
        <v>-24.134228187919462</v>
      </c>
      <c r="T21" s="40"/>
      <c r="U21" s="20"/>
      <c r="W21" s="45">
        <f t="shared" si="2"/>
        <v>47.97999999999999</v>
      </c>
      <c r="X21" s="43">
        <f t="shared" si="2"/>
        <v>89.42</v>
      </c>
      <c r="Y21" s="43">
        <f t="shared" si="2"/>
        <v>-8.9899999999999984</v>
      </c>
      <c r="Z21" s="43">
        <f t="shared" si="3"/>
        <v>62.977456116261152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203.54</v>
      </c>
      <c r="N22" s="24">
        <v>16.36</v>
      </c>
      <c r="O22" s="25">
        <v>30.01</v>
      </c>
      <c r="Q22" s="26">
        <f t="shared" ref="Q22:Q25" si="6">(M22-J22)/J22*100</f>
        <v>16.308571428571426</v>
      </c>
      <c r="R22" s="27">
        <f t="shared" ref="R22:R25" si="7">(N22-K22)</f>
        <v>16.36</v>
      </c>
      <c r="S22" s="27">
        <f t="shared" ref="S22:S25" si="8">(O22-L22)/L22*100</f>
        <v>-19.43624161073825</v>
      </c>
      <c r="T22" s="41"/>
      <c r="U22" s="28"/>
      <c r="W22" s="26">
        <f t="shared" si="2"/>
        <v>28.539999999999992</v>
      </c>
      <c r="X22" s="27">
        <f t="shared" si="2"/>
        <v>16.36</v>
      </c>
      <c r="Y22" s="27">
        <f t="shared" si="2"/>
        <v>-7.2399999999999984</v>
      </c>
      <c r="Z22" s="27">
        <f t="shared" si="3"/>
        <v>27.469328922540512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228.66</v>
      </c>
      <c r="N23" s="24">
        <v>90.8</v>
      </c>
      <c r="O23" s="25">
        <v>29.36</v>
      </c>
      <c r="Q23" s="26">
        <f t="shared" si="6"/>
        <v>30.662857142857142</v>
      </c>
      <c r="R23" s="27">
        <f t="shared" si="7"/>
        <v>90.8</v>
      </c>
      <c r="S23" s="27">
        <f t="shared" si="8"/>
        <v>-21.181208053691279</v>
      </c>
      <c r="T23" s="41"/>
      <c r="U23" s="28"/>
      <c r="W23" s="26">
        <f t="shared" si="2"/>
        <v>53.66</v>
      </c>
      <c r="X23" s="27">
        <f t="shared" si="2"/>
        <v>90.8</v>
      </c>
      <c r="Y23" s="27">
        <f t="shared" si="2"/>
        <v>-7.8900000000000006</v>
      </c>
      <c r="Z23" s="27">
        <f t="shared" si="3"/>
        <v>68.853633857835433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228.87</v>
      </c>
      <c r="N24" s="24">
        <v>90.77</v>
      </c>
      <c r="O24" s="25">
        <v>28.36</v>
      </c>
      <c r="Q24" s="26">
        <f t="shared" si="6"/>
        <v>30.782857142857146</v>
      </c>
      <c r="R24" s="27">
        <f t="shared" si="7"/>
        <v>90.77</v>
      </c>
      <c r="S24" s="27">
        <f t="shared" si="8"/>
        <v>-23.865771812080538</v>
      </c>
      <c r="T24" s="41"/>
      <c r="U24" s="28"/>
      <c r="W24" s="26">
        <f t="shared" si="2"/>
        <v>53.870000000000005</v>
      </c>
      <c r="X24" s="27">
        <f t="shared" si="2"/>
        <v>90.77</v>
      </c>
      <c r="Y24" s="27">
        <f t="shared" si="2"/>
        <v>-8.89</v>
      </c>
      <c r="Z24" s="27">
        <f t="shared" si="3"/>
        <v>68.920044710956972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209.94</v>
      </c>
      <c r="N25" s="31">
        <v>19.98</v>
      </c>
      <c r="O25" s="32">
        <v>27.12</v>
      </c>
      <c r="Q25" s="33">
        <f t="shared" si="6"/>
        <v>19.965714285714284</v>
      </c>
      <c r="R25" s="34">
        <f t="shared" si="7"/>
        <v>19.98</v>
      </c>
      <c r="S25" s="34">
        <f t="shared" si="8"/>
        <v>-27.194630872483216</v>
      </c>
      <c r="T25" s="42"/>
      <c r="U25" s="35"/>
      <c r="W25" s="33">
        <f t="shared" si="2"/>
        <v>34.94</v>
      </c>
      <c r="X25" s="34">
        <f t="shared" si="2"/>
        <v>19.98</v>
      </c>
      <c r="Y25" s="34">
        <f t="shared" si="2"/>
        <v>-10.129999999999999</v>
      </c>
      <c r="Z25" s="34">
        <f t="shared" si="3"/>
        <v>33.70470542955772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18.433569815747031</v>
      </c>
      <c r="R28" s="44">
        <f>AVERAGE(R5:R9,R13:R17)</f>
        <v>55.593939393939401</v>
      </c>
      <c r="S28" s="44">
        <f t="shared" ref="S28" si="9">AVERAGE(S5:S9,S13:S17,S21:S25)</f>
        <v>-26.124384787472035</v>
      </c>
      <c r="T28" s="44">
        <f>AVERAGE(T5:T9,T13:T17)</f>
        <v>41.721795982111665</v>
      </c>
      <c r="V28" t="s">
        <v>89</v>
      </c>
      <c r="W28" s="44">
        <f>AVERAGE(W5:W9,W13:W17,W21:W25)</f>
        <v>30.711999999999993</v>
      </c>
      <c r="X28" s="44">
        <f>AVERAGE(X5:X9,X13:X17,X21:X25)</f>
        <v>63.989333333333327</v>
      </c>
      <c r="Y28" s="44">
        <f t="shared" ref="Y28:Z28" si="10">AVERAGE(Y5:Y9,Y13:Y17,Y21:Y25)</f>
        <v>-9.7313333333333318</v>
      </c>
      <c r="Z28" s="44">
        <f t="shared" si="10"/>
        <v>57.866834306362222</v>
      </c>
    </row>
    <row r="29" spans="2:27" x14ac:dyDescent="0.25">
      <c r="O29" t="s">
        <v>83</v>
      </c>
      <c r="Q29" s="44">
        <f>MAX(Q5:Q9,Q13:Q17,Q21:Q25)</f>
        <v>48.303797468354425</v>
      </c>
      <c r="R29" s="44">
        <f>MAX(R5:R9,R13:R17)</f>
        <v>90.60526315789474</v>
      </c>
      <c r="S29" s="44">
        <f>MAX(S5:S9,S13:S17,S21:S25)</f>
        <v>-19.43624161073825</v>
      </c>
      <c r="T29" s="44">
        <f>MAX(T5:T9,T13:T17)</f>
        <v>72.862853213457683</v>
      </c>
      <c r="V29" t="s">
        <v>90</v>
      </c>
      <c r="W29" s="44">
        <f>MAX(W5:W9,W13:W17,W21:W25)</f>
        <v>53.870000000000005</v>
      </c>
      <c r="X29" s="44">
        <f>MAX(X5:X9,X13:X17,X21:X25)</f>
        <v>103.28999999999999</v>
      </c>
      <c r="Y29" s="44">
        <f>MAX(Y5:Y9,Y13:Y17,Y21:Y25)</f>
        <v>-7.2399999999999984</v>
      </c>
      <c r="Z29" s="44">
        <f>MAX(Z5:Z9,Z13:Z17,Z21:Z25)</f>
        <v>104.64019638463185</v>
      </c>
    </row>
    <row r="30" spans="2:27" x14ac:dyDescent="0.25">
      <c r="O30" t="s">
        <v>84</v>
      </c>
      <c r="Q30" s="44">
        <f>MIN(Q5:Q9,Q13:Q17,Q21:Q25)</f>
        <v>-19.5</v>
      </c>
      <c r="R30" s="44">
        <f>MIN(R5:R9,R13:R17)</f>
        <v>15.136363636363628</v>
      </c>
      <c r="S30" s="44">
        <f>MIN(S5:S9,S13:S17,S21:S25)</f>
        <v>-29.718120805369132</v>
      </c>
      <c r="T30" s="44">
        <f>MIN(T5:T9,T13:T17)</f>
        <v>6.5623053014322457</v>
      </c>
      <c r="V30" t="s">
        <v>91</v>
      </c>
      <c r="W30" s="44">
        <f>MIN(W5:W9,W13:W17,W21:W25)</f>
        <v>9.6599999999999966</v>
      </c>
      <c r="X30" s="44">
        <f>MIN(X5:X9,X13:X17,X21:X25)</f>
        <v>16.36</v>
      </c>
      <c r="Y30" s="44">
        <f>MIN(Y5:Y9,Y13:Y17,Y21:Y25)</f>
        <v>-11.07</v>
      </c>
      <c r="Z30" s="44">
        <f>MIN(Z5:Z9,Z13:Z17,Z21:Z25)</f>
        <v>10.227003321973228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8A32-9102-409E-B15E-A985ABB97F04}">
  <dimension ref="B2:Y38"/>
  <sheetViews>
    <sheetView topLeftCell="P1" workbookViewId="0">
      <selection activeCell="E22" sqref="E22"/>
    </sheetView>
  </sheetViews>
  <sheetFormatPr defaultRowHeight="15" x14ac:dyDescent="0.25"/>
  <sheetData>
    <row r="2" spans="2:25" x14ac:dyDescent="0.25">
      <c r="B2" t="s">
        <v>79</v>
      </c>
      <c r="G2">
        <v>100</v>
      </c>
      <c r="H2" t="s">
        <v>78</v>
      </c>
      <c r="L2">
        <v>500</v>
      </c>
      <c r="Q2">
        <v>1500</v>
      </c>
      <c r="V2">
        <v>2000</v>
      </c>
    </row>
    <row r="3" spans="2:25" ht="15.75" thickBot="1" x14ac:dyDescent="0.3">
      <c r="B3">
        <v>100</v>
      </c>
      <c r="C3">
        <v>60</v>
      </c>
      <c r="F3" t="s">
        <v>101</v>
      </c>
      <c r="G3" t="s">
        <v>92</v>
      </c>
      <c r="H3" t="s">
        <v>93</v>
      </c>
      <c r="I3" s="44" t="s">
        <v>94</v>
      </c>
      <c r="J3" t="s">
        <v>95</v>
      </c>
      <c r="L3" t="s">
        <v>92</v>
      </c>
      <c r="M3" t="s">
        <v>93</v>
      </c>
      <c r="N3" s="44" t="s">
        <v>94</v>
      </c>
      <c r="O3" t="s">
        <v>95</v>
      </c>
      <c r="P3" s="44"/>
      <c r="Q3" t="s">
        <v>92</v>
      </c>
      <c r="R3" t="s">
        <v>93</v>
      </c>
      <c r="S3" s="44" t="s">
        <v>94</v>
      </c>
      <c r="T3" t="s">
        <v>95</v>
      </c>
      <c r="U3" s="44"/>
      <c r="V3" t="s">
        <v>92</v>
      </c>
      <c r="W3" t="s">
        <v>93</v>
      </c>
      <c r="X3" s="44" t="s">
        <v>94</v>
      </c>
      <c r="Y3" t="s">
        <v>95</v>
      </c>
    </row>
    <row r="4" spans="2:25" x14ac:dyDescent="0.25">
      <c r="B4">
        <v>500</v>
      </c>
      <c r="C4">
        <v>20</v>
      </c>
      <c r="G4" s="18">
        <v>-7.1216216216216166</v>
      </c>
      <c r="H4" s="19">
        <v>9.9318181818181923</v>
      </c>
      <c r="I4" s="19">
        <v>-22.067114093959727</v>
      </c>
      <c r="J4" s="27">
        <v>4.6984688665111847</v>
      </c>
      <c r="L4" s="18">
        <v>-70.540540540540547</v>
      </c>
      <c r="M4" s="19">
        <v>61.742424242424242</v>
      </c>
      <c r="N4" s="19">
        <v>-17.369127516778519</v>
      </c>
      <c r="O4" s="27">
        <v>39.116804547660458</v>
      </c>
      <c r="P4" s="44"/>
      <c r="Q4" s="18">
        <v>-83.364864864864856</v>
      </c>
      <c r="R4" s="19">
        <v>-14.553030303030297</v>
      </c>
      <c r="S4" s="19">
        <v>-32.697986577181211</v>
      </c>
      <c r="T4" s="27">
        <v>-25.440831370739531</v>
      </c>
      <c r="V4" s="18">
        <v>-17.310810810810814</v>
      </c>
      <c r="W4" s="19">
        <v>15.136363636363628</v>
      </c>
      <c r="X4" s="19">
        <v>-27.087248322147651</v>
      </c>
      <c r="Y4" s="27">
        <v>6.5623053014322457</v>
      </c>
    </row>
    <row r="5" spans="2:25" x14ac:dyDescent="0.25">
      <c r="B5">
        <v>1500</v>
      </c>
      <c r="C5">
        <v>10</v>
      </c>
      <c r="G5" s="26">
        <v>-8.567567567567572</v>
      </c>
      <c r="H5" s="27">
        <v>9.9772727272727177</v>
      </c>
      <c r="I5" s="27">
        <v>-24.697986577181204</v>
      </c>
      <c r="J5" s="27">
        <v>4.335140284294134</v>
      </c>
      <c r="L5" s="26">
        <v>-43.608108108108112</v>
      </c>
      <c r="M5" s="27">
        <v>64.954545454545467</v>
      </c>
      <c r="N5" s="27">
        <v>-21.020134228187914</v>
      </c>
      <c r="O5" s="27">
        <v>43.505854543964475</v>
      </c>
      <c r="P5" s="44"/>
      <c r="Q5" s="26">
        <v>-80.513513513513516</v>
      </c>
      <c r="R5" s="27">
        <v>1.795454545454549</v>
      </c>
      <c r="S5" s="27">
        <v>-24.805369127516773</v>
      </c>
      <c r="T5" s="27">
        <v>-11.441475841092494</v>
      </c>
      <c r="V5" s="26">
        <v>-13.054054054054049</v>
      </c>
      <c r="W5" s="27">
        <v>18.204545454545457</v>
      </c>
      <c r="X5" s="27">
        <v>-27.248322147651006</v>
      </c>
      <c r="Y5" s="27">
        <v>9.6841135220735097</v>
      </c>
    </row>
    <row r="6" spans="2:25" x14ac:dyDescent="0.25">
      <c r="B6">
        <v>2000</v>
      </c>
      <c r="C6">
        <v>50</v>
      </c>
      <c r="G6" s="26">
        <v>-9.3243243243243317</v>
      </c>
      <c r="H6" s="27">
        <v>9.8863636363636438</v>
      </c>
      <c r="I6" s="27">
        <v>-19.302013422818796</v>
      </c>
      <c r="J6" s="27">
        <v>4.3479827875626675</v>
      </c>
      <c r="L6" s="26">
        <v>-81.162162162162161</v>
      </c>
      <c r="M6" s="27">
        <v>57.79545454545454</v>
      </c>
      <c r="N6" s="27">
        <v>-19.677852348993284</v>
      </c>
      <c r="O6" s="27">
        <v>35.32011896677902</v>
      </c>
      <c r="P6" s="44"/>
      <c r="Q6" s="26">
        <v>-71.121621621621614</v>
      </c>
      <c r="R6" s="27">
        <v>3.8863636363636331</v>
      </c>
      <c r="S6" s="27">
        <v>-27.838926174496649</v>
      </c>
      <c r="T6" s="27">
        <v>-9.2915814261895271</v>
      </c>
      <c r="V6" s="26">
        <v>-19.5</v>
      </c>
      <c r="W6" s="27">
        <v>18.143939393939384</v>
      </c>
      <c r="X6" s="27">
        <v>-24.348993288590602</v>
      </c>
      <c r="Y6" s="27">
        <v>8.6349608818378449</v>
      </c>
    </row>
    <row r="7" spans="2:25" x14ac:dyDescent="0.25">
      <c r="G7" s="26">
        <v>-6.7432432432432368</v>
      </c>
      <c r="H7" s="27">
        <v>12.022727272727277</v>
      </c>
      <c r="I7" s="27">
        <v>-24.75167785234899</v>
      </c>
      <c r="J7" s="27">
        <v>6.240731809832182</v>
      </c>
      <c r="L7" s="26">
        <v>-53.283783783783775</v>
      </c>
      <c r="M7" s="27">
        <v>58.833333333333329</v>
      </c>
      <c r="N7" s="27">
        <v>-20.644295302013425</v>
      </c>
      <c r="O7" s="27">
        <v>37.660888004382734</v>
      </c>
      <c r="P7" s="44"/>
      <c r="Q7" s="26">
        <v>-79.959459459459453</v>
      </c>
      <c r="R7" s="27">
        <v>-12.5</v>
      </c>
      <c r="S7" s="27">
        <v>-30.147651006711413</v>
      </c>
      <c r="T7" s="27">
        <v>-23.436703918255269</v>
      </c>
      <c r="V7" s="26">
        <v>-13.459459459459449</v>
      </c>
      <c r="W7" s="27">
        <v>27.333333333333343</v>
      </c>
      <c r="X7" s="27">
        <v>-24.590604026845639</v>
      </c>
      <c r="Y7" s="27">
        <v>16.813007716603853</v>
      </c>
    </row>
    <row r="8" spans="2:25" ht="15.75" thickBot="1" x14ac:dyDescent="0.3">
      <c r="G8" s="33">
        <v>-5.1486486486486518</v>
      </c>
      <c r="H8" s="34">
        <v>12.075757575757574</v>
      </c>
      <c r="I8" s="34">
        <v>-27.516778523489933</v>
      </c>
      <c r="J8" s="27">
        <v>6.4890181828077376</v>
      </c>
      <c r="L8" s="33">
        <v>-75.378378378378372</v>
      </c>
      <c r="M8" s="34">
        <v>60.727272727272727</v>
      </c>
      <c r="N8" s="34">
        <v>-17.208053691275168</v>
      </c>
      <c r="O8" s="27">
        <v>38.062201840387907</v>
      </c>
      <c r="P8" s="44"/>
      <c r="Q8" s="33">
        <v>-81.797297297297305</v>
      </c>
      <c r="R8" s="34">
        <v>-11.477272727272732</v>
      </c>
      <c r="S8" s="34">
        <v>-30.067114093959731</v>
      </c>
      <c r="T8" s="27">
        <v>-22.696157161221812</v>
      </c>
      <c r="V8" s="33">
        <v>-16.486486486486491</v>
      </c>
      <c r="W8" s="34">
        <v>25.287878787878785</v>
      </c>
      <c r="X8" s="34">
        <v>-24.483221476510071</v>
      </c>
      <c r="Y8" s="27">
        <v>14.714618810339141</v>
      </c>
    </row>
    <row r="9" spans="2:25" x14ac:dyDescent="0.25">
      <c r="G9" s="18">
        <v>21.696202531645568</v>
      </c>
      <c r="H9" s="19">
        <v>5.3596491228070171</v>
      </c>
      <c r="I9" s="19">
        <v>61.020134228187906</v>
      </c>
      <c r="J9" s="27">
        <v>14.980874301695851</v>
      </c>
      <c r="L9" s="18">
        <v>73.55696202531648</v>
      </c>
      <c r="M9" s="19">
        <v>66.859649122807014</v>
      </c>
      <c r="N9" s="19">
        <v>-31.221476510067109</v>
      </c>
      <c r="O9" s="27">
        <v>64.247212273074197</v>
      </c>
      <c r="P9" s="44"/>
      <c r="Q9" s="18">
        <v>20.075949367088608</v>
      </c>
      <c r="R9" s="19">
        <v>-1.1666666666666652</v>
      </c>
      <c r="S9" s="19">
        <v>60.966442953020142</v>
      </c>
      <c r="T9" s="27">
        <v>10.730218758345195</v>
      </c>
      <c r="V9" s="18">
        <v>44.860759493670884</v>
      </c>
      <c r="W9" s="19">
        <v>90.60526315789474</v>
      </c>
      <c r="X9" s="19">
        <v>-29.718120805369132</v>
      </c>
      <c r="Y9" s="27">
        <v>71.973421484197502</v>
      </c>
    </row>
    <row r="10" spans="2:25" x14ac:dyDescent="0.25">
      <c r="G10" s="26">
        <v>22.797468354430386</v>
      </c>
      <c r="H10" s="27">
        <v>7.5877192982456192</v>
      </c>
      <c r="I10" s="27">
        <v>63.758389261744966</v>
      </c>
      <c r="J10" s="27">
        <v>16.879757458109228</v>
      </c>
      <c r="L10" s="26">
        <v>71.822784810126592</v>
      </c>
      <c r="M10" s="27">
        <v>65.666666666666671</v>
      </c>
      <c r="N10" s="27">
        <v>-31.302013422818792</v>
      </c>
      <c r="O10" s="27">
        <v>62.926950207919042</v>
      </c>
      <c r="P10" s="44"/>
      <c r="Q10" s="26">
        <v>92.518987341772146</v>
      </c>
      <c r="R10" s="27">
        <v>-17.850877192982452</v>
      </c>
      <c r="S10" s="27">
        <v>-19.463087248322147</v>
      </c>
      <c r="T10" s="27">
        <v>26.111804956667829</v>
      </c>
      <c r="V10" s="26">
        <v>48.303797468354425</v>
      </c>
      <c r="W10" s="27">
        <v>90.60526315789474</v>
      </c>
      <c r="X10" s="27">
        <v>-29.583892617449663</v>
      </c>
      <c r="Y10" s="27">
        <v>72.862853213457683</v>
      </c>
    </row>
    <row r="11" spans="2:25" x14ac:dyDescent="0.25">
      <c r="G11" s="26">
        <v>22.784810126582279</v>
      </c>
      <c r="H11" s="27">
        <v>5.3333333333333313</v>
      </c>
      <c r="I11" s="27">
        <v>63.758389261744966</v>
      </c>
      <c r="J11" s="27">
        <v>15.574540112356027</v>
      </c>
      <c r="L11" s="26">
        <v>71.822784810126592</v>
      </c>
      <c r="M11" s="27">
        <v>65.666666666666671</v>
      </c>
      <c r="N11" s="27">
        <v>-31.302013422818792</v>
      </c>
      <c r="O11" s="27">
        <v>62.926950207919042</v>
      </c>
      <c r="P11" s="44"/>
      <c r="Q11" s="26">
        <v>90.898734177215189</v>
      </c>
      <c r="R11" s="27">
        <v>-19.061403508771935</v>
      </c>
      <c r="S11" s="27">
        <v>-22.201342281879192</v>
      </c>
      <c r="T11" s="27">
        <v>24.750281987049881</v>
      </c>
      <c r="V11" s="26">
        <v>46.569620253164565</v>
      </c>
      <c r="W11" s="27">
        <v>89.412280701754383</v>
      </c>
      <c r="X11" s="27">
        <v>-29.637583892617446</v>
      </c>
      <c r="Y11" s="27">
        <v>71.582779567461515</v>
      </c>
    </row>
    <row r="12" spans="2:25" x14ac:dyDescent="0.25">
      <c r="G12" s="26">
        <v>22.797468354430386</v>
      </c>
      <c r="H12" s="27">
        <v>6.4561403508771935</v>
      </c>
      <c r="I12" s="27">
        <v>63.758389261744966</v>
      </c>
      <c r="J12" s="27">
        <v>16.225028726292987</v>
      </c>
      <c r="L12" s="26">
        <v>71.759493670886073</v>
      </c>
      <c r="M12" s="27">
        <v>65.552631578947356</v>
      </c>
      <c r="N12" s="27">
        <v>-28.617449664429529</v>
      </c>
      <c r="O12" s="27">
        <v>62.911358280792442</v>
      </c>
      <c r="P12" s="44"/>
      <c r="Q12" s="26">
        <v>19.012658227848096</v>
      </c>
      <c r="R12" s="27">
        <v>8.7105263157894797</v>
      </c>
      <c r="S12" s="27">
        <v>63.597315436241608</v>
      </c>
      <c r="T12" s="27">
        <v>16.33323293319788</v>
      </c>
      <c r="V12" s="26">
        <v>46.582278481012658</v>
      </c>
      <c r="W12" s="27">
        <v>90.60526315789474</v>
      </c>
      <c r="X12" s="27">
        <v>-29.637583892617446</v>
      </c>
      <c r="Y12" s="27">
        <v>72.41647783951592</v>
      </c>
    </row>
    <row r="13" spans="2:25" ht="15.75" thickBot="1" x14ac:dyDescent="0.3">
      <c r="G13" s="33">
        <v>9.974683544303792</v>
      </c>
      <c r="H13" s="34">
        <v>19.333333333333329</v>
      </c>
      <c r="I13" s="34">
        <v>31.006711409395965</v>
      </c>
      <c r="J13" s="27">
        <v>17.420888566231433</v>
      </c>
      <c r="L13" s="33">
        <v>71.822784810126592</v>
      </c>
      <c r="M13" s="34">
        <v>65.666666666666671</v>
      </c>
      <c r="N13" s="34">
        <v>-31.302013422818792</v>
      </c>
      <c r="O13" s="27">
        <v>62.926950207919042</v>
      </c>
      <c r="Q13" s="33">
        <v>19.012658227848096</v>
      </c>
      <c r="R13" s="34">
        <v>8.7105263157894797</v>
      </c>
      <c r="S13" s="34">
        <v>63.597315436241608</v>
      </c>
      <c r="T13" s="27">
        <v>16.33323293319788</v>
      </c>
      <c r="V13" s="33">
        <v>44.860759493670884</v>
      </c>
      <c r="W13" s="34">
        <v>90.60526315789474</v>
      </c>
      <c r="X13" s="34">
        <v>-29.718120805369132</v>
      </c>
      <c r="Y13" s="27">
        <v>71.973421484197502</v>
      </c>
    </row>
    <row r="15" spans="2:25" x14ac:dyDescent="0.25">
      <c r="E15" t="s">
        <v>67</v>
      </c>
      <c r="G15" s="44">
        <f>AVERAGE(G4:G13)</f>
        <v>6.3145227505986998</v>
      </c>
      <c r="H15" s="44">
        <f t="shared" ref="H15:X15" si="0">AVERAGE(H4:H13)</f>
        <v>9.7964114832535891</v>
      </c>
      <c r="I15" s="44">
        <f t="shared" si="0"/>
        <v>16.496644295302012</v>
      </c>
      <c r="J15" s="44">
        <f t="shared" si="0"/>
        <v>10.719243109569344</v>
      </c>
      <c r="K15" s="44"/>
      <c r="L15" s="44">
        <f t="shared" si="0"/>
        <v>3.6811837153609348</v>
      </c>
      <c r="M15" s="44">
        <f t="shared" si="0"/>
        <v>63.346531100478465</v>
      </c>
      <c r="N15" s="44">
        <f t="shared" si="0"/>
        <v>-24.966442953020131</v>
      </c>
      <c r="O15" s="44">
        <f t="shared" si="0"/>
        <v>50.960528908079837</v>
      </c>
      <c r="P15" s="44"/>
      <c r="Q15" s="44">
        <f t="shared" si="0"/>
        <v>-15.523776941498465</v>
      </c>
      <c r="R15" s="44">
        <f t="shared" si="0"/>
        <v>-5.350637958532694</v>
      </c>
      <c r="S15" s="44">
        <f t="shared" si="0"/>
        <v>9.3959731543621666E-2</v>
      </c>
      <c r="T15" s="44">
        <f t="shared" si="0"/>
        <v>0.19520218509600226</v>
      </c>
      <c r="U15" s="44"/>
      <c r="V15" s="44">
        <f t="shared" si="0"/>
        <v>15.13664043790626</v>
      </c>
      <c r="W15" s="44">
        <f t="shared" si="0"/>
        <v>55.593939393939401</v>
      </c>
      <c r="X15" s="44">
        <f t="shared" si="0"/>
        <v>-27.605369127516781</v>
      </c>
      <c r="Y15" s="44">
        <f>AVERAGE(Y4:Y13)</f>
        <v>41.721795982111665</v>
      </c>
    </row>
    <row r="16" spans="2:25" x14ac:dyDescent="0.25">
      <c r="E16" t="s">
        <v>83</v>
      </c>
      <c r="G16" s="44">
        <f>MAX(G4:G13)</f>
        <v>22.797468354430386</v>
      </c>
      <c r="H16" s="44">
        <f t="shared" ref="H16:X16" si="1">MAX(H4:H13)</f>
        <v>19.333333333333329</v>
      </c>
      <c r="I16" s="44">
        <f t="shared" si="1"/>
        <v>63.758389261744966</v>
      </c>
      <c r="J16" s="44">
        <f t="shared" si="1"/>
        <v>17.420888566231433</v>
      </c>
      <c r="K16" s="44"/>
      <c r="L16" s="44">
        <f t="shared" si="1"/>
        <v>73.55696202531648</v>
      </c>
      <c r="M16" s="44">
        <f t="shared" si="1"/>
        <v>66.859649122807014</v>
      </c>
      <c r="N16" s="44">
        <f t="shared" si="1"/>
        <v>-17.208053691275168</v>
      </c>
      <c r="O16" s="44">
        <f t="shared" si="1"/>
        <v>64.247212273074197</v>
      </c>
      <c r="P16" s="44"/>
      <c r="Q16" s="44">
        <f t="shared" si="1"/>
        <v>92.518987341772146</v>
      </c>
      <c r="R16" s="44">
        <f t="shared" si="1"/>
        <v>8.7105263157894797</v>
      </c>
      <c r="S16" s="44">
        <f t="shared" si="1"/>
        <v>63.597315436241608</v>
      </c>
      <c r="T16" s="44">
        <f t="shared" si="1"/>
        <v>26.111804956667829</v>
      </c>
      <c r="U16" s="44"/>
      <c r="V16" s="44">
        <f t="shared" si="1"/>
        <v>48.303797468354425</v>
      </c>
      <c r="W16" s="44">
        <f t="shared" si="1"/>
        <v>90.60526315789474</v>
      </c>
      <c r="X16" s="44">
        <f t="shared" si="1"/>
        <v>-24.348993288590602</v>
      </c>
      <c r="Y16" s="44">
        <f>MAX(Y4:Y13)</f>
        <v>72.862853213457683</v>
      </c>
    </row>
    <row r="17" spans="5:25" x14ac:dyDescent="0.25">
      <c r="E17" t="s">
        <v>84</v>
      </c>
      <c r="G17" s="44">
        <f>MIN(G4:G13)</f>
        <v>-9.3243243243243317</v>
      </c>
      <c r="H17" s="44">
        <f t="shared" ref="H17:X17" si="2">MIN(H4:H13)</f>
        <v>5.3333333333333313</v>
      </c>
      <c r="I17" s="44">
        <f t="shared" si="2"/>
        <v>-27.516778523489933</v>
      </c>
      <c r="J17" s="44">
        <f t="shared" si="2"/>
        <v>4.335140284294134</v>
      </c>
      <c r="K17" s="44"/>
      <c r="L17" s="44">
        <f t="shared" si="2"/>
        <v>-81.162162162162161</v>
      </c>
      <c r="M17" s="44">
        <f t="shared" si="2"/>
        <v>57.79545454545454</v>
      </c>
      <c r="N17" s="44">
        <f t="shared" si="2"/>
        <v>-31.302013422818792</v>
      </c>
      <c r="O17" s="44">
        <f t="shared" si="2"/>
        <v>35.32011896677902</v>
      </c>
      <c r="P17" s="44"/>
      <c r="Q17" s="44">
        <f t="shared" si="2"/>
        <v>-83.364864864864856</v>
      </c>
      <c r="R17" s="44">
        <f t="shared" si="2"/>
        <v>-19.061403508771935</v>
      </c>
      <c r="S17" s="44">
        <f t="shared" si="2"/>
        <v>-32.697986577181211</v>
      </c>
      <c r="T17" s="44">
        <f t="shared" si="2"/>
        <v>-25.440831370739531</v>
      </c>
      <c r="U17" s="44"/>
      <c r="V17" s="44">
        <f t="shared" si="2"/>
        <v>-19.5</v>
      </c>
      <c r="W17" s="44">
        <f t="shared" si="2"/>
        <v>15.136363636363628</v>
      </c>
      <c r="X17" s="44">
        <f t="shared" si="2"/>
        <v>-29.718120805369132</v>
      </c>
      <c r="Y17" s="44">
        <f>MIN(Y4:Y13)</f>
        <v>6.5623053014322457</v>
      </c>
    </row>
    <row r="19" spans="5:25" x14ac:dyDescent="0.25">
      <c r="F19" t="s">
        <v>97</v>
      </c>
      <c r="G19" t="s">
        <v>92</v>
      </c>
      <c r="H19" t="s">
        <v>93</v>
      </c>
      <c r="I19" s="44" t="s">
        <v>94</v>
      </c>
      <c r="J19" t="s">
        <v>95</v>
      </c>
      <c r="L19" t="s">
        <v>92</v>
      </c>
      <c r="M19" t="s">
        <v>93</v>
      </c>
      <c r="N19" s="44" t="s">
        <v>94</v>
      </c>
      <c r="O19" t="s">
        <v>95</v>
      </c>
      <c r="P19" s="44"/>
      <c r="Q19" t="s">
        <v>92</v>
      </c>
      <c r="R19" t="s">
        <v>93</v>
      </c>
      <c r="S19" s="44" t="s">
        <v>94</v>
      </c>
      <c r="T19" t="s">
        <v>95</v>
      </c>
      <c r="U19" s="44"/>
      <c r="V19" t="s">
        <v>92</v>
      </c>
      <c r="W19" t="s">
        <v>93</v>
      </c>
      <c r="X19" s="44" t="s">
        <v>94</v>
      </c>
      <c r="Y19" t="s">
        <v>95</v>
      </c>
    </row>
    <row r="20" spans="5:25" x14ac:dyDescent="0.25">
      <c r="G20" s="45">
        <v>5.269999999999996</v>
      </c>
      <c r="H20" s="43">
        <v>13.110000000000014</v>
      </c>
      <c r="I20" s="43">
        <v>-8.2199999999999989</v>
      </c>
      <c r="J20" s="43">
        <v>7.3223135009446025</v>
      </c>
      <c r="L20" s="45">
        <v>52.2</v>
      </c>
      <c r="M20" s="43">
        <v>81.5</v>
      </c>
      <c r="N20" s="43">
        <v>-6.4699999999999989</v>
      </c>
      <c r="O20" s="43">
        <v>60.961456634239369</v>
      </c>
      <c r="Q20" s="45">
        <v>61.69</v>
      </c>
      <c r="R20" s="43">
        <v>-19.209999999999994</v>
      </c>
      <c r="S20" s="43">
        <v>-12.18</v>
      </c>
      <c r="T20" s="43">
        <v>-39.648180782678295</v>
      </c>
      <c r="V20" s="45">
        <v>12.810000000000002</v>
      </c>
      <c r="W20" s="43">
        <v>19.97999999999999</v>
      </c>
      <c r="X20" s="43">
        <v>-10.09</v>
      </c>
      <c r="Y20" s="43">
        <v>10.227003321973228</v>
      </c>
    </row>
    <row r="21" spans="5:25" x14ac:dyDescent="0.25">
      <c r="G21" s="26">
        <v>6.3400000000000034</v>
      </c>
      <c r="H21" s="27">
        <v>13.169999999999987</v>
      </c>
      <c r="I21" s="27">
        <v>-9.1999999999999993</v>
      </c>
      <c r="J21" s="27">
        <v>6.7560852554390749</v>
      </c>
      <c r="L21" s="26">
        <v>32.270000000000003</v>
      </c>
      <c r="M21" s="27">
        <v>85.740000000000009</v>
      </c>
      <c r="N21" s="27">
        <v>-7.8299999999999983</v>
      </c>
      <c r="O21" s="27">
        <v>67.801557304763037</v>
      </c>
      <c r="Q21" s="26">
        <v>59.58</v>
      </c>
      <c r="R21" s="27">
        <v>2.3700000000000045</v>
      </c>
      <c r="S21" s="27">
        <v>-9.2399999999999984</v>
      </c>
      <c r="T21" s="27">
        <v>-17.830930756847152</v>
      </c>
      <c r="V21" s="26">
        <v>9.6599999999999966</v>
      </c>
      <c r="W21" s="27">
        <v>24.03</v>
      </c>
      <c r="X21" s="27">
        <v>-10.149999999999999</v>
      </c>
      <c r="Y21" s="27">
        <v>15.092175174933715</v>
      </c>
    </row>
    <row r="22" spans="5:25" x14ac:dyDescent="0.25">
      <c r="G22" s="26">
        <v>6.9000000000000057</v>
      </c>
      <c r="H22" s="27">
        <v>13.050000000000011</v>
      </c>
      <c r="I22" s="27">
        <v>-7.1900000000000013</v>
      </c>
      <c r="J22" s="27">
        <v>6.7760996128267266</v>
      </c>
      <c r="L22" s="26">
        <v>60.06</v>
      </c>
      <c r="M22" s="27">
        <v>76.289999999999992</v>
      </c>
      <c r="N22" s="27">
        <v>-7.3299999999999983</v>
      </c>
      <c r="O22" s="27">
        <v>55.044524357454293</v>
      </c>
      <c r="Q22" s="26">
        <v>52.629999999999995</v>
      </c>
      <c r="R22" s="27">
        <v>5.1299999999999955</v>
      </c>
      <c r="S22" s="27">
        <v>-10.370000000000001</v>
      </c>
      <c r="T22" s="27">
        <v>-14.480434808676989</v>
      </c>
      <c r="V22" s="26">
        <v>14.43</v>
      </c>
      <c r="W22" s="27">
        <v>23.949999999999989</v>
      </c>
      <c r="X22" s="27">
        <v>-9.07</v>
      </c>
      <c r="Y22" s="27">
        <v>13.457126660106866</v>
      </c>
    </row>
    <row r="23" spans="5:25" x14ac:dyDescent="0.25">
      <c r="G23" s="26">
        <v>4.9899999999999949</v>
      </c>
      <c r="H23" s="27">
        <v>15.870000000000005</v>
      </c>
      <c r="I23" s="27">
        <v>-9.2199999999999989</v>
      </c>
      <c r="J23" s="27">
        <v>9.7258481614331345</v>
      </c>
      <c r="L23" s="26">
        <v>39.43</v>
      </c>
      <c r="M23" s="27">
        <v>77.66</v>
      </c>
      <c r="N23" s="27">
        <v>-7.6900000000000013</v>
      </c>
      <c r="O23" s="27">
        <v>58.692488239646792</v>
      </c>
      <c r="Q23" s="26">
        <v>59.17</v>
      </c>
      <c r="R23" s="27">
        <v>-16.5</v>
      </c>
      <c r="S23" s="27">
        <v>-11.23</v>
      </c>
      <c r="T23" s="27">
        <v>-36.524854882290683</v>
      </c>
      <c r="V23" s="26">
        <v>9.9599999999999937</v>
      </c>
      <c r="W23" s="27">
        <v>36.080000000000013</v>
      </c>
      <c r="X23" s="27">
        <v>-9.16</v>
      </c>
      <c r="Y23" s="27">
        <v>26.202177111836164</v>
      </c>
    </row>
    <row r="24" spans="5:25" ht="15.75" thickBot="1" x14ac:dyDescent="0.3">
      <c r="G24" s="33">
        <v>3.8100000000000023</v>
      </c>
      <c r="H24" s="34">
        <v>15.939999999999998</v>
      </c>
      <c r="I24" s="34">
        <v>-10.25</v>
      </c>
      <c r="J24" s="34">
        <v>10.112789250667049</v>
      </c>
      <c r="L24" s="33">
        <v>55.78</v>
      </c>
      <c r="M24" s="34">
        <v>80.16</v>
      </c>
      <c r="N24" s="34">
        <v>-6.41</v>
      </c>
      <c r="O24" s="34">
        <v>59.317914480191092</v>
      </c>
      <c r="Q24" s="33">
        <v>60.53</v>
      </c>
      <c r="R24" s="34">
        <v>-15.150000000000006</v>
      </c>
      <c r="S24" s="34">
        <v>-11.2</v>
      </c>
      <c r="T24" s="34">
        <v>-35.370752200934987</v>
      </c>
      <c r="V24" s="33">
        <v>12.200000000000003</v>
      </c>
      <c r="W24" s="34">
        <v>33.379999999999995</v>
      </c>
      <c r="X24" s="34">
        <v>-9.120000000000001</v>
      </c>
      <c r="Y24" s="34">
        <v>22.931949755837167</v>
      </c>
    </row>
    <row r="25" spans="5:25" x14ac:dyDescent="0.25">
      <c r="G25" s="45">
        <v>17.14</v>
      </c>
      <c r="H25" s="43">
        <v>6.1099999999999994</v>
      </c>
      <c r="I25" s="43">
        <v>22.729999999999997</v>
      </c>
      <c r="J25" s="43">
        <v>21.514414544686048</v>
      </c>
      <c r="L25" s="45">
        <v>58.110000000000014</v>
      </c>
      <c r="M25" s="43">
        <v>76.22</v>
      </c>
      <c r="N25" s="43">
        <v>-11.629999999999999</v>
      </c>
      <c r="O25" s="43">
        <v>92.267055336475806</v>
      </c>
      <c r="Q25" s="45">
        <v>15.86</v>
      </c>
      <c r="R25" s="43">
        <v>-1.3299999999999983</v>
      </c>
      <c r="S25" s="43">
        <v>22.71</v>
      </c>
      <c r="T25" s="43">
        <v>15.409940025734812</v>
      </c>
      <c r="V25" s="45">
        <v>35.44</v>
      </c>
      <c r="W25" s="43">
        <v>103.28999999999999</v>
      </c>
      <c r="X25" s="43">
        <v>-11.07</v>
      </c>
      <c r="Y25" s="43">
        <v>103.36286086020695</v>
      </c>
    </row>
    <row r="26" spans="5:25" x14ac:dyDescent="0.25">
      <c r="G26" s="26">
        <v>18.010000000000005</v>
      </c>
      <c r="H26" s="27">
        <v>8.6500000000000057</v>
      </c>
      <c r="I26" s="27">
        <v>23.75</v>
      </c>
      <c r="J26" s="27">
        <v>24.241448933752025</v>
      </c>
      <c r="L26" s="26">
        <v>56.740000000000009</v>
      </c>
      <c r="M26" s="27">
        <v>74.860000000000014</v>
      </c>
      <c r="N26" s="27">
        <v>-11.66</v>
      </c>
      <c r="O26" s="27">
        <v>90.370993410760576</v>
      </c>
      <c r="Q26" s="26">
        <v>73.09</v>
      </c>
      <c r="R26" s="27">
        <v>-20.349999999999994</v>
      </c>
      <c r="S26" s="27">
        <v>-7.25</v>
      </c>
      <c r="T26" s="27">
        <v>37.499827115173474</v>
      </c>
      <c r="V26" s="26">
        <v>38.159999999999997</v>
      </c>
      <c r="W26" s="27">
        <v>103.28999999999999</v>
      </c>
      <c r="X26" s="27">
        <v>-11.02</v>
      </c>
      <c r="Y26" s="27">
        <v>104.64019638463185</v>
      </c>
    </row>
    <row r="27" spans="5:25" x14ac:dyDescent="0.25">
      <c r="G27" s="26">
        <v>18</v>
      </c>
      <c r="H27" s="27">
        <v>6.0799999999999983</v>
      </c>
      <c r="I27" s="27">
        <v>23.75</v>
      </c>
      <c r="J27" s="27">
        <v>22.366993112153523</v>
      </c>
      <c r="L27" s="26">
        <v>56.740000000000009</v>
      </c>
      <c r="M27" s="27">
        <v>74.860000000000014</v>
      </c>
      <c r="N27" s="27">
        <v>-11.66</v>
      </c>
      <c r="O27" s="27">
        <v>90.370993410760576</v>
      </c>
      <c r="Q27" s="26">
        <v>71.81</v>
      </c>
      <c r="R27" s="27">
        <v>-21.730000000000004</v>
      </c>
      <c r="S27" s="27">
        <v>-8.27</v>
      </c>
      <c r="T27" s="27">
        <v>35.544509355304371</v>
      </c>
      <c r="V27" s="26">
        <v>36.790000000000006</v>
      </c>
      <c r="W27" s="27">
        <v>101.93</v>
      </c>
      <c r="X27" s="27">
        <v>-11.04</v>
      </c>
      <c r="Y27" s="27">
        <v>102.80185006965266</v>
      </c>
    </row>
    <row r="28" spans="5:25" x14ac:dyDescent="0.25">
      <c r="G28" s="26">
        <v>18.010000000000005</v>
      </c>
      <c r="H28" s="27">
        <v>7.3599999999999994</v>
      </c>
      <c r="I28" s="27">
        <v>23.75</v>
      </c>
      <c r="J28" s="27">
        <v>23.301176352396965</v>
      </c>
      <c r="L28" s="26">
        <v>56.69</v>
      </c>
      <c r="M28" s="27">
        <v>74.72999999999999</v>
      </c>
      <c r="N28" s="27">
        <v>-10.66</v>
      </c>
      <c r="O28" s="27">
        <v>90.348601447715112</v>
      </c>
      <c r="Q28" s="26">
        <v>15.019999999999996</v>
      </c>
      <c r="R28" s="27">
        <v>9.9300000000000068</v>
      </c>
      <c r="S28" s="27">
        <v>23.689999999999998</v>
      </c>
      <c r="T28" s="27">
        <v>23.45657116553997</v>
      </c>
      <c r="V28" s="26">
        <v>36.799999999999997</v>
      </c>
      <c r="W28" s="27">
        <v>103.28999999999999</v>
      </c>
      <c r="X28" s="27">
        <v>-11.04</v>
      </c>
      <c r="Y28" s="27">
        <v>103.99914535889599</v>
      </c>
    </row>
    <row r="29" spans="5:25" ht="15.75" thickBot="1" x14ac:dyDescent="0.3">
      <c r="G29" s="33">
        <v>7.8799999999999955</v>
      </c>
      <c r="H29" s="34">
        <v>22.039999999999992</v>
      </c>
      <c r="I29" s="34">
        <v>11.549999999999997</v>
      </c>
      <c r="J29" s="34">
        <v>25.018581078959897</v>
      </c>
      <c r="L29" s="33">
        <v>56.740000000000009</v>
      </c>
      <c r="M29" s="34">
        <v>74.860000000000014</v>
      </c>
      <c r="N29" s="34">
        <v>-11.66</v>
      </c>
      <c r="O29" s="34">
        <v>90.370993410760576</v>
      </c>
      <c r="Q29" s="33">
        <v>15.019999999999996</v>
      </c>
      <c r="R29" s="34">
        <v>9.9300000000000068</v>
      </c>
      <c r="S29" s="34">
        <v>23.689999999999998</v>
      </c>
      <c r="T29" s="34">
        <v>23.45657116553997</v>
      </c>
      <c r="V29" s="33">
        <v>35.44</v>
      </c>
      <c r="W29" s="34">
        <v>103.28999999999999</v>
      </c>
      <c r="X29" s="34">
        <v>-11.07</v>
      </c>
      <c r="Y29" s="34">
        <v>103.36286086020695</v>
      </c>
    </row>
    <row r="30" spans="5:25" x14ac:dyDescent="0.25">
      <c r="G30" s="45">
        <v>20.569999999999993</v>
      </c>
      <c r="H30" s="43">
        <v>7.51</v>
      </c>
      <c r="I30" s="43">
        <v>19.630000000000003</v>
      </c>
      <c r="J30" s="43">
        <v>24.891520818679425</v>
      </c>
      <c r="L30" s="45">
        <v>-2.7299999999999898</v>
      </c>
      <c r="M30" s="43">
        <v>7.78</v>
      </c>
      <c r="N30" s="43">
        <v>-10.79</v>
      </c>
      <c r="O30" s="43">
        <v>-4.4567612226160236</v>
      </c>
      <c r="Q30" s="45">
        <v>23.360000000000014</v>
      </c>
      <c r="R30" s="43">
        <v>-3.21</v>
      </c>
      <c r="S30" s="43">
        <v>-3.3100000000000023</v>
      </c>
      <c r="T30" s="43">
        <v>22.347723956108837</v>
      </c>
      <c r="V30" s="45">
        <v>47.97999999999999</v>
      </c>
      <c r="W30" s="43">
        <v>89.42</v>
      </c>
      <c r="X30" s="43">
        <v>-8.9899999999999984</v>
      </c>
      <c r="Y30" s="43">
        <v>62.977456116261152</v>
      </c>
    </row>
    <row r="31" spans="5:25" x14ac:dyDescent="0.25">
      <c r="G31" s="26">
        <v>20.25</v>
      </c>
      <c r="H31" s="27">
        <v>7.86</v>
      </c>
      <c r="I31" s="27">
        <v>21.630000000000003</v>
      </c>
      <c r="J31" s="27">
        <v>25.165699689904244</v>
      </c>
      <c r="L31" s="26">
        <v>-4.210000000000008</v>
      </c>
      <c r="M31" s="27">
        <v>2.5099999999999998</v>
      </c>
      <c r="N31" s="27">
        <v>-9.8099999999999987</v>
      </c>
      <c r="O31" s="27">
        <v>-5.9220572645829748</v>
      </c>
      <c r="Q31" s="26">
        <v>27.330000000000013</v>
      </c>
      <c r="R31" s="27">
        <v>43.12</v>
      </c>
      <c r="S31" s="27">
        <v>25.71</v>
      </c>
      <c r="T31" s="27">
        <v>37.321734858638308</v>
      </c>
      <c r="V31" s="26">
        <v>28.539999999999992</v>
      </c>
      <c r="W31" s="27">
        <v>16.36</v>
      </c>
      <c r="X31" s="27">
        <v>-7.2399999999999984</v>
      </c>
      <c r="Y31" s="27">
        <v>27.469328922540512</v>
      </c>
    </row>
    <row r="32" spans="5:25" x14ac:dyDescent="0.25">
      <c r="G32" s="26">
        <v>20.409999999999997</v>
      </c>
      <c r="H32" s="27">
        <v>7.69</v>
      </c>
      <c r="I32" s="27">
        <v>20.630000000000003</v>
      </c>
      <c r="J32" s="27">
        <v>25.026255348685964</v>
      </c>
      <c r="L32" s="26">
        <v>-2.8499999999999943</v>
      </c>
      <c r="M32" s="27">
        <v>1.1499999999999999</v>
      </c>
      <c r="N32" s="27">
        <v>-9.7800000000000011</v>
      </c>
      <c r="O32" s="27">
        <v>-4.5888357480204718</v>
      </c>
      <c r="Q32" s="26">
        <v>27.159999999999997</v>
      </c>
      <c r="R32" s="27">
        <v>43.24</v>
      </c>
      <c r="S32" s="27">
        <v>26.700000000000003</v>
      </c>
      <c r="T32" s="27">
        <v>37.477154612371521</v>
      </c>
      <c r="V32" s="26">
        <v>53.66</v>
      </c>
      <c r="W32" s="27">
        <v>90.8</v>
      </c>
      <c r="X32" s="27">
        <v>-7.8900000000000006</v>
      </c>
      <c r="Y32" s="27">
        <v>68.853633857835433</v>
      </c>
    </row>
    <row r="33" spans="5:25" x14ac:dyDescent="0.25">
      <c r="G33" s="26">
        <v>20.25</v>
      </c>
      <c r="H33" s="27">
        <v>7.86</v>
      </c>
      <c r="I33" s="27">
        <v>21.630000000000003</v>
      </c>
      <c r="J33" s="27">
        <v>25.165699689904244</v>
      </c>
      <c r="L33" s="26">
        <v>0.90000000000000568</v>
      </c>
      <c r="M33" s="27">
        <v>7.77</v>
      </c>
      <c r="N33" s="27">
        <v>-10.719999999999999</v>
      </c>
      <c r="O33" s="27">
        <v>-0.86150218475202678</v>
      </c>
      <c r="Q33" s="26">
        <v>24.900000000000006</v>
      </c>
      <c r="R33" s="27">
        <v>-3.95</v>
      </c>
      <c r="S33" s="27">
        <v>-7.2800000000000011</v>
      </c>
      <c r="T33" s="27">
        <v>23.252183584111265</v>
      </c>
      <c r="V33" s="26">
        <v>53.870000000000005</v>
      </c>
      <c r="W33" s="27">
        <v>90.77</v>
      </c>
      <c r="X33" s="27">
        <v>-8.89</v>
      </c>
      <c r="Y33" s="27">
        <v>68.920044710956972</v>
      </c>
    </row>
    <row r="34" spans="5:25" ht="15.75" thickBot="1" x14ac:dyDescent="0.3">
      <c r="G34" s="33">
        <v>20.569999999999993</v>
      </c>
      <c r="H34" s="34">
        <v>7.51</v>
      </c>
      <c r="I34" s="34">
        <v>19.630000000000003</v>
      </c>
      <c r="J34" s="34">
        <v>24.891520818679425</v>
      </c>
      <c r="L34" s="33">
        <v>-2.7299999999999898</v>
      </c>
      <c r="M34" s="34">
        <v>2.33</v>
      </c>
      <c r="N34" s="34">
        <v>-10.780000000000001</v>
      </c>
      <c r="O34" s="34">
        <v>-4.6132254438106202</v>
      </c>
      <c r="Q34" s="33">
        <v>29.5</v>
      </c>
      <c r="R34" s="34">
        <v>49.01</v>
      </c>
      <c r="S34" s="34">
        <v>20.740000000000002</v>
      </c>
      <c r="T34" s="34">
        <v>39.219476286877438</v>
      </c>
      <c r="V34" s="33">
        <v>34.94</v>
      </c>
      <c r="W34" s="34">
        <v>19.98</v>
      </c>
      <c r="X34" s="34">
        <v>-10.129999999999999</v>
      </c>
      <c r="Y34" s="34">
        <v>33.70470542955772</v>
      </c>
    </row>
    <row r="36" spans="5:25" x14ac:dyDescent="0.25">
      <c r="E36" t="s">
        <v>67</v>
      </c>
      <c r="G36" s="44">
        <f>AVERAGE(G20:G34)</f>
        <v>13.893333333333334</v>
      </c>
      <c r="H36" s="44">
        <f t="shared" ref="H36:Y36" si="3">AVERAGE(H20:H34)</f>
        <v>10.654000000000002</v>
      </c>
      <c r="I36" s="44">
        <f t="shared" si="3"/>
        <v>10.973333333333333</v>
      </c>
      <c r="J36" s="44">
        <f t="shared" si="3"/>
        <v>18.818429744607489</v>
      </c>
      <c r="K36" s="44"/>
      <c r="L36" s="44">
        <f t="shared" si="3"/>
        <v>34.209333333333326</v>
      </c>
      <c r="M36" s="44">
        <f t="shared" si="3"/>
        <v>53.228000000000002</v>
      </c>
      <c r="N36" s="44">
        <f t="shared" si="3"/>
        <v>-9.658666666666667</v>
      </c>
      <c r="O36" s="44">
        <f>AVERAGE(O20:O34)</f>
        <v>49.006946411265673</v>
      </c>
      <c r="P36" s="44"/>
      <c r="Q36" s="44">
        <f t="shared" si="3"/>
        <v>41.11</v>
      </c>
      <c r="R36" s="44">
        <f t="shared" si="3"/>
        <v>4.0866666666666687</v>
      </c>
      <c r="S36" s="44">
        <f t="shared" si="3"/>
        <v>4.194</v>
      </c>
      <c r="T36" s="44">
        <f t="shared" si="3"/>
        <v>10.07536924626479</v>
      </c>
      <c r="U36" s="44"/>
      <c r="V36" s="44">
        <f t="shared" si="3"/>
        <v>30.711999999999993</v>
      </c>
      <c r="W36" s="44">
        <f t="shared" si="3"/>
        <v>63.989333333333327</v>
      </c>
      <c r="X36" s="44">
        <f t="shared" si="3"/>
        <v>-9.7313333333333318</v>
      </c>
      <c r="Y36" s="44">
        <f t="shared" si="3"/>
        <v>57.866834306362222</v>
      </c>
    </row>
    <row r="37" spans="5:25" x14ac:dyDescent="0.25">
      <c r="E37" t="s">
        <v>83</v>
      </c>
      <c r="G37" s="44">
        <f>MAX(G20:G34)</f>
        <v>20.569999999999993</v>
      </c>
      <c r="H37" s="44">
        <f t="shared" ref="H37:Y37" si="4">MAX(H20:H34)</f>
        <v>22.039999999999992</v>
      </c>
      <c r="I37" s="44">
        <f t="shared" si="4"/>
        <v>23.75</v>
      </c>
      <c r="J37" s="44">
        <f t="shared" si="4"/>
        <v>25.165699689904244</v>
      </c>
      <c r="K37" s="44"/>
      <c r="L37" s="44">
        <f t="shared" si="4"/>
        <v>60.06</v>
      </c>
      <c r="M37" s="44">
        <f t="shared" si="4"/>
        <v>85.740000000000009</v>
      </c>
      <c r="N37" s="44">
        <f t="shared" si="4"/>
        <v>-6.41</v>
      </c>
      <c r="O37" s="44">
        <f t="shared" si="4"/>
        <v>92.267055336475806</v>
      </c>
      <c r="P37" s="44"/>
      <c r="Q37" s="44">
        <f t="shared" si="4"/>
        <v>73.09</v>
      </c>
      <c r="R37" s="44">
        <f t="shared" si="4"/>
        <v>49.01</v>
      </c>
      <c r="S37" s="44">
        <f t="shared" si="4"/>
        <v>26.700000000000003</v>
      </c>
      <c r="T37" s="44">
        <f t="shared" si="4"/>
        <v>39.219476286877438</v>
      </c>
      <c r="U37" s="44"/>
      <c r="V37" s="44">
        <f t="shared" si="4"/>
        <v>53.870000000000005</v>
      </c>
      <c r="W37" s="44">
        <f t="shared" si="4"/>
        <v>103.28999999999999</v>
      </c>
      <c r="X37" s="44">
        <f t="shared" si="4"/>
        <v>-7.2399999999999984</v>
      </c>
      <c r="Y37" s="44">
        <f t="shared" si="4"/>
        <v>104.64019638463185</v>
      </c>
    </row>
    <row r="38" spans="5:25" x14ac:dyDescent="0.25">
      <c r="E38" t="s">
        <v>84</v>
      </c>
      <c r="G38" s="44">
        <f>MIN(G20:G34)</f>
        <v>3.8100000000000023</v>
      </c>
      <c r="H38" s="44">
        <f t="shared" ref="H38:Y38" si="5">MIN(H20:H34)</f>
        <v>6.0799999999999983</v>
      </c>
      <c r="I38" s="44">
        <f t="shared" si="5"/>
        <v>-10.25</v>
      </c>
      <c r="J38" s="44">
        <f t="shared" si="5"/>
        <v>6.7560852554390749</v>
      </c>
      <c r="K38" s="44"/>
      <c r="L38" s="44">
        <f t="shared" si="5"/>
        <v>-4.210000000000008</v>
      </c>
      <c r="M38" s="44">
        <f t="shared" si="5"/>
        <v>1.1499999999999999</v>
      </c>
      <c r="N38" s="44">
        <f t="shared" si="5"/>
        <v>-11.66</v>
      </c>
      <c r="O38" s="44">
        <f t="shared" si="5"/>
        <v>-5.9220572645829748</v>
      </c>
      <c r="P38" s="44"/>
      <c r="Q38" s="44">
        <f t="shared" si="5"/>
        <v>15.019999999999996</v>
      </c>
      <c r="R38" s="44">
        <f t="shared" si="5"/>
        <v>-21.730000000000004</v>
      </c>
      <c r="S38" s="44">
        <f t="shared" si="5"/>
        <v>-12.18</v>
      </c>
      <c r="T38" s="44">
        <f t="shared" si="5"/>
        <v>-39.648180782678295</v>
      </c>
      <c r="U38" s="44"/>
      <c r="V38" s="44">
        <f t="shared" si="5"/>
        <v>9.6599999999999966</v>
      </c>
      <c r="W38" s="44">
        <f t="shared" si="5"/>
        <v>16.36</v>
      </c>
      <c r="X38" s="44">
        <f t="shared" si="5"/>
        <v>-11.07</v>
      </c>
      <c r="Y38" s="44">
        <f t="shared" si="5"/>
        <v>10.227003321973228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C7F2-B18A-4E9F-854A-D1AC4F8194AF}">
  <dimension ref="B3:X8"/>
  <sheetViews>
    <sheetView workbookViewId="0">
      <selection activeCell="N23" sqref="N23"/>
    </sheetView>
  </sheetViews>
  <sheetFormatPr defaultRowHeight="15" x14ac:dyDescent="0.25"/>
  <sheetData>
    <row r="3" spans="2:24" x14ac:dyDescent="0.25">
      <c r="B3" t="s">
        <v>73</v>
      </c>
      <c r="J3" t="s">
        <v>74</v>
      </c>
      <c r="R3" t="s">
        <v>77</v>
      </c>
    </row>
    <row r="4" spans="2:24" x14ac:dyDescent="0.25">
      <c r="B4">
        <v>125</v>
      </c>
      <c r="E4" t="s">
        <v>68</v>
      </c>
      <c r="F4" t="s">
        <v>69</v>
      </c>
      <c r="G4" t="s">
        <v>70</v>
      </c>
      <c r="H4" t="s">
        <v>71</v>
      </c>
      <c r="J4">
        <v>125</v>
      </c>
      <c r="M4" t="s">
        <v>68</v>
      </c>
      <c r="N4" t="s">
        <v>69</v>
      </c>
      <c r="O4" t="s">
        <v>70</v>
      </c>
      <c r="P4" t="s">
        <v>71</v>
      </c>
      <c r="R4">
        <v>125</v>
      </c>
      <c r="U4" t="s">
        <v>68</v>
      </c>
      <c r="V4" t="s">
        <v>69</v>
      </c>
      <c r="W4" t="s">
        <v>70</v>
      </c>
      <c r="X4" t="s">
        <v>71</v>
      </c>
    </row>
    <row r="5" spans="2:24" x14ac:dyDescent="0.25">
      <c r="C5" t="s">
        <v>67</v>
      </c>
      <c r="E5" s="44">
        <v>7.79719081830474</v>
      </c>
      <c r="F5" s="44">
        <v>10.000717703349281</v>
      </c>
      <c r="G5" s="44">
        <v>23.84787472035794</v>
      </c>
      <c r="H5" s="44">
        <v>42.080050152642556</v>
      </c>
      <c r="K5" t="s">
        <v>67</v>
      </c>
      <c r="M5" s="44">
        <v>-28.879786390368665</v>
      </c>
      <c r="N5" s="44">
        <v>2.8676236044657117</v>
      </c>
      <c r="O5" s="44">
        <v>-24.017897091722595</v>
      </c>
      <c r="P5" s="44">
        <v>79.030598149053418</v>
      </c>
      <c r="S5" t="s">
        <v>67</v>
      </c>
      <c r="U5" s="44">
        <v>-25.960882459312838</v>
      </c>
      <c r="V5" s="44">
        <v>-51.037719298245619</v>
      </c>
      <c r="W5" s="44">
        <v>-56.481431767337803</v>
      </c>
      <c r="X5" s="44">
        <v>101.91199158295254</v>
      </c>
    </row>
    <row r="6" spans="2:24" x14ac:dyDescent="0.25">
      <c r="E6" s="44"/>
      <c r="F6" s="44"/>
      <c r="G6" s="44"/>
      <c r="H6" s="44"/>
      <c r="M6" s="44"/>
      <c r="N6" s="44"/>
      <c r="O6" s="44"/>
      <c r="P6" s="44"/>
      <c r="U6" s="44"/>
      <c r="V6" s="44"/>
      <c r="W6" s="44"/>
      <c r="X6" s="44"/>
    </row>
    <row r="7" spans="2:24" x14ac:dyDescent="0.25">
      <c r="B7">
        <v>500</v>
      </c>
      <c r="E7" s="44" t="s">
        <v>68</v>
      </c>
      <c r="F7" s="44" t="s">
        <v>69</v>
      </c>
      <c r="G7" s="44" t="s">
        <v>70</v>
      </c>
      <c r="H7" s="44" t="s">
        <v>71</v>
      </c>
      <c r="J7">
        <v>500</v>
      </c>
      <c r="M7" s="44" t="s">
        <v>68</v>
      </c>
      <c r="N7" s="44" t="s">
        <v>69</v>
      </c>
      <c r="O7" s="44" t="s">
        <v>70</v>
      </c>
      <c r="P7" s="44" t="s">
        <v>71</v>
      </c>
      <c r="R7">
        <v>500</v>
      </c>
      <c r="S7" t="s">
        <v>78</v>
      </c>
    </row>
    <row r="8" spans="2:24" x14ac:dyDescent="0.25">
      <c r="C8" t="s">
        <v>67</v>
      </c>
      <c r="E8" s="44">
        <v>4.0830491178339283</v>
      </c>
      <c r="F8" s="44">
        <v>9.6192982456140381</v>
      </c>
      <c r="G8" s="44">
        <v>-11.219686800894856</v>
      </c>
      <c r="H8" s="44">
        <v>26.37485148327254</v>
      </c>
      <c r="K8" t="s">
        <v>67</v>
      </c>
      <c r="M8" s="44">
        <v>-16.788089340696938</v>
      </c>
      <c r="N8" s="44">
        <v>35.570135566188199</v>
      </c>
      <c r="O8" s="44">
        <v>-11.370022371364655</v>
      </c>
      <c r="P8" s="44">
        <v>58.381889406291087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81D6-DFD3-46D5-B449-A46E57B0E773}">
  <dimension ref="B2:AA30"/>
  <sheetViews>
    <sheetView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-65.69</v>
      </c>
      <c r="N5" s="16">
        <v>147.93</v>
      </c>
      <c r="O5" s="17">
        <v>27.08</v>
      </c>
      <c r="Q5" s="18">
        <f>(M5-J5)/J5*100</f>
        <v>-11.229729729729733</v>
      </c>
      <c r="R5" s="19">
        <f>(N5-K5)/K5*100</f>
        <v>12.068181818181824</v>
      </c>
      <c r="S5" s="19">
        <f>(O5-L5)/L5*100</f>
        <v>-27.302013422818796</v>
      </c>
      <c r="T5" s="27">
        <f t="shared" ref="T5:T9" si="0">(SQRT(M5^2+N5^2+O5^2)-SQRT(J5^2+K5^2+L5^2))/SQRT(J5^2+K5^2+L5^2)*100</f>
        <v>5.3029706787679363</v>
      </c>
      <c r="U5" s="20"/>
      <c r="W5" s="45">
        <f>(M5-J5)</f>
        <v>8.3100000000000023</v>
      </c>
      <c r="X5" s="43">
        <f>(N5-K5)</f>
        <v>15.930000000000007</v>
      </c>
      <c r="Y5" s="43">
        <f>(O5-L5)</f>
        <v>-10.170000000000002</v>
      </c>
      <c r="Z5" s="43">
        <f>(SQRT(M5^2+N5^2+O5^2)-SQRT(J5^2+K5^2+L5^2))</f>
        <v>8.264397381244919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-64.86</v>
      </c>
      <c r="N6" s="24">
        <v>146.38999999999999</v>
      </c>
      <c r="O6" s="25">
        <v>30.1</v>
      </c>
      <c r="Q6" s="26">
        <f t="shared" ref="Q6:S9" si="1">(M6-J6)/J6*100</f>
        <v>-12.351351351351351</v>
      </c>
      <c r="R6" s="27">
        <f t="shared" si="1"/>
        <v>10.901515151515142</v>
      </c>
      <c r="S6" s="27">
        <f t="shared" si="1"/>
        <v>-19.194630872483216</v>
      </c>
      <c r="T6" s="27">
        <f t="shared" si="0"/>
        <v>4.5398581592095137</v>
      </c>
      <c r="U6" s="28"/>
      <c r="W6" s="26">
        <f t="shared" ref="W6:Y25" si="2">(M6-J6)</f>
        <v>9.14</v>
      </c>
      <c r="X6" s="27">
        <f t="shared" si="2"/>
        <v>14.389999999999986</v>
      </c>
      <c r="Y6" s="27">
        <f t="shared" si="2"/>
        <v>-7.1499999999999986</v>
      </c>
      <c r="Z6" s="27">
        <f t="shared" ref="Z6:Z25" si="3">(SQRT(M6^2+N6^2+O6^2)-SQRT(J6^2+K6^2+L6^2))</f>
        <v>7.075127160784433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-64.069999999999993</v>
      </c>
      <c r="N7" s="24">
        <v>146.52000000000001</v>
      </c>
      <c r="O7" s="25">
        <v>28.11</v>
      </c>
      <c r="Q7" s="26">
        <f t="shared" si="1"/>
        <v>-13.418918918918928</v>
      </c>
      <c r="R7" s="27">
        <f t="shared" si="1"/>
        <v>11.000000000000009</v>
      </c>
      <c r="S7" s="27">
        <f t="shared" si="1"/>
        <v>-24.536912751677853</v>
      </c>
      <c r="T7" s="27">
        <f t="shared" si="0"/>
        <v>4.1855495862646821</v>
      </c>
      <c r="U7" s="28"/>
      <c r="W7" s="26">
        <f t="shared" si="2"/>
        <v>9.9300000000000068</v>
      </c>
      <c r="X7" s="27">
        <f t="shared" si="2"/>
        <v>14.52000000000001</v>
      </c>
      <c r="Y7" s="27">
        <f t="shared" si="2"/>
        <v>-9.14</v>
      </c>
      <c r="Z7" s="27">
        <f t="shared" si="3"/>
        <v>6.5229561193488053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-62.9</v>
      </c>
      <c r="N8" s="24">
        <v>146.44999999999999</v>
      </c>
      <c r="O8" s="25">
        <v>29.14</v>
      </c>
      <c r="Q8" s="26">
        <f t="shared" si="1"/>
        <v>-15.000000000000002</v>
      </c>
      <c r="R8" s="27">
        <f t="shared" si="1"/>
        <v>10.946969696969688</v>
      </c>
      <c r="S8" s="27">
        <f t="shared" si="1"/>
        <v>-21.771812080536911</v>
      </c>
      <c r="T8" s="27">
        <f t="shared" si="0"/>
        <v>3.967777861738913</v>
      </c>
      <c r="U8" s="28"/>
      <c r="W8" s="26">
        <f t="shared" si="2"/>
        <v>11.100000000000001</v>
      </c>
      <c r="X8" s="27">
        <f t="shared" si="2"/>
        <v>14.449999999999989</v>
      </c>
      <c r="Y8" s="27">
        <f t="shared" si="2"/>
        <v>-8.11</v>
      </c>
      <c r="Z8" s="27">
        <f t="shared" si="3"/>
        <v>6.1835704845977375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-67.03</v>
      </c>
      <c r="N9" s="31">
        <v>156.03</v>
      </c>
      <c r="O9" s="32">
        <v>27.05</v>
      </c>
      <c r="Q9" s="33">
        <f t="shared" si="1"/>
        <v>-9.4189189189189175</v>
      </c>
      <c r="R9" s="34">
        <f t="shared" si="1"/>
        <v>18.204545454545457</v>
      </c>
      <c r="S9" s="34">
        <f t="shared" si="1"/>
        <v>-27.382550335570464</v>
      </c>
      <c r="T9" s="27">
        <f t="shared" si="0"/>
        <v>10.34033945986895</v>
      </c>
      <c r="U9" s="35"/>
      <c r="W9" s="33">
        <f t="shared" si="2"/>
        <v>6.9699999999999989</v>
      </c>
      <c r="X9" s="34">
        <f t="shared" si="2"/>
        <v>24.03</v>
      </c>
      <c r="Y9" s="34">
        <f t="shared" si="2"/>
        <v>-10.199999999999999</v>
      </c>
      <c r="Z9" s="34">
        <f t="shared" si="3"/>
        <v>16.11486835020159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92.73</v>
      </c>
      <c r="N13" s="16">
        <v>125.24</v>
      </c>
      <c r="O13" s="17">
        <v>59.92</v>
      </c>
      <c r="Q13" s="18">
        <f>(M13-J13)/J13*100</f>
        <v>17.379746835443044</v>
      </c>
      <c r="R13" s="19">
        <f>(N13-K13)/K13*100</f>
        <v>9.8596491228070136</v>
      </c>
      <c r="S13" s="19">
        <f>(O13-L13)/L13*100</f>
        <v>60.85906040268457</v>
      </c>
      <c r="T13" s="27">
        <f t="shared" ref="T13:T17" si="4">(SQRT(M13^2+N13^2+O13^2)-SQRT(J13^2+K13^2+L13^2))/SQRT(J13^2+K13^2+L13^2)*100</f>
        <v>16.254492383044607</v>
      </c>
      <c r="U13" s="20"/>
      <c r="W13" s="45">
        <f t="shared" si="2"/>
        <v>13.730000000000004</v>
      </c>
      <c r="X13" s="43">
        <f t="shared" si="2"/>
        <v>11.239999999999995</v>
      </c>
      <c r="Y13" s="43">
        <f t="shared" si="2"/>
        <v>22.67</v>
      </c>
      <c r="Z13" s="43">
        <f t="shared" si="3"/>
        <v>23.343489859111656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105.1</v>
      </c>
      <c r="N14" s="24">
        <v>121.8</v>
      </c>
      <c r="O14" s="25">
        <v>64.14</v>
      </c>
      <c r="Q14" s="26">
        <f t="shared" ref="Q14:S17" si="5">(M14-J14)/J14*100</f>
        <v>33.037974683544299</v>
      </c>
      <c r="R14" s="27">
        <f t="shared" si="5"/>
        <v>6.842105263157892</v>
      </c>
      <c r="S14" s="27">
        <f t="shared" si="5"/>
        <v>72.187919463087241</v>
      </c>
      <c r="T14" s="27">
        <f t="shared" si="4"/>
        <v>20.596147232481925</v>
      </c>
      <c r="U14" s="28"/>
      <c r="W14" s="26">
        <f t="shared" si="2"/>
        <v>26.099999999999994</v>
      </c>
      <c r="X14" s="27">
        <f t="shared" si="2"/>
        <v>7.7999999999999972</v>
      </c>
      <c r="Y14" s="27">
        <f t="shared" si="2"/>
        <v>26.89</v>
      </c>
      <c r="Z14" s="27">
        <f t="shared" si="3"/>
        <v>29.578650795624355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103.83</v>
      </c>
      <c r="N15" s="24">
        <v>126.38</v>
      </c>
      <c r="O15" s="25">
        <v>64.11</v>
      </c>
      <c r="Q15" s="26">
        <f t="shared" si="5"/>
        <v>31.430379746835442</v>
      </c>
      <c r="R15" s="27">
        <f t="shared" si="5"/>
        <v>10.859649122807014</v>
      </c>
      <c r="S15" s="27">
        <f t="shared" si="5"/>
        <v>72.107382550335558</v>
      </c>
      <c r="T15" s="27">
        <f t="shared" si="4"/>
        <v>22.327568342047456</v>
      </c>
      <c r="U15" s="28"/>
      <c r="W15" s="26">
        <f t="shared" si="2"/>
        <v>24.83</v>
      </c>
      <c r="X15" s="27">
        <f t="shared" si="2"/>
        <v>12.379999999999995</v>
      </c>
      <c r="Y15" s="27">
        <f t="shared" si="2"/>
        <v>26.86</v>
      </c>
      <c r="Z15" s="27">
        <f t="shared" si="3"/>
        <v>32.065188680692671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99.45</v>
      </c>
      <c r="N16" s="24">
        <v>113.88</v>
      </c>
      <c r="O16" s="25">
        <v>41.05</v>
      </c>
      <c r="Q16" s="26">
        <f t="shared" si="5"/>
        <v>25.886075949367093</v>
      </c>
      <c r="R16" s="27">
        <f t="shared" si="5"/>
        <v>-0.10526315789474083</v>
      </c>
      <c r="S16" s="27">
        <f t="shared" si="5"/>
        <v>10.201342281879187</v>
      </c>
      <c r="T16" s="27">
        <f t="shared" si="4"/>
        <v>9.0889657339382168</v>
      </c>
      <c r="U16" s="28"/>
      <c r="W16" s="26">
        <f t="shared" si="2"/>
        <v>20.450000000000003</v>
      </c>
      <c r="X16" s="27">
        <f t="shared" si="2"/>
        <v>-0.12000000000000455</v>
      </c>
      <c r="Y16" s="27">
        <f t="shared" si="2"/>
        <v>3.7999999999999972</v>
      </c>
      <c r="Z16" s="27">
        <f t="shared" si="3"/>
        <v>13.052894820715352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86.41</v>
      </c>
      <c r="N17" s="31">
        <v>124.75</v>
      </c>
      <c r="O17" s="32">
        <v>31.8</v>
      </c>
      <c r="Q17" s="33">
        <f t="shared" si="5"/>
        <v>9.3797468354430347</v>
      </c>
      <c r="R17" s="34">
        <f t="shared" si="5"/>
        <v>9.4298245614035086</v>
      </c>
      <c r="S17" s="34">
        <f t="shared" si="5"/>
        <v>-14.630872483221474</v>
      </c>
      <c r="T17" s="27">
        <f t="shared" si="4"/>
        <v>7.9640805826511576</v>
      </c>
      <c r="U17" s="35"/>
      <c r="W17" s="33">
        <f t="shared" si="2"/>
        <v>7.4099999999999966</v>
      </c>
      <c r="X17" s="34">
        <f t="shared" si="2"/>
        <v>10.75</v>
      </c>
      <c r="Y17" s="34">
        <f t="shared" si="2"/>
        <v>-5.4499999999999993</v>
      </c>
      <c r="Z17" s="34">
        <f t="shared" si="3"/>
        <v>11.437418649393891</v>
      </c>
      <c r="AA17" s="35"/>
    </row>
    <row r="18" spans="2:27" ht="15.75" thickBot="1" x14ac:dyDescent="0.3">
      <c r="C18" s="38">
        <f>(SUM(C5:C14)/10*100)</f>
        <v>40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196.21</v>
      </c>
      <c r="N21" s="16">
        <v>4.21</v>
      </c>
      <c r="O21" s="17">
        <v>52.9</v>
      </c>
      <c r="Q21" s="18">
        <f>(M21-J21)/J21*100</f>
        <v>12.120000000000005</v>
      </c>
      <c r="R21" s="19">
        <f>(N21-K21)</f>
        <v>4.21</v>
      </c>
      <c r="S21" s="19">
        <f>(O21-L21)/L21*100</f>
        <v>42.013422818791938</v>
      </c>
      <c r="T21" s="40"/>
      <c r="U21" s="20"/>
      <c r="W21" s="45">
        <f t="shared" si="2"/>
        <v>21.210000000000008</v>
      </c>
      <c r="X21" s="43">
        <f t="shared" si="2"/>
        <v>4.21</v>
      </c>
      <c r="Y21" s="43">
        <f t="shared" si="2"/>
        <v>15.649999999999999</v>
      </c>
      <c r="Z21" s="43">
        <f t="shared" si="3"/>
        <v>24.339133678783895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196.38</v>
      </c>
      <c r="N22" s="24">
        <v>8.0299999999999994</v>
      </c>
      <c r="O22" s="25">
        <v>59.9</v>
      </c>
      <c r="Q22" s="26">
        <f t="shared" ref="Q22:Q25" si="6">(M22-J22)/J22*100</f>
        <v>12.217142857142854</v>
      </c>
      <c r="R22" s="27">
        <f t="shared" ref="R22:R25" si="7">(N22-K22)</f>
        <v>8.0299999999999994</v>
      </c>
      <c r="S22" s="27">
        <f t="shared" ref="S22:S25" si="8">(O22-L22)/L22*100</f>
        <v>60.805369127516769</v>
      </c>
      <c r="T22" s="41"/>
      <c r="U22" s="28"/>
      <c r="W22" s="26">
        <f t="shared" si="2"/>
        <v>21.379999999999995</v>
      </c>
      <c r="X22" s="27">
        <f t="shared" si="2"/>
        <v>8.0299999999999994</v>
      </c>
      <c r="Y22" s="27">
        <f t="shared" si="2"/>
        <v>22.65</v>
      </c>
      <c r="Z22" s="27">
        <f t="shared" si="3"/>
        <v>26.548659659247136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196.54</v>
      </c>
      <c r="N23" s="24">
        <v>5.28</v>
      </c>
      <c r="O23" s="25">
        <v>58.9</v>
      </c>
      <c r="Q23" s="26">
        <f t="shared" si="6"/>
        <v>12.308571428571424</v>
      </c>
      <c r="R23" s="27">
        <f t="shared" si="7"/>
        <v>5.28</v>
      </c>
      <c r="S23" s="27">
        <f t="shared" si="8"/>
        <v>58.120805369127517</v>
      </c>
      <c r="T23" s="41"/>
      <c r="U23" s="28"/>
      <c r="W23" s="26">
        <f t="shared" si="2"/>
        <v>21.539999999999992</v>
      </c>
      <c r="X23" s="27">
        <f t="shared" si="2"/>
        <v>5.28</v>
      </c>
      <c r="Y23" s="27">
        <f t="shared" si="2"/>
        <v>21.65</v>
      </c>
      <c r="Z23" s="27">
        <f t="shared" si="3"/>
        <v>26.32335567590232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196.54</v>
      </c>
      <c r="N24" s="24">
        <v>7.86</v>
      </c>
      <c r="O24" s="25">
        <v>58.9</v>
      </c>
      <c r="Q24" s="26">
        <f t="shared" si="6"/>
        <v>12.308571428571424</v>
      </c>
      <c r="R24" s="27">
        <f t="shared" si="7"/>
        <v>7.86</v>
      </c>
      <c r="S24" s="27">
        <f t="shared" si="8"/>
        <v>58.120805369127517</v>
      </c>
      <c r="T24" s="41"/>
      <c r="U24" s="28"/>
      <c r="W24" s="26">
        <f t="shared" si="2"/>
        <v>21.539999999999992</v>
      </c>
      <c r="X24" s="27">
        <f t="shared" si="2"/>
        <v>7.86</v>
      </c>
      <c r="Y24" s="27">
        <f t="shared" si="2"/>
        <v>21.65</v>
      </c>
      <c r="Z24" s="27">
        <f t="shared" si="3"/>
        <v>26.405926659556542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196.54</v>
      </c>
      <c r="N25" s="31">
        <v>5.28</v>
      </c>
      <c r="O25" s="32">
        <v>58.9</v>
      </c>
      <c r="Q25" s="33">
        <f t="shared" si="6"/>
        <v>12.308571428571424</v>
      </c>
      <c r="R25" s="34">
        <f t="shared" si="7"/>
        <v>5.28</v>
      </c>
      <c r="S25" s="34">
        <f t="shared" si="8"/>
        <v>58.120805369127517</v>
      </c>
      <c r="T25" s="42"/>
      <c r="U25" s="35"/>
      <c r="W25" s="33">
        <f t="shared" si="2"/>
        <v>21.539999999999992</v>
      </c>
      <c r="X25" s="34">
        <f t="shared" si="2"/>
        <v>5.28</v>
      </c>
      <c r="Y25" s="34">
        <f t="shared" si="2"/>
        <v>21.65</v>
      </c>
      <c r="Z25" s="34">
        <f t="shared" si="3"/>
        <v>26.32335567590232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7.79719081830474</v>
      </c>
      <c r="R28" s="44">
        <f>AVERAGE(R5:R9,R13:R17)</f>
        <v>10.000717703349281</v>
      </c>
      <c r="S28" s="44">
        <f t="shared" ref="S28" si="9">AVERAGE(S5:S9,S13:S17,S21:S25)</f>
        <v>23.84787472035794</v>
      </c>
      <c r="T28" s="44">
        <f>AVERAGE(T5:T9,T13:T17)</f>
        <v>10.456775002001338</v>
      </c>
      <c r="V28" t="s">
        <v>89</v>
      </c>
      <c r="W28" s="44">
        <f>AVERAGE(W5:W9,W13:W17,W21:W25)</f>
        <v>16.345333333333333</v>
      </c>
      <c r="X28" s="44">
        <f>AVERAGE(X5:X9,X13:X17,X21:X25)</f>
        <v>10.401999999999999</v>
      </c>
      <c r="Y28" s="44">
        <f t="shared" ref="Y28:Z28" si="10">AVERAGE(Y5:Y9,Y13:Y17,Y21:Y25)</f>
        <v>8.8833333333333346</v>
      </c>
      <c r="Z28" s="44">
        <f t="shared" si="10"/>
        <v>18.90526624340718</v>
      </c>
    </row>
    <row r="29" spans="2:27" x14ac:dyDescent="0.25">
      <c r="O29" t="s">
        <v>83</v>
      </c>
      <c r="Q29" s="44">
        <f>MAX(Q5:Q9,Q13:Q17,Q21:Q25)</f>
        <v>33.037974683544299</v>
      </c>
      <c r="R29" s="44">
        <f>MAX(R5:R9,R13:R17)</f>
        <v>18.204545454545457</v>
      </c>
      <c r="S29" s="44">
        <f>MAX(S5:S9,S13:S17,S21:S25)</f>
        <v>72.187919463087241</v>
      </c>
      <c r="T29" s="44">
        <f>MAX(T5:T9,T13:T17)</f>
        <v>22.327568342047456</v>
      </c>
      <c r="V29" t="s">
        <v>90</v>
      </c>
      <c r="W29" s="44">
        <f>MAX(W5:W9,W13:W17,W21:W25)</f>
        <v>26.099999999999994</v>
      </c>
      <c r="X29" s="44">
        <f>MAX(X5:X9,X13:X17,X21:X25)</f>
        <v>24.03</v>
      </c>
      <c r="Y29" s="44">
        <f>MAX(Y5:Y9,Y13:Y17,Y21:Y25)</f>
        <v>26.89</v>
      </c>
      <c r="Z29" s="44">
        <f>MAX(Z5:Z9,Z13:Z17,Z21:Z25)</f>
        <v>32.065188680692671</v>
      </c>
    </row>
    <row r="30" spans="2:27" x14ac:dyDescent="0.25">
      <c r="O30" t="s">
        <v>84</v>
      </c>
      <c r="Q30" s="44">
        <f>MIN(Q5:Q9,Q13:Q17,Q21:Q25)</f>
        <v>-15.000000000000002</v>
      </c>
      <c r="R30" s="44">
        <f>MIN(R5:R9,R13:R17)</f>
        <v>-0.10526315789474083</v>
      </c>
      <c r="S30" s="44">
        <f>MIN(S5:S9,S13:S17,S21:S25)</f>
        <v>-27.382550335570464</v>
      </c>
      <c r="T30" s="44">
        <f>MIN(T5:T9,T13:T17)</f>
        <v>3.967777861738913</v>
      </c>
      <c r="V30" t="s">
        <v>91</v>
      </c>
      <c r="W30" s="44">
        <f>MIN(W5:W9,W13:W17,W21:W25)</f>
        <v>6.9699999999999989</v>
      </c>
      <c r="X30" s="44">
        <f>MIN(X5:X9,X13:X17,X21:X25)</f>
        <v>-0.12000000000000455</v>
      </c>
      <c r="Y30" s="44">
        <f>MIN(Y5:Y9,Y13:Y17,Y21:Y25)</f>
        <v>-10.199999999999999</v>
      </c>
      <c r="Z30" s="44">
        <f>MIN(Z5:Z9,Z13:Z17,Z21:Z25)</f>
        <v>6.1835704845977375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2B0D-8A88-4204-B312-3C8F5F96F1A3}">
  <dimension ref="B2:AA30"/>
  <sheetViews>
    <sheetView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-69.34</v>
      </c>
      <c r="N5" s="16">
        <v>142.37</v>
      </c>
      <c r="O5" s="17">
        <v>30.03</v>
      </c>
      <c r="Q5" s="18">
        <f>(M5-J5)/J5*100</f>
        <v>-6.2972972972972929</v>
      </c>
      <c r="R5" s="19">
        <f>(N5-K5)/K5*100</f>
        <v>7.8560606060606091</v>
      </c>
      <c r="S5" s="19">
        <f>(O5-L5)/L5*100</f>
        <v>-19.382550335570468</v>
      </c>
      <c r="T5" s="27">
        <f t="shared" ref="T5:T9" si="0">(SQRT(M5^2+N5^2+O5^2)-SQRT(J5^2+K5^2+L5^2))/SQRT(J5^2+K5^2+L5^2)*100</f>
        <v>3.4236107064599128</v>
      </c>
      <c r="U5" s="20"/>
      <c r="W5" s="45">
        <f>(M5-J5)</f>
        <v>4.6599999999999966</v>
      </c>
      <c r="X5" s="43">
        <f>(N5-K5)</f>
        <v>10.370000000000005</v>
      </c>
      <c r="Y5" s="43">
        <f>(O5-L5)</f>
        <v>-7.2199999999999989</v>
      </c>
      <c r="Z5" s="43">
        <f>(SQRT(M5^2+N5^2+O5^2)-SQRT(J5^2+K5^2+L5^2))</f>
        <v>5.3355149539395654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-60.11</v>
      </c>
      <c r="N6" s="24">
        <v>150.34</v>
      </c>
      <c r="O6" s="25">
        <v>31.18</v>
      </c>
      <c r="Q6" s="26">
        <f t="shared" ref="Q6:S9" si="1">(M6-J6)/J6*100</f>
        <v>-18.77027027027027</v>
      </c>
      <c r="R6" s="27">
        <f t="shared" si="1"/>
        <v>13.893939393939398</v>
      </c>
      <c r="S6" s="27">
        <f t="shared" si="1"/>
        <v>-16.29530201342282</v>
      </c>
      <c r="T6" s="27">
        <f t="shared" si="0"/>
        <v>5.801745357126336</v>
      </c>
      <c r="U6" s="28"/>
      <c r="W6" s="26">
        <f t="shared" ref="W6:Y25" si="2">(M6-J6)</f>
        <v>13.89</v>
      </c>
      <c r="X6" s="27">
        <f t="shared" si="2"/>
        <v>18.340000000000003</v>
      </c>
      <c r="Y6" s="27">
        <f t="shared" si="2"/>
        <v>-6.07</v>
      </c>
      <c r="Z6" s="27">
        <f t="shared" ref="Z6:Z25" si="3">(SQRT(M6^2+N6^2+O6^2)-SQRT(J6^2+K6^2+L6^2))</f>
        <v>9.0417111541006534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-69.319999999999993</v>
      </c>
      <c r="N7" s="24">
        <v>155.80000000000001</v>
      </c>
      <c r="O7" s="25">
        <v>30.01</v>
      </c>
      <c r="Q7" s="26">
        <f t="shared" si="1"/>
        <v>-6.3243243243243334</v>
      </c>
      <c r="R7" s="27">
        <f t="shared" si="1"/>
        <v>18.030303030303038</v>
      </c>
      <c r="S7" s="27">
        <f t="shared" si="1"/>
        <v>-19.43624161073825</v>
      </c>
      <c r="T7" s="27">
        <f t="shared" si="0"/>
        <v>11.101582563281944</v>
      </c>
      <c r="U7" s="28"/>
      <c r="W7" s="26">
        <f t="shared" si="2"/>
        <v>4.6800000000000068</v>
      </c>
      <c r="X7" s="27">
        <f t="shared" si="2"/>
        <v>23.800000000000011</v>
      </c>
      <c r="Y7" s="27">
        <f t="shared" si="2"/>
        <v>-7.2399999999999984</v>
      </c>
      <c r="Z7" s="27">
        <f t="shared" si="3"/>
        <v>17.301225185159382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-69.900000000000006</v>
      </c>
      <c r="N8" s="24">
        <v>157.31</v>
      </c>
      <c r="O8" s="25">
        <v>28</v>
      </c>
      <c r="Q8" s="26">
        <f t="shared" si="1"/>
        <v>-5.5405405405405324</v>
      </c>
      <c r="R8" s="27">
        <f t="shared" si="1"/>
        <v>19.174242424242426</v>
      </c>
      <c r="S8" s="27">
        <f t="shared" si="1"/>
        <v>-24.832214765100673</v>
      </c>
      <c r="T8" s="27">
        <f t="shared" si="0"/>
        <v>11.90829240839788</v>
      </c>
      <c r="U8" s="28"/>
      <c r="W8" s="26">
        <f t="shared" si="2"/>
        <v>4.0999999999999943</v>
      </c>
      <c r="X8" s="27">
        <f t="shared" si="2"/>
        <v>25.310000000000002</v>
      </c>
      <c r="Y8" s="27">
        <f t="shared" si="2"/>
        <v>-9.25</v>
      </c>
      <c r="Z8" s="27">
        <f t="shared" si="3"/>
        <v>18.558439515627754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-66.760000000000005</v>
      </c>
      <c r="N9" s="31">
        <v>149.22</v>
      </c>
      <c r="O9" s="32">
        <v>28.06</v>
      </c>
      <c r="Q9" s="33">
        <f t="shared" si="1"/>
        <v>-9.7837837837837771</v>
      </c>
      <c r="R9" s="34">
        <f t="shared" si="1"/>
        <v>13.045454545454543</v>
      </c>
      <c r="S9" s="34">
        <f t="shared" si="1"/>
        <v>-24.671140939597318</v>
      </c>
      <c r="T9" s="27">
        <f t="shared" si="0"/>
        <v>6.4290519571920735</v>
      </c>
      <c r="U9" s="35"/>
      <c r="W9" s="33">
        <f t="shared" si="2"/>
        <v>7.2399999999999949</v>
      </c>
      <c r="X9" s="34">
        <f t="shared" si="2"/>
        <v>17.22</v>
      </c>
      <c r="Y9" s="34">
        <f t="shared" si="2"/>
        <v>-9.1900000000000013</v>
      </c>
      <c r="Z9" s="34">
        <f t="shared" si="3"/>
        <v>10.019335081681078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90.18</v>
      </c>
      <c r="N13" s="16">
        <v>116.54</v>
      </c>
      <c r="O13" s="17">
        <v>40.880000000000003</v>
      </c>
      <c r="Q13" s="18">
        <f>(M13-J13)/J13*100</f>
        <v>14.151898734177223</v>
      </c>
      <c r="R13" s="19">
        <f>(N13-K13)/K13*100</f>
        <v>2.2280701754386021</v>
      </c>
      <c r="S13" s="19">
        <f>(O13-L13)/L13*100</f>
        <v>9.7449664429530269</v>
      </c>
      <c r="T13" s="27">
        <f t="shared" ref="T13:T17" si="4">(SQRT(M13^2+N13^2+O13^2)-SQRT(J13^2+K13^2+L13^2))/SQRT(J13^2+K13^2+L13^2)*100</f>
        <v>6.4824343681865679</v>
      </c>
      <c r="U13" s="20"/>
      <c r="W13" s="45">
        <f t="shared" si="2"/>
        <v>11.180000000000007</v>
      </c>
      <c r="X13" s="43">
        <f t="shared" si="2"/>
        <v>2.5400000000000063</v>
      </c>
      <c r="Y13" s="43">
        <f t="shared" si="2"/>
        <v>3.6300000000000026</v>
      </c>
      <c r="Z13" s="43">
        <f t="shared" si="3"/>
        <v>9.3095888428953799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100.31</v>
      </c>
      <c r="N14" s="24">
        <v>131.54</v>
      </c>
      <c r="O14" s="25">
        <v>30.04</v>
      </c>
      <c r="Q14" s="26">
        <f t="shared" ref="Q14:S17" si="5">(M14-J14)/J14*100</f>
        <v>26.974683544303801</v>
      </c>
      <c r="R14" s="27">
        <f t="shared" si="5"/>
        <v>15.385964912280695</v>
      </c>
      <c r="S14" s="27">
        <f t="shared" si="5"/>
        <v>-19.355704697986578</v>
      </c>
      <c r="T14" s="27">
        <f t="shared" si="4"/>
        <v>17.071061396343428</v>
      </c>
      <c r="U14" s="28"/>
      <c r="W14" s="26">
        <f t="shared" si="2"/>
        <v>21.310000000000002</v>
      </c>
      <c r="X14" s="27">
        <f t="shared" si="2"/>
        <v>17.539999999999992</v>
      </c>
      <c r="Y14" s="27">
        <f t="shared" si="2"/>
        <v>-7.2100000000000009</v>
      </c>
      <c r="Z14" s="27">
        <f t="shared" si="3"/>
        <v>24.516185384263167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92.45</v>
      </c>
      <c r="N15" s="24">
        <v>116.48</v>
      </c>
      <c r="O15" s="25">
        <v>44.92</v>
      </c>
      <c r="Q15" s="26">
        <f t="shared" si="5"/>
        <v>17.025316455696206</v>
      </c>
      <c r="R15" s="27">
        <f t="shared" si="5"/>
        <v>2.1754385964912313</v>
      </c>
      <c r="S15" s="27">
        <f t="shared" si="5"/>
        <v>20.590604026845639</v>
      </c>
      <c r="T15" s="27">
        <f t="shared" si="4"/>
        <v>8.1702613256842085</v>
      </c>
      <c r="U15" s="28"/>
      <c r="W15" s="26">
        <f t="shared" si="2"/>
        <v>13.450000000000003</v>
      </c>
      <c r="X15" s="27">
        <f t="shared" si="2"/>
        <v>2.480000000000004</v>
      </c>
      <c r="Y15" s="27">
        <f t="shared" si="2"/>
        <v>7.6700000000000017</v>
      </c>
      <c r="Z15" s="27">
        <f t="shared" si="3"/>
        <v>11.733520057590226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91.06</v>
      </c>
      <c r="N16" s="24">
        <v>116.54</v>
      </c>
      <c r="O16" s="25">
        <v>40.9</v>
      </c>
      <c r="Q16" s="26">
        <f t="shared" si="5"/>
        <v>15.26582278481013</v>
      </c>
      <c r="R16" s="27">
        <f t="shared" si="5"/>
        <v>2.2280701754386021</v>
      </c>
      <c r="S16" s="27">
        <f t="shared" si="5"/>
        <v>9.7986577181208006</v>
      </c>
      <c r="T16" s="27">
        <f t="shared" si="4"/>
        <v>6.8486432810165923</v>
      </c>
      <c r="U16" s="28"/>
      <c r="W16" s="26">
        <f t="shared" si="2"/>
        <v>12.060000000000002</v>
      </c>
      <c r="X16" s="27">
        <f t="shared" si="2"/>
        <v>2.5400000000000063</v>
      </c>
      <c r="Y16" s="27">
        <f t="shared" si="2"/>
        <v>3.6499999999999986</v>
      </c>
      <c r="Z16" s="27">
        <f t="shared" si="3"/>
        <v>9.8355107752149138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91.14</v>
      </c>
      <c r="N17" s="31">
        <v>116.48</v>
      </c>
      <c r="O17" s="32">
        <v>44.9</v>
      </c>
      <c r="Q17" s="33">
        <f t="shared" si="5"/>
        <v>15.367088607594937</v>
      </c>
      <c r="R17" s="34">
        <f t="shared" si="5"/>
        <v>2.1754385964912313</v>
      </c>
      <c r="S17" s="34">
        <f t="shared" si="5"/>
        <v>20.53691275167785</v>
      </c>
      <c r="T17" s="27">
        <f t="shared" si="4"/>
        <v>7.6258542115323404</v>
      </c>
      <c r="U17" s="35"/>
      <c r="W17" s="33">
        <f t="shared" si="2"/>
        <v>12.14</v>
      </c>
      <c r="X17" s="34">
        <f t="shared" si="2"/>
        <v>2.480000000000004</v>
      </c>
      <c r="Y17" s="34">
        <f t="shared" si="2"/>
        <v>7.6499999999999986</v>
      </c>
      <c r="Z17" s="34">
        <f t="shared" si="3"/>
        <v>10.951683156815108</v>
      </c>
      <c r="AA17" s="35"/>
    </row>
    <row r="18" spans="2:27" ht="15.75" thickBot="1" x14ac:dyDescent="0.3">
      <c r="C18" s="38">
        <f>(SUM(C5:C14)/10*100)</f>
        <v>80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182.45</v>
      </c>
      <c r="N21" s="16">
        <v>13.52</v>
      </c>
      <c r="O21" s="17">
        <v>28.64</v>
      </c>
      <c r="Q21" s="18">
        <f>(M21-J21)/J21*100</f>
        <v>4.25714285714285</v>
      </c>
      <c r="R21" s="19">
        <f>(N21-K21)</f>
        <v>13.52</v>
      </c>
      <c r="S21" s="19">
        <f>(O21-L21)/L21*100</f>
        <v>-23.114093959731541</v>
      </c>
      <c r="T21" s="40"/>
      <c r="U21" s="20"/>
      <c r="W21" s="45">
        <f t="shared" si="2"/>
        <v>7.4499999999999886</v>
      </c>
      <c r="X21" s="43">
        <f t="shared" si="2"/>
        <v>13.52</v>
      </c>
      <c r="Y21" s="43">
        <f t="shared" si="2"/>
        <v>-8.61</v>
      </c>
      <c r="Z21" s="43">
        <f t="shared" si="3"/>
        <v>6.2578592091076644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181.54</v>
      </c>
      <c r="N22" s="24">
        <v>9.4499999999999993</v>
      </c>
      <c r="O22" s="25">
        <v>28.63</v>
      </c>
      <c r="Q22" s="26">
        <f t="shared" ref="Q22:Q25" si="6">(M22-J22)/J22*100</f>
        <v>3.7371428571428527</v>
      </c>
      <c r="R22" s="27">
        <f t="shared" ref="R22:R25" si="7">(N22-K22)</f>
        <v>9.4499999999999993</v>
      </c>
      <c r="S22" s="27">
        <f t="shared" ref="S22:S25" si="8">(O22-L22)/L22*100</f>
        <v>-23.140939597315437</v>
      </c>
      <c r="T22" s="41"/>
      <c r="U22" s="28"/>
      <c r="W22" s="26">
        <f t="shared" si="2"/>
        <v>6.539999999999992</v>
      </c>
      <c r="X22" s="27">
        <f t="shared" si="2"/>
        <v>9.4499999999999993</v>
      </c>
      <c r="Y22" s="27">
        <f t="shared" si="2"/>
        <v>-8.620000000000001</v>
      </c>
      <c r="Z22" s="27">
        <f t="shared" si="3"/>
        <v>5.105947365542022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182.32</v>
      </c>
      <c r="N23" s="24">
        <v>12.32</v>
      </c>
      <c r="O23" s="25">
        <v>29.64</v>
      </c>
      <c r="Q23" s="26">
        <f t="shared" si="6"/>
        <v>4.1828571428571388</v>
      </c>
      <c r="R23" s="27">
        <f t="shared" si="7"/>
        <v>12.32</v>
      </c>
      <c r="S23" s="27">
        <f t="shared" si="8"/>
        <v>-20.429530201342281</v>
      </c>
      <c r="T23" s="41"/>
      <c r="U23" s="28"/>
      <c r="W23" s="26">
        <f t="shared" si="2"/>
        <v>7.3199999999999932</v>
      </c>
      <c r="X23" s="27">
        <f t="shared" si="2"/>
        <v>12.32</v>
      </c>
      <c r="Y23" s="27">
        <f t="shared" si="2"/>
        <v>-7.6099999999999994</v>
      </c>
      <c r="Z23" s="27">
        <f t="shared" si="3"/>
        <v>6.2034493544843485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182.19</v>
      </c>
      <c r="N24" s="24">
        <v>13.83</v>
      </c>
      <c r="O24" s="25">
        <v>30.63</v>
      </c>
      <c r="Q24" s="26">
        <f t="shared" si="6"/>
        <v>4.1085714285714277</v>
      </c>
      <c r="R24" s="27">
        <f t="shared" si="7"/>
        <v>13.83</v>
      </c>
      <c r="S24" s="27">
        <f t="shared" si="8"/>
        <v>-17.771812080536918</v>
      </c>
      <c r="T24" s="41"/>
      <c r="U24" s="28"/>
      <c r="W24" s="26">
        <f t="shared" si="2"/>
        <v>7.1899999999999977</v>
      </c>
      <c r="X24" s="27">
        <f t="shared" si="2"/>
        <v>13.83</v>
      </c>
      <c r="Y24" s="27">
        <f t="shared" si="2"/>
        <v>-6.620000000000001</v>
      </c>
      <c r="Z24" s="27">
        <f t="shared" si="3"/>
        <v>6.3432150420490245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180.06</v>
      </c>
      <c r="N25" s="31">
        <v>10.97</v>
      </c>
      <c r="O25" s="32">
        <v>29.6</v>
      </c>
      <c r="Q25" s="33">
        <f t="shared" si="6"/>
        <v>2.8914285714285723</v>
      </c>
      <c r="R25" s="34">
        <f t="shared" si="7"/>
        <v>10.97</v>
      </c>
      <c r="S25" s="34">
        <f t="shared" si="8"/>
        <v>-20.53691275167785</v>
      </c>
      <c r="T25" s="42"/>
      <c r="U25" s="35"/>
      <c r="W25" s="33">
        <f t="shared" si="2"/>
        <v>5.0600000000000023</v>
      </c>
      <c r="X25" s="34">
        <f t="shared" si="2"/>
        <v>10.97</v>
      </c>
      <c r="Y25" s="34">
        <f t="shared" si="2"/>
        <v>-7.6499999999999986</v>
      </c>
      <c r="Z25" s="34">
        <f t="shared" si="3"/>
        <v>3.8856458134124239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4.0830491178339283</v>
      </c>
      <c r="R28" s="44">
        <f>AVERAGE(R5:R9,R13:R17)</f>
        <v>9.6192982456140381</v>
      </c>
      <c r="S28" s="44">
        <f t="shared" ref="S28" si="9">AVERAGE(S5:S9,S13:S17,S21:S25)</f>
        <v>-11.219686800894856</v>
      </c>
      <c r="T28" s="44">
        <f>AVERAGE(T5:T9,T13:T17)</f>
        <v>8.4862537575221282</v>
      </c>
      <c r="V28" t="s">
        <v>89</v>
      </c>
      <c r="W28" s="44">
        <f>AVERAGE(W5:W9,W13:W17,W21:W25)</f>
        <v>9.2179999999999982</v>
      </c>
      <c r="X28" s="44">
        <f>AVERAGE(X5:X9,X13:X17,X21:X25)</f>
        <v>12.180666666666669</v>
      </c>
      <c r="Y28" s="44">
        <f t="shared" ref="Y28:Z28" si="10">AVERAGE(Y5:Y9,Y13:Y17,Y21:Y25)</f>
        <v>-4.179333333333334</v>
      </c>
      <c r="Z28" s="44">
        <f t="shared" si="10"/>
        <v>10.293255392792181</v>
      </c>
    </row>
    <row r="29" spans="2:27" x14ac:dyDescent="0.25">
      <c r="O29" t="s">
        <v>83</v>
      </c>
      <c r="Q29" s="44">
        <f>MAX(Q5:Q9,Q13:Q17,Q21:Q25)</f>
        <v>26.974683544303801</v>
      </c>
      <c r="R29" s="44">
        <f>MAX(R5:R9,R13:R17)</f>
        <v>19.174242424242426</v>
      </c>
      <c r="S29" s="44">
        <f>MAX(S5:S9,S13:S17,S21:S25)</f>
        <v>20.590604026845639</v>
      </c>
      <c r="T29" s="44">
        <f>MAX(T5:T9,T13:T17)</f>
        <v>17.071061396343428</v>
      </c>
      <c r="V29" t="s">
        <v>90</v>
      </c>
      <c r="W29" s="44">
        <f>MAX(W5:W9,W13:W17,W21:W25)</f>
        <v>21.310000000000002</v>
      </c>
      <c r="X29" s="44">
        <f>MAX(X5:X9,X13:X17,X21:X25)</f>
        <v>25.310000000000002</v>
      </c>
      <c r="Y29" s="44">
        <f>MAX(Y5:Y9,Y13:Y17,Y21:Y25)</f>
        <v>7.6700000000000017</v>
      </c>
      <c r="Z29" s="44">
        <f>MAX(Z5:Z9,Z13:Z17,Z21:Z25)</f>
        <v>24.516185384263167</v>
      </c>
    </row>
    <row r="30" spans="2:27" x14ac:dyDescent="0.25">
      <c r="O30" t="s">
        <v>84</v>
      </c>
      <c r="Q30" s="44">
        <f>MIN(Q5:Q9,Q13:Q17,Q21:Q25)</f>
        <v>-18.77027027027027</v>
      </c>
      <c r="R30" s="44">
        <f>MIN(R5:R9,R13:R17)</f>
        <v>2.1754385964912313</v>
      </c>
      <c r="S30" s="44">
        <f>MIN(S5:S9,S13:S17,S21:S25)</f>
        <v>-24.832214765100673</v>
      </c>
      <c r="T30" s="44">
        <f>MIN(T5:T9,T13:T17)</f>
        <v>3.4236107064599128</v>
      </c>
      <c r="V30" t="s">
        <v>91</v>
      </c>
      <c r="W30" s="44">
        <f>MIN(W5:W9,W13:W17,W21:W25)</f>
        <v>4.0999999999999943</v>
      </c>
      <c r="X30" s="44">
        <f>MIN(X5:X9,X13:X17,X21:X25)</f>
        <v>2.480000000000004</v>
      </c>
      <c r="Y30" s="44">
        <f>MIN(Y5:Y9,Y13:Y17,Y21:Y25)</f>
        <v>-9.25</v>
      </c>
      <c r="Z30" s="44">
        <f>MIN(Z5:Z9,Z13:Z17,Z21:Z25)</f>
        <v>3.8856458134124239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AFEF-7E1D-4689-8D65-648D2B1EE2F7}">
  <dimension ref="B3:P39"/>
  <sheetViews>
    <sheetView topLeftCell="G12" workbookViewId="0">
      <selection activeCell="O37" sqref="O37:O39"/>
    </sheetView>
  </sheetViews>
  <sheetFormatPr defaultRowHeight="15" x14ac:dyDescent="0.25"/>
  <sheetData>
    <row r="3" spans="2:16" x14ac:dyDescent="0.25">
      <c r="B3" t="s">
        <v>79</v>
      </c>
      <c r="G3">
        <v>125</v>
      </c>
      <c r="H3" t="s">
        <v>78</v>
      </c>
      <c r="L3">
        <v>500</v>
      </c>
    </row>
    <row r="4" spans="2:16" ht="15.75" thickBot="1" x14ac:dyDescent="0.3">
      <c r="B4">
        <v>125</v>
      </c>
      <c r="C4">
        <v>40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</row>
    <row r="5" spans="2:16" x14ac:dyDescent="0.25">
      <c r="B5">
        <v>500</v>
      </c>
      <c r="C5">
        <v>80</v>
      </c>
      <c r="G5" s="18">
        <v>-11.229729729729733</v>
      </c>
      <c r="H5" s="19">
        <v>12.068181818181824</v>
      </c>
      <c r="I5" s="19">
        <v>-27.302013422818796</v>
      </c>
      <c r="J5" s="27">
        <v>5.3029706787679363</v>
      </c>
      <c r="L5" s="18">
        <v>-6.2972972972972929</v>
      </c>
      <c r="M5" s="19">
        <v>7.8560606060606091</v>
      </c>
      <c r="N5" s="19">
        <v>-19.382550335570468</v>
      </c>
      <c r="O5" s="27">
        <v>3.4236107064599128</v>
      </c>
      <c r="P5" s="44"/>
    </row>
    <row r="6" spans="2:16" x14ac:dyDescent="0.25">
      <c r="G6" s="26">
        <v>-12.351351351351351</v>
      </c>
      <c r="H6" s="27">
        <v>10.901515151515142</v>
      </c>
      <c r="I6" s="27">
        <v>-19.194630872483216</v>
      </c>
      <c r="J6" s="27">
        <v>4.5398581592095137</v>
      </c>
      <c r="L6" s="26">
        <v>-18.77027027027027</v>
      </c>
      <c r="M6" s="27">
        <v>13.893939393939398</v>
      </c>
      <c r="N6" s="27">
        <v>-16.29530201342282</v>
      </c>
      <c r="O6" s="27">
        <v>5.801745357126336</v>
      </c>
      <c r="P6" s="44"/>
    </row>
    <row r="7" spans="2:16" x14ac:dyDescent="0.25">
      <c r="G7" s="26">
        <v>-13.418918918918928</v>
      </c>
      <c r="H7" s="27">
        <v>11.000000000000009</v>
      </c>
      <c r="I7" s="27">
        <v>-24.536912751677853</v>
      </c>
      <c r="J7" s="27">
        <v>4.1855495862646821</v>
      </c>
      <c r="L7" s="26">
        <v>-6.3243243243243334</v>
      </c>
      <c r="M7" s="27">
        <v>18.030303030303038</v>
      </c>
      <c r="N7" s="27">
        <v>-19.43624161073825</v>
      </c>
      <c r="O7" s="27">
        <v>11.101582563281944</v>
      </c>
      <c r="P7" s="44"/>
    </row>
    <row r="8" spans="2:16" x14ac:dyDescent="0.25">
      <c r="G8" s="26">
        <v>-15.000000000000002</v>
      </c>
      <c r="H8" s="27">
        <v>10.946969696969688</v>
      </c>
      <c r="I8" s="27">
        <v>-21.771812080536911</v>
      </c>
      <c r="J8" s="27">
        <v>3.967777861738913</v>
      </c>
      <c r="L8" s="26">
        <v>-5.5405405405405324</v>
      </c>
      <c r="M8" s="27">
        <v>19.174242424242426</v>
      </c>
      <c r="N8" s="27">
        <v>-24.832214765100673</v>
      </c>
      <c r="O8" s="27">
        <v>11.90829240839788</v>
      </c>
      <c r="P8" s="44"/>
    </row>
    <row r="9" spans="2:16" ht="15.75" thickBot="1" x14ac:dyDescent="0.3">
      <c r="G9" s="33">
        <v>-9.4189189189189175</v>
      </c>
      <c r="H9" s="34">
        <v>18.204545454545457</v>
      </c>
      <c r="I9" s="34">
        <v>-27.382550335570464</v>
      </c>
      <c r="J9" s="27">
        <v>10.34033945986895</v>
      </c>
      <c r="L9" s="33">
        <v>-9.7837837837837771</v>
      </c>
      <c r="M9" s="34">
        <v>13.045454545454543</v>
      </c>
      <c r="N9" s="34">
        <v>-24.671140939597318</v>
      </c>
      <c r="O9" s="27">
        <v>6.4290519571920735</v>
      </c>
      <c r="P9" s="44"/>
    </row>
    <row r="10" spans="2:16" x14ac:dyDescent="0.25">
      <c r="G10" s="18">
        <v>17.379746835443044</v>
      </c>
      <c r="H10" s="19">
        <v>9.8596491228070136</v>
      </c>
      <c r="I10" s="19">
        <v>60.85906040268457</v>
      </c>
      <c r="J10" s="27">
        <v>16.254492383044607</v>
      </c>
      <c r="L10" s="18">
        <v>14.151898734177223</v>
      </c>
      <c r="M10" s="19">
        <v>2.2280701754386021</v>
      </c>
      <c r="N10" s="19">
        <v>9.7449664429530269</v>
      </c>
      <c r="O10" s="27">
        <v>6.4824343681865679</v>
      </c>
      <c r="P10" s="44"/>
    </row>
    <row r="11" spans="2:16" x14ac:dyDescent="0.25">
      <c r="G11" s="26">
        <v>33.037974683544299</v>
      </c>
      <c r="H11" s="27">
        <v>6.842105263157892</v>
      </c>
      <c r="I11" s="27">
        <v>72.187919463087241</v>
      </c>
      <c r="J11" s="27">
        <v>20.596147232481925</v>
      </c>
      <c r="L11" s="26">
        <v>26.974683544303801</v>
      </c>
      <c r="M11" s="27">
        <v>15.385964912280695</v>
      </c>
      <c r="N11" s="27">
        <v>-19.355704697986578</v>
      </c>
      <c r="O11" s="27">
        <v>17.071061396343428</v>
      </c>
      <c r="P11" s="44"/>
    </row>
    <row r="12" spans="2:16" x14ac:dyDescent="0.25">
      <c r="G12" s="26">
        <v>31.430379746835442</v>
      </c>
      <c r="H12" s="27">
        <v>10.859649122807014</v>
      </c>
      <c r="I12" s="27">
        <v>72.107382550335558</v>
      </c>
      <c r="J12" s="27">
        <v>22.327568342047456</v>
      </c>
      <c r="L12" s="26">
        <v>17.025316455696206</v>
      </c>
      <c r="M12" s="27">
        <v>2.1754385964912313</v>
      </c>
      <c r="N12" s="27">
        <v>20.590604026845639</v>
      </c>
      <c r="O12" s="27">
        <v>8.1702613256842085</v>
      </c>
      <c r="P12" s="44"/>
    </row>
    <row r="13" spans="2:16" x14ac:dyDescent="0.25">
      <c r="G13" s="26">
        <v>25.886075949367093</v>
      </c>
      <c r="H13" s="27">
        <v>-0.10526315789474083</v>
      </c>
      <c r="I13" s="27">
        <v>10.201342281879187</v>
      </c>
      <c r="J13" s="27">
        <v>9.0889657339382168</v>
      </c>
      <c r="L13" s="26">
        <v>15.26582278481013</v>
      </c>
      <c r="M13" s="27">
        <v>2.2280701754386021</v>
      </c>
      <c r="N13" s="27">
        <v>9.7986577181208006</v>
      </c>
      <c r="O13" s="27">
        <v>6.8486432810165923</v>
      </c>
      <c r="P13" s="44"/>
    </row>
    <row r="14" spans="2:16" ht="15.75" thickBot="1" x14ac:dyDescent="0.3">
      <c r="G14" s="33">
        <v>9.3797468354430347</v>
      </c>
      <c r="H14" s="34">
        <v>9.4298245614035086</v>
      </c>
      <c r="I14" s="34">
        <v>-14.630872483221474</v>
      </c>
      <c r="J14" s="27">
        <v>7.9640805826511576</v>
      </c>
      <c r="L14" s="33">
        <v>15.367088607594937</v>
      </c>
      <c r="M14" s="34">
        <v>2.1754385964912313</v>
      </c>
      <c r="N14" s="34">
        <v>20.53691275167785</v>
      </c>
      <c r="O14" s="27">
        <v>7.6258542115323404</v>
      </c>
    </row>
    <row r="16" spans="2:16" x14ac:dyDescent="0.25">
      <c r="E16" t="s">
        <v>67</v>
      </c>
      <c r="G16" s="44">
        <f>AVERAGE(G5:G14)</f>
        <v>5.5695005131713975</v>
      </c>
      <c r="H16" s="44">
        <f t="shared" ref="H16:O16" si="0">AVERAGE(H5:H14)</f>
        <v>10.000717703349281</v>
      </c>
      <c r="I16" s="44">
        <f t="shared" si="0"/>
        <v>8.0536912751677843</v>
      </c>
      <c r="J16" s="44">
        <f t="shared" si="0"/>
        <v>10.456775002001338</v>
      </c>
      <c r="K16" s="44"/>
      <c r="L16" s="44">
        <f t="shared" si="0"/>
        <v>4.206859391036609</v>
      </c>
      <c r="M16" s="44">
        <f t="shared" si="0"/>
        <v>9.6192982456140381</v>
      </c>
      <c r="N16" s="44">
        <f t="shared" si="0"/>
        <v>-6.330201342281879</v>
      </c>
      <c r="O16" s="44">
        <f t="shared" si="0"/>
        <v>8.4862537575221282</v>
      </c>
      <c r="P16" s="44"/>
    </row>
    <row r="17" spans="5:16" x14ac:dyDescent="0.25">
      <c r="E17" t="s">
        <v>83</v>
      </c>
      <c r="G17" s="44">
        <f>MAX(G5:G14)</f>
        <v>33.037974683544299</v>
      </c>
      <c r="H17" s="44">
        <f t="shared" ref="H17:O17" si="1">MAX(H5:H14)</f>
        <v>18.204545454545457</v>
      </c>
      <c r="I17" s="44">
        <f t="shared" si="1"/>
        <v>72.187919463087241</v>
      </c>
      <c r="J17" s="44">
        <f t="shared" si="1"/>
        <v>22.327568342047456</v>
      </c>
      <c r="K17" s="44"/>
      <c r="L17" s="44">
        <f t="shared" si="1"/>
        <v>26.974683544303801</v>
      </c>
      <c r="M17" s="44">
        <f t="shared" si="1"/>
        <v>19.174242424242426</v>
      </c>
      <c r="N17" s="44">
        <f t="shared" si="1"/>
        <v>20.590604026845639</v>
      </c>
      <c r="O17" s="44">
        <f t="shared" si="1"/>
        <v>17.071061396343428</v>
      </c>
      <c r="P17" s="44"/>
    </row>
    <row r="18" spans="5:16" x14ac:dyDescent="0.25">
      <c r="E18" t="s">
        <v>84</v>
      </c>
      <c r="G18" s="44">
        <f>MIN(G5:G14)</f>
        <v>-15.000000000000002</v>
      </c>
      <c r="H18" s="44">
        <f t="shared" ref="H18:O18" si="2">MIN(H5:H14)</f>
        <v>-0.10526315789474083</v>
      </c>
      <c r="I18" s="44">
        <f t="shared" si="2"/>
        <v>-27.382550335570464</v>
      </c>
      <c r="J18" s="44">
        <f t="shared" si="2"/>
        <v>3.967777861738913</v>
      </c>
      <c r="K18" s="44"/>
      <c r="L18" s="44">
        <f t="shared" si="2"/>
        <v>-18.77027027027027</v>
      </c>
      <c r="M18" s="44">
        <f t="shared" si="2"/>
        <v>2.1754385964912313</v>
      </c>
      <c r="N18" s="44">
        <f t="shared" si="2"/>
        <v>-24.832214765100673</v>
      </c>
      <c r="O18" s="44">
        <f t="shared" si="2"/>
        <v>3.4236107064599128</v>
      </c>
      <c r="P18" s="44"/>
    </row>
    <row r="20" spans="5:16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</row>
    <row r="21" spans="5:16" x14ac:dyDescent="0.25">
      <c r="G21" s="45">
        <v>8.3100000000000023</v>
      </c>
      <c r="H21" s="43">
        <v>15.930000000000007</v>
      </c>
      <c r="I21" s="43">
        <v>-10.170000000000002</v>
      </c>
      <c r="J21" s="43">
        <v>8.264397381244919</v>
      </c>
      <c r="L21" s="45">
        <v>4.6599999999999966</v>
      </c>
      <c r="M21" s="43">
        <v>10.370000000000005</v>
      </c>
      <c r="N21" s="43">
        <v>-7.2199999999999989</v>
      </c>
      <c r="O21" s="43">
        <v>5.3355149539395654</v>
      </c>
    </row>
    <row r="22" spans="5:16" x14ac:dyDescent="0.25">
      <c r="G22" s="26">
        <v>9.14</v>
      </c>
      <c r="H22" s="27">
        <v>14.389999999999986</v>
      </c>
      <c r="I22" s="27">
        <v>-7.1499999999999986</v>
      </c>
      <c r="J22" s="27">
        <v>7.075127160784433</v>
      </c>
      <c r="L22" s="26">
        <v>13.89</v>
      </c>
      <c r="M22" s="27">
        <v>18.340000000000003</v>
      </c>
      <c r="N22" s="27">
        <v>-6.07</v>
      </c>
      <c r="O22" s="27">
        <v>9.0417111541006534</v>
      </c>
    </row>
    <row r="23" spans="5:16" x14ac:dyDescent="0.25">
      <c r="G23" s="26">
        <v>9.9300000000000068</v>
      </c>
      <c r="H23" s="27">
        <v>14.52000000000001</v>
      </c>
      <c r="I23" s="27">
        <v>-9.14</v>
      </c>
      <c r="J23" s="27">
        <v>6.5229561193488053</v>
      </c>
      <c r="L23" s="26">
        <v>4.6800000000000068</v>
      </c>
      <c r="M23" s="27">
        <v>23.800000000000011</v>
      </c>
      <c r="N23" s="27">
        <v>-7.2399999999999984</v>
      </c>
      <c r="O23" s="27">
        <v>17.301225185159382</v>
      </c>
    </row>
    <row r="24" spans="5:16" x14ac:dyDescent="0.25">
      <c r="G24" s="26">
        <v>11.100000000000001</v>
      </c>
      <c r="H24" s="27">
        <v>14.449999999999989</v>
      </c>
      <c r="I24" s="27">
        <v>-8.11</v>
      </c>
      <c r="J24" s="27">
        <v>6.1835704845977375</v>
      </c>
      <c r="L24" s="26">
        <v>4.0999999999999943</v>
      </c>
      <c r="M24" s="27">
        <v>25.310000000000002</v>
      </c>
      <c r="N24" s="27">
        <v>-9.25</v>
      </c>
      <c r="O24" s="27">
        <v>18.558439515627754</v>
      </c>
    </row>
    <row r="25" spans="5:16" ht="15.75" thickBot="1" x14ac:dyDescent="0.3">
      <c r="G25" s="33">
        <v>6.9699999999999989</v>
      </c>
      <c r="H25" s="34">
        <v>24.03</v>
      </c>
      <c r="I25" s="34">
        <v>-10.199999999999999</v>
      </c>
      <c r="J25" s="34">
        <v>16.11486835020159</v>
      </c>
      <c r="L25" s="33">
        <v>7.2399999999999949</v>
      </c>
      <c r="M25" s="34">
        <v>17.22</v>
      </c>
      <c r="N25" s="34">
        <v>-9.1900000000000013</v>
      </c>
      <c r="O25" s="34">
        <v>10.019335081681078</v>
      </c>
    </row>
    <row r="26" spans="5:16" x14ac:dyDescent="0.25">
      <c r="G26" s="45">
        <v>13.730000000000004</v>
      </c>
      <c r="H26" s="43">
        <v>11.239999999999995</v>
      </c>
      <c r="I26" s="43">
        <v>22.67</v>
      </c>
      <c r="J26" s="43">
        <v>23.343489859111656</v>
      </c>
      <c r="L26" s="45">
        <v>11.180000000000007</v>
      </c>
      <c r="M26" s="43">
        <v>2.5400000000000063</v>
      </c>
      <c r="N26" s="43">
        <v>3.6300000000000026</v>
      </c>
      <c r="O26" s="43">
        <v>9.3095888428953799</v>
      </c>
    </row>
    <row r="27" spans="5:16" x14ac:dyDescent="0.25">
      <c r="G27" s="26">
        <v>26.099999999999994</v>
      </c>
      <c r="H27" s="27">
        <v>7.7999999999999972</v>
      </c>
      <c r="I27" s="27">
        <v>26.89</v>
      </c>
      <c r="J27" s="27">
        <v>29.578650795624355</v>
      </c>
      <c r="L27" s="26">
        <v>21.310000000000002</v>
      </c>
      <c r="M27" s="27">
        <v>17.539999999999992</v>
      </c>
      <c r="N27" s="27">
        <v>-7.2100000000000009</v>
      </c>
      <c r="O27" s="27">
        <v>24.516185384263167</v>
      </c>
    </row>
    <row r="28" spans="5:16" x14ac:dyDescent="0.25">
      <c r="G28" s="26">
        <v>24.83</v>
      </c>
      <c r="H28" s="27">
        <v>12.379999999999995</v>
      </c>
      <c r="I28" s="27">
        <v>26.86</v>
      </c>
      <c r="J28" s="27">
        <v>32.065188680692671</v>
      </c>
      <c r="L28" s="26">
        <v>13.450000000000003</v>
      </c>
      <c r="M28" s="27">
        <v>2.480000000000004</v>
      </c>
      <c r="N28" s="27">
        <v>7.6700000000000017</v>
      </c>
      <c r="O28" s="27">
        <v>11.733520057590226</v>
      </c>
    </row>
    <row r="29" spans="5:16" x14ac:dyDescent="0.25">
      <c r="G29" s="26">
        <v>20.450000000000003</v>
      </c>
      <c r="H29" s="27">
        <v>-0.12000000000000455</v>
      </c>
      <c r="I29" s="27">
        <v>3.7999999999999972</v>
      </c>
      <c r="J29" s="27">
        <v>13.052894820715352</v>
      </c>
      <c r="L29" s="26">
        <v>12.060000000000002</v>
      </c>
      <c r="M29" s="27">
        <v>2.5400000000000063</v>
      </c>
      <c r="N29" s="27">
        <v>3.6499999999999986</v>
      </c>
      <c r="O29" s="27">
        <v>9.8355107752149138</v>
      </c>
    </row>
    <row r="30" spans="5:16" ht="15.75" thickBot="1" x14ac:dyDescent="0.3">
      <c r="G30" s="33">
        <v>7.4099999999999966</v>
      </c>
      <c r="H30" s="34">
        <v>10.75</v>
      </c>
      <c r="I30" s="34">
        <v>-5.4499999999999993</v>
      </c>
      <c r="J30" s="34">
        <v>11.437418649393891</v>
      </c>
      <c r="L30" s="33">
        <v>12.14</v>
      </c>
      <c r="M30" s="34">
        <v>2.480000000000004</v>
      </c>
      <c r="N30" s="34">
        <v>7.6499999999999986</v>
      </c>
      <c r="O30" s="34">
        <v>10.951683156815108</v>
      </c>
    </row>
    <row r="31" spans="5:16" x14ac:dyDescent="0.25">
      <c r="G31" s="45">
        <v>21.210000000000008</v>
      </c>
      <c r="H31" s="43">
        <v>4.21</v>
      </c>
      <c r="I31" s="43">
        <v>15.649999999999999</v>
      </c>
      <c r="J31" s="43">
        <v>24.339133678783895</v>
      </c>
      <c r="L31" s="45">
        <v>7.4499999999999886</v>
      </c>
      <c r="M31" s="43">
        <v>13.52</v>
      </c>
      <c r="N31" s="43">
        <v>-8.61</v>
      </c>
      <c r="O31" s="43">
        <v>6.2578592091076644</v>
      </c>
    </row>
    <row r="32" spans="5:16" x14ac:dyDescent="0.25">
      <c r="G32" s="26">
        <v>21.379999999999995</v>
      </c>
      <c r="H32" s="27">
        <v>8.0299999999999994</v>
      </c>
      <c r="I32" s="27">
        <v>22.65</v>
      </c>
      <c r="J32" s="27">
        <v>26.548659659247136</v>
      </c>
      <c r="L32" s="26">
        <v>6.539999999999992</v>
      </c>
      <c r="M32" s="27">
        <v>9.4499999999999993</v>
      </c>
      <c r="N32" s="27">
        <v>-8.620000000000001</v>
      </c>
      <c r="O32" s="27">
        <v>5.105947365542022</v>
      </c>
    </row>
    <row r="33" spans="5:16" x14ac:dyDescent="0.25">
      <c r="G33" s="26">
        <v>21.539999999999992</v>
      </c>
      <c r="H33" s="27">
        <v>5.28</v>
      </c>
      <c r="I33" s="27">
        <v>21.65</v>
      </c>
      <c r="J33" s="27">
        <v>26.32335567590232</v>
      </c>
      <c r="L33" s="26">
        <v>7.3199999999999932</v>
      </c>
      <c r="M33" s="27">
        <v>12.32</v>
      </c>
      <c r="N33" s="27">
        <v>-7.6099999999999994</v>
      </c>
      <c r="O33" s="27">
        <v>6.2034493544843485</v>
      </c>
    </row>
    <row r="34" spans="5:16" x14ac:dyDescent="0.25">
      <c r="G34" s="26">
        <v>21.539999999999992</v>
      </c>
      <c r="H34" s="27">
        <v>7.86</v>
      </c>
      <c r="I34" s="27">
        <v>21.65</v>
      </c>
      <c r="J34" s="27">
        <v>26.405926659556542</v>
      </c>
      <c r="L34" s="26">
        <v>7.1899999999999977</v>
      </c>
      <c r="M34" s="27">
        <v>13.83</v>
      </c>
      <c r="N34" s="27">
        <v>-6.620000000000001</v>
      </c>
      <c r="O34" s="27">
        <v>6.3432150420490245</v>
      </c>
    </row>
    <row r="35" spans="5:16" ht="15.75" thickBot="1" x14ac:dyDescent="0.3">
      <c r="G35" s="33">
        <v>21.539999999999992</v>
      </c>
      <c r="H35" s="34">
        <v>5.28</v>
      </c>
      <c r="I35" s="34">
        <v>21.65</v>
      </c>
      <c r="J35" s="34">
        <v>26.32335567590232</v>
      </c>
      <c r="L35" s="33">
        <v>5.0600000000000023</v>
      </c>
      <c r="M35" s="34">
        <v>10.97</v>
      </c>
      <c r="N35" s="34">
        <v>-7.6499999999999986</v>
      </c>
      <c r="O35" s="34">
        <v>3.8856458134124239</v>
      </c>
    </row>
    <row r="37" spans="5:16" x14ac:dyDescent="0.25">
      <c r="E37" t="s">
        <v>67</v>
      </c>
      <c r="G37" s="44">
        <f>AVERAGE(G21:G35)</f>
        <v>16.345333333333333</v>
      </c>
      <c r="H37" s="44">
        <f t="shared" ref="H37:O37" si="3">AVERAGE(H21:H35)</f>
        <v>10.401999999999999</v>
      </c>
      <c r="I37" s="44">
        <f t="shared" si="3"/>
        <v>8.8833333333333346</v>
      </c>
      <c r="J37" s="44">
        <f t="shared" si="3"/>
        <v>18.90526624340718</v>
      </c>
      <c r="K37" s="44"/>
      <c r="L37" s="44">
        <f t="shared" si="3"/>
        <v>9.2179999999999982</v>
      </c>
      <c r="M37" s="44">
        <f t="shared" si="3"/>
        <v>12.180666666666669</v>
      </c>
      <c r="N37" s="44">
        <f t="shared" si="3"/>
        <v>-4.179333333333334</v>
      </c>
      <c r="O37" s="44">
        <f t="shared" si="3"/>
        <v>10.293255392792181</v>
      </c>
      <c r="P37" s="44"/>
    </row>
    <row r="38" spans="5:16" x14ac:dyDescent="0.25">
      <c r="E38" t="s">
        <v>83</v>
      </c>
      <c r="G38" s="44">
        <f>MAX(G21:G35)</f>
        <v>26.099999999999994</v>
      </c>
      <c r="H38" s="44">
        <f t="shared" ref="H38:O38" si="4">MAX(H21:H35)</f>
        <v>24.03</v>
      </c>
      <c r="I38" s="44">
        <f t="shared" si="4"/>
        <v>26.89</v>
      </c>
      <c r="J38" s="44">
        <f t="shared" si="4"/>
        <v>32.065188680692671</v>
      </c>
      <c r="K38" s="44"/>
      <c r="L38" s="44">
        <f t="shared" si="4"/>
        <v>21.310000000000002</v>
      </c>
      <c r="M38" s="44">
        <f t="shared" si="4"/>
        <v>25.310000000000002</v>
      </c>
      <c r="N38" s="44">
        <f t="shared" si="4"/>
        <v>7.6700000000000017</v>
      </c>
      <c r="O38" s="44">
        <f t="shared" si="4"/>
        <v>24.516185384263167</v>
      </c>
      <c r="P38" s="44"/>
    </row>
    <row r="39" spans="5:16" x14ac:dyDescent="0.25">
      <c r="E39" t="s">
        <v>84</v>
      </c>
      <c r="G39" s="44">
        <f>MIN(G21:G35)</f>
        <v>6.9699999999999989</v>
      </c>
      <c r="H39" s="44">
        <f t="shared" ref="H39:O39" si="5">MIN(H21:H35)</f>
        <v>-0.12000000000000455</v>
      </c>
      <c r="I39" s="44">
        <f t="shared" si="5"/>
        <v>-10.199999999999999</v>
      </c>
      <c r="J39" s="44">
        <f t="shared" si="5"/>
        <v>6.1835704845977375</v>
      </c>
      <c r="K39" s="44"/>
      <c r="L39" s="44">
        <f t="shared" si="5"/>
        <v>4.0999999999999943</v>
      </c>
      <c r="M39" s="44">
        <f t="shared" si="5"/>
        <v>2.480000000000004</v>
      </c>
      <c r="N39" s="44">
        <f t="shared" si="5"/>
        <v>-9.25</v>
      </c>
      <c r="O39" s="44">
        <f t="shared" si="5"/>
        <v>3.8856458134124239</v>
      </c>
      <c r="P39" s="44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045F-2B07-4DFF-A785-B043C81066B8}">
  <dimension ref="B2:AA30"/>
  <sheetViews>
    <sheetView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-11.46</v>
      </c>
      <c r="N5" s="16">
        <v>192.28</v>
      </c>
      <c r="O5" s="17">
        <v>28.99</v>
      </c>
      <c r="Q5" s="18">
        <f>(M5-J5)/J5*100</f>
        <v>-84.513513513513516</v>
      </c>
      <c r="R5" s="19">
        <f>(N5-K5)/K5*100</f>
        <v>45.666666666666664</v>
      </c>
      <c r="S5" s="19">
        <f>(O5-L5)/L5*100</f>
        <v>-22.174496644295306</v>
      </c>
      <c r="T5" s="27">
        <f t="shared" ref="T5:T9" si="0">(SQRT(M5^2+N5^2+O5^2)-SQRT(J5^2+K5^2+L5^2))/SQRT(J5^2+K5^2+L5^2)*100</f>
        <v>24.990173504202808</v>
      </c>
      <c r="U5" s="20"/>
      <c r="W5" s="45">
        <f>(M5-J5)</f>
        <v>62.54</v>
      </c>
      <c r="X5" s="43">
        <f>(N5-K5)</f>
        <v>60.28</v>
      </c>
      <c r="Y5" s="43">
        <f>(O5-L5)</f>
        <v>-8.2600000000000016</v>
      </c>
      <c r="Z5" s="43">
        <f>(SQRT(M5^2+N5^2+O5^2)-SQRT(J5^2+K5^2+L5^2))</f>
        <v>38.945854498477757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-12.81</v>
      </c>
      <c r="N6" s="24">
        <v>192.28</v>
      </c>
      <c r="O6" s="25">
        <v>28.96</v>
      </c>
      <c r="Q6" s="26">
        <f t="shared" ref="Q6:S9" si="1">(M6-J6)/J6*100</f>
        <v>-82.689189189189179</v>
      </c>
      <c r="R6" s="27">
        <f t="shared" si="1"/>
        <v>45.666666666666664</v>
      </c>
      <c r="S6" s="27">
        <f t="shared" si="1"/>
        <v>-22.255033557046978</v>
      </c>
      <c r="T6" s="27">
        <f t="shared" si="0"/>
        <v>25.041264837664727</v>
      </c>
      <c r="U6" s="28"/>
      <c r="W6" s="26">
        <f t="shared" ref="W6:Y25" si="2">(M6-J6)</f>
        <v>61.19</v>
      </c>
      <c r="X6" s="27">
        <f t="shared" si="2"/>
        <v>60.28</v>
      </c>
      <c r="Y6" s="27">
        <f t="shared" si="2"/>
        <v>-8.2899999999999991</v>
      </c>
      <c r="Z6" s="27">
        <f t="shared" ref="Z6:Z25" si="3">(SQRT(M6^2+N6^2+O6^2)-SQRT(J6^2+K6^2+L6^2))</f>
        <v>39.025477620694431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-10.18</v>
      </c>
      <c r="N7" s="24">
        <v>194.68</v>
      </c>
      <c r="O7" s="25">
        <v>31.01</v>
      </c>
      <c r="Q7" s="26">
        <f t="shared" si="1"/>
        <v>-86.243243243243242</v>
      </c>
      <c r="R7" s="27">
        <f t="shared" si="1"/>
        <v>47.484848484848492</v>
      </c>
      <c r="S7" s="27">
        <f t="shared" si="1"/>
        <v>-16.75167785234899</v>
      </c>
      <c r="T7" s="27">
        <f t="shared" si="0"/>
        <v>26.662619985320855</v>
      </c>
      <c r="U7" s="28"/>
      <c r="W7" s="26">
        <f t="shared" si="2"/>
        <v>63.82</v>
      </c>
      <c r="X7" s="27">
        <f t="shared" si="2"/>
        <v>62.680000000000007</v>
      </c>
      <c r="Y7" s="27">
        <f t="shared" si="2"/>
        <v>-6.2399999999999984</v>
      </c>
      <c r="Z7" s="27">
        <f t="shared" si="3"/>
        <v>41.552273269406271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-10.37</v>
      </c>
      <c r="N8" s="24">
        <v>194.83</v>
      </c>
      <c r="O8" s="25">
        <v>30</v>
      </c>
      <c r="Q8" s="26">
        <f t="shared" si="1"/>
        <v>-85.986486486486484</v>
      </c>
      <c r="R8" s="27">
        <f t="shared" si="1"/>
        <v>47.598484848484858</v>
      </c>
      <c r="S8" s="27">
        <f t="shared" si="1"/>
        <v>-19.463087248322147</v>
      </c>
      <c r="T8" s="27">
        <f t="shared" si="0"/>
        <v>26.663775416650935</v>
      </c>
      <c r="U8" s="28"/>
      <c r="W8" s="26">
        <f t="shared" si="2"/>
        <v>63.63</v>
      </c>
      <c r="X8" s="27">
        <f t="shared" si="2"/>
        <v>62.830000000000013</v>
      </c>
      <c r="Y8" s="27">
        <f t="shared" si="2"/>
        <v>-7.25</v>
      </c>
      <c r="Z8" s="27">
        <f t="shared" si="3"/>
        <v>41.554073947599107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-11.46</v>
      </c>
      <c r="N9" s="31">
        <v>193.63</v>
      </c>
      <c r="O9" s="32">
        <v>28.99</v>
      </c>
      <c r="Q9" s="33">
        <f t="shared" si="1"/>
        <v>-84.513513513513516</v>
      </c>
      <c r="R9" s="34">
        <f t="shared" si="1"/>
        <v>46.689393939393938</v>
      </c>
      <c r="S9" s="34">
        <f t="shared" si="1"/>
        <v>-22.174496644295306</v>
      </c>
      <c r="T9" s="27">
        <f t="shared" si="0"/>
        <v>25.845332480116706</v>
      </c>
      <c r="U9" s="35"/>
      <c r="W9" s="33">
        <f t="shared" si="2"/>
        <v>62.54</v>
      </c>
      <c r="X9" s="34">
        <f t="shared" si="2"/>
        <v>61.629999999999995</v>
      </c>
      <c r="Y9" s="34">
        <f t="shared" si="2"/>
        <v>-8.2600000000000016</v>
      </c>
      <c r="Z9" s="34">
        <f t="shared" si="3"/>
        <v>40.278574219027462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46.6</v>
      </c>
      <c r="N13" s="16">
        <v>65.38</v>
      </c>
      <c r="O13" s="17">
        <v>28.17</v>
      </c>
      <c r="Q13" s="18">
        <f>(M13-J13)/J13*100</f>
        <v>-41.0126582278481</v>
      </c>
      <c r="R13" s="19">
        <f>(N13-K13)/K13*100</f>
        <v>-42.649122807017548</v>
      </c>
      <c r="S13" s="19">
        <f>(O13-L13)/L13*100</f>
        <v>-24.375838926174492</v>
      </c>
      <c r="T13" s="27">
        <f t="shared" ref="T13:T17" si="4">(SQRT(M13^2+N13^2+O13^2)-SQRT(J13^2+K13^2+L13^2))/SQRT(J13^2+K13^2+L13^2)*100</f>
        <v>-40.752979886576199</v>
      </c>
      <c r="U13" s="20"/>
      <c r="W13" s="45">
        <f t="shared" si="2"/>
        <v>-32.4</v>
      </c>
      <c r="X13" s="43">
        <f t="shared" si="2"/>
        <v>-48.620000000000005</v>
      </c>
      <c r="Y13" s="43">
        <f t="shared" si="2"/>
        <v>-9.0799999999999983</v>
      </c>
      <c r="Z13" s="43">
        <f t="shared" si="3"/>
        <v>-58.526390753562424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59.14</v>
      </c>
      <c r="N14" s="24">
        <v>66.25</v>
      </c>
      <c r="O14" s="25">
        <v>27.39</v>
      </c>
      <c r="Q14" s="26">
        <f t="shared" ref="Q14:S17" si="5">(M14-J14)/J14*100</f>
        <v>-25.139240506329113</v>
      </c>
      <c r="R14" s="27">
        <f t="shared" si="5"/>
        <v>-41.885964912280706</v>
      </c>
      <c r="S14" s="27">
        <f t="shared" si="5"/>
        <v>-26.469798657718119</v>
      </c>
      <c r="T14" s="27">
        <f t="shared" si="4"/>
        <v>-35.288060549761227</v>
      </c>
      <c r="U14" s="28"/>
      <c r="W14" s="26">
        <f t="shared" si="2"/>
        <v>-19.86</v>
      </c>
      <c r="X14" s="27">
        <f t="shared" si="2"/>
        <v>-47.75</v>
      </c>
      <c r="Y14" s="27">
        <f t="shared" si="2"/>
        <v>-9.86</v>
      </c>
      <c r="Z14" s="27">
        <f t="shared" si="3"/>
        <v>-50.678081122381641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60.5</v>
      </c>
      <c r="N15" s="24">
        <v>66.650000000000006</v>
      </c>
      <c r="O15" s="25">
        <v>27.42</v>
      </c>
      <c r="Q15" s="26">
        <f t="shared" si="5"/>
        <v>-23.417721518987342</v>
      </c>
      <c r="R15" s="27">
        <f t="shared" si="5"/>
        <v>-41.53508771929824</v>
      </c>
      <c r="S15" s="27">
        <f t="shared" si="5"/>
        <v>-26.389261744966436</v>
      </c>
      <c r="T15" s="27">
        <f t="shared" si="4"/>
        <v>-34.478255386079027</v>
      </c>
      <c r="U15" s="28"/>
      <c r="W15" s="26">
        <f t="shared" si="2"/>
        <v>-18.5</v>
      </c>
      <c r="X15" s="27">
        <f t="shared" si="2"/>
        <v>-47.349999999999994</v>
      </c>
      <c r="Y15" s="27">
        <f t="shared" si="2"/>
        <v>-9.8299999999999983</v>
      </c>
      <c r="Z15" s="27">
        <f t="shared" si="3"/>
        <v>-49.515099333667621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40.43</v>
      </c>
      <c r="N16" s="24">
        <v>69.25</v>
      </c>
      <c r="O16" s="25">
        <v>25.06</v>
      </c>
      <c r="Q16" s="26">
        <f t="shared" si="5"/>
        <v>-48.822784810126585</v>
      </c>
      <c r="R16" s="27">
        <f t="shared" si="5"/>
        <v>-39.254385964912281</v>
      </c>
      <c r="S16" s="27">
        <f t="shared" si="5"/>
        <v>-32.724832214765101</v>
      </c>
      <c r="T16" s="27">
        <f t="shared" si="4"/>
        <v>-41.500372561536693</v>
      </c>
      <c r="U16" s="28"/>
      <c r="W16" s="26">
        <f t="shared" si="2"/>
        <v>-38.57</v>
      </c>
      <c r="X16" s="27">
        <f t="shared" si="2"/>
        <v>-44.75</v>
      </c>
      <c r="Y16" s="27">
        <f t="shared" si="2"/>
        <v>-12.190000000000001</v>
      </c>
      <c r="Z16" s="27">
        <f t="shared" si="3"/>
        <v>-59.599740380088662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61.47</v>
      </c>
      <c r="N17" s="31">
        <v>69.42</v>
      </c>
      <c r="O17" s="32">
        <v>28.43</v>
      </c>
      <c r="Q17" s="33">
        <f t="shared" si="5"/>
        <v>-22.189873417721522</v>
      </c>
      <c r="R17" s="34">
        <f t="shared" si="5"/>
        <v>-39.10526315789474</v>
      </c>
      <c r="S17" s="34">
        <f t="shared" si="5"/>
        <v>-23.677852348993291</v>
      </c>
      <c r="T17" s="27">
        <f t="shared" si="4"/>
        <v>-32.468057480679576</v>
      </c>
      <c r="U17" s="35"/>
      <c r="W17" s="33">
        <f t="shared" si="2"/>
        <v>-17.53</v>
      </c>
      <c r="X17" s="34">
        <f t="shared" si="2"/>
        <v>-44.58</v>
      </c>
      <c r="Y17" s="34">
        <f t="shared" si="2"/>
        <v>-8.82</v>
      </c>
      <c r="Z17" s="34">
        <f t="shared" si="3"/>
        <v>-46.628203002875523</v>
      </c>
      <c r="AA17" s="35"/>
    </row>
    <row r="18" spans="2:27" ht="15.75" thickBot="1" x14ac:dyDescent="0.3">
      <c r="C18" s="38">
        <f>(SUM(C5:C14)/10*100)</f>
        <v>20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227.2</v>
      </c>
      <c r="N21" s="16">
        <v>-0.1</v>
      </c>
      <c r="O21" s="17">
        <v>29.45</v>
      </c>
      <c r="Q21" s="18">
        <f>(M21-J21)/J21*100</f>
        <v>29.828571428571422</v>
      </c>
      <c r="R21" s="19">
        <f>(N21-K21)</f>
        <v>-0.1</v>
      </c>
      <c r="S21" s="19">
        <f>(O21-L21)/L21*100</f>
        <v>-20.939597315436242</v>
      </c>
      <c r="T21" s="40"/>
      <c r="U21" s="20"/>
      <c r="W21" s="45">
        <f t="shared" si="2"/>
        <v>52.199999999999989</v>
      </c>
      <c r="X21" s="43">
        <f t="shared" si="2"/>
        <v>-0.1</v>
      </c>
      <c r="Y21" s="43">
        <f t="shared" si="2"/>
        <v>-7.8000000000000007</v>
      </c>
      <c r="Z21" s="43">
        <f t="shared" si="3"/>
        <v>50.180199479514869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219.92</v>
      </c>
      <c r="N22" s="24">
        <v>72.94</v>
      </c>
      <c r="O22" s="25">
        <v>25.23</v>
      </c>
      <c r="Q22" s="26">
        <f t="shared" ref="Q22:Q25" si="6">(M22-J22)/J22*100</f>
        <v>25.668571428571425</v>
      </c>
      <c r="R22" s="27">
        <f t="shared" ref="R22:R25" si="7">(N22-K22)</f>
        <v>72.94</v>
      </c>
      <c r="S22" s="27">
        <f t="shared" ref="S22:S25" si="8">(O22-L22)/L22*100</f>
        <v>-32.26845637583893</v>
      </c>
      <c r="T22" s="41"/>
      <c r="U22" s="28"/>
      <c r="W22" s="26">
        <f t="shared" si="2"/>
        <v>44.919999999999987</v>
      </c>
      <c r="X22" s="27">
        <f t="shared" si="2"/>
        <v>72.94</v>
      </c>
      <c r="Y22" s="27">
        <f t="shared" si="2"/>
        <v>-12.02</v>
      </c>
      <c r="Z22" s="27">
        <f t="shared" si="3"/>
        <v>54.149404794429216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232.18</v>
      </c>
      <c r="N23" s="24">
        <v>30.85</v>
      </c>
      <c r="O23" s="25">
        <v>27.49</v>
      </c>
      <c r="Q23" s="26">
        <f t="shared" si="6"/>
        <v>32.674285714285716</v>
      </c>
      <c r="R23" s="27">
        <f t="shared" si="7"/>
        <v>30.85</v>
      </c>
      <c r="S23" s="27">
        <f t="shared" si="8"/>
        <v>-26.201342281879196</v>
      </c>
      <c r="T23" s="41"/>
      <c r="U23" s="28"/>
      <c r="W23" s="26">
        <f t="shared" si="2"/>
        <v>57.180000000000007</v>
      </c>
      <c r="X23" s="27">
        <f t="shared" si="2"/>
        <v>30.85</v>
      </c>
      <c r="Y23" s="27">
        <f t="shared" si="2"/>
        <v>-9.7600000000000016</v>
      </c>
      <c r="Z23" s="27">
        <f t="shared" si="3"/>
        <v>56.907726376812946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233.33</v>
      </c>
      <c r="N24" s="24">
        <v>32.33</v>
      </c>
      <c r="O24" s="25">
        <v>28.51</v>
      </c>
      <c r="Q24" s="26">
        <f t="shared" si="6"/>
        <v>33.331428571428582</v>
      </c>
      <c r="R24" s="27">
        <f t="shared" si="7"/>
        <v>32.33</v>
      </c>
      <c r="S24" s="27">
        <f t="shared" si="8"/>
        <v>-23.463087248322143</v>
      </c>
      <c r="T24" s="41"/>
      <c r="U24" s="28"/>
      <c r="W24" s="26">
        <f t="shared" si="2"/>
        <v>58.330000000000013</v>
      </c>
      <c r="X24" s="27">
        <f t="shared" si="2"/>
        <v>32.33</v>
      </c>
      <c r="Y24" s="27">
        <f t="shared" si="2"/>
        <v>-8.7399999999999984</v>
      </c>
      <c r="Z24" s="27">
        <f t="shared" si="3"/>
        <v>58.357638725029517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227.2</v>
      </c>
      <c r="N25" s="31">
        <v>-0.1</v>
      </c>
      <c r="O25" s="32">
        <v>29.45</v>
      </c>
      <c r="Q25" s="33">
        <f t="shared" si="6"/>
        <v>29.828571428571422</v>
      </c>
      <c r="R25" s="34">
        <f t="shared" si="7"/>
        <v>-0.1</v>
      </c>
      <c r="S25" s="34">
        <f t="shared" si="8"/>
        <v>-20.939597315436242</v>
      </c>
      <c r="T25" s="42"/>
      <c r="U25" s="35"/>
      <c r="W25" s="33">
        <f t="shared" si="2"/>
        <v>52.199999999999989</v>
      </c>
      <c r="X25" s="34">
        <f t="shared" si="2"/>
        <v>-0.1</v>
      </c>
      <c r="Y25" s="34">
        <f t="shared" si="2"/>
        <v>-7.8000000000000007</v>
      </c>
      <c r="Z25" s="34">
        <f t="shared" si="3"/>
        <v>50.180199479514869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-28.879786390368665</v>
      </c>
      <c r="R28" s="44">
        <f>AVERAGE(R5:R9,R13:R17)</f>
        <v>2.8676236044657117</v>
      </c>
      <c r="S28" s="44">
        <f t="shared" ref="S28" si="9">AVERAGE(S5:S9,S13:S17,S21:S25)</f>
        <v>-24.017897091722595</v>
      </c>
      <c r="T28" s="44">
        <f>AVERAGE(T5:T9,T13:T17)</f>
        <v>-5.5284559640676694</v>
      </c>
      <c r="V28" t="s">
        <v>89</v>
      </c>
      <c r="W28" s="44">
        <f>AVERAGE(W5:W9,W13:W17,W21:W25)</f>
        <v>30.112666666666666</v>
      </c>
      <c r="X28" s="44">
        <f>AVERAGE(X5:X9,X13:X17,X21:X25)</f>
        <v>14.038000000000006</v>
      </c>
      <c r="Y28" s="44">
        <f t="shared" ref="Y28:Z28" si="10">AVERAGE(Y5:Y9,Y13:Y17,Y21:Y25)</f>
        <v>-8.9466666666666654</v>
      </c>
      <c r="Z28" s="44">
        <f t="shared" si="10"/>
        <v>13.745593854528705</v>
      </c>
    </row>
    <row r="29" spans="2:27" x14ac:dyDescent="0.25">
      <c r="O29" t="s">
        <v>83</v>
      </c>
      <c r="Q29" s="44">
        <f>MAX(Q5:Q9,Q13:Q17,Q21:Q25)</f>
        <v>33.331428571428582</v>
      </c>
      <c r="R29" s="44">
        <f>MAX(R5:R9,R13:R17)</f>
        <v>47.598484848484858</v>
      </c>
      <c r="S29" s="44">
        <f>MAX(S5:S9,S13:S17,S21:S25)</f>
        <v>-16.75167785234899</v>
      </c>
      <c r="T29" s="44">
        <f>MAX(T5:T9,T13:T17)</f>
        <v>26.663775416650935</v>
      </c>
      <c r="V29" t="s">
        <v>90</v>
      </c>
      <c r="W29" s="44">
        <f>MAX(W5:W9,W13:W17,W21:W25)</f>
        <v>63.82</v>
      </c>
      <c r="X29" s="44">
        <f>MAX(X5:X9,X13:X17,X21:X25)</f>
        <v>72.94</v>
      </c>
      <c r="Y29" s="44">
        <f>MAX(Y5:Y9,Y13:Y17,Y21:Y25)</f>
        <v>-6.2399999999999984</v>
      </c>
      <c r="Z29" s="44">
        <f>MAX(Z5:Z9,Z13:Z17,Z21:Z25)</f>
        <v>58.357638725029517</v>
      </c>
    </row>
    <row r="30" spans="2:27" x14ac:dyDescent="0.25">
      <c r="O30" t="s">
        <v>84</v>
      </c>
      <c r="Q30" s="44">
        <f>MIN(Q5:Q9,Q13:Q17,Q21:Q25)</f>
        <v>-86.243243243243242</v>
      </c>
      <c r="R30" s="44">
        <f>MIN(R5:R9,R13:R17)</f>
        <v>-42.649122807017548</v>
      </c>
      <c r="S30" s="44">
        <f>MIN(S5:S9,S13:S17,S21:S25)</f>
        <v>-32.724832214765101</v>
      </c>
      <c r="T30" s="44">
        <f>MIN(T5:T9,T13:T17)</f>
        <v>-41.500372561536693</v>
      </c>
      <c r="V30" t="s">
        <v>91</v>
      </c>
      <c r="W30" s="44">
        <f>MIN(W5:W9,W13:W17,W21:W25)</f>
        <v>-38.57</v>
      </c>
      <c r="X30" s="44">
        <f>MIN(X5:X9,X13:X17,X21:X25)</f>
        <v>-48.620000000000005</v>
      </c>
      <c r="Y30" s="44">
        <f>MIN(Y5:Y9,Y13:Y17,Y21:Y25)</f>
        <v>-12.190000000000001</v>
      </c>
      <c r="Z30" s="44">
        <f>MIN(Z5:Z9,Z13:Z17,Z21:Z25)</f>
        <v>-59.599740380088662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2580-AFAD-49F1-AA1F-F934A6EBBFAF}">
  <dimension ref="B2:AA30"/>
  <sheetViews>
    <sheetView workbookViewId="0">
      <selection activeCell="AA32" sqref="AA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-30.1</v>
      </c>
      <c r="N5" s="16">
        <v>194.85</v>
      </c>
      <c r="O5" s="17">
        <v>29.66</v>
      </c>
      <c r="Q5" s="18">
        <f>(M5-J5)/J5*100</f>
        <v>-59.324324324324316</v>
      </c>
      <c r="R5" s="19">
        <f>(N5-K5)/K5*100</f>
        <v>47.61363636363636</v>
      </c>
      <c r="S5" s="19">
        <f>(O5-L5)/L5*100</f>
        <v>-20.375838926174499</v>
      </c>
      <c r="T5" s="27">
        <f t="shared" ref="T5:T9" si="0">(SQRT(M5^2+N5^2+O5^2)-SQRT(J5^2+K5^2+L5^2))/SQRT(J5^2+K5^2+L5^2)*100</f>
        <v>27.93485508384283</v>
      </c>
      <c r="U5" s="20"/>
      <c r="W5" s="45">
        <f>(M5-J5)</f>
        <v>43.9</v>
      </c>
      <c r="X5" s="43">
        <f>(N5-K5)</f>
        <v>62.849999999999994</v>
      </c>
      <c r="Y5" s="43">
        <f>(O5-L5)</f>
        <v>-7.59</v>
      </c>
      <c r="Z5" s="43">
        <f>(SQRT(M5^2+N5^2+O5^2)-SQRT(J5^2+K5^2+L5^2))</f>
        <v>43.534983914714928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-30.09</v>
      </c>
      <c r="N6" s="24">
        <v>200.23</v>
      </c>
      <c r="O6" s="25">
        <v>29.65</v>
      </c>
      <c r="Q6" s="26">
        <f t="shared" ref="Q6:S9" si="1">(M6-J6)/J6*100</f>
        <v>-59.337837837837839</v>
      </c>
      <c r="R6" s="27">
        <f t="shared" si="1"/>
        <v>51.689393939393938</v>
      </c>
      <c r="S6" s="27">
        <f t="shared" si="1"/>
        <v>-20.402684563758395</v>
      </c>
      <c r="T6" s="27">
        <f t="shared" si="0"/>
        <v>31.30874655680319</v>
      </c>
      <c r="U6" s="28"/>
      <c r="W6" s="26">
        <f t="shared" ref="W6:Y25" si="2">(M6-J6)</f>
        <v>43.91</v>
      </c>
      <c r="X6" s="27">
        <f t="shared" si="2"/>
        <v>68.22999999999999</v>
      </c>
      <c r="Y6" s="27">
        <f t="shared" si="2"/>
        <v>-7.6000000000000014</v>
      </c>
      <c r="Z6" s="27">
        <f t="shared" ref="Z6:Z25" si="3">(SQRT(M6^2+N6^2+O6^2)-SQRT(J6^2+K6^2+L6^2))</f>
        <v>48.793014091154902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-29.87</v>
      </c>
      <c r="N7" s="24">
        <v>204.11</v>
      </c>
      <c r="O7" s="25">
        <v>30.65</v>
      </c>
      <c r="Q7" s="26">
        <f t="shared" si="1"/>
        <v>-59.63513513513513</v>
      </c>
      <c r="R7" s="27">
        <f t="shared" si="1"/>
        <v>54.62878787878789</v>
      </c>
      <c r="S7" s="27">
        <f t="shared" si="1"/>
        <v>-17.718120805369132</v>
      </c>
      <c r="T7" s="27">
        <f t="shared" si="0"/>
        <v>33.818259744141379</v>
      </c>
      <c r="U7" s="28"/>
      <c r="W7" s="26">
        <f t="shared" si="2"/>
        <v>44.129999999999995</v>
      </c>
      <c r="X7" s="27">
        <f t="shared" si="2"/>
        <v>72.110000000000014</v>
      </c>
      <c r="Y7" s="27">
        <f t="shared" si="2"/>
        <v>-6.6000000000000014</v>
      </c>
      <c r="Z7" s="27">
        <f t="shared" si="3"/>
        <v>52.703956743859862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-29.86</v>
      </c>
      <c r="N8" s="24">
        <v>209.48</v>
      </c>
      <c r="O8" s="25">
        <v>30.64</v>
      </c>
      <c r="Q8" s="26">
        <f t="shared" si="1"/>
        <v>-59.648648648648653</v>
      </c>
      <c r="R8" s="27">
        <f t="shared" si="1"/>
        <v>58.696969696969688</v>
      </c>
      <c r="S8" s="27">
        <f t="shared" si="1"/>
        <v>-17.744966442953018</v>
      </c>
      <c r="T8" s="27">
        <f t="shared" si="0"/>
        <v>37.190667486140335</v>
      </c>
      <c r="U8" s="28"/>
      <c r="W8" s="26">
        <f t="shared" si="2"/>
        <v>44.14</v>
      </c>
      <c r="X8" s="27">
        <f t="shared" si="2"/>
        <v>77.47999999999999</v>
      </c>
      <c r="Y8" s="27">
        <f t="shared" si="2"/>
        <v>-6.6099999999999994</v>
      </c>
      <c r="Z8" s="27">
        <f t="shared" si="3"/>
        <v>57.959674604615913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-31.44</v>
      </c>
      <c r="N9" s="31">
        <v>197.54</v>
      </c>
      <c r="O9" s="32">
        <v>29.63</v>
      </c>
      <c r="Q9" s="33">
        <f t="shared" si="1"/>
        <v>-57.513513513513516</v>
      </c>
      <c r="R9" s="34">
        <f t="shared" si="1"/>
        <v>49.651515151515149</v>
      </c>
      <c r="S9" s="34">
        <f t="shared" si="1"/>
        <v>-20.456375838926178</v>
      </c>
      <c r="T9" s="27">
        <f t="shared" si="0"/>
        <v>29.750315477792988</v>
      </c>
      <c r="U9" s="35"/>
      <c r="W9" s="33">
        <f t="shared" si="2"/>
        <v>42.56</v>
      </c>
      <c r="X9" s="34">
        <f t="shared" si="2"/>
        <v>65.539999999999992</v>
      </c>
      <c r="Y9" s="34">
        <f t="shared" si="2"/>
        <v>-7.620000000000001</v>
      </c>
      <c r="Z9" s="34">
        <f t="shared" si="3"/>
        <v>46.364282252265127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84.3</v>
      </c>
      <c r="N13" s="16">
        <v>135.33000000000001</v>
      </c>
      <c r="O13" s="17">
        <v>35.75</v>
      </c>
      <c r="Q13" s="18">
        <f>(M13-J13)/J13*100</f>
        <v>6.7088607594936676</v>
      </c>
      <c r="R13" s="19">
        <f>(N13-K13)/K13*100</f>
        <v>18.710526315789487</v>
      </c>
      <c r="S13" s="19">
        <f>(O13-L13)/L13*100</f>
        <v>-4.0268456375838921</v>
      </c>
      <c r="T13" s="27">
        <f t="shared" ref="T13:T17" si="4">(SQRT(M13^2+N13^2+O13^2)-SQRT(J13^2+K13^2+L13^2))/SQRT(J13^2+K13^2+L13^2)*100</f>
        <v>13.776661076682634</v>
      </c>
      <c r="U13" s="20"/>
      <c r="W13" s="45">
        <f t="shared" si="2"/>
        <v>5.2999999999999972</v>
      </c>
      <c r="X13" s="43">
        <f t="shared" si="2"/>
        <v>21.330000000000013</v>
      </c>
      <c r="Y13" s="43">
        <f t="shared" si="2"/>
        <v>-1.5</v>
      </c>
      <c r="Z13" s="43">
        <f t="shared" si="3"/>
        <v>19.785013309392667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89.32</v>
      </c>
      <c r="N14" s="24">
        <v>134.22999999999999</v>
      </c>
      <c r="O14" s="25">
        <v>59.85</v>
      </c>
      <c r="Q14" s="26">
        <f t="shared" ref="Q14:S17" si="5">(M14-J14)/J14*100</f>
        <v>13.0632911392405</v>
      </c>
      <c r="R14" s="27">
        <f t="shared" si="5"/>
        <v>17.745614035087709</v>
      </c>
      <c r="S14" s="27">
        <f t="shared" si="5"/>
        <v>60.671140939597322</v>
      </c>
      <c r="T14" s="27">
        <f t="shared" si="4"/>
        <v>19.754102040385472</v>
      </c>
      <c r="U14" s="28"/>
      <c r="W14" s="26">
        <f t="shared" si="2"/>
        <v>10.319999999999993</v>
      </c>
      <c r="X14" s="27">
        <f t="shared" si="2"/>
        <v>20.22999999999999</v>
      </c>
      <c r="Y14" s="27">
        <f t="shared" si="2"/>
        <v>22.6</v>
      </c>
      <c r="Z14" s="27">
        <f t="shared" si="3"/>
        <v>28.369368282248473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81.97</v>
      </c>
      <c r="N15" s="24">
        <v>135.47</v>
      </c>
      <c r="O15" s="25">
        <v>32.71</v>
      </c>
      <c r="Q15" s="26">
        <f t="shared" si="5"/>
        <v>3.7594936708860742</v>
      </c>
      <c r="R15" s="27">
        <f t="shared" si="5"/>
        <v>18.833333333333332</v>
      </c>
      <c r="S15" s="27">
        <f t="shared" si="5"/>
        <v>-12.187919463087246</v>
      </c>
      <c r="T15" s="27">
        <f t="shared" si="4"/>
        <v>12.582253665687043</v>
      </c>
      <c r="U15" s="28"/>
      <c r="W15" s="26">
        <f t="shared" si="2"/>
        <v>2.9699999999999989</v>
      </c>
      <c r="X15" s="27">
        <f t="shared" si="2"/>
        <v>21.47</v>
      </c>
      <c r="Y15" s="27">
        <f t="shared" si="2"/>
        <v>-4.5399999999999991</v>
      </c>
      <c r="Z15" s="27">
        <f t="shared" si="3"/>
        <v>18.069694452969486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78.23</v>
      </c>
      <c r="N16" s="24">
        <v>135.66</v>
      </c>
      <c r="O16" s="25">
        <v>28.64</v>
      </c>
      <c r="Q16" s="26">
        <f t="shared" si="5"/>
        <v>-0.97468354430379245</v>
      </c>
      <c r="R16" s="27">
        <f t="shared" si="5"/>
        <v>18.999999999999996</v>
      </c>
      <c r="S16" s="27">
        <f t="shared" si="5"/>
        <v>-23.114093959731541</v>
      </c>
      <c r="T16" s="27">
        <f t="shared" si="4"/>
        <v>10.852029590190154</v>
      </c>
      <c r="U16" s="28"/>
      <c r="W16" s="26">
        <f t="shared" si="2"/>
        <v>-0.76999999999999602</v>
      </c>
      <c r="X16" s="27">
        <f t="shared" si="2"/>
        <v>21.659999999999997</v>
      </c>
      <c r="Y16" s="27">
        <f t="shared" si="2"/>
        <v>-8.61</v>
      </c>
      <c r="Z16" s="27">
        <f t="shared" si="3"/>
        <v>15.584875658967434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68.599999999999994</v>
      </c>
      <c r="N17" s="31">
        <v>135.81</v>
      </c>
      <c r="O17" s="32">
        <v>25.47</v>
      </c>
      <c r="Q17" s="33">
        <f t="shared" si="5"/>
        <v>-13.164556962025323</v>
      </c>
      <c r="R17" s="34">
        <f t="shared" si="5"/>
        <v>19.131578947368421</v>
      </c>
      <c r="S17" s="34">
        <f t="shared" si="5"/>
        <v>-31.624161073825508</v>
      </c>
      <c r="T17" s="27">
        <f t="shared" si="4"/>
        <v>7.4205371454358167</v>
      </c>
      <c r="U17" s="35"/>
      <c r="W17" s="33">
        <f t="shared" si="2"/>
        <v>-10.400000000000006</v>
      </c>
      <c r="X17" s="34">
        <f t="shared" si="2"/>
        <v>21.810000000000002</v>
      </c>
      <c r="Y17" s="34">
        <f t="shared" si="2"/>
        <v>-11.780000000000001</v>
      </c>
      <c r="Z17" s="34">
        <f t="shared" si="3"/>
        <v>10.656822097030414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186.73</v>
      </c>
      <c r="N21" s="16">
        <v>16.989999999999998</v>
      </c>
      <c r="O21" s="17">
        <v>33.71</v>
      </c>
      <c r="Q21" s="18">
        <f>(M21-J21)/J21*100</f>
        <v>6.7028571428571366</v>
      </c>
      <c r="R21" s="19">
        <f>(N21-K21)</f>
        <v>16.989999999999998</v>
      </c>
      <c r="S21" s="19">
        <f>(O21-L21)/L21*100</f>
        <v>-9.5033557046979844</v>
      </c>
      <c r="T21" s="40"/>
      <c r="U21" s="20"/>
      <c r="W21" s="45">
        <f t="shared" si="2"/>
        <v>11.72999999999999</v>
      </c>
      <c r="X21" s="43">
        <f t="shared" si="2"/>
        <v>16.989999999999998</v>
      </c>
      <c r="Y21" s="43">
        <f t="shared" si="2"/>
        <v>-3.5399999999999991</v>
      </c>
      <c r="Z21" s="43">
        <f t="shared" si="3"/>
        <v>11.586977038780105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187.48</v>
      </c>
      <c r="N22" s="24">
        <v>17.14</v>
      </c>
      <c r="O22" s="25">
        <v>34.72</v>
      </c>
      <c r="Q22" s="26">
        <f t="shared" ref="Q22:Q25" si="6">(M22-J22)/J22*100</f>
        <v>7.1314285714285646</v>
      </c>
      <c r="R22" s="27">
        <f t="shared" ref="R22:R25" si="7">(N22-K22)</f>
        <v>17.14</v>
      </c>
      <c r="S22" s="27">
        <f t="shared" ref="S22:S25" si="8">(O22-L22)/L22*100</f>
        <v>-6.7919463087248344</v>
      </c>
      <c r="T22" s="41"/>
      <c r="U22" s="28"/>
      <c r="W22" s="26">
        <f t="shared" si="2"/>
        <v>12.47999999999999</v>
      </c>
      <c r="X22" s="27">
        <f t="shared" si="2"/>
        <v>17.14</v>
      </c>
      <c r="Y22" s="27">
        <f t="shared" si="2"/>
        <v>-2.5300000000000011</v>
      </c>
      <c r="Z22" s="27">
        <f t="shared" si="3"/>
        <v>12.516147532449793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188.05</v>
      </c>
      <c r="N23" s="24">
        <v>16.53</v>
      </c>
      <c r="O23" s="25">
        <v>30.73</v>
      </c>
      <c r="Q23" s="26">
        <f t="shared" si="6"/>
        <v>7.4571428571428635</v>
      </c>
      <c r="R23" s="27">
        <f t="shared" si="7"/>
        <v>16.53</v>
      </c>
      <c r="S23" s="27">
        <f t="shared" si="8"/>
        <v>-17.503355704697984</v>
      </c>
      <c r="T23" s="41"/>
      <c r="U23" s="28"/>
      <c r="W23" s="26">
        <f t="shared" si="2"/>
        <v>13.050000000000011</v>
      </c>
      <c r="X23" s="27">
        <f t="shared" si="2"/>
        <v>16.53</v>
      </c>
      <c r="Y23" s="27">
        <f t="shared" si="2"/>
        <v>-6.52</v>
      </c>
      <c r="Z23" s="27">
        <f t="shared" si="3"/>
        <v>12.339422449614005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185.52</v>
      </c>
      <c r="N24" s="24">
        <v>15.49</v>
      </c>
      <c r="O24" s="25">
        <v>32.69</v>
      </c>
      <c r="Q24" s="26">
        <f t="shared" si="6"/>
        <v>6.0114285714285769</v>
      </c>
      <c r="R24" s="27">
        <f t="shared" si="7"/>
        <v>15.49</v>
      </c>
      <c r="S24" s="27">
        <f t="shared" si="8"/>
        <v>-12.241610738255039</v>
      </c>
      <c r="T24" s="41"/>
      <c r="U24" s="28"/>
      <c r="W24" s="26">
        <f t="shared" si="2"/>
        <v>10.52000000000001</v>
      </c>
      <c r="X24" s="27">
        <f t="shared" si="2"/>
        <v>15.49</v>
      </c>
      <c r="Y24" s="27">
        <f t="shared" si="2"/>
        <v>-4.5600000000000023</v>
      </c>
      <c r="Z24" s="27">
        <f t="shared" si="3"/>
        <v>10.093331375112712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187.15</v>
      </c>
      <c r="N25" s="31">
        <v>16.53</v>
      </c>
      <c r="O25" s="32">
        <v>30.72</v>
      </c>
      <c r="Q25" s="33">
        <f t="shared" si="6"/>
        <v>6.9428571428571466</v>
      </c>
      <c r="R25" s="34">
        <f t="shared" si="7"/>
        <v>16.53</v>
      </c>
      <c r="S25" s="34">
        <f t="shared" si="8"/>
        <v>-17.530201342281881</v>
      </c>
      <c r="T25" s="42"/>
      <c r="U25" s="35"/>
      <c r="W25" s="33">
        <f t="shared" si="2"/>
        <v>12.150000000000006</v>
      </c>
      <c r="X25" s="34">
        <f t="shared" si="2"/>
        <v>16.53</v>
      </c>
      <c r="Y25" s="34">
        <f t="shared" si="2"/>
        <v>-6.5300000000000011</v>
      </c>
      <c r="Z25" s="34">
        <f t="shared" si="3"/>
        <v>11.452984289559538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-16.788089340696938</v>
      </c>
      <c r="R28" s="44">
        <f>AVERAGE(R5:R9,R13:R17)</f>
        <v>35.570135566188199</v>
      </c>
      <c r="S28" s="44">
        <f t="shared" ref="S28" si="9">AVERAGE(S5:S9,S13:S17,S21:S25)</f>
        <v>-11.370022371364655</v>
      </c>
      <c r="T28" s="44">
        <f>AVERAGE(T5:T9,T13:T17)</f>
        <v>22.438842786710183</v>
      </c>
      <c r="V28" t="s">
        <v>89</v>
      </c>
      <c r="W28" s="44">
        <f>AVERAGE(W5:W9,W13:W17,W21:W25)</f>
        <v>19.065999999999992</v>
      </c>
      <c r="X28" s="44">
        <f>AVERAGE(X5:X9,X13:X17,X21:X25)</f>
        <v>35.692666666666668</v>
      </c>
      <c r="Y28" s="44">
        <f t="shared" ref="Y28:Z28" si="10">AVERAGE(Y5:Y9,Y13:Y17,Y21:Y25)</f>
        <v>-4.2353333333333332</v>
      </c>
      <c r="Z28" s="44">
        <f t="shared" si="10"/>
        <v>26.65403653951569</v>
      </c>
    </row>
    <row r="29" spans="2:27" x14ac:dyDescent="0.25">
      <c r="O29" t="s">
        <v>83</v>
      </c>
      <c r="Q29" s="44">
        <f>MAX(Q5:Q9,Q13:Q17,Q21:Q25)</f>
        <v>13.0632911392405</v>
      </c>
      <c r="R29" s="44">
        <f>MAX(R5:R9,R13:R17)</f>
        <v>58.696969696969688</v>
      </c>
      <c r="S29" s="44">
        <f>MAX(S5:S9,S13:S17,S21:S25)</f>
        <v>60.671140939597322</v>
      </c>
      <c r="T29" s="44">
        <f>MAX(T5:T9,T13:T17)</f>
        <v>37.190667486140335</v>
      </c>
      <c r="V29" t="s">
        <v>90</v>
      </c>
      <c r="W29" s="44">
        <f>MAX(W5:W9,W13:W17,W21:W25)</f>
        <v>44.14</v>
      </c>
      <c r="X29" s="44">
        <f>MAX(X5:X9,X13:X17,X21:X25)</f>
        <v>77.47999999999999</v>
      </c>
      <c r="Y29" s="44">
        <f>MAX(Y5:Y9,Y13:Y17,Y21:Y25)</f>
        <v>22.6</v>
      </c>
      <c r="Z29" s="44">
        <f>MAX(Z5:Z9,Z13:Z17,Z21:Z25)</f>
        <v>57.959674604615913</v>
      </c>
    </row>
    <row r="30" spans="2:27" x14ac:dyDescent="0.25">
      <c r="O30" t="s">
        <v>84</v>
      </c>
      <c r="Q30" s="44">
        <f>MIN(Q5:Q9,Q13:Q17,Q21:Q25)</f>
        <v>-59.648648648648653</v>
      </c>
      <c r="R30" s="44">
        <f>MIN(R5:R9,R13:R17)</f>
        <v>17.745614035087709</v>
      </c>
      <c r="S30" s="44">
        <f>MIN(S5:S9,S13:S17,S21:S25)</f>
        <v>-31.624161073825508</v>
      </c>
      <c r="T30" s="44">
        <f>MIN(T5:T9,T13:T17)</f>
        <v>7.4205371454358167</v>
      </c>
      <c r="V30" t="s">
        <v>91</v>
      </c>
      <c r="W30" s="44">
        <f>MIN(W5:W9,W13:W17,W21:W25)</f>
        <v>-10.400000000000006</v>
      </c>
      <c r="X30" s="44">
        <f>MIN(X5:X9,X13:X17,X21:X25)</f>
        <v>15.49</v>
      </c>
      <c r="Y30" s="44">
        <f>MIN(Y5:Y9,Y13:Y17,Y21:Y25)</f>
        <v>-11.780000000000001</v>
      </c>
      <c r="Z30" s="44">
        <f>MIN(Z5:Z9,Z13:Z17,Z21:Z25)</f>
        <v>10.093331375112712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BE6B-6103-4353-99FE-95C2A8DA7BFF}">
  <dimension ref="B3:O39"/>
  <sheetViews>
    <sheetView topLeftCell="D6" workbookViewId="0">
      <selection activeCell="O37" sqref="O37:O39"/>
    </sheetView>
  </sheetViews>
  <sheetFormatPr defaultRowHeight="15" x14ac:dyDescent="0.25"/>
  <sheetData>
    <row r="3" spans="2:15" x14ac:dyDescent="0.25">
      <c r="B3" t="s">
        <v>79</v>
      </c>
      <c r="G3">
        <v>125</v>
      </c>
      <c r="H3" t="s">
        <v>78</v>
      </c>
      <c r="L3">
        <v>500</v>
      </c>
    </row>
    <row r="4" spans="2:15" ht="15.75" thickBot="1" x14ac:dyDescent="0.3">
      <c r="B4">
        <v>125</v>
      </c>
      <c r="C4">
        <v>20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</row>
    <row r="5" spans="2:15" x14ac:dyDescent="0.25">
      <c r="B5">
        <v>500</v>
      </c>
      <c r="C5">
        <v>30</v>
      </c>
      <c r="G5" s="18">
        <v>-84.513513513513516</v>
      </c>
      <c r="H5" s="19">
        <v>45.666666666666664</v>
      </c>
      <c r="I5" s="19">
        <v>-22.174496644295306</v>
      </c>
      <c r="J5" s="27">
        <v>24.990173504202808</v>
      </c>
      <c r="L5" s="18">
        <v>-59.324324324324316</v>
      </c>
      <c r="M5" s="19">
        <v>47.61363636363636</v>
      </c>
      <c r="N5" s="19">
        <v>-20.375838926174499</v>
      </c>
      <c r="O5" s="27">
        <v>27.93485508384283</v>
      </c>
    </row>
    <row r="6" spans="2:15" x14ac:dyDescent="0.25">
      <c r="G6" s="26">
        <v>-82.689189189189179</v>
      </c>
      <c r="H6" s="27">
        <v>45.666666666666664</v>
      </c>
      <c r="I6" s="27">
        <v>-22.255033557046978</v>
      </c>
      <c r="J6" s="27">
        <v>25.041264837664727</v>
      </c>
      <c r="L6" s="26">
        <v>-59.337837837837839</v>
      </c>
      <c r="M6" s="27">
        <v>51.689393939393938</v>
      </c>
      <c r="N6" s="27">
        <v>-20.402684563758395</v>
      </c>
      <c r="O6" s="27">
        <v>31.30874655680319</v>
      </c>
    </row>
    <row r="7" spans="2:15" x14ac:dyDescent="0.25">
      <c r="G7" s="26">
        <v>-86.243243243243242</v>
      </c>
      <c r="H7" s="27">
        <v>47.484848484848492</v>
      </c>
      <c r="I7" s="27">
        <v>-16.75167785234899</v>
      </c>
      <c r="J7" s="27">
        <v>26.662619985320855</v>
      </c>
      <c r="L7" s="26">
        <v>-59.63513513513513</v>
      </c>
      <c r="M7" s="27">
        <v>54.62878787878789</v>
      </c>
      <c r="N7" s="27">
        <v>-17.718120805369132</v>
      </c>
      <c r="O7" s="27">
        <v>33.818259744141379</v>
      </c>
    </row>
    <row r="8" spans="2:15" x14ac:dyDescent="0.25">
      <c r="G8" s="26">
        <v>-85.986486486486484</v>
      </c>
      <c r="H8" s="27">
        <v>47.598484848484858</v>
      </c>
      <c r="I8" s="27">
        <v>-19.463087248322147</v>
      </c>
      <c r="J8" s="27">
        <v>26.663775416650935</v>
      </c>
      <c r="L8" s="26">
        <v>-59.648648648648653</v>
      </c>
      <c r="M8" s="27">
        <v>58.696969696969688</v>
      </c>
      <c r="N8" s="27">
        <v>-17.744966442953018</v>
      </c>
      <c r="O8" s="27">
        <v>37.190667486140335</v>
      </c>
    </row>
    <row r="9" spans="2:15" ht="15.75" thickBot="1" x14ac:dyDescent="0.3">
      <c r="G9" s="33">
        <v>-84.513513513513516</v>
      </c>
      <c r="H9" s="34">
        <v>46.689393939393938</v>
      </c>
      <c r="I9" s="34">
        <v>-22.174496644295306</v>
      </c>
      <c r="J9" s="27">
        <v>25.845332480116706</v>
      </c>
      <c r="L9" s="33">
        <v>-57.513513513513516</v>
      </c>
      <c r="M9" s="34">
        <v>49.651515151515149</v>
      </c>
      <c r="N9" s="34">
        <v>-20.456375838926178</v>
      </c>
      <c r="O9" s="27">
        <v>29.750315477792988</v>
      </c>
    </row>
    <row r="10" spans="2:15" x14ac:dyDescent="0.25">
      <c r="G10" s="18">
        <v>-41.0126582278481</v>
      </c>
      <c r="H10" s="19">
        <v>-42.649122807017548</v>
      </c>
      <c r="I10" s="19">
        <v>-24.375838926174492</v>
      </c>
      <c r="J10" s="27">
        <v>-40.752979886576199</v>
      </c>
      <c r="L10" s="18">
        <v>6.7088607594936676</v>
      </c>
      <c r="M10" s="19">
        <v>18.710526315789487</v>
      </c>
      <c r="N10" s="19">
        <v>-4.0268456375838921</v>
      </c>
      <c r="O10" s="27">
        <v>13.776661076682634</v>
      </c>
    </row>
    <row r="11" spans="2:15" x14ac:dyDescent="0.25">
      <c r="G11" s="26">
        <v>-25.139240506329113</v>
      </c>
      <c r="H11" s="27">
        <v>-41.885964912280706</v>
      </c>
      <c r="I11" s="27">
        <v>-26.469798657718119</v>
      </c>
      <c r="J11" s="27">
        <v>-35.288060549761227</v>
      </c>
      <c r="L11" s="26">
        <v>13.0632911392405</v>
      </c>
      <c r="M11" s="27">
        <v>17.745614035087709</v>
      </c>
      <c r="N11" s="27">
        <v>60.671140939597322</v>
      </c>
      <c r="O11" s="27">
        <v>19.754102040385472</v>
      </c>
    </row>
    <row r="12" spans="2:15" x14ac:dyDescent="0.25">
      <c r="G12" s="26">
        <v>-23.417721518987342</v>
      </c>
      <c r="H12" s="27">
        <v>-41.53508771929824</v>
      </c>
      <c r="I12" s="27">
        <v>-26.389261744966436</v>
      </c>
      <c r="J12" s="27">
        <v>-34.478255386079027</v>
      </c>
      <c r="L12" s="26">
        <v>3.7594936708860742</v>
      </c>
      <c r="M12" s="27">
        <v>18.833333333333332</v>
      </c>
      <c r="N12" s="27">
        <v>-12.187919463087246</v>
      </c>
      <c r="O12" s="27">
        <v>12.582253665687043</v>
      </c>
    </row>
    <row r="13" spans="2:15" x14ac:dyDescent="0.25">
      <c r="G13" s="26">
        <v>-48.822784810126585</v>
      </c>
      <c r="H13" s="27">
        <v>-39.254385964912281</v>
      </c>
      <c r="I13" s="27">
        <v>-32.724832214765101</v>
      </c>
      <c r="J13" s="27">
        <v>-41.500372561536693</v>
      </c>
      <c r="L13" s="26">
        <v>-0.97468354430379245</v>
      </c>
      <c r="M13" s="27">
        <v>18.999999999999996</v>
      </c>
      <c r="N13" s="27">
        <v>-23.114093959731541</v>
      </c>
      <c r="O13" s="27">
        <v>10.852029590190154</v>
      </c>
    </row>
    <row r="14" spans="2:15" ht="15.75" thickBot="1" x14ac:dyDescent="0.3">
      <c r="G14" s="33">
        <v>-22.189873417721522</v>
      </c>
      <c r="H14" s="34">
        <v>-39.10526315789474</v>
      </c>
      <c r="I14" s="34">
        <v>-23.677852348993291</v>
      </c>
      <c r="J14" s="27">
        <v>-32.468057480679576</v>
      </c>
      <c r="L14" s="33">
        <v>-13.164556962025323</v>
      </c>
      <c r="M14" s="34">
        <v>19.131578947368421</v>
      </c>
      <c r="N14" s="34">
        <v>-31.624161073825508</v>
      </c>
      <c r="O14" s="27">
        <v>7.4205371454358167</v>
      </c>
    </row>
    <row r="16" spans="2:15" x14ac:dyDescent="0.25">
      <c r="E16" t="s">
        <v>67</v>
      </c>
      <c r="G16" s="44">
        <f>AVERAGE(G5:G14)</f>
        <v>-58.452822442695854</v>
      </c>
      <c r="H16" s="44">
        <f t="shared" ref="H16:O16" si="0">AVERAGE(H5:H14)</f>
        <v>2.8676236044657117</v>
      </c>
      <c r="I16" s="44">
        <f t="shared" si="0"/>
        <v>-23.645637583892615</v>
      </c>
      <c r="J16" s="44">
        <f t="shared" si="0"/>
        <v>-5.5284559640676694</v>
      </c>
      <c r="K16" s="44"/>
      <c r="L16" s="44">
        <f t="shared" si="0"/>
        <v>-28.606705439616832</v>
      </c>
      <c r="M16" s="44">
        <f t="shared" si="0"/>
        <v>35.570135566188199</v>
      </c>
      <c r="N16" s="44">
        <f t="shared" si="0"/>
        <v>-10.697986577181208</v>
      </c>
      <c r="O16" s="44">
        <f t="shared" si="0"/>
        <v>22.438842786710183</v>
      </c>
    </row>
    <row r="17" spans="5:15" x14ac:dyDescent="0.25">
      <c r="E17" t="s">
        <v>83</v>
      </c>
      <c r="G17" s="44">
        <f>MAX(G5:G14)</f>
        <v>-22.189873417721522</v>
      </c>
      <c r="H17" s="44">
        <f t="shared" ref="H17:O17" si="1">MAX(H5:H14)</f>
        <v>47.598484848484858</v>
      </c>
      <c r="I17" s="44">
        <f t="shared" si="1"/>
        <v>-16.75167785234899</v>
      </c>
      <c r="J17" s="44">
        <f t="shared" si="1"/>
        <v>26.663775416650935</v>
      </c>
      <c r="K17" s="44"/>
      <c r="L17" s="44">
        <f t="shared" si="1"/>
        <v>13.0632911392405</v>
      </c>
      <c r="M17" s="44">
        <f t="shared" si="1"/>
        <v>58.696969696969688</v>
      </c>
      <c r="N17" s="44">
        <f t="shared" si="1"/>
        <v>60.671140939597322</v>
      </c>
      <c r="O17" s="44">
        <f t="shared" si="1"/>
        <v>37.190667486140335</v>
      </c>
    </row>
    <row r="18" spans="5:15" x14ac:dyDescent="0.25">
      <c r="E18" t="s">
        <v>84</v>
      </c>
      <c r="G18" s="44">
        <f>MIN(G5:G14)</f>
        <v>-86.243243243243242</v>
      </c>
      <c r="H18" s="44">
        <f t="shared" ref="H18:O18" si="2">MIN(H5:H14)</f>
        <v>-42.649122807017548</v>
      </c>
      <c r="I18" s="44">
        <f t="shared" si="2"/>
        <v>-32.724832214765101</v>
      </c>
      <c r="J18" s="44">
        <f t="shared" si="2"/>
        <v>-41.500372561536693</v>
      </c>
      <c r="K18" s="44"/>
      <c r="L18" s="44">
        <f t="shared" si="2"/>
        <v>-59.648648648648653</v>
      </c>
      <c r="M18" s="44">
        <f t="shared" si="2"/>
        <v>17.745614035087709</v>
      </c>
      <c r="N18" s="44">
        <f t="shared" si="2"/>
        <v>-31.624161073825508</v>
      </c>
      <c r="O18" s="44">
        <f t="shared" si="2"/>
        <v>7.4205371454358167</v>
      </c>
    </row>
    <row r="20" spans="5:15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</row>
    <row r="21" spans="5:15" x14ac:dyDescent="0.25">
      <c r="G21" s="45">
        <v>62.54</v>
      </c>
      <c r="H21" s="43">
        <v>60.28</v>
      </c>
      <c r="I21" s="43">
        <v>-8.2600000000000016</v>
      </c>
      <c r="J21" s="43">
        <v>38.945854498477757</v>
      </c>
      <c r="L21" s="45">
        <v>43.9</v>
      </c>
      <c r="M21" s="43">
        <v>62.849999999999994</v>
      </c>
      <c r="N21" s="43">
        <v>-7.59</v>
      </c>
      <c r="O21" s="43">
        <v>43.534983914714928</v>
      </c>
    </row>
    <row r="22" spans="5:15" x14ac:dyDescent="0.25">
      <c r="G22" s="26">
        <v>61.19</v>
      </c>
      <c r="H22" s="27">
        <v>60.28</v>
      </c>
      <c r="I22" s="27">
        <v>-8.2899999999999991</v>
      </c>
      <c r="J22" s="27">
        <v>39.025477620694431</v>
      </c>
      <c r="L22" s="26">
        <v>43.91</v>
      </c>
      <c r="M22" s="27">
        <v>68.22999999999999</v>
      </c>
      <c r="N22" s="27">
        <v>-7.6000000000000014</v>
      </c>
      <c r="O22" s="27">
        <v>48.793014091154902</v>
      </c>
    </row>
    <row r="23" spans="5:15" x14ac:dyDescent="0.25">
      <c r="G23" s="26">
        <v>63.82</v>
      </c>
      <c r="H23" s="27">
        <v>62.680000000000007</v>
      </c>
      <c r="I23" s="27">
        <v>-6.2399999999999984</v>
      </c>
      <c r="J23" s="27">
        <v>41.552273269406271</v>
      </c>
      <c r="L23" s="26">
        <v>44.129999999999995</v>
      </c>
      <c r="M23" s="27">
        <v>72.110000000000014</v>
      </c>
      <c r="N23" s="27">
        <v>-6.6000000000000014</v>
      </c>
      <c r="O23" s="27">
        <v>52.703956743859862</v>
      </c>
    </row>
    <row r="24" spans="5:15" x14ac:dyDescent="0.25">
      <c r="G24" s="26">
        <v>63.63</v>
      </c>
      <c r="H24" s="27">
        <v>62.830000000000013</v>
      </c>
      <c r="I24" s="27">
        <v>-7.25</v>
      </c>
      <c r="J24" s="27">
        <v>41.554073947599107</v>
      </c>
      <c r="L24" s="26">
        <v>44.14</v>
      </c>
      <c r="M24" s="27">
        <v>77.47999999999999</v>
      </c>
      <c r="N24" s="27">
        <v>-6.6099999999999994</v>
      </c>
      <c r="O24" s="27">
        <v>57.959674604615913</v>
      </c>
    </row>
    <row r="25" spans="5:15" ht="15.75" thickBot="1" x14ac:dyDescent="0.3">
      <c r="G25" s="33">
        <v>62.54</v>
      </c>
      <c r="H25" s="34">
        <v>61.629999999999995</v>
      </c>
      <c r="I25" s="34">
        <v>-8.2600000000000016</v>
      </c>
      <c r="J25" s="34">
        <v>40.278574219027462</v>
      </c>
      <c r="L25" s="33">
        <v>42.56</v>
      </c>
      <c r="M25" s="34">
        <v>65.539999999999992</v>
      </c>
      <c r="N25" s="34">
        <v>-7.620000000000001</v>
      </c>
      <c r="O25" s="34">
        <v>46.364282252265127</v>
      </c>
    </row>
    <row r="26" spans="5:15" x14ac:dyDescent="0.25">
      <c r="G26" s="45">
        <v>-32.4</v>
      </c>
      <c r="H26" s="43">
        <v>-48.620000000000005</v>
      </c>
      <c r="I26" s="43">
        <v>-9.0799999999999983</v>
      </c>
      <c r="J26" s="43">
        <v>-58.526390753562424</v>
      </c>
      <c r="L26" s="45">
        <v>5.2999999999999972</v>
      </c>
      <c r="M26" s="43">
        <v>21.330000000000013</v>
      </c>
      <c r="N26" s="43">
        <v>-1.5</v>
      </c>
      <c r="O26" s="43">
        <v>19.785013309392667</v>
      </c>
    </row>
    <row r="27" spans="5:15" x14ac:dyDescent="0.25">
      <c r="G27" s="26">
        <v>-19.86</v>
      </c>
      <c r="H27" s="27">
        <v>-47.75</v>
      </c>
      <c r="I27" s="27">
        <v>-9.86</v>
      </c>
      <c r="J27" s="27">
        <v>-50.678081122381641</v>
      </c>
      <c r="L27" s="26">
        <v>10.319999999999993</v>
      </c>
      <c r="M27" s="27">
        <v>20.22999999999999</v>
      </c>
      <c r="N27" s="27">
        <v>22.6</v>
      </c>
      <c r="O27" s="27">
        <v>28.369368282248473</v>
      </c>
    </row>
    <row r="28" spans="5:15" x14ac:dyDescent="0.25">
      <c r="G28" s="26">
        <v>-18.5</v>
      </c>
      <c r="H28" s="27">
        <v>-47.349999999999994</v>
      </c>
      <c r="I28" s="27">
        <v>-9.8299999999999983</v>
      </c>
      <c r="J28" s="27">
        <v>-49.515099333667621</v>
      </c>
      <c r="L28" s="26">
        <v>2.9699999999999989</v>
      </c>
      <c r="M28" s="27">
        <v>21.47</v>
      </c>
      <c r="N28" s="27">
        <v>-4.5399999999999991</v>
      </c>
      <c r="O28" s="27">
        <v>18.069694452969486</v>
      </c>
    </row>
    <row r="29" spans="5:15" x14ac:dyDescent="0.25">
      <c r="G29" s="26">
        <v>-38.57</v>
      </c>
      <c r="H29" s="27">
        <v>-44.75</v>
      </c>
      <c r="I29" s="27">
        <v>-12.190000000000001</v>
      </c>
      <c r="J29" s="27">
        <v>-59.599740380088662</v>
      </c>
      <c r="L29" s="26">
        <v>-0.76999999999999602</v>
      </c>
      <c r="M29" s="27">
        <v>21.659999999999997</v>
      </c>
      <c r="N29" s="27">
        <v>-8.61</v>
      </c>
      <c r="O29" s="27">
        <v>15.584875658967434</v>
      </c>
    </row>
    <row r="30" spans="5:15" ht="15.75" thickBot="1" x14ac:dyDescent="0.3">
      <c r="G30" s="33">
        <v>-17.53</v>
      </c>
      <c r="H30" s="34">
        <v>-44.58</v>
      </c>
      <c r="I30" s="34">
        <v>-8.82</v>
      </c>
      <c r="J30" s="34">
        <v>-46.628203002875523</v>
      </c>
      <c r="L30" s="33">
        <v>-10.400000000000006</v>
      </c>
      <c r="M30" s="34">
        <v>21.810000000000002</v>
      </c>
      <c r="N30" s="34">
        <v>-11.780000000000001</v>
      </c>
      <c r="O30" s="34">
        <v>10.656822097030414</v>
      </c>
    </row>
    <row r="31" spans="5:15" x14ac:dyDescent="0.25">
      <c r="G31" s="45">
        <v>52.199999999999989</v>
      </c>
      <c r="H31" s="43">
        <v>-0.1</v>
      </c>
      <c r="I31" s="43">
        <v>-7.8000000000000007</v>
      </c>
      <c r="J31" s="43">
        <v>50.180199479514869</v>
      </c>
      <c r="L31" s="45">
        <v>11.72999999999999</v>
      </c>
      <c r="M31" s="43">
        <v>16.989999999999998</v>
      </c>
      <c r="N31" s="43">
        <v>-3.5399999999999991</v>
      </c>
      <c r="O31" s="43">
        <v>11.586977038780105</v>
      </c>
    </row>
    <row r="32" spans="5:15" x14ac:dyDescent="0.25">
      <c r="G32" s="26">
        <v>44.919999999999987</v>
      </c>
      <c r="H32" s="27">
        <v>72.94</v>
      </c>
      <c r="I32" s="27">
        <v>-12.02</v>
      </c>
      <c r="J32" s="27">
        <v>54.149404794429216</v>
      </c>
      <c r="L32" s="26">
        <v>12.47999999999999</v>
      </c>
      <c r="M32" s="27">
        <v>17.14</v>
      </c>
      <c r="N32" s="27">
        <v>-2.5300000000000011</v>
      </c>
      <c r="O32" s="27">
        <v>12.516147532449793</v>
      </c>
    </row>
    <row r="33" spans="5:15" x14ac:dyDescent="0.25">
      <c r="G33" s="26">
        <v>57.180000000000007</v>
      </c>
      <c r="H33" s="27">
        <v>30.85</v>
      </c>
      <c r="I33" s="27">
        <v>-9.7600000000000016</v>
      </c>
      <c r="J33" s="27">
        <v>56.907726376812946</v>
      </c>
      <c r="L33" s="26">
        <v>13.050000000000011</v>
      </c>
      <c r="M33" s="27">
        <v>16.53</v>
      </c>
      <c r="N33" s="27">
        <v>-6.52</v>
      </c>
      <c r="O33" s="27">
        <v>12.339422449614005</v>
      </c>
    </row>
    <row r="34" spans="5:15" x14ac:dyDescent="0.25">
      <c r="G34" s="26">
        <v>58.330000000000013</v>
      </c>
      <c r="H34" s="27">
        <v>32.33</v>
      </c>
      <c r="I34" s="27">
        <v>-8.7399999999999984</v>
      </c>
      <c r="J34" s="27">
        <v>58.357638725029517</v>
      </c>
      <c r="L34" s="26">
        <v>10.52000000000001</v>
      </c>
      <c r="M34" s="27">
        <v>15.49</v>
      </c>
      <c r="N34" s="27">
        <v>-4.5600000000000023</v>
      </c>
      <c r="O34" s="27">
        <v>10.093331375112712</v>
      </c>
    </row>
    <row r="35" spans="5:15" ht="15.75" thickBot="1" x14ac:dyDescent="0.3">
      <c r="G35" s="33">
        <v>52.199999999999989</v>
      </c>
      <c r="H35" s="34">
        <v>-0.1</v>
      </c>
      <c r="I35" s="34">
        <v>-7.8000000000000007</v>
      </c>
      <c r="J35" s="34">
        <v>50.180199479514869</v>
      </c>
      <c r="L35" s="33">
        <v>12.150000000000006</v>
      </c>
      <c r="M35" s="34">
        <v>16.53</v>
      </c>
      <c r="N35" s="34">
        <v>-6.5300000000000011</v>
      </c>
      <c r="O35" s="34">
        <v>11.452984289559538</v>
      </c>
    </row>
    <row r="37" spans="5:15" x14ac:dyDescent="0.25">
      <c r="E37" t="s">
        <v>67</v>
      </c>
      <c r="G37" s="44">
        <f>AVERAGE(G21:G35)</f>
        <v>30.112666666666666</v>
      </c>
      <c r="H37" s="44">
        <f t="shared" ref="H37:O37" si="3">AVERAGE(H21:H35)</f>
        <v>14.038000000000006</v>
      </c>
      <c r="I37" s="44">
        <f t="shared" si="3"/>
        <v>-8.9466666666666654</v>
      </c>
      <c r="J37" s="44">
        <f t="shared" si="3"/>
        <v>13.745593854528705</v>
      </c>
      <c r="K37" s="44"/>
      <c r="L37" s="44">
        <f t="shared" si="3"/>
        <v>19.065999999999992</v>
      </c>
      <c r="M37" s="44">
        <f t="shared" si="3"/>
        <v>35.692666666666668</v>
      </c>
      <c r="N37" s="44">
        <f t="shared" si="3"/>
        <v>-4.2353333333333332</v>
      </c>
      <c r="O37" s="44">
        <f t="shared" si="3"/>
        <v>26.65403653951569</v>
      </c>
    </row>
    <row r="38" spans="5:15" x14ac:dyDescent="0.25">
      <c r="E38" t="s">
        <v>83</v>
      </c>
      <c r="G38" s="44">
        <f>MAX(G21:G35)</f>
        <v>63.82</v>
      </c>
      <c r="H38" s="44">
        <f t="shared" ref="H38:O38" si="4">MAX(H21:H35)</f>
        <v>72.94</v>
      </c>
      <c r="I38" s="44">
        <f t="shared" si="4"/>
        <v>-6.2399999999999984</v>
      </c>
      <c r="J38" s="44">
        <f t="shared" si="4"/>
        <v>58.357638725029517</v>
      </c>
      <c r="K38" s="44"/>
      <c r="L38" s="44">
        <f t="shared" si="4"/>
        <v>44.14</v>
      </c>
      <c r="M38" s="44">
        <f t="shared" si="4"/>
        <v>77.47999999999999</v>
      </c>
      <c r="N38" s="44">
        <f t="shared" si="4"/>
        <v>22.6</v>
      </c>
      <c r="O38" s="44">
        <f t="shared" si="4"/>
        <v>57.959674604615913</v>
      </c>
    </row>
    <row r="39" spans="5:15" x14ac:dyDescent="0.25">
      <c r="E39" t="s">
        <v>84</v>
      </c>
      <c r="G39" s="44">
        <f>MIN(G21:G35)</f>
        <v>-38.57</v>
      </c>
      <c r="H39" s="44">
        <f t="shared" ref="H39:O39" si="5">MIN(H21:H35)</f>
        <v>-48.620000000000005</v>
      </c>
      <c r="I39" s="44">
        <f t="shared" si="5"/>
        <v>-12.190000000000001</v>
      </c>
      <c r="J39" s="44">
        <f t="shared" si="5"/>
        <v>-59.599740380088662</v>
      </c>
      <c r="K39" s="44"/>
      <c r="L39" s="44">
        <f t="shared" si="5"/>
        <v>-10.400000000000006</v>
      </c>
      <c r="M39" s="44">
        <f t="shared" si="5"/>
        <v>15.49</v>
      </c>
      <c r="N39" s="44">
        <f t="shared" si="5"/>
        <v>-11.780000000000001</v>
      </c>
      <c r="O39" s="44">
        <f t="shared" si="5"/>
        <v>10.093331375112712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054E-8528-42D3-A4EB-D4F28ED97490}">
  <dimension ref="B2:U28"/>
  <sheetViews>
    <sheetView workbookViewId="0">
      <selection activeCell="M33" sqref="M33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49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50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E9" t="s">
        <v>51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  <c r="E10" t="s">
        <v>28</v>
      </c>
    </row>
    <row r="11" spans="2:21" ht="15.75" thickBot="1" x14ac:dyDescent="0.3">
      <c r="B11" s="21">
        <v>7</v>
      </c>
      <c r="C11" s="17">
        <v>0</v>
      </c>
      <c r="E11" t="s">
        <v>52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F634-188B-4B00-8E61-79B49E070976}">
  <dimension ref="B2:AA30"/>
  <sheetViews>
    <sheetView topLeftCell="I1" workbookViewId="0">
      <selection activeCell="U31" sqref="U31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-4.2</v>
      </c>
      <c r="N5" s="16">
        <v>91.08</v>
      </c>
      <c r="O5" s="17">
        <v>25.24</v>
      </c>
      <c r="Q5" s="18">
        <f>(M5-J5)/J5*100</f>
        <v>-94.324324324324323</v>
      </c>
      <c r="R5" s="19">
        <f>(N5-K5)/K5*100</f>
        <v>-31</v>
      </c>
      <c r="S5" s="19">
        <f>(O5-L5)/L5*100</f>
        <v>-32.241610738255041</v>
      </c>
      <c r="T5" s="27">
        <f t="shared" ref="T5:T9" si="0">(SQRT(M5^2+N5^2+O5^2)-SQRT(J5^2+K5^2+L5^2))/SQRT(J5^2+K5^2+L5^2)*100</f>
        <v>-39.294791204723737</v>
      </c>
      <c r="U5" s="20"/>
      <c r="W5" s="45">
        <f>(M5-J5)</f>
        <v>69.8</v>
      </c>
      <c r="X5" s="43">
        <f>(N5-K5)</f>
        <v>-40.92</v>
      </c>
      <c r="Y5" s="43">
        <f>(O5-L5)</f>
        <v>-12.010000000000002</v>
      </c>
      <c r="Z5" s="43">
        <f>(SQRT(M5^2+N5^2+O5^2)-SQRT(J5^2+K5^2+L5^2))</f>
        <v>-61.238839360193268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-1.95</v>
      </c>
      <c r="N6" s="24">
        <v>87</v>
      </c>
      <c r="O6" s="25">
        <v>25.29</v>
      </c>
      <c r="Q6" s="26">
        <f t="shared" ref="Q6:S9" si="1">(M6-J6)/J6*100</f>
        <v>-97.36486486486487</v>
      </c>
      <c r="R6" s="27">
        <f t="shared" si="1"/>
        <v>-34.090909090909086</v>
      </c>
      <c r="S6" s="27">
        <f t="shared" si="1"/>
        <v>-32.107382550335572</v>
      </c>
      <c r="T6" s="27">
        <f t="shared" si="0"/>
        <v>-41.850936163775849</v>
      </c>
      <c r="U6" s="28"/>
      <c r="W6" s="26">
        <f t="shared" ref="W6:Y25" si="2">(M6-J6)</f>
        <v>72.05</v>
      </c>
      <c r="X6" s="27">
        <f t="shared" si="2"/>
        <v>-45</v>
      </c>
      <c r="Y6" s="27">
        <f t="shared" si="2"/>
        <v>-11.96</v>
      </c>
      <c r="Z6" s="27">
        <f t="shared" ref="Z6:Z25" si="3">(SQRT(M6^2+N6^2+O6^2)-SQRT(J6^2+K6^2+L6^2))</f>
        <v>-65.22245514563464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-0.76</v>
      </c>
      <c r="N7" s="24">
        <v>86.97</v>
      </c>
      <c r="O7" s="25">
        <v>24.31</v>
      </c>
      <c r="Q7" s="26">
        <f t="shared" si="1"/>
        <v>-98.972972972972968</v>
      </c>
      <c r="R7" s="27">
        <f t="shared" si="1"/>
        <v>-34.11363636363636</v>
      </c>
      <c r="S7" s="27">
        <f t="shared" si="1"/>
        <v>-34.738255033557053</v>
      </c>
      <c r="T7" s="27">
        <f t="shared" si="0"/>
        <v>-42.053270905912917</v>
      </c>
      <c r="U7" s="28"/>
      <c r="W7" s="26">
        <f t="shared" si="2"/>
        <v>73.239999999999995</v>
      </c>
      <c r="X7" s="27">
        <f t="shared" si="2"/>
        <v>-45.03</v>
      </c>
      <c r="Y7" s="27">
        <f t="shared" si="2"/>
        <v>-12.940000000000001</v>
      </c>
      <c r="Z7" s="27">
        <f t="shared" si="3"/>
        <v>-65.537783065464097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-7.73</v>
      </c>
      <c r="N8" s="24">
        <v>162.99</v>
      </c>
      <c r="O8" s="25">
        <v>25.09</v>
      </c>
      <c r="Q8" s="26">
        <f t="shared" si="1"/>
        <v>-89.554054054054049</v>
      </c>
      <c r="R8" s="27">
        <f t="shared" si="1"/>
        <v>23.477272727272734</v>
      </c>
      <c r="S8" s="27">
        <f t="shared" si="1"/>
        <v>-32.644295302013418</v>
      </c>
      <c r="T8" s="27">
        <f t="shared" si="0"/>
        <v>5.9329670134564756</v>
      </c>
      <c r="U8" s="28"/>
      <c r="W8" s="26">
        <f t="shared" si="2"/>
        <v>66.27</v>
      </c>
      <c r="X8" s="27">
        <f t="shared" si="2"/>
        <v>30.990000000000009</v>
      </c>
      <c r="Y8" s="27">
        <f t="shared" si="2"/>
        <v>-12.16</v>
      </c>
      <c r="Z8" s="27">
        <f t="shared" si="3"/>
        <v>9.2462131169871213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-2.12</v>
      </c>
      <c r="N9" s="31">
        <v>89.69</v>
      </c>
      <c r="O9" s="32">
        <v>24.28</v>
      </c>
      <c r="Q9" s="33">
        <f t="shared" si="1"/>
        <v>-97.13513513513513</v>
      </c>
      <c r="R9" s="34">
        <f t="shared" si="1"/>
        <v>-32.053030303030305</v>
      </c>
      <c r="S9" s="34">
        <f t="shared" si="1"/>
        <v>-34.818791946308721</v>
      </c>
      <c r="T9" s="27">
        <f t="shared" si="0"/>
        <v>-40.362092175221271</v>
      </c>
      <c r="U9" s="35"/>
      <c r="W9" s="33">
        <f t="shared" si="2"/>
        <v>71.88</v>
      </c>
      <c r="X9" s="34">
        <f t="shared" si="2"/>
        <v>-42.31</v>
      </c>
      <c r="Y9" s="34">
        <f t="shared" si="2"/>
        <v>-12.969999999999999</v>
      </c>
      <c r="Z9" s="34">
        <f t="shared" si="3"/>
        <v>-62.90217108120315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19.21</v>
      </c>
      <c r="N13" s="16">
        <v>122.28</v>
      </c>
      <c r="O13" s="17">
        <v>24.62</v>
      </c>
      <c r="Q13" s="18">
        <f>(M13-J13)/J13*100</f>
        <v>-75.683544303797461</v>
      </c>
      <c r="R13" s="19">
        <f>(N13-K13)/K13*100</f>
        <v>7.2631578947368434</v>
      </c>
      <c r="S13" s="19">
        <f>(O13-L13)/L13*100</f>
        <v>-33.906040268456373</v>
      </c>
      <c r="T13" s="27">
        <f t="shared" ref="T13:T17" si="4">(SQRT(M13^2+N13^2+O13^2)-SQRT(J13^2+K13^2+L13^2))/SQRT(J13^2+K13^2+L13^2)*100</f>
        <v>-12.121558434677336</v>
      </c>
      <c r="U13" s="20"/>
      <c r="W13" s="45">
        <f t="shared" si="2"/>
        <v>-59.79</v>
      </c>
      <c r="X13" s="43">
        <f t="shared" si="2"/>
        <v>8.2800000000000011</v>
      </c>
      <c r="Y13" s="43">
        <f t="shared" si="2"/>
        <v>-12.629999999999999</v>
      </c>
      <c r="Z13" s="43">
        <f t="shared" si="3"/>
        <v>-17.408078316347826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19.350000000000001</v>
      </c>
      <c r="N14" s="24">
        <v>120.9</v>
      </c>
      <c r="O14" s="25">
        <v>25.62</v>
      </c>
      <c r="Q14" s="26">
        <f t="shared" ref="Q14:S17" si="5">(M14-J14)/J14*100</f>
        <v>-75.506329113924053</v>
      </c>
      <c r="R14" s="27">
        <f t="shared" si="5"/>
        <v>6.0526315789473735</v>
      </c>
      <c r="S14" s="27">
        <f t="shared" si="5"/>
        <v>-31.221476510067109</v>
      </c>
      <c r="T14" s="27">
        <f t="shared" si="4"/>
        <v>-12.897277428524065</v>
      </c>
      <c r="U14" s="28"/>
      <c r="W14" s="26">
        <f t="shared" si="2"/>
        <v>-59.65</v>
      </c>
      <c r="X14" s="27">
        <f t="shared" si="2"/>
        <v>6.9000000000000057</v>
      </c>
      <c r="Y14" s="27">
        <f t="shared" si="2"/>
        <v>-11.629999999999999</v>
      </c>
      <c r="Z14" s="27">
        <f t="shared" si="3"/>
        <v>-18.522108089758049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155.21</v>
      </c>
      <c r="N15" s="24">
        <v>65.25</v>
      </c>
      <c r="O15" s="25">
        <v>30.09</v>
      </c>
      <c r="Q15" s="26">
        <f t="shared" si="5"/>
        <v>96.468354430379748</v>
      </c>
      <c r="R15" s="27">
        <f t="shared" si="5"/>
        <v>-42.763157894736842</v>
      </c>
      <c r="S15" s="27">
        <f t="shared" si="5"/>
        <v>-19.221476510067113</v>
      </c>
      <c r="T15" s="27">
        <f t="shared" si="4"/>
        <v>19.095042735858041</v>
      </c>
      <c r="U15" s="28"/>
      <c r="W15" s="26">
        <f t="shared" si="2"/>
        <v>76.210000000000008</v>
      </c>
      <c r="X15" s="27">
        <f t="shared" si="2"/>
        <v>-48.75</v>
      </c>
      <c r="Y15" s="27">
        <f t="shared" si="2"/>
        <v>-7.16</v>
      </c>
      <c r="Z15" s="27">
        <f t="shared" si="3"/>
        <v>27.422876455297455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153.04</v>
      </c>
      <c r="N16" s="24">
        <v>66.540000000000006</v>
      </c>
      <c r="O16" s="25">
        <v>29.05</v>
      </c>
      <c r="Q16" s="26">
        <f t="shared" si="5"/>
        <v>93.721518987341767</v>
      </c>
      <c r="R16" s="27">
        <f t="shared" si="5"/>
        <v>-41.631578947368411</v>
      </c>
      <c r="S16" s="27">
        <f t="shared" si="5"/>
        <v>-22.013422818791945</v>
      </c>
      <c r="T16" s="27">
        <f t="shared" si="4"/>
        <v>17.948780555617009</v>
      </c>
      <c r="U16" s="28"/>
      <c r="W16" s="26">
        <f t="shared" si="2"/>
        <v>74.039999999999992</v>
      </c>
      <c r="X16" s="27">
        <f t="shared" si="2"/>
        <v>-47.459999999999994</v>
      </c>
      <c r="Y16" s="27">
        <f t="shared" si="2"/>
        <v>-8.1999999999999993</v>
      </c>
      <c r="Z16" s="27">
        <f t="shared" si="3"/>
        <v>25.776700189082504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7.79</v>
      </c>
      <c r="N17" s="31">
        <v>158.81</v>
      </c>
      <c r="O17" s="32">
        <v>26.37</v>
      </c>
      <c r="Q17" s="33">
        <f t="shared" si="5"/>
        <v>-90.139240506329116</v>
      </c>
      <c r="R17" s="34">
        <f t="shared" si="5"/>
        <v>39.307017543859651</v>
      </c>
      <c r="S17" s="34">
        <f t="shared" si="5"/>
        <v>-29.208053691275165</v>
      </c>
      <c r="T17" s="27">
        <f t="shared" si="4"/>
        <v>12.227535393137314</v>
      </c>
      <c r="U17" s="35"/>
      <c r="W17" s="33">
        <f t="shared" si="2"/>
        <v>-71.209999999999994</v>
      </c>
      <c r="X17" s="34">
        <f t="shared" si="2"/>
        <v>44.81</v>
      </c>
      <c r="Y17" s="34">
        <f t="shared" si="2"/>
        <v>-10.879999999999999</v>
      </c>
      <c r="Z17" s="34">
        <f t="shared" si="3"/>
        <v>17.560274521360697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111.9</v>
      </c>
      <c r="N21" s="16">
        <v>31.5</v>
      </c>
      <c r="O21" s="17">
        <v>29.37</v>
      </c>
      <c r="Q21" s="18">
        <f>(M21-J21)/J21*100</f>
        <v>-36.057142857142857</v>
      </c>
      <c r="R21" s="19">
        <f>(N21-K21)</f>
        <v>31.5</v>
      </c>
      <c r="S21" s="19">
        <f>(O21-L21)/L21*100</f>
        <v>-21.154362416107382</v>
      </c>
      <c r="T21" s="40"/>
      <c r="U21" s="20"/>
      <c r="W21" s="45">
        <f t="shared" si="2"/>
        <v>-63.099999999999994</v>
      </c>
      <c r="X21" s="43">
        <f t="shared" si="2"/>
        <v>31.5</v>
      </c>
      <c r="Y21" s="43">
        <f t="shared" si="2"/>
        <v>-7.879999999999999</v>
      </c>
      <c r="Z21" s="43">
        <f t="shared" si="3"/>
        <v>-59.018684387564292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111.91</v>
      </c>
      <c r="N22" s="24">
        <v>35.549999999999997</v>
      </c>
      <c r="O22" s="25">
        <v>29.36</v>
      </c>
      <c r="Q22" s="26">
        <f t="shared" ref="Q22:Q25" si="6">(M22-J22)/J22*100</f>
        <v>-36.051428571428573</v>
      </c>
      <c r="R22" s="27">
        <f t="shared" ref="R22:R25" si="7">(N22-K22)</f>
        <v>35.549999999999997</v>
      </c>
      <c r="S22" s="27">
        <f t="shared" ref="S22:S25" si="8">(O22-L22)/L22*100</f>
        <v>-21.181208053691279</v>
      </c>
      <c r="T22" s="41"/>
      <c r="U22" s="28"/>
      <c r="W22" s="26">
        <f t="shared" si="2"/>
        <v>-63.09</v>
      </c>
      <c r="X22" s="27">
        <f t="shared" si="2"/>
        <v>35.549999999999997</v>
      </c>
      <c r="Y22" s="27">
        <f t="shared" si="2"/>
        <v>-7.8900000000000006</v>
      </c>
      <c r="Z22" s="27">
        <f t="shared" si="3"/>
        <v>-57.884767349344003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113.26</v>
      </c>
      <c r="N23" s="24">
        <v>34.200000000000003</v>
      </c>
      <c r="O23" s="25">
        <v>29.39</v>
      </c>
      <c r="Q23" s="26">
        <f t="shared" si="6"/>
        <v>-35.279999999999994</v>
      </c>
      <c r="R23" s="27">
        <f t="shared" si="7"/>
        <v>34.200000000000003</v>
      </c>
      <c r="S23" s="27">
        <f t="shared" si="8"/>
        <v>-21.100671140939596</v>
      </c>
      <c r="T23" s="41"/>
      <c r="U23" s="28"/>
      <c r="W23" s="26">
        <f t="shared" si="2"/>
        <v>-61.739999999999995</v>
      </c>
      <c r="X23" s="27">
        <f t="shared" si="2"/>
        <v>34.200000000000003</v>
      </c>
      <c r="Y23" s="27">
        <f t="shared" si="2"/>
        <v>-7.8599999999999994</v>
      </c>
      <c r="Z23" s="27">
        <f t="shared" si="3"/>
        <v>-57.01386361519171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111.9</v>
      </c>
      <c r="N24" s="24">
        <v>32.85</v>
      </c>
      <c r="O24" s="25">
        <v>29.37</v>
      </c>
      <c r="Q24" s="26">
        <f t="shared" si="6"/>
        <v>-36.057142857142857</v>
      </c>
      <c r="R24" s="27">
        <f t="shared" si="7"/>
        <v>32.85</v>
      </c>
      <c r="S24" s="27">
        <f t="shared" si="8"/>
        <v>-21.154362416107382</v>
      </c>
      <c r="T24" s="41"/>
      <c r="U24" s="28"/>
      <c r="W24" s="26">
        <f t="shared" si="2"/>
        <v>-63.099999999999994</v>
      </c>
      <c r="X24" s="27">
        <f t="shared" si="2"/>
        <v>32.85</v>
      </c>
      <c r="Y24" s="27">
        <f t="shared" si="2"/>
        <v>-7.879999999999999</v>
      </c>
      <c r="Z24" s="27">
        <f t="shared" si="3"/>
        <v>-58.656964992805754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111.92</v>
      </c>
      <c r="N25" s="31">
        <v>34.08</v>
      </c>
      <c r="O25" s="32">
        <v>28.36</v>
      </c>
      <c r="Q25" s="33">
        <f t="shared" si="6"/>
        <v>-36.04571428571429</v>
      </c>
      <c r="R25" s="34">
        <f t="shared" si="7"/>
        <v>34.08</v>
      </c>
      <c r="S25" s="34">
        <f t="shared" si="8"/>
        <v>-23.865771812080538</v>
      </c>
      <c r="T25" s="42"/>
      <c r="U25" s="35"/>
      <c r="W25" s="33">
        <f t="shared" si="2"/>
        <v>-63.08</v>
      </c>
      <c r="X25" s="34">
        <f t="shared" si="2"/>
        <v>34.08</v>
      </c>
      <c r="Y25" s="34">
        <f t="shared" si="2"/>
        <v>-8.89</v>
      </c>
      <c r="Z25" s="34">
        <f t="shared" si="3"/>
        <v>-58.53856264618527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-47.198801361940596</v>
      </c>
      <c r="R28" s="44">
        <f>AVERAGE(R5:R9,R13:R17)</f>
        <v>-13.955223285486444</v>
      </c>
      <c r="S28" s="44">
        <f t="shared" ref="S28" si="9">AVERAGE(S5:S9,S13:S17,S21:S25)</f>
        <v>-27.371812080536916</v>
      </c>
      <c r="T28" s="44">
        <f>AVERAGE(T5:T9,T13:T17)</f>
        <v>-13.337560061476632</v>
      </c>
      <c r="V28" t="s">
        <v>89</v>
      </c>
      <c r="W28" s="44">
        <f>AVERAGE(W5:W9,W13:W17,W21:W25)</f>
        <v>-8.4666666666667348E-2</v>
      </c>
      <c r="X28" s="44">
        <f>AVERAGE(X5:X9,X13:X17,X21:X25)</f>
        <v>-0.68733333333333013</v>
      </c>
      <c r="Y28" s="44">
        <f t="shared" ref="Y28:Z28" si="10">AVERAGE(Y5:Y9,Y13:Y17,Y21:Y25)</f>
        <v>-10.196</v>
      </c>
      <c r="Z28" s="44">
        <f t="shared" si="10"/>
        <v>-33.462547584464282</v>
      </c>
    </row>
    <row r="29" spans="2:27" x14ac:dyDescent="0.25">
      <c r="O29" t="s">
        <v>83</v>
      </c>
      <c r="Q29" s="44">
        <f>MAX(Q5:Q9,Q13:Q17,Q21:Q25)</f>
        <v>96.468354430379748</v>
      </c>
      <c r="R29" s="44">
        <f>MAX(R5:R9,R13:R17)</f>
        <v>39.307017543859651</v>
      </c>
      <c r="S29" s="44">
        <f>MAX(S5:S9,S13:S17,S21:S25)</f>
        <v>-19.221476510067113</v>
      </c>
      <c r="T29" s="44">
        <f>MAX(T5:T9,T13:T17)</f>
        <v>19.095042735858041</v>
      </c>
      <c r="V29" t="s">
        <v>90</v>
      </c>
      <c r="W29" s="44">
        <f>MAX(W5:W9,W13:W17,W21:W25)</f>
        <v>76.210000000000008</v>
      </c>
      <c r="X29" s="44">
        <f>MAX(X5:X9,X13:X17,X21:X25)</f>
        <v>44.81</v>
      </c>
      <c r="Y29" s="44">
        <f>MAX(Y5:Y9,Y13:Y17,Y21:Y25)</f>
        <v>-7.16</v>
      </c>
      <c r="Z29" s="44">
        <f>MAX(Z5:Z9,Z13:Z17,Z21:Z25)</f>
        <v>27.422876455297455</v>
      </c>
    </row>
    <row r="30" spans="2:27" x14ac:dyDescent="0.25">
      <c r="O30" t="s">
        <v>84</v>
      </c>
      <c r="Q30" s="44">
        <f>MIN(Q5:Q9,Q13:Q17,Q21:Q25)</f>
        <v>-98.972972972972968</v>
      </c>
      <c r="R30" s="44">
        <f>MIN(R5:R9,R13:R17)</f>
        <v>-42.763157894736842</v>
      </c>
      <c r="S30" s="44">
        <f>MIN(S5:S9,S13:S17,S21:S25)</f>
        <v>-34.818791946308721</v>
      </c>
      <c r="T30" s="44">
        <f>MIN(T5:T9,T13:T17)</f>
        <v>-42.053270905912917</v>
      </c>
      <c r="V30" t="s">
        <v>91</v>
      </c>
      <c r="W30" s="44">
        <f>MIN(W5:W9,W13:W17,W21:W25)</f>
        <v>-71.209999999999994</v>
      </c>
      <c r="X30" s="44">
        <f>MIN(X5:X9,X13:X17,X21:X25)</f>
        <v>-48.75</v>
      </c>
      <c r="Y30" s="44">
        <f>MIN(Y5:Y9,Y13:Y17,Y21:Y25)</f>
        <v>-12.969999999999999</v>
      </c>
      <c r="Z30" s="44">
        <f>MIN(Z5:Z9,Z13:Z17,Z21:Z25)</f>
        <v>-65.537783065464097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2D55-52BF-4441-A8C5-0F79873DC0C0}">
  <dimension ref="B2:AA30"/>
  <sheetViews>
    <sheetView topLeftCell="L1" workbookViewId="0">
      <selection activeCell="Q33" sqref="Q33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  <col min="23" max="23" width="9.85546875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-20.21</v>
      </c>
      <c r="N5" s="16">
        <v>184.33</v>
      </c>
      <c r="O5" s="17">
        <v>27.84</v>
      </c>
      <c r="Q5" s="18">
        <f>(M5-J5)/J5*100</f>
        <v>-72.689189189189179</v>
      </c>
      <c r="R5" s="19">
        <f>(N5-K5)/K5*100</f>
        <v>39.643939393939405</v>
      </c>
      <c r="S5" s="19">
        <f>(O5-L5)/L5*100</f>
        <v>-25.261744966442954</v>
      </c>
      <c r="T5" s="27">
        <f t="shared" ref="T5:T9" si="0">(SQRT(M5^2+N5^2+O5^2)-SQRT(J5^2+K5^2+L5^2))/SQRT(J5^2+K5^2+L5^2)*100</f>
        <v>20.320327509908243</v>
      </c>
      <c r="U5" s="20"/>
      <c r="W5" s="45">
        <f>(M5-J5)</f>
        <v>53.79</v>
      </c>
      <c r="X5" s="43">
        <f>(N5-K5)</f>
        <v>52.330000000000013</v>
      </c>
      <c r="Y5" s="43">
        <f>(O5-L5)</f>
        <v>-9.41</v>
      </c>
      <c r="Z5" s="43">
        <f>(SQRT(M5^2+N5^2+O5^2)-SQRT(J5^2+K5^2+L5^2))</f>
        <v>31.668148219507401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-16.82</v>
      </c>
      <c r="N6" s="24">
        <v>172.28</v>
      </c>
      <c r="O6" s="25">
        <v>26.92</v>
      </c>
      <c r="Q6" s="26">
        <f t="shared" ref="Q6:S9" si="1">(M6-J6)/J6*100</f>
        <v>-77.270270270270274</v>
      </c>
      <c r="R6" s="27">
        <f t="shared" si="1"/>
        <v>30.515151515151516</v>
      </c>
      <c r="S6" s="27">
        <f t="shared" si="1"/>
        <v>-27.73154362416107</v>
      </c>
      <c r="T6" s="27">
        <f t="shared" si="0"/>
        <v>12.406728267359982</v>
      </c>
      <c r="U6" s="28"/>
      <c r="W6" s="26">
        <f t="shared" ref="W6:Y25" si="2">(M6-J6)</f>
        <v>57.18</v>
      </c>
      <c r="X6" s="27">
        <f t="shared" si="2"/>
        <v>40.28</v>
      </c>
      <c r="Y6" s="27">
        <f t="shared" si="2"/>
        <v>-10.329999999999998</v>
      </c>
      <c r="Z6" s="27">
        <f t="shared" ref="Z6:Z25" si="3">(SQRT(M6^2+N6^2+O6^2)-SQRT(J6^2+K6^2+L6^2))</f>
        <v>19.335225256498944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-18.46</v>
      </c>
      <c r="N7" s="24">
        <v>182.73</v>
      </c>
      <c r="O7" s="25">
        <v>29.88</v>
      </c>
      <c r="Q7" s="26">
        <f t="shared" si="1"/>
        <v>-75.054054054054049</v>
      </c>
      <c r="R7" s="27">
        <f t="shared" si="1"/>
        <v>38.431818181818173</v>
      </c>
      <c r="S7" s="27">
        <f t="shared" si="1"/>
        <v>-19.785234899328863</v>
      </c>
      <c r="T7" s="27">
        <f t="shared" si="0"/>
        <v>19.397612763546178</v>
      </c>
      <c r="U7" s="28"/>
      <c r="W7" s="26">
        <f t="shared" si="2"/>
        <v>55.54</v>
      </c>
      <c r="X7" s="27">
        <f t="shared" si="2"/>
        <v>50.72999999999999</v>
      </c>
      <c r="Y7" s="27">
        <f t="shared" si="2"/>
        <v>-7.370000000000001</v>
      </c>
      <c r="Z7" s="27">
        <f t="shared" si="3"/>
        <v>30.230146428548522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-16.43</v>
      </c>
      <c r="N8" s="24">
        <v>170.72</v>
      </c>
      <c r="O8" s="25">
        <v>28.93</v>
      </c>
      <c r="Q8" s="26">
        <f t="shared" si="1"/>
        <v>-77.797297297297291</v>
      </c>
      <c r="R8" s="27">
        <f t="shared" si="1"/>
        <v>29.333333333333332</v>
      </c>
      <c r="S8" s="27">
        <f t="shared" si="1"/>
        <v>-22.335570469798657</v>
      </c>
      <c r="T8" s="27">
        <f t="shared" si="0"/>
        <v>11.605751130599923</v>
      </c>
      <c r="U8" s="28"/>
      <c r="W8" s="26">
        <f t="shared" si="2"/>
        <v>57.57</v>
      </c>
      <c r="X8" s="27">
        <f t="shared" si="2"/>
        <v>38.72</v>
      </c>
      <c r="Y8" s="27">
        <f t="shared" si="2"/>
        <v>-8.32</v>
      </c>
      <c r="Z8" s="27">
        <f t="shared" si="3"/>
        <v>18.08694504669495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-20.9</v>
      </c>
      <c r="N9" s="31">
        <v>188.25</v>
      </c>
      <c r="O9" s="32">
        <v>28.83</v>
      </c>
      <c r="Q9" s="33">
        <f t="shared" si="1"/>
        <v>-71.756756756756758</v>
      </c>
      <c r="R9" s="34">
        <f t="shared" si="1"/>
        <v>42.613636363636367</v>
      </c>
      <c r="S9" s="34">
        <f t="shared" si="1"/>
        <v>-22.604026845637591</v>
      </c>
      <c r="T9" s="27">
        <f t="shared" si="0"/>
        <v>22.935357768420442</v>
      </c>
      <c r="U9" s="35"/>
      <c r="W9" s="33">
        <f t="shared" si="2"/>
        <v>53.1</v>
      </c>
      <c r="X9" s="34">
        <f t="shared" si="2"/>
        <v>56.25</v>
      </c>
      <c r="Y9" s="34">
        <f t="shared" si="2"/>
        <v>-8.4200000000000017</v>
      </c>
      <c r="Z9" s="34">
        <f t="shared" si="3"/>
        <v>35.743533608088427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88.56</v>
      </c>
      <c r="N13" s="16">
        <v>111.31</v>
      </c>
      <c r="O13" s="17">
        <v>28.86</v>
      </c>
      <c r="Q13" s="18">
        <f>(M13-J13)/J13*100</f>
        <v>12.101265822784812</v>
      </c>
      <c r="R13" s="19">
        <f>(N13-K13)/K13*100</f>
        <v>-2.3596491228070158</v>
      </c>
      <c r="S13" s="19">
        <f>(O13-L13)/L13*100</f>
        <v>-22.523489932885905</v>
      </c>
      <c r="T13" s="27">
        <f t="shared" ref="T13:T17" si="4">(SQRT(M13^2+N13^2+O13^2)-SQRT(J13^2+K13^2+L13^2))/SQRT(J13^2+K13^2+L13^2)*100</f>
        <v>1.0637630288106084</v>
      </c>
      <c r="U13" s="20"/>
      <c r="W13" s="45">
        <f t="shared" si="2"/>
        <v>9.5600000000000023</v>
      </c>
      <c r="X13" s="43">
        <f t="shared" si="2"/>
        <v>-2.6899999999999977</v>
      </c>
      <c r="Y13" s="43">
        <f t="shared" si="2"/>
        <v>-8.39</v>
      </c>
      <c r="Z13" s="43">
        <f t="shared" si="3"/>
        <v>1.5276971369121952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148.85</v>
      </c>
      <c r="N14" s="24">
        <v>150.72999999999999</v>
      </c>
      <c r="O14" s="25">
        <v>25.87</v>
      </c>
      <c r="Q14" s="26">
        <f t="shared" ref="Q14:S17" si="5">(M14-J14)/J14*100</f>
        <v>88.417721518987335</v>
      </c>
      <c r="R14" s="27">
        <f t="shared" si="5"/>
        <v>32.219298245614027</v>
      </c>
      <c r="S14" s="27">
        <f t="shared" si="5"/>
        <v>-30.550335570469795</v>
      </c>
      <c r="T14" s="27">
        <f t="shared" si="4"/>
        <v>48.603321352720997</v>
      </c>
      <c r="U14" s="28"/>
      <c r="W14" s="26">
        <f t="shared" si="2"/>
        <v>69.849999999999994</v>
      </c>
      <c r="X14" s="27">
        <f t="shared" si="2"/>
        <v>36.72999999999999</v>
      </c>
      <c r="Y14" s="27">
        <f t="shared" si="2"/>
        <v>-11.379999999999999</v>
      </c>
      <c r="Z14" s="27">
        <f t="shared" si="3"/>
        <v>69.800465765383223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148.85</v>
      </c>
      <c r="N15" s="24">
        <v>149.37</v>
      </c>
      <c r="O15" s="25">
        <v>25.87</v>
      </c>
      <c r="Q15" s="26">
        <f t="shared" si="5"/>
        <v>88.417721518987335</v>
      </c>
      <c r="R15" s="27">
        <f t="shared" si="5"/>
        <v>31.026315789473692</v>
      </c>
      <c r="S15" s="27">
        <f t="shared" si="5"/>
        <v>-30.550335570469795</v>
      </c>
      <c r="T15" s="27">
        <f t="shared" si="4"/>
        <v>47.935995613700918</v>
      </c>
      <c r="U15" s="28"/>
      <c r="W15" s="26">
        <f t="shared" si="2"/>
        <v>69.849999999999994</v>
      </c>
      <c r="X15" s="27">
        <f t="shared" si="2"/>
        <v>35.370000000000005</v>
      </c>
      <c r="Y15" s="27">
        <f t="shared" si="2"/>
        <v>-11.379999999999999</v>
      </c>
      <c r="Z15" s="27">
        <f t="shared" si="3"/>
        <v>68.842102301643877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102.52</v>
      </c>
      <c r="N16" s="24">
        <v>96.4</v>
      </c>
      <c r="O16" s="25">
        <v>28.12</v>
      </c>
      <c r="Q16" s="26">
        <f t="shared" si="5"/>
        <v>29.772151898734172</v>
      </c>
      <c r="R16" s="27">
        <f t="shared" si="5"/>
        <v>-15.438596491228065</v>
      </c>
      <c r="S16" s="27">
        <f t="shared" si="5"/>
        <v>-24.510067114093957</v>
      </c>
      <c r="T16" s="27">
        <f t="shared" si="4"/>
        <v>-7.4011260718728974E-2</v>
      </c>
      <c r="U16" s="28"/>
      <c r="W16" s="26">
        <f t="shared" si="2"/>
        <v>23.519999999999996</v>
      </c>
      <c r="X16" s="27">
        <f t="shared" si="2"/>
        <v>-17.599999999999994</v>
      </c>
      <c r="Y16" s="27">
        <f t="shared" si="2"/>
        <v>-9.129999999999999</v>
      </c>
      <c r="Z16" s="27">
        <f t="shared" si="3"/>
        <v>-0.10628945360667785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149.68</v>
      </c>
      <c r="N17" s="31">
        <v>149.30000000000001</v>
      </c>
      <c r="O17" s="32">
        <v>26.89</v>
      </c>
      <c r="Q17" s="33">
        <f t="shared" si="5"/>
        <v>89.468354430379762</v>
      </c>
      <c r="R17" s="34">
        <f t="shared" si="5"/>
        <v>30.96491228070176</v>
      </c>
      <c r="S17" s="34">
        <f t="shared" si="5"/>
        <v>-27.812080536912749</v>
      </c>
      <c r="T17" s="27">
        <f t="shared" si="4"/>
        <v>48.395259134337181</v>
      </c>
      <c r="U17" s="35"/>
      <c r="W17" s="33">
        <f t="shared" si="2"/>
        <v>70.680000000000007</v>
      </c>
      <c r="X17" s="34">
        <f t="shared" si="2"/>
        <v>35.300000000000011</v>
      </c>
      <c r="Y17" s="34">
        <f t="shared" si="2"/>
        <v>-10.36</v>
      </c>
      <c r="Z17" s="34">
        <f t="shared" si="3"/>
        <v>69.501662322590192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  <c r="W21" s="45">
        <f t="shared" si="2"/>
        <v>-175</v>
      </c>
      <c r="X21" s="43">
        <f t="shared" si="2"/>
        <v>0</v>
      </c>
      <c r="Y21" s="43">
        <f t="shared" si="2"/>
        <v>-37.25</v>
      </c>
      <c r="Z21" s="43">
        <f t="shared" si="3"/>
        <v>-178.92054800944467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6">(M22-J22)/J22*100</f>
        <v>-100</v>
      </c>
      <c r="R22" s="27">
        <f t="shared" ref="R22:R25" si="7">(N22-K22)</f>
        <v>0</v>
      </c>
      <c r="S22" s="27">
        <f t="shared" ref="S22:S25" si="8">(O22-L22)/L22*100</f>
        <v>-100</v>
      </c>
      <c r="T22" s="41"/>
      <c r="U22" s="28"/>
      <c r="W22" s="26">
        <f t="shared" si="2"/>
        <v>-175</v>
      </c>
      <c r="X22" s="27">
        <f t="shared" si="2"/>
        <v>0</v>
      </c>
      <c r="Y22" s="27">
        <f t="shared" si="2"/>
        <v>-37.25</v>
      </c>
      <c r="Z22" s="27">
        <f t="shared" si="3"/>
        <v>-178.92054800944467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6"/>
        <v>-100</v>
      </c>
      <c r="R23" s="27">
        <f t="shared" si="7"/>
        <v>0</v>
      </c>
      <c r="S23" s="27">
        <f t="shared" si="8"/>
        <v>-100</v>
      </c>
      <c r="T23" s="41"/>
      <c r="U23" s="28"/>
      <c r="W23" s="26">
        <f t="shared" si="2"/>
        <v>-175</v>
      </c>
      <c r="X23" s="27">
        <f t="shared" si="2"/>
        <v>0</v>
      </c>
      <c r="Y23" s="27">
        <f t="shared" si="2"/>
        <v>-37.25</v>
      </c>
      <c r="Z23" s="27">
        <f t="shared" si="3"/>
        <v>-178.92054800944467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6"/>
        <v>-100</v>
      </c>
      <c r="R24" s="27">
        <f t="shared" si="7"/>
        <v>0</v>
      </c>
      <c r="S24" s="27">
        <f t="shared" si="8"/>
        <v>-100</v>
      </c>
      <c r="T24" s="41"/>
      <c r="U24" s="28"/>
      <c r="W24" s="26">
        <f t="shared" si="2"/>
        <v>-175</v>
      </c>
      <c r="X24" s="27">
        <f t="shared" si="2"/>
        <v>0</v>
      </c>
      <c r="Y24" s="27">
        <f t="shared" si="2"/>
        <v>-37.25</v>
      </c>
      <c r="Z24" s="27">
        <f t="shared" si="3"/>
        <v>-178.92054800944467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6"/>
        <v>-100</v>
      </c>
      <c r="R25" s="34">
        <f t="shared" si="7"/>
        <v>0</v>
      </c>
      <c r="S25" s="34">
        <f t="shared" si="8"/>
        <v>-100</v>
      </c>
      <c r="T25" s="42"/>
      <c r="U25" s="35"/>
      <c r="W25" s="33">
        <f t="shared" si="2"/>
        <v>-175</v>
      </c>
      <c r="X25" s="34">
        <f t="shared" si="2"/>
        <v>0</v>
      </c>
      <c r="Y25" s="34">
        <f t="shared" si="2"/>
        <v>-37.25</v>
      </c>
      <c r="Z25" s="34">
        <f t="shared" si="3"/>
        <v>-178.92054800944467</v>
      </c>
      <c r="AA25" s="35"/>
    </row>
    <row r="27" spans="2:27" x14ac:dyDescent="0.25">
      <c r="J27" t="s">
        <v>53</v>
      </c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AVERAGE(Q5:Q9,Q13:Q17)</f>
        <v>-6.6390352377694182</v>
      </c>
      <c r="R28" s="44">
        <f t="shared" ref="R28:T28" si="9">AVERAGE(R5:R9,R13:R17)</f>
        <v>25.695015948963324</v>
      </c>
      <c r="S28" s="44">
        <f t="shared" si="9"/>
        <v>-25.366442953020137</v>
      </c>
      <c r="T28" s="44">
        <f t="shared" si="9"/>
        <v>23.259010530868576</v>
      </c>
      <c r="V28" t="s">
        <v>89</v>
      </c>
      <c r="W28" s="44">
        <f>AVERAGE(W5:W9,W13:W17)</f>
        <v>52.064000000000007</v>
      </c>
      <c r="X28" s="44">
        <f t="shared" ref="X28:Z28" si="10">AVERAGE(X5:X9,X13:X17)</f>
        <v>32.542000000000002</v>
      </c>
      <c r="Y28" s="44">
        <f t="shared" si="10"/>
        <v>-9.4489999999999998</v>
      </c>
      <c r="Z28" s="44">
        <f t="shared" si="10"/>
        <v>34.462963663226105</v>
      </c>
    </row>
    <row r="29" spans="2:27" x14ac:dyDescent="0.25">
      <c r="O29" t="s">
        <v>83</v>
      </c>
      <c r="Q29" s="44">
        <f>MAX(Q5:Q9,Q13:Q17)</f>
        <v>89.468354430379762</v>
      </c>
      <c r="R29" s="44">
        <f t="shared" ref="R29:T29" si="11">MAX(R5:R9,R13:R17)</f>
        <v>42.613636363636367</v>
      </c>
      <c r="S29" s="44">
        <f t="shared" si="11"/>
        <v>-19.785234899328863</v>
      </c>
      <c r="T29" s="44">
        <f t="shared" si="11"/>
        <v>48.603321352720997</v>
      </c>
      <c r="V29" t="s">
        <v>90</v>
      </c>
      <c r="W29" s="44">
        <f>MAX(W5:W9,W13:W17)</f>
        <v>70.680000000000007</v>
      </c>
      <c r="X29" s="44">
        <f>MAX(X5:X9,X13:X17)</f>
        <v>56.25</v>
      </c>
      <c r="Y29" s="44">
        <f>MAX(Y5:Y9,Y13:Y17)</f>
        <v>-7.370000000000001</v>
      </c>
      <c r="Z29" s="44">
        <f>MAX(Z5:Z9,Z13:Z17)</f>
        <v>69.800465765383223</v>
      </c>
    </row>
    <row r="30" spans="2:27" x14ac:dyDescent="0.25">
      <c r="O30" t="s">
        <v>84</v>
      </c>
      <c r="Q30" s="44">
        <f>MIN(Q5:Q9,Q13:Q17)</f>
        <v>-77.797297297297291</v>
      </c>
      <c r="R30" s="44">
        <f t="shared" ref="R30:T30" si="12">MIN(R5:R9,R13:R17)</f>
        <v>-15.438596491228065</v>
      </c>
      <c r="S30" s="44">
        <f t="shared" si="12"/>
        <v>-30.550335570469795</v>
      </c>
      <c r="T30" s="44">
        <f t="shared" si="12"/>
        <v>-7.4011260718728974E-2</v>
      </c>
      <c r="V30" t="s">
        <v>91</v>
      </c>
      <c r="W30" s="44">
        <f>MIN(W5:W9,W13:W17)</f>
        <v>9.5600000000000023</v>
      </c>
      <c r="X30" s="44">
        <f t="shared" ref="X30:Z30" si="13">MIN(X5:X9,X13:X17)</f>
        <v>-17.599999999999994</v>
      </c>
      <c r="Y30" s="44">
        <f t="shared" si="13"/>
        <v>-11.379999999999999</v>
      </c>
      <c r="Z30" s="44">
        <f t="shared" si="13"/>
        <v>-0.10628945360667785</v>
      </c>
    </row>
  </sheetData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4610-BB57-4BEE-B849-919EF105A3A9}">
  <dimension ref="B2:AA30"/>
  <sheetViews>
    <sheetView topLeftCell="I1" workbookViewId="0">
      <selection activeCell="T35" sqref="T3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-10.76</v>
      </c>
      <c r="N5" s="16">
        <v>180.27</v>
      </c>
      <c r="O5" s="17">
        <v>28.01</v>
      </c>
      <c r="Q5" s="18">
        <f>(M5-J5)/J5*100</f>
        <v>-85.459459459459467</v>
      </c>
      <c r="R5" s="19">
        <f>(N5-K5)/K5*100</f>
        <v>36.568181818181827</v>
      </c>
      <c r="S5" s="19">
        <f>(O5-L5)/L5*100</f>
        <v>-24.805369127516773</v>
      </c>
      <c r="T5" s="27">
        <f t="shared" ref="T5:T9" si="0">(SQRT(M5^2+N5^2+O5^2)-SQRT(J5^2+K5^2+L5^2))/SQRT(J5^2+K5^2+L5^2)*100</f>
        <v>17.264277685597889</v>
      </c>
      <c r="U5" s="20"/>
      <c r="W5" s="45">
        <f>(M5-J5)</f>
        <v>63.24</v>
      </c>
      <c r="X5" s="43">
        <f>(N5-K5)</f>
        <v>48.27000000000001</v>
      </c>
      <c r="Y5" s="43">
        <f>(O5-L5)</f>
        <v>-9.2399999999999984</v>
      </c>
      <c r="Z5" s="43">
        <f>(SQRT(M5^2+N5^2+O5^2)-SQRT(J5^2+K5^2+L5^2))</f>
        <v>26.905457325117538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-10.38</v>
      </c>
      <c r="N6" s="24">
        <v>182.72</v>
      </c>
      <c r="O6" s="25">
        <v>30.02</v>
      </c>
      <c r="Q6" s="26">
        <f t="shared" ref="Q6:S9" si="1">(M6-J6)/J6*100</f>
        <v>-85.972972972972968</v>
      </c>
      <c r="R6" s="27">
        <f t="shared" si="1"/>
        <v>38.424242424242422</v>
      </c>
      <c r="S6" s="27">
        <f t="shared" si="1"/>
        <v>-19.409395973154364</v>
      </c>
      <c r="T6" s="27">
        <f t="shared" si="0"/>
        <v>19.003331782408576</v>
      </c>
      <c r="U6" s="28"/>
      <c r="W6" s="26">
        <f t="shared" ref="W6:Y25" si="2">(M6-J6)</f>
        <v>63.62</v>
      </c>
      <c r="X6" s="27">
        <f t="shared" si="2"/>
        <v>50.72</v>
      </c>
      <c r="Y6" s="27">
        <f t="shared" si="2"/>
        <v>-7.23</v>
      </c>
      <c r="Z6" s="27">
        <f t="shared" ref="Z6:Z25" si="3">(SQRT(M6^2+N6^2+O6^2)-SQRT(J6^2+K6^2+L6^2))</f>
        <v>29.615680517764844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-10.57</v>
      </c>
      <c r="N7" s="24">
        <v>181.5</v>
      </c>
      <c r="O7" s="25">
        <v>29.02</v>
      </c>
      <c r="Q7" s="26">
        <f t="shared" si="1"/>
        <v>-85.71621621621621</v>
      </c>
      <c r="R7" s="27">
        <f t="shared" si="1"/>
        <v>37.5</v>
      </c>
      <c r="S7" s="27">
        <f t="shared" si="1"/>
        <v>-22.093959731543624</v>
      </c>
      <c r="T7" s="27">
        <f t="shared" si="0"/>
        <v>18.136235240346728</v>
      </c>
      <c r="U7" s="28"/>
      <c r="W7" s="26">
        <f t="shared" si="2"/>
        <v>63.43</v>
      </c>
      <c r="X7" s="27">
        <f t="shared" si="2"/>
        <v>49.5</v>
      </c>
      <c r="Y7" s="27">
        <f t="shared" si="2"/>
        <v>-8.23</v>
      </c>
      <c r="Z7" s="27">
        <f t="shared" si="3"/>
        <v>28.264356736135454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-10.58</v>
      </c>
      <c r="N8" s="24">
        <v>177.45</v>
      </c>
      <c r="O8" s="25">
        <v>29.02</v>
      </c>
      <c r="Q8" s="26">
        <f t="shared" si="1"/>
        <v>-85.702702702702709</v>
      </c>
      <c r="R8" s="27">
        <f t="shared" si="1"/>
        <v>34.431818181818173</v>
      </c>
      <c r="S8" s="27">
        <f t="shared" si="1"/>
        <v>-22.093959731543624</v>
      </c>
      <c r="T8" s="27">
        <f t="shared" si="0"/>
        <v>15.575519892862269</v>
      </c>
      <c r="U8" s="28"/>
      <c r="W8" s="26">
        <f t="shared" si="2"/>
        <v>63.42</v>
      </c>
      <c r="X8" s="27">
        <f t="shared" si="2"/>
        <v>45.449999999999989</v>
      </c>
      <c r="Y8" s="27">
        <f t="shared" si="2"/>
        <v>-8.23</v>
      </c>
      <c r="Z8" s="27">
        <f t="shared" si="3"/>
        <v>24.273618243728578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-9.23</v>
      </c>
      <c r="N9" s="31">
        <v>178.8</v>
      </c>
      <c r="O9" s="32">
        <v>29.04</v>
      </c>
      <c r="Q9" s="33">
        <f t="shared" si="1"/>
        <v>-87.527027027027032</v>
      </c>
      <c r="R9" s="34">
        <f t="shared" si="1"/>
        <v>35.45454545454546</v>
      </c>
      <c r="S9" s="34">
        <f t="shared" si="1"/>
        <v>-22.040268456375841</v>
      </c>
      <c r="T9" s="27">
        <f t="shared" si="0"/>
        <v>16.383786372289279</v>
      </c>
      <c r="U9" s="35"/>
      <c r="W9" s="33">
        <f t="shared" si="2"/>
        <v>64.77</v>
      </c>
      <c r="X9" s="34">
        <f t="shared" si="2"/>
        <v>46.800000000000011</v>
      </c>
      <c r="Y9" s="34">
        <f t="shared" si="2"/>
        <v>-8.2100000000000009</v>
      </c>
      <c r="Z9" s="34">
        <f t="shared" si="3"/>
        <v>25.533258505868702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98.31</v>
      </c>
      <c r="N13" s="16">
        <v>131.53</v>
      </c>
      <c r="O13" s="17">
        <v>63.01</v>
      </c>
      <c r="Q13" s="18">
        <f>(M13-J13)/J13*100</f>
        <v>24.443037974683548</v>
      </c>
      <c r="R13" s="19">
        <f>(N13-K13)/K13*100</f>
        <v>15.377192982456142</v>
      </c>
      <c r="S13" s="19">
        <f>(O13-L13)/L13*100</f>
        <v>69.154362416107375</v>
      </c>
      <c r="T13" s="27">
        <f t="shared" ref="T13:T17" si="4">(SQRT(M13^2+N13^2+O13^2)-SQRT(J13^2+K13^2+L13^2))/SQRT(J13^2+K13^2+L13^2)*100</f>
        <v>22.471346440026561</v>
      </c>
      <c r="U13" s="20"/>
      <c r="W13" s="45">
        <f t="shared" si="2"/>
        <v>19.310000000000002</v>
      </c>
      <c r="X13" s="43">
        <f t="shared" si="2"/>
        <v>17.53</v>
      </c>
      <c r="Y13" s="43">
        <f t="shared" si="2"/>
        <v>25.759999999999998</v>
      </c>
      <c r="Z13" s="43">
        <f t="shared" si="3"/>
        <v>32.271672063442821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88.61</v>
      </c>
      <c r="N14" s="24">
        <v>113.99</v>
      </c>
      <c r="O14" s="25">
        <v>30.85</v>
      </c>
      <c r="Q14" s="26">
        <f t="shared" ref="Q14:S17" si="5">(M14-J14)/J14*100</f>
        <v>12.164556962025316</v>
      </c>
      <c r="R14" s="27">
        <f t="shared" si="5"/>
        <v>-8.7719298245658908E-3</v>
      </c>
      <c r="S14" s="27">
        <f t="shared" si="5"/>
        <v>-17.181208053691272</v>
      </c>
      <c r="T14" s="27">
        <f t="shared" si="4"/>
        <v>2.803459614276226</v>
      </c>
      <c r="U14" s="28"/>
      <c r="W14" s="26">
        <f t="shared" si="2"/>
        <v>9.61</v>
      </c>
      <c r="X14" s="27">
        <f t="shared" si="2"/>
        <v>-1.0000000000005116E-2</v>
      </c>
      <c r="Y14" s="27">
        <f t="shared" si="2"/>
        <v>-6.3999999999999986</v>
      </c>
      <c r="Z14" s="27">
        <f t="shared" si="3"/>
        <v>4.0261196433639839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102.56</v>
      </c>
      <c r="N15" s="24">
        <v>127.76</v>
      </c>
      <c r="O15" s="25">
        <v>61.09</v>
      </c>
      <c r="Q15" s="26">
        <f t="shared" si="5"/>
        <v>29.822784810126585</v>
      </c>
      <c r="R15" s="27">
        <f t="shared" si="5"/>
        <v>12.070175438596497</v>
      </c>
      <c r="S15" s="27">
        <f t="shared" si="5"/>
        <v>64.000000000000014</v>
      </c>
      <c r="T15" s="27">
        <f t="shared" si="4"/>
        <v>21.752471864034597</v>
      </c>
      <c r="U15" s="28"/>
      <c r="W15" s="26">
        <f t="shared" si="2"/>
        <v>23.560000000000002</v>
      </c>
      <c r="X15" s="27">
        <f t="shared" si="2"/>
        <v>13.760000000000005</v>
      </c>
      <c r="Y15" s="27">
        <f t="shared" si="2"/>
        <v>23.840000000000003</v>
      </c>
      <c r="Z15" s="27">
        <f t="shared" si="3"/>
        <v>31.239278004053659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99.6</v>
      </c>
      <c r="N16" s="24">
        <v>128.9</v>
      </c>
      <c r="O16" s="25">
        <v>65.040000000000006</v>
      </c>
      <c r="Q16" s="26">
        <f t="shared" si="5"/>
        <v>26.075949367088601</v>
      </c>
      <c r="R16" s="27">
        <f t="shared" si="5"/>
        <v>13.070175438596495</v>
      </c>
      <c r="S16" s="27">
        <f t="shared" si="5"/>
        <v>74.604026845637605</v>
      </c>
      <c r="T16" s="27">
        <f t="shared" si="4"/>
        <v>22.134995787700987</v>
      </c>
      <c r="U16" s="28"/>
      <c r="W16" s="26">
        <f t="shared" si="2"/>
        <v>20.599999999999994</v>
      </c>
      <c r="X16" s="27">
        <f t="shared" si="2"/>
        <v>14.900000000000006</v>
      </c>
      <c r="Y16" s="27">
        <f t="shared" si="2"/>
        <v>27.790000000000006</v>
      </c>
      <c r="Z16" s="27">
        <f t="shared" si="3"/>
        <v>31.788630338322093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100.44</v>
      </c>
      <c r="N17" s="31">
        <v>128.97</v>
      </c>
      <c r="O17" s="32">
        <v>63.05</v>
      </c>
      <c r="Q17" s="33">
        <f t="shared" si="5"/>
        <v>27.139240506329109</v>
      </c>
      <c r="R17" s="34">
        <f t="shared" si="5"/>
        <v>13.131578947368419</v>
      </c>
      <c r="S17" s="34">
        <f t="shared" si="5"/>
        <v>69.261744966442947</v>
      </c>
      <c r="T17" s="27">
        <f t="shared" si="4"/>
        <v>21.998327176097675</v>
      </c>
      <c r="U17" s="35"/>
      <c r="W17" s="33">
        <f t="shared" si="2"/>
        <v>21.439999999999998</v>
      </c>
      <c r="X17" s="34">
        <f t="shared" si="2"/>
        <v>14.969999999999999</v>
      </c>
      <c r="Y17" s="34">
        <f t="shared" si="2"/>
        <v>25.799999999999997</v>
      </c>
      <c r="Z17" s="34">
        <f t="shared" si="3"/>
        <v>31.592357069748743</v>
      </c>
      <c r="AA17" s="35"/>
    </row>
    <row r="18" spans="2:27" ht="15.75" thickBot="1" x14ac:dyDescent="0.3">
      <c r="C18" s="38">
        <f>(SUM(C5:C14)/10*100)</f>
        <v>40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178.04</v>
      </c>
      <c r="N21" s="16">
        <v>6.58</v>
      </c>
      <c r="O21" s="17">
        <v>27.57</v>
      </c>
      <c r="Q21" s="18">
        <f>(M21-J21)/J21*100</f>
        <v>1.7371428571428527</v>
      </c>
      <c r="R21" s="19">
        <f>(N21-K21)</f>
        <v>6.58</v>
      </c>
      <c r="S21" s="19">
        <f>(O21-L21)/L21*100</f>
        <v>-25.986577181208055</v>
      </c>
      <c r="T21" s="40"/>
      <c r="U21" s="20"/>
      <c r="W21" s="45">
        <f t="shared" si="2"/>
        <v>3.039999999999992</v>
      </c>
      <c r="X21" s="43">
        <f t="shared" si="2"/>
        <v>6.58</v>
      </c>
      <c r="Y21" s="43">
        <f t="shared" si="2"/>
        <v>-9.68</v>
      </c>
      <c r="Z21" s="43">
        <f t="shared" si="3"/>
        <v>1.3615722909334238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196.17</v>
      </c>
      <c r="N22" s="24">
        <v>282.33</v>
      </c>
      <c r="O22" s="25">
        <v>32.549999999999997</v>
      </c>
      <c r="Q22" s="26">
        <f t="shared" ref="Q22:Q25" si="6">(M22-J22)/J22*100</f>
        <v>12.097142857142849</v>
      </c>
      <c r="R22" s="27">
        <f t="shared" ref="R22:R25" si="7">(N22-K22)</f>
        <v>282.33</v>
      </c>
      <c r="S22" s="27">
        <f t="shared" ref="S22:S25" si="8">(O22-L22)/L22*100</f>
        <v>-12.61744966442954</v>
      </c>
      <c r="T22" s="41"/>
      <c r="U22" s="28"/>
      <c r="W22" s="26">
        <f t="shared" si="2"/>
        <v>21.169999999999987</v>
      </c>
      <c r="X22" s="27">
        <f t="shared" si="2"/>
        <v>282.33</v>
      </c>
      <c r="Y22" s="27">
        <f t="shared" si="2"/>
        <v>-4.7000000000000028</v>
      </c>
      <c r="Z22" s="27">
        <f t="shared" si="3"/>
        <v>166.4088603820214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196.48</v>
      </c>
      <c r="N23" s="24">
        <v>282.91000000000003</v>
      </c>
      <c r="O23" s="25">
        <v>30.51</v>
      </c>
      <c r="Q23" s="26">
        <f t="shared" si="6"/>
        <v>12.274285714285709</v>
      </c>
      <c r="R23" s="27">
        <f t="shared" si="7"/>
        <v>282.91000000000003</v>
      </c>
      <c r="S23" s="27">
        <f t="shared" si="8"/>
        <v>-18.09395973154362</v>
      </c>
      <c r="T23" s="41"/>
      <c r="U23" s="28"/>
      <c r="W23" s="26">
        <f t="shared" si="2"/>
        <v>21.47999999999999</v>
      </c>
      <c r="X23" s="27">
        <f t="shared" si="2"/>
        <v>282.91000000000003</v>
      </c>
      <c r="Y23" s="27">
        <f t="shared" si="2"/>
        <v>-6.7399999999999984</v>
      </c>
      <c r="Z23" s="27">
        <f t="shared" si="3"/>
        <v>166.87320352461646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196.17</v>
      </c>
      <c r="N24" s="24">
        <v>282.33</v>
      </c>
      <c r="O24" s="25">
        <v>32.549999999999997</v>
      </c>
      <c r="Q24" s="26">
        <f t="shared" si="6"/>
        <v>12.097142857142849</v>
      </c>
      <c r="R24" s="27">
        <f t="shared" si="7"/>
        <v>282.33</v>
      </c>
      <c r="S24" s="27">
        <f t="shared" si="8"/>
        <v>-12.61744966442954</v>
      </c>
      <c r="T24" s="41"/>
      <c r="U24" s="28"/>
      <c r="W24" s="26">
        <f t="shared" si="2"/>
        <v>21.169999999999987</v>
      </c>
      <c r="X24" s="27">
        <f t="shared" si="2"/>
        <v>282.33</v>
      </c>
      <c r="Y24" s="27">
        <f t="shared" si="2"/>
        <v>-4.7000000000000028</v>
      </c>
      <c r="Z24" s="27">
        <f t="shared" si="3"/>
        <v>166.4088603820214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144.99</v>
      </c>
      <c r="N25" s="31">
        <v>13.41</v>
      </c>
      <c r="O25" s="32">
        <v>26.97</v>
      </c>
      <c r="Q25" s="33">
        <f t="shared" si="6"/>
        <v>-17.148571428571422</v>
      </c>
      <c r="R25" s="34">
        <f t="shared" si="7"/>
        <v>13.41</v>
      </c>
      <c r="S25" s="34">
        <f t="shared" si="8"/>
        <v>-27.597315436241615</v>
      </c>
      <c r="T25" s="42"/>
      <c r="U25" s="35"/>
      <c r="W25" s="33">
        <f t="shared" si="2"/>
        <v>-30.009999999999991</v>
      </c>
      <c r="X25" s="34">
        <f t="shared" si="2"/>
        <v>13.41</v>
      </c>
      <c r="Y25" s="34">
        <f t="shared" si="2"/>
        <v>-10.280000000000001</v>
      </c>
      <c r="Z25" s="34">
        <f t="shared" si="3"/>
        <v>-30.835068977906928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-19.311711060065498</v>
      </c>
      <c r="R28" s="44">
        <f>AVERAGE(R5:R9,R13:R17)</f>
        <v>23.601913875598086</v>
      </c>
      <c r="S28" s="44">
        <f t="shared" ref="S28" si="9">AVERAGE(S5:S9,S13:S17,S21:S25)</f>
        <v>3.4988814317673369</v>
      </c>
      <c r="T28" s="44">
        <f>AVERAGE(T5:T9,T13:T17)</f>
        <v>17.75237518556408</v>
      </c>
      <c r="V28" t="s">
        <v>89</v>
      </c>
      <c r="W28" s="44">
        <f>AVERAGE(W5:W9,W13:W17,W21:W25)</f>
        <v>29.989999999999995</v>
      </c>
      <c r="X28" s="44">
        <f>AVERAGE(X5:X9,X13:X17,X21:X25)</f>
        <v>77.963333333333338</v>
      </c>
      <c r="Y28" s="44">
        <f t="shared" ref="Y28:Z28" si="10">AVERAGE(Y5:Y9,Y13:Y17,Y21:Y25)</f>
        <v>1.3033333333333332</v>
      </c>
      <c r="Z28" s="44">
        <f t="shared" si="10"/>
        <v>49.048523736615486</v>
      </c>
    </row>
    <row r="29" spans="2:27" x14ac:dyDescent="0.25">
      <c r="O29" t="s">
        <v>83</v>
      </c>
      <c r="Q29" s="44">
        <f>MAX(Q5:Q9,Q13:Q17,Q21:Q25)</f>
        <v>29.822784810126585</v>
      </c>
      <c r="R29" s="44">
        <f>MAX(R5:R9,R13:R17)</f>
        <v>38.424242424242422</v>
      </c>
      <c r="S29" s="44">
        <f>MAX(S5:S9,S13:S17,S21:S25)</f>
        <v>74.604026845637605</v>
      </c>
      <c r="T29" s="44">
        <f>MAX(T5:T9,T13:T17)</f>
        <v>22.471346440026561</v>
      </c>
      <c r="V29" t="s">
        <v>90</v>
      </c>
      <c r="W29" s="44">
        <f>MAX(W5:W9,W13:W17,W21:W25)</f>
        <v>64.77</v>
      </c>
      <c r="X29" s="44">
        <f>MAX(X5:X9,X13:X17,X21:X25)</f>
        <v>282.91000000000003</v>
      </c>
      <c r="Y29" s="44">
        <f>MAX(Y5:Y9,Y13:Y17,Y21:Y25)</f>
        <v>27.790000000000006</v>
      </c>
      <c r="Z29" s="44">
        <f>MAX(Z5:Z9,Z13:Z17,Z21:Z25)</f>
        <v>166.87320352461646</v>
      </c>
    </row>
    <row r="30" spans="2:27" x14ac:dyDescent="0.25">
      <c r="O30" t="s">
        <v>84</v>
      </c>
      <c r="Q30" s="44">
        <f>MIN(Q5:Q9,Q13:Q17,Q21:Q25)</f>
        <v>-87.527027027027032</v>
      </c>
      <c r="R30" s="44">
        <f>MIN(R5:R9,R13:R17)</f>
        <v>-8.7719298245658908E-3</v>
      </c>
      <c r="S30" s="44">
        <f>MIN(S5:S9,S13:S17,S21:S25)</f>
        <v>-27.597315436241615</v>
      </c>
      <c r="T30" s="44">
        <f>MIN(T5:T9,T13:T17)</f>
        <v>2.803459614276226</v>
      </c>
      <c r="V30" t="s">
        <v>91</v>
      </c>
      <c r="W30" s="44">
        <f>MIN(W5:W9,W13:W17,W21:W25)</f>
        <v>-30.009999999999991</v>
      </c>
      <c r="X30" s="44">
        <f>MIN(X5:X9,X13:X17,X21:X25)</f>
        <v>-1.0000000000005116E-2</v>
      </c>
      <c r="Y30" s="44">
        <f>MIN(Y5:Y9,Y13:Y17,Y21:Y25)</f>
        <v>-10.280000000000001</v>
      </c>
      <c r="Z30" s="44">
        <f>MIN(Z5:Z9,Z13:Z17,Z21:Z25)</f>
        <v>-30.835068977906928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51DC-4D49-49C5-8FEF-DABF576C3042}">
  <dimension ref="C7:AB35"/>
  <sheetViews>
    <sheetView topLeftCell="L7" workbookViewId="0">
      <selection activeCell="G32" sqref="G32"/>
    </sheetView>
  </sheetViews>
  <sheetFormatPr defaultRowHeight="15" x14ac:dyDescent="0.25"/>
  <cols>
    <col min="4" max="4" width="11.140625" bestFit="1" customWidth="1"/>
    <col min="6" max="6" width="15" bestFit="1" customWidth="1"/>
    <col min="11" max="12" width="10.28515625" bestFit="1" customWidth="1"/>
    <col min="13" max="13" width="9.7109375" bestFit="1" customWidth="1"/>
    <col min="14" max="15" width="13.85546875" bestFit="1" customWidth="1"/>
    <col min="16" max="16" width="13.7109375" bestFit="1" customWidth="1"/>
    <col min="19" max="19" width="16.28515625" bestFit="1" customWidth="1"/>
  </cols>
  <sheetData>
    <row r="7" spans="3:28" ht="15.75" thickBot="1" x14ac:dyDescent="0.3">
      <c r="C7" t="s">
        <v>21</v>
      </c>
      <c r="J7" t="s">
        <v>22</v>
      </c>
    </row>
    <row r="8" spans="3:28" ht="15.75" thickBot="1" x14ac:dyDescent="0.3">
      <c r="F8" t="s">
        <v>0</v>
      </c>
      <c r="J8" s="1" t="s">
        <v>1</v>
      </c>
      <c r="K8" s="2"/>
      <c r="L8" s="2"/>
      <c r="M8" s="2"/>
      <c r="N8" s="2"/>
      <c r="O8" s="2"/>
      <c r="P8" s="3"/>
      <c r="U8" t="s">
        <v>2</v>
      </c>
    </row>
    <row r="9" spans="3:28" ht="15.75" thickBot="1" x14ac:dyDescent="0.3">
      <c r="C9" s="4" t="s">
        <v>3</v>
      </c>
      <c r="D9" s="5" t="s">
        <v>4</v>
      </c>
      <c r="F9" t="s">
        <v>5</v>
      </c>
      <c r="J9" s="6" t="s">
        <v>6</v>
      </c>
      <c r="K9" s="7" t="s">
        <v>7</v>
      </c>
      <c r="L9" s="8" t="s">
        <v>8</v>
      </c>
      <c r="M9" s="8" t="s">
        <v>9</v>
      </c>
      <c r="N9" s="8" t="s">
        <v>10</v>
      </c>
      <c r="O9" s="8" t="s">
        <v>11</v>
      </c>
      <c r="P9" s="5" t="s">
        <v>12</v>
      </c>
      <c r="R9" s="9" t="s">
        <v>13</v>
      </c>
      <c r="S9" s="10" t="s">
        <v>14</v>
      </c>
      <c r="T9" s="10" t="s">
        <v>15</v>
      </c>
      <c r="U9" s="10" t="s">
        <v>16</v>
      </c>
      <c r="V9" s="11" t="s">
        <v>17</v>
      </c>
      <c r="X9" s="4" t="s">
        <v>85</v>
      </c>
      <c r="Y9" s="8" t="s">
        <v>86</v>
      </c>
      <c r="Z9" s="8" t="s">
        <v>87</v>
      </c>
      <c r="AA9" s="8" t="s">
        <v>88</v>
      </c>
      <c r="AB9" s="5" t="s">
        <v>96</v>
      </c>
    </row>
    <row r="10" spans="3:28" x14ac:dyDescent="0.25">
      <c r="C10" s="12">
        <v>1</v>
      </c>
      <c r="D10" s="13">
        <v>1</v>
      </c>
      <c r="J10" s="14">
        <v>1</v>
      </c>
      <c r="K10" s="15">
        <v>-74</v>
      </c>
      <c r="L10" s="16">
        <v>132</v>
      </c>
      <c r="M10" s="16">
        <v>37.25</v>
      </c>
      <c r="N10" s="16">
        <v>-63.96</v>
      </c>
      <c r="O10" s="16">
        <v>143</v>
      </c>
      <c r="P10" s="17">
        <v>33.58</v>
      </c>
      <c r="R10" s="18">
        <f>(N10-K10)/K10*100</f>
        <v>-13.567567567567568</v>
      </c>
      <c r="S10" s="19">
        <f>(O10-L10)/L10*100</f>
        <v>8.3333333333333321</v>
      </c>
      <c r="T10" s="19">
        <f>(P10-M10)/M10*100</f>
        <v>-9.8523489932885955</v>
      </c>
      <c r="U10" s="19">
        <f>(SQRT(N10^2+O10^2+P10^2)-SQRT(K10^2+L10^2+M10^2))/SQRT(K10^2+L10^2+M10^2)*100</f>
        <v>2.8015831406733671</v>
      </c>
      <c r="V10" s="20"/>
      <c r="X10" s="45">
        <f>(N10-K10)</f>
        <v>10.039999999999999</v>
      </c>
      <c r="Y10" s="43">
        <f>(O10-L10)</f>
        <v>11</v>
      </c>
      <c r="Z10" s="43">
        <f>(P10-M10)</f>
        <v>-3.6700000000000017</v>
      </c>
      <c r="AA10" s="43">
        <f>(SQRT(N10^2+O10^2+P10^2)-SQRT(K10^2+L10^2+M10^2))</f>
        <v>4.3661181201364343</v>
      </c>
      <c r="AB10" s="46"/>
    </row>
    <row r="11" spans="3:28" x14ac:dyDescent="0.25">
      <c r="C11" s="21">
        <v>2</v>
      </c>
      <c r="D11" s="17">
        <v>1</v>
      </c>
      <c r="J11" s="22">
        <v>2</v>
      </c>
      <c r="K11" s="23">
        <v>-74</v>
      </c>
      <c r="L11" s="24">
        <v>132</v>
      </c>
      <c r="M11" s="24">
        <v>37.25</v>
      </c>
      <c r="N11" s="24">
        <v>-82.9</v>
      </c>
      <c r="O11" s="24">
        <v>143.77000000000001</v>
      </c>
      <c r="P11" s="25">
        <v>31.53</v>
      </c>
      <c r="R11" s="26">
        <f t="shared" ref="R11:T14" si="0">(N11-K11)/K11*100</f>
        <v>12.027027027027035</v>
      </c>
      <c r="S11" s="27">
        <f t="shared" si="0"/>
        <v>8.916666666666675</v>
      </c>
      <c r="T11" s="27">
        <f t="shared" si="0"/>
        <v>-15.355704697986575</v>
      </c>
      <c r="U11" s="27">
        <f t="shared" ref="U11:U22" si="1">(SQRT(N11^2+O11^2+P11^2)-SQRT(K11^2+L11^2+M11^2))/SQRT(K11^2+L11^2+M11^2)*100</f>
        <v>8.3945260850142667</v>
      </c>
      <c r="V11" s="28"/>
      <c r="X11" s="26">
        <f t="shared" ref="X11:X30" si="2">(N11-K11)</f>
        <v>-8.9000000000000057</v>
      </c>
      <c r="Y11" s="27">
        <f t="shared" ref="Y11:Y30" si="3">(O11-L11)</f>
        <v>11.77000000000001</v>
      </c>
      <c r="Z11" s="27">
        <f t="shared" ref="Z11:Z30" si="4">(P11-M11)</f>
        <v>-5.7199999999999989</v>
      </c>
      <c r="AA11" s="27">
        <f t="shared" ref="AA11:AA30" si="5">(SQRT(N11^2+O11^2+P11^2)-SQRT(K11^2+L11^2+M11^2))</f>
        <v>13.082421834152484</v>
      </c>
      <c r="AB11" s="28"/>
    </row>
    <row r="12" spans="3:28" x14ac:dyDescent="0.25">
      <c r="C12" s="21">
        <v>3</v>
      </c>
      <c r="D12" s="17">
        <v>1</v>
      </c>
      <c r="J12" s="22">
        <v>3</v>
      </c>
      <c r="K12" s="23">
        <v>-74</v>
      </c>
      <c r="L12" s="24">
        <v>132</v>
      </c>
      <c r="M12" s="24">
        <v>37.25</v>
      </c>
      <c r="N12" s="24">
        <v>-67.849999999999994</v>
      </c>
      <c r="O12" s="24">
        <v>144.26</v>
      </c>
      <c r="P12" s="25">
        <v>32.549999999999997</v>
      </c>
      <c r="R12" s="26">
        <f t="shared" si="0"/>
        <v>-8.3108108108108194</v>
      </c>
      <c r="S12" s="27">
        <f t="shared" si="0"/>
        <v>9.2878787878787818</v>
      </c>
      <c r="T12" s="27">
        <f t="shared" si="0"/>
        <v>-12.61744966442954</v>
      </c>
      <c r="U12" s="27">
        <f t="shared" si="1"/>
        <v>4.4043063090033057</v>
      </c>
      <c r="V12" s="28"/>
      <c r="X12" s="26">
        <f t="shared" si="2"/>
        <v>6.1500000000000057</v>
      </c>
      <c r="Y12" s="27">
        <f t="shared" si="3"/>
        <v>12.259999999999991</v>
      </c>
      <c r="Z12" s="27">
        <f t="shared" si="4"/>
        <v>-4.7000000000000028</v>
      </c>
      <c r="AA12" s="27">
        <f t="shared" si="5"/>
        <v>6.8638768213563139</v>
      </c>
      <c r="AB12" s="28"/>
    </row>
    <row r="13" spans="3:28" x14ac:dyDescent="0.25">
      <c r="C13" s="21">
        <v>4</v>
      </c>
      <c r="D13" s="17">
        <v>1</v>
      </c>
      <c r="J13" s="22">
        <v>4</v>
      </c>
      <c r="K13" s="23">
        <v>-74</v>
      </c>
      <c r="L13" s="24">
        <v>132</v>
      </c>
      <c r="M13" s="24">
        <v>37.25</v>
      </c>
      <c r="N13" s="24">
        <v>-69.209999999999994</v>
      </c>
      <c r="O13" s="24">
        <v>142.97999999999999</v>
      </c>
      <c r="P13" s="25">
        <v>30.57</v>
      </c>
      <c r="R13" s="26">
        <f t="shared" si="0"/>
        <v>-6.4729729729729817</v>
      </c>
      <c r="S13" s="27">
        <f t="shared" si="0"/>
        <v>8.3181818181818112</v>
      </c>
      <c r="T13" s="27">
        <f t="shared" si="0"/>
        <v>-17.932885906040269</v>
      </c>
      <c r="U13" s="27">
        <f t="shared" si="1"/>
        <v>3.7986928171500156</v>
      </c>
      <c r="V13" s="28"/>
      <c r="X13" s="26">
        <f t="shared" si="2"/>
        <v>4.7900000000000063</v>
      </c>
      <c r="Y13" s="27">
        <f t="shared" si="3"/>
        <v>10.97999999999999</v>
      </c>
      <c r="Z13" s="27">
        <f t="shared" si="4"/>
        <v>-6.68</v>
      </c>
      <c r="AA13" s="27">
        <f t="shared" si="5"/>
        <v>5.9200604476097851</v>
      </c>
      <c r="AB13" s="28"/>
    </row>
    <row r="14" spans="3:28" ht="15.75" thickBot="1" x14ac:dyDescent="0.3">
      <c r="C14" s="21">
        <v>5</v>
      </c>
      <c r="D14" s="17">
        <v>0</v>
      </c>
      <c r="J14" s="29">
        <v>5</v>
      </c>
      <c r="K14" s="30">
        <v>-74</v>
      </c>
      <c r="L14" s="31">
        <v>132</v>
      </c>
      <c r="M14" s="31">
        <v>37.25</v>
      </c>
      <c r="N14" s="31">
        <v>-63.96</v>
      </c>
      <c r="O14" s="31">
        <v>143.01</v>
      </c>
      <c r="P14" s="32">
        <v>33.58</v>
      </c>
      <c r="R14" s="33">
        <f t="shared" si="0"/>
        <v>-13.567567567567568</v>
      </c>
      <c r="S14" s="34">
        <f t="shared" si="0"/>
        <v>8.3409090909090828</v>
      </c>
      <c r="T14" s="34">
        <f t="shared" si="0"/>
        <v>-9.8523489932885955</v>
      </c>
      <c r="U14" s="34">
        <f t="shared" si="1"/>
        <v>2.8073105126544604</v>
      </c>
      <c r="V14" s="35"/>
      <c r="X14" s="33">
        <f t="shared" si="2"/>
        <v>10.039999999999999</v>
      </c>
      <c r="Y14" s="34">
        <f t="shared" si="3"/>
        <v>11.009999999999991</v>
      </c>
      <c r="Z14" s="34">
        <f t="shared" si="4"/>
        <v>-3.6700000000000017</v>
      </c>
      <c r="AA14" s="34">
        <f t="shared" si="5"/>
        <v>4.375043924344908</v>
      </c>
      <c r="AB14" s="35"/>
    </row>
    <row r="15" spans="3:28" ht="15.75" thickBot="1" x14ac:dyDescent="0.3">
      <c r="C15" s="21">
        <v>6</v>
      </c>
      <c r="D15" s="17">
        <v>1</v>
      </c>
      <c r="U15" s="44"/>
      <c r="X15" s="44"/>
      <c r="Y15" s="44"/>
      <c r="Z15" s="44"/>
      <c r="AA15" s="44"/>
    </row>
    <row r="16" spans="3:28" ht="15.75" thickBot="1" x14ac:dyDescent="0.3">
      <c r="C16" s="21">
        <v>7</v>
      </c>
      <c r="D16" s="17">
        <v>1</v>
      </c>
      <c r="J16" s="1" t="s">
        <v>18</v>
      </c>
      <c r="K16" s="2"/>
      <c r="L16" s="2"/>
      <c r="M16" s="2"/>
      <c r="N16" s="2"/>
      <c r="O16" s="2"/>
      <c r="P16" s="3"/>
      <c r="U16" s="44"/>
      <c r="X16" s="44"/>
      <c r="Y16" s="44"/>
      <c r="Z16" s="44"/>
      <c r="AA16" s="44"/>
    </row>
    <row r="17" spans="3:28" ht="15.75" thickBot="1" x14ac:dyDescent="0.3">
      <c r="C17" s="21">
        <v>8</v>
      </c>
      <c r="D17" s="17">
        <v>1</v>
      </c>
      <c r="J17" s="6" t="s">
        <v>6</v>
      </c>
      <c r="K17" s="7" t="s">
        <v>7</v>
      </c>
      <c r="L17" s="8" t="s">
        <v>8</v>
      </c>
      <c r="M17" s="8" t="s">
        <v>9</v>
      </c>
      <c r="N17" s="8" t="s">
        <v>10</v>
      </c>
      <c r="O17" s="8" t="s">
        <v>11</v>
      </c>
      <c r="P17" s="5" t="s">
        <v>12</v>
      </c>
      <c r="R17" s="4" t="s">
        <v>13</v>
      </c>
      <c r="S17" s="8" t="s">
        <v>14</v>
      </c>
      <c r="T17" s="8" t="s">
        <v>15</v>
      </c>
      <c r="U17" s="8" t="s">
        <v>16</v>
      </c>
      <c r="V17" s="5" t="s">
        <v>17</v>
      </c>
      <c r="X17" s="4" t="s">
        <v>85</v>
      </c>
      <c r="Y17" s="8" t="s">
        <v>86</v>
      </c>
      <c r="Z17" s="8" t="s">
        <v>87</v>
      </c>
      <c r="AA17" s="8" t="s">
        <v>88</v>
      </c>
      <c r="AB17" s="5" t="s">
        <v>96</v>
      </c>
    </row>
    <row r="18" spans="3:28" x14ac:dyDescent="0.25">
      <c r="C18" s="21">
        <v>9</v>
      </c>
      <c r="D18" s="17">
        <v>1</v>
      </c>
      <c r="J18" s="14">
        <v>1</v>
      </c>
      <c r="K18" s="15">
        <v>79</v>
      </c>
      <c r="L18" s="16">
        <v>114</v>
      </c>
      <c r="M18" s="16">
        <v>37.25</v>
      </c>
      <c r="N18" s="16">
        <v>79.73</v>
      </c>
      <c r="O18" s="16">
        <v>145.49</v>
      </c>
      <c r="P18" s="17">
        <v>59.85</v>
      </c>
      <c r="R18" s="45">
        <f>(N18-K18)/K18*100</f>
        <v>0.92405063291139744</v>
      </c>
      <c r="S18" s="43">
        <f>(O18-L18)/L18*100</f>
        <v>27.622807017543867</v>
      </c>
      <c r="T18" s="43">
        <f>(P18-M18)/M18*100</f>
        <v>60.671140939597322</v>
      </c>
      <c r="U18" s="43">
        <f t="shared" si="1"/>
        <v>22.809328129045905</v>
      </c>
      <c r="V18" s="46"/>
      <c r="X18" s="45">
        <f t="shared" si="2"/>
        <v>0.73000000000000398</v>
      </c>
      <c r="Y18" s="43">
        <f t="shared" si="3"/>
        <v>31.490000000000009</v>
      </c>
      <c r="Z18" s="43">
        <f t="shared" si="4"/>
        <v>22.6</v>
      </c>
      <c r="AA18" s="43">
        <f t="shared" si="5"/>
        <v>32.757056161836346</v>
      </c>
      <c r="AB18" s="46"/>
    </row>
    <row r="19" spans="3:28" ht="15.75" thickBot="1" x14ac:dyDescent="0.3">
      <c r="C19" s="36">
        <v>10</v>
      </c>
      <c r="D19" s="37">
        <v>0</v>
      </c>
      <c r="J19" s="22">
        <v>2</v>
      </c>
      <c r="K19" s="23">
        <v>79</v>
      </c>
      <c r="L19" s="24">
        <v>114</v>
      </c>
      <c r="M19" s="24">
        <v>37.25</v>
      </c>
      <c r="N19" s="24">
        <v>77.63</v>
      </c>
      <c r="O19" s="24">
        <v>154.05000000000001</v>
      </c>
      <c r="P19" s="25">
        <v>45.67</v>
      </c>
      <c r="R19" s="26">
        <f t="shared" ref="R19:T22" si="6">(N19-K19)/K19*100</f>
        <v>-1.7341772151898791</v>
      </c>
      <c r="S19" s="27">
        <f t="shared" si="6"/>
        <v>35.131578947368432</v>
      </c>
      <c r="T19" s="27">
        <f t="shared" si="6"/>
        <v>22.604026845637591</v>
      </c>
      <c r="U19" s="27">
        <f t="shared" si="1"/>
        <v>24.256321166362934</v>
      </c>
      <c r="V19" s="28"/>
      <c r="X19" s="26">
        <f t="shared" si="2"/>
        <v>-1.3700000000000045</v>
      </c>
      <c r="Y19" s="27">
        <f t="shared" si="3"/>
        <v>40.050000000000011</v>
      </c>
      <c r="Z19" s="27">
        <f t="shared" si="4"/>
        <v>8.4200000000000017</v>
      </c>
      <c r="AA19" s="27">
        <f t="shared" si="5"/>
        <v>34.835119659411305</v>
      </c>
      <c r="AB19" s="28"/>
    </row>
    <row r="20" spans="3:28" x14ac:dyDescent="0.25">
      <c r="J20" s="22">
        <v>3</v>
      </c>
      <c r="K20" s="23">
        <v>79</v>
      </c>
      <c r="L20" s="24">
        <v>114</v>
      </c>
      <c r="M20" s="24">
        <v>37.25</v>
      </c>
      <c r="N20" s="24">
        <v>80.97</v>
      </c>
      <c r="O20" s="24">
        <v>145.59</v>
      </c>
      <c r="P20" s="25">
        <v>58.85</v>
      </c>
      <c r="R20" s="26">
        <f t="shared" si="6"/>
        <v>2.493670886075948</v>
      </c>
      <c r="S20" s="27">
        <f t="shared" si="6"/>
        <v>27.710526315789473</v>
      </c>
      <c r="T20" s="27">
        <f t="shared" si="6"/>
        <v>57.986577181208055</v>
      </c>
      <c r="U20" s="27">
        <f t="shared" si="1"/>
        <v>23.02564141648169</v>
      </c>
      <c r="V20" s="28"/>
      <c r="X20" s="26">
        <f t="shared" si="2"/>
        <v>1.9699999999999989</v>
      </c>
      <c r="Y20" s="27">
        <f t="shared" si="3"/>
        <v>31.590000000000003</v>
      </c>
      <c r="Z20" s="27">
        <f t="shared" si="4"/>
        <v>21.6</v>
      </c>
      <c r="AA20" s="27">
        <f t="shared" si="5"/>
        <v>33.067709174717606</v>
      </c>
      <c r="AB20" s="28"/>
    </row>
    <row r="21" spans="3:28" x14ac:dyDescent="0.25">
      <c r="J21" s="22">
        <v>4</v>
      </c>
      <c r="K21" s="23">
        <v>79</v>
      </c>
      <c r="L21" s="24">
        <v>114</v>
      </c>
      <c r="M21" s="24">
        <v>37.25</v>
      </c>
      <c r="N21" s="24">
        <v>54</v>
      </c>
      <c r="O21" s="24">
        <v>132.88999999999999</v>
      </c>
      <c r="P21" s="25">
        <v>24.03</v>
      </c>
      <c r="R21" s="26">
        <f t="shared" si="6"/>
        <v>-31.645569620253166</v>
      </c>
      <c r="S21" s="27">
        <f t="shared" si="6"/>
        <v>16.570175438596479</v>
      </c>
      <c r="T21" s="27">
        <f t="shared" si="6"/>
        <v>-35.489932885906036</v>
      </c>
      <c r="U21" s="27">
        <f t="shared" si="1"/>
        <v>1.2734473288657049</v>
      </c>
      <c r="V21" s="28"/>
      <c r="X21" s="26">
        <f t="shared" si="2"/>
        <v>-25</v>
      </c>
      <c r="Y21" s="27">
        <f t="shared" si="3"/>
        <v>18.889999999999986</v>
      </c>
      <c r="Z21" s="27">
        <f t="shared" si="4"/>
        <v>-13.219999999999999</v>
      </c>
      <c r="AA21" s="27">
        <f t="shared" si="5"/>
        <v>1.8288300924425016</v>
      </c>
      <c r="AB21" s="28"/>
    </row>
    <row r="22" spans="3:28" ht="15.75" thickBot="1" x14ac:dyDescent="0.3">
      <c r="C22" t="s">
        <v>24</v>
      </c>
      <c r="J22" s="29">
        <v>5</v>
      </c>
      <c r="K22" s="30">
        <v>79</v>
      </c>
      <c r="L22" s="31">
        <v>114</v>
      </c>
      <c r="M22" s="31">
        <v>37.25</v>
      </c>
      <c r="N22" s="31">
        <v>78.2</v>
      </c>
      <c r="O22" s="31">
        <v>148.22999999999999</v>
      </c>
      <c r="P22" s="32">
        <v>55.79</v>
      </c>
      <c r="R22" s="33">
        <f t="shared" si="6"/>
        <v>-1.0126582278480976</v>
      </c>
      <c r="S22" s="34">
        <f t="shared" si="6"/>
        <v>30.026315789473674</v>
      </c>
      <c r="T22" s="34">
        <f t="shared" si="6"/>
        <v>49.771812080536911</v>
      </c>
      <c r="U22" s="34">
        <f t="shared" si="1"/>
        <v>22.99407983788841</v>
      </c>
      <c r="V22" s="35"/>
      <c r="X22" s="33">
        <f t="shared" si="2"/>
        <v>-0.79999999999999716</v>
      </c>
      <c r="Y22" s="34">
        <f t="shared" si="3"/>
        <v>34.22999999999999</v>
      </c>
      <c r="Z22" s="34">
        <f t="shared" si="4"/>
        <v>18.54</v>
      </c>
      <c r="AA22" s="34">
        <f t="shared" si="5"/>
        <v>33.022382789096469</v>
      </c>
      <c r="AB22" s="35"/>
    </row>
    <row r="23" spans="3:28" ht="15.75" thickBot="1" x14ac:dyDescent="0.3">
      <c r="D23" s="38">
        <f>(SUM(D10:D19)/10*100)</f>
        <v>80</v>
      </c>
      <c r="E23" s="39" t="s">
        <v>17</v>
      </c>
      <c r="X23" s="44"/>
      <c r="Y23" s="44"/>
      <c r="Z23" s="44"/>
      <c r="AA23" s="44"/>
    </row>
    <row r="24" spans="3:28" ht="15.75" thickBot="1" x14ac:dyDescent="0.3">
      <c r="J24" s="1" t="s">
        <v>19</v>
      </c>
      <c r="K24" s="2"/>
      <c r="L24" s="2"/>
      <c r="M24" s="2"/>
      <c r="N24" s="2"/>
      <c r="O24" s="2"/>
      <c r="P24" s="3"/>
      <c r="X24" s="44"/>
      <c r="Y24" s="44"/>
      <c r="Z24" s="44"/>
      <c r="AA24" s="44"/>
    </row>
    <row r="25" spans="3:28" ht="15.75" thickBot="1" x14ac:dyDescent="0.3">
      <c r="J25" s="6" t="s">
        <v>6</v>
      </c>
      <c r="K25" s="7" t="s">
        <v>7</v>
      </c>
      <c r="L25" s="8" t="s">
        <v>8</v>
      </c>
      <c r="M25" s="8" t="s">
        <v>9</v>
      </c>
      <c r="N25" s="8" t="s">
        <v>10</v>
      </c>
      <c r="O25" s="8" t="s">
        <v>11</v>
      </c>
      <c r="P25" s="5" t="s">
        <v>12</v>
      </c>
      <c r="R25" s="9" t="s">
        <v>13</v>
      </c>
      <c r="S25" s="10" t="s">
        <v>20</v>
      </c>
      <c r="T25" s="10" t="s">
        <v>15</v>
      </c>
      <c r="U25" s="10" t="s">
        <v>16</v>
      </c>
      <c r="V25" s="11" t="s">
        <v>17</v>
      </c>
      <c r="X25" s="4" t="s">
        <v>85</v>
      </c>
      <c r="Y25" s="8" t="s">
        <v>86</v>
      </c>
      <c r="Z25" s="8" t="s">
        <v>87</v>
      </c>
      <c r="AA25" s="8" t="s">
        <v>88</v>
      </c>
      <c r="AB25" s="5" t="s">
        <v>96</v>
      </c>
    </row>
    <row r="26" spans="3:28" x14ac:dyDescent="0.25">
      <c r="J26" s="14">
        <v>1</v>
      </c>
      <c r="K26" s="15">
        <v>175</v>
      </c>
      <c r="L26" s="16">
        <v>0</v>
      </c>
      <c r="M26" s="16">
        <v>37.25</v>
      </c>
      <c r="N26" s="16">
        <v>188.44</v>
      </c>
      <c r="O26" s="16">
        <v>42.96</v>
      </c>
      <c r="P26" s="17">
        <v>51.09</v>
      </c>
      <c r="R26" s="18">
        <f>(N26-K26)/K26*100</f>
        <v>7.68</v>
      </c>
      <c r="S26" s="19">
        <f>(O26-L26)</f>
        <v>42.96</v>
      </c>
      <c r="T26" s="19">
        <f>(P26-M26)/M26*100</f>
        <v>37.154362416107389</v>
      </c>
      <c r="U26" s="40"/>
      <c r="V26" s="20"/>
      <c r="X26" s="45">
        <f t="shared" si="2"/>
        <v>13.439999999999998</v>
      </c>
      <c r="Y26" s="43">
        <f t="shared" si="3"/>
        <v>42.96</v>
      </c>
      <c r="Z26" s="43">
        <f t="shared" si="4"/>
        <v>13.840000000000003</v>
      </c>
      <c r="AA26" s="43">
        <f t="shared" si="5"/>
        <v>20.992891508762824</v>
      </c>
      <c r="AB26" s="46"/>
    </row>
    <row r="27" spans="3:28" x14ac:dyDescent="0.25">
      <c r="J27" s="22">
        <v>2</v>
      </c>
      <c r="K27" s="23">
        <v>175</v>
      </c>
      <c r="L27" s="24">
        <v>0</v>
      </c>
      <c r="M27" s="24">
        <v>37.25</v>
      </c>
      <c r="N27" s="24">
        <v>182.01</v>
      </c>
      <c r="O27" s="24">
        <v>24.61</v>
      </c>
      <c r="P27" s="25">
        <v>52.43</v>
      </c>
      <c r="R27" s="26">
        <f t="shared" ref="R27:R30" si="7">(N27-K27)/K27*100</f>
        <v>4.0057142857142809</v>
      </c>
      <c r="S27" s="27">
        <f t="shared" ref="S27:S30" si="8">(O27-L27)</f>
        <v>24.61</v>
      </c>
      <c r="T27" s="27">
        <f t="shared" ref="T27:T30" si="9">(P27-M27)/M27*100</f>
        <v>40.751677852348998</v>
      </c>
      <c r="U27" s="41"/>
      <c r="V27" s="28"/>
      <c r="X27" s="26">
        <f t="shared" si="2"/>
        <v>7.0099999999999909</v>
      </c>
      <c r="Y27" s="27">
        <f t="shared" si="3"/>
        <v>24.61</v>
      </c>
      <c r="Z27" s="27">
        <f t="shared" si="4"/>
        <v>15.18</v>
      </c>
      <c r="AA27" s="27">
        <f t="shared" si="5"/>
        <v>12.082585734481114</v>
      </c>
      <c r="AB27" s="28"/>
    </row>
    <row r="28" spans="3:28" x14ac:dyDescent="0.25">
      <c r="J28" s="22">
        <v>3</v>
      </c>
      <c r="K28" s="23">
        <v>175</v>
      </c>
      <c r="L28" s="24">
        <v>0</v>
      </c>
      <c r="M28" s="24">
        <v>37.25</v>
      </c>
      <c r="N28" s="24">
        <v>189.65</v>
      </c>
      <c r="O28" s="24">
        <v>1.62</v>
      </c>
      <c r="P28" s="25">
        <v>53.9</v>
      </c>
      <c r="R28" s="26">
        <f t="shared" si="7"/>
        <v>8.3714285714285737</v>
      </c>
      <c r="S28" s="27">
        <f t="shared" si="8"/>
        <v>1.62</v>
      </c>
      <c r="T28" s="27">
        <f t="shared" si="9"/>
        <v>44.697986577181204</v>
      </c>
      <c r="U28" s="41"/>
      <c r="V28" s="28"/>
      <c r="X28" s="26">
        <f t="shared" si="2"/>
        <v>14.650000000000006</v>
      </c>
      <c r="Y28" s="27">
        <f t="shared" si="3"/>
        <v>1.62</v>
      </c>
      <c r="Z28" s="27">
        <f t="shared" si="4"/>
        <v>16.649999999999999</v>
      </c>
      <c r="AA28" s="27">
        <f t="shared" si="5"/>
        <v>18.246784223864211</v>
      </c>
      <c r="AB28" s="28"/>
    </row>
    <row r="29" spans="3:28" x14ac:dyDescent="0.25">
      <c r="C29" t="s">
        <v>103</v>
      </c>
      <c r="J29" s="22">
        <v>4</v>
      </c>
      <c r="K29" s="23">
        <v>175</v>
      </c>
      <c r="L29" s="24">
        <v>0</v>
      </c>
      <c r="M29" s="24">
        <v>37.25</v>
      </c>
      <c r="N29" s="24">
        <v>168.66</v>
      </c>
      <c r="O29" s="24">
        <v>7.32</v>
      </c>
      <c r="P29" s="25">
        <v>24.74</v>
      </c>
      <c r="R29" s="26">
        <f t="shared" si="7"/>
        <v>-3.622857142857145</v>
      </c>
      <c r="S29" s="27">
        <f t="shared" si="8"/>
        <v>7.32</v>
      </c>
      <c r="T29" s="27">
        <f t="shared" si="9"/>
        <v>-33.583892617449671</v>
      </c>
      <c r="U29" s="41"/>
      <c r="V29" s="28"/>
      <c r="X29" s="26">
        <f t="shared" si="2"/>
        <v>-6.3400000000000034</v>
      </c>
      <c r="Y29" s="27">
        <f t="shared" si="3"/>
        <v>7.32</v>
      </c>
      <c r="Z29" s="27">
        <f t="shared" si="4"/>
        <v>-12.510000000000002</v>
      </c>
      <c r="AA29" s="27">
        <f t="shared" si="5"/>
        <v>-8.2986103812486931</v>
      </c>
      <c r="AB29" s="28"/>
    </row>
    <row r="30" spans="3:28" ht="15.75" thickBot="1" x14ac:dyDescent="0.3">
      <c r="J30" s="29">
        <v>5</v>
      </c>
      <c r="K30" s="30">
        <v>175</v>
      </c>
      <c r="L30" s="31">
        <v>0</v>
      </c>
      <c r="M30" s="31">
        <v>37.25</v>
      </c>
      <c r="N30" s="31">
        <v>181.99</v>
      </c>
      <c r="O30" s="31">
        <v>4.8600000000000003</v>
      </c>
      <c r="P30" s="32">
        <v>51.82</v>
      </c>
      <c r="R30" s="33">
        <f t="shared" si="7"/>
        <v>3.9942857142857195</v>
      </c>
      <c r="S30" s="34">
        <f t="shared" si="8"/>
        <v>4.8600000000000003</v>
      </c>
      <c r="T30" s="34">
        <f t="shared" si="9"/>
        <v>39.114093959731541</v>
      </c>
      <c r="U30" s="42"/>
      <c r="V30" s="35"/>
      <c r="X30" s="33">
        <f t="shared" si="2"/>
        <v>6.9900000000000091</v>
      </c>
      <c r="Y30" s="34">
        <f t="shared" si="3"/>
        <v>4.8600000000000003</v>
      </c>
      <c r="Z30" s="34">
        <f t="shared" si="4"/>
        <v>14.57</v>
      </c>
      <c r="AA30" s="34">
        <f t="shared" si="5"/>
        <v>10.365722226935674</v>
      </c>
      <c r="AB30" s="35"/>
    </row>
    <row r="32" spans="3:28" x14ac:dyDescent="0.25">
      <c r="R32" t="s">
        <v>92</v>
      </c>
      <c r="S32" t="s">
        <v>93</v>
      </c>
      <c r="T32" t="s">
        <v>94</v>
      </c>
      <c r="U32" t="s">
        <v>95</v>
      </c>
      <c r="X32" t="s">
        <v>92</v>
      </c>
      <c r="Y32" t="s">
        <v>93</v>
      </c>
      <c r="Z32" t="s">
        <v>94</v>
      </c>
      <c r="AA32" t="s">
        <v>95</v>
      </c>
    </row>
    <row r="33" spans="16:27" x14ac:dyDescent="0.25">
      <c r="P33" t="s">
        <v>67</v>
      </c>
      <c r="R33" s="44">
        <f>AVERAGE(R10:R14,R18:R22,R26:R30)</f>
        <v>-2.6958669338416175</v>
      </c>
      <c r="S33" s="44">
        <f>AVERAGE(S10:S14,S18:S22)</f>
        <v>18.025837320574162</v>
      </c>
      <c r="T33" s="44">
        <f t="shared" ref="T33" si="10">AVERAGE(T10:T14,T18:T22,T26:T30)</f>
        <v>14.537807606263984</v>
      </c>
      <c r="U33" s="44">
        <f>AVERAGE(U10:U14,U18:U22)</f>
        <v>11.656523674314005</v>
      </c>
      <c r="W33" t="s">
        <v>89</v>
      </c>
      <c r="X33" s="44">
        <f>AVERAGE(X10:X14,X18:X22,X26:X30)</f>
        <v>2.226666666666667</v>
      </c>
      <c r="Y33" s="44">
        <f>AVERAGE(Y10:Y14,Y18:Y22,Y26:Y30)</f>
        <v>19.642666666666667</v>
      </c>
      <c r="Z33" s="44">
        <f t="shared" ref="Z33:AA33" si="11">AVERAGE(Z10:Z14,Z18:Z22,Z26:Z30)</f>
        <v>5.4153333333333329</v>
      </c>
      <c r="AA33" s="44">
        <f t="shared" si="11"/>
        <v>14.900532822526619</v>
      </c>
    </row>
    <row r="34" spans="16:27" x14ac:dyDescent="0.25">
      <c r="P34" t="s">
        <v>83</v>
      </c>
      <c r="R34" s="44">
        <f>MAX(R10:R14,R18:R22,R26:R30)</f>
        <v>12.027027027027035</v>
      </c>
      <c r="S34" s="44">
        <f>MAX(S10:S14,S18:S22)</f>
        <v>35.131578947368432</v>
      </c>
      <c r="T34" s="44">
        <f>MAX(T10:T14,T18:T22,T26:T30)</f>
        <v>60.671140939597322</v>
      </c>
      <c r="U34" s="44">
        <f>MAX(U10:U14,U18:U22)</f>
        <v>24.256321166362934</v>
      </c>
      <c r="W34" t="s">
        <v>90</v>
      </c>
      <c r="X34" s="44">
        <f>MAX(X10:X14,X18:X22,X26:X30)</f>
        <v>14.650000000000006</v>
      </c>
      <c r="Y34" s="44">
        <f>MAX(Y10:Y14,Y18:Y22,Y26:Y30)</f>
        <v>42.96</v>
      </c>
      <c r="Z34" s="44">
        <f>MAX(Z10:Z14,Z18:Z22,Z26:Z30)</f>
        <v>22.6</v>
      </c>
      <c r="AA34" s="44">
        <f>MAX(AA10:AA14,AA18:AA22,AA26:AA30)</f>
        <v>34.835119659411305</v>
      </c>
    </row>
    <row r="35" spans="16:27" x14ac:dyDescent="0.25">
      <c r="P35" t="s">
        <v>84</v>
      </c>
      <c r="R35" s="44">
        <f>MIN(R10:R14,R18:R22,R26:R30)</f>
        <v>-31.645569620253166</v>
      </c>
      <c r="S35" s="44">
        <f>MIN(S10:S14,S18:S22)</f>
        <v>8.3181818181818112</v>
      </c>
      <c r="T35" s="44">
        <f>MIN(T10:T14,T18:T22,T26:T30)</f>
        <v>-35.489932885906036</v>
      </c>
      <c r="U35" s="44">
        <f>MIN(U10:U14,U18:U22)</f>
        <v>1.2734473288657049</v>
      </c>
      <c r="W35" t="s">
        <v>91</v>
      </c>
      <c r="X35" s="44">
        <f>MIN(X10:X14,X18:X22,X26:X30)</f>
        <v>-25</v>
      </c>
      <c r="Y35" s="44">
        <f>MIN(Y10:Y14,Y18:Y22,Y26:Y30)</f>
        <v>1.62</v>
      </c>
      <c r="Z35" s="44">
        <f>MIN(Z10:Z14,Z18:Z22,Z26:Z30)</f>
        <v>-13.219999999999999</v>
      </c>
      <c r="AA35" s="44">
        <f>MIN(AA10:AA14,AA18:AA22,AA26:AA30)</f>
        <v>-8.2986103812486931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476F-C4A4-42C7-B087-AA0BD5C65C79}">
  <dimension ref="B2:AA30"/>
  <sheetViews>
    <sheetView topLeftCell="L1" workbookViewId="0">
      <selection activeCell="Y34" sqref="Y34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-39.520000000000003</v>
      </c>
      <c r="N5" s="16">
        <v>189.48</v>
      </c>
      <c r="O5" s="17">
        <v>29.5</v>
      </c>
      <c r="Q5" s="18">
        <f>(M5-J5)/J5*100</f>
        <v>-46.594594594594589</v>
      </c>
      <c r="R5" s="19">
        <f>(N5-K5)/K5*100</f>
        <v>43.54545454545454</v>
      </c>
      <c r="S5" s="19">
        <f>(O5-L5)/L5*100</f>
        <v>-20.80536912751678</v>
      </c>
      <c r="T5" s="27">
        <f t="shared" ref="T5:T9" si="0">(SQRT(M5^2+N5^2+O5^2)-SQRT(J5^2+K5^2+L5^2))/SQRT(J5^2+K5^2+L5^2)*100</f>
        <v>25.633181136718974</v>
      </c>
      <c r="U5" s="20"/>
      <c r="W5" s="45">
        <f>(M5-J5)</f>
        <v>34.479999999999997</v>
      </c>
      <c r="X5" s="43">
        <f>(N5-K5)</f>
        <v>57.47999999999999</v>
      </c>
      <c r="Y5" s="43">
        <f>(O5-L5)</f>
        <v>-7.75</v>
      </c>
      <c r="Z5" s="43">
        <f>(SQRT(M5^2+N5^2+O5^2)-SQRT(J5^2+K5^2+L5^2))</f>
        <v>39.947947648938424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-32.340000000000003</v>
      </c>
      <c r="N6" s="24">
        <v>194.85</v>
      </c>
      <c r="O6" s="25">
        <v>29.62</v>
      </c>
      <c r="Q6" s="26">
        <f t="shared" ref="Q6:S9" si="1">(M6-J6)/J6*100</f>
        <v>-56.297297297297291</v>
      </c>
      <c r="R6" s="27">
        <f t="shared" si="1"/>
        <v>47.61363636363636</v>
      </c>
      <c r="S6" s="27">
        <f t="shared" si="1"/>
        <v>-20.483221476510064</v>
      </c>
      <c r="T6" s="27">
        <f t="shared" si="0"/>
        <v>28.155913551557298</v>
      </c>
      <c r="U6" s="28"/>
      <c r="W6" s="26">
        <f t="shared" ref="W6:Y25" si="2">(M6-J6)</f>
        <v>41.66</v>
      </c>
      <c r="X6" s="27">
        <f t="shared" si="2"/>
        <v>62.849999999999994</v>
      </c>
      <c r="Y6" s="27">
        <f t="shared" si="2"/>
        <v>-7.629999999999999</v>
      </c>
      <c r="Z6" s="27">
        <f t="shared" ref="Z6:Z25" si="3">(SQRT(M6^2+N6^2+O6^2)-SQRT(J6^2+K6^2+L6^2))</f>
        <v>43.879491763682694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-49.22</v>
      </c>
      <c r="N7" s="24">
        <v>168.06</v>
      </c>
      <c r="O7" s="25">
        <v>28.35</v>
      </c>
      <c r="Q7" s="26">
        <f t="shared" si="1"/>
        <v>-33.486486486486491</v>
      </c>
      <c r="R7" s="27">
        <f t="shared" si="1"/>
        <v>27.31818181818182</v>
      </c>
      <c r="S7" s="27">
        <f t="shared" si="1"/>
        <v>-23.892617449664424</v>
      </c>
      <c r="T7" s="27">
        <f t="shared" si="0"/>
        <v>13.83080783116492</v>
      </c>
      <c r="U7" s="28"/>
      <c r="W7" s="26">
        <f t="shared" si="2"/>
        <v>24.78</v>
      </c>
      <c r="X7" s="27">
        <f t="shared" si="2"/>
        <v>36.06</v>
      </c>
      <c r="Y7" s="27">
        <f t="shared" si="2"/>
        <v>-8.8999999999999986</v>
      </c>
      <c r="Z7" s="27">
        <f t="shared" si="3"/>
        <v>21.554577414133036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-32.57</v>
      </c>
      <c r="N8" s="24">
        <v>196.35</v>
      </c>
      <c r="O8" s="25">
        <v>28.61</v>
      </c>
      <c r="Q8" s="26">
        <f t="shared" si="1"/>
        <v>-55.986486486486484</v>
      </c>
      <c r="R8" s="27">
        <f t="shared" si="1"/>
        <v>48.749999999999993</v>
      </c>
      <c r="S8" s="27">
        <f t="shared" si="1"/>
        <v>-23.194630872483224</v>
      </c>
      <c r="T8" s="27">
        <f t="shared" si="0"/>
        <v>29.02509533122236</v>
      </c>
      <c r="U8" s="28"/>
      <c r="W8" s="26">
        <f t="shared" si="2"/>
        <v>41.43</v>
      </c>
      <c r="X8" s="27">
        <f t="shared" si="2"/>
        <v>64.349999999999994</v>
      </c>
      <c r="Y8" s="27">
        <f t="shared" si="2"/>
        <v>-8.64</v>
      </c>
      <c r="Z8" s="27">
        <f t="shared" si="3"/>
        <v>45.234065277062683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-32.57</v>
      </c>
      <c r="N9" s="31">
        <v>195</v>
      </c>
      <c r="O9" s="32">
        <v>28.61</v>
      </c>
      <c r="Q9" s="33">
        <f t="shared" si="1"/>
        <v>-55.986486486486484</v>
      </c>
      <c r="R9" s="34">
        <f t="shared" si="1"/>
        <v>47.727272727272727</v>
      </c>
      <c r="S9" s="34">
        <f t="shared" si="1"/>
        <v>-23.194630872483224</v>
      </c>
      <c r="T9" s="27">
        <f t="shared" si="0"/>
        <v>28.179355673713712</v>
      </c>
      <c r="U9" s="35"/>
      <c r="W9" s="33">
        <f t="shared" si="2"/>
        <v>41.43</v>
      </c>
      <c r="X9" s="34">
        <f t="shared" si="2"/>
        <v>63</v>
      </c>
      <c r="Y9" s="34">
        <f t="shared" si="2"/>
        <v>-8.64</v>
      </c>
      <c r="Z9" s="34">
        <f t="shared" si="3"/>
        <v>43.916025062600596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94.95</v>
      </c>
      <c r="N13" s="16">
        <v>149.32</v>
      </c>
      <c r="O13" s="17">
        <v>63.93</v>
      </c>
      <c r="Q13" s="18">
        <f>(M13-J13)/J13*100</f>
        <v>20.189873417721525</v>
      </c>
      <c r="R13" s="19">
        <f>(N13-K13)/K13*100</f>
        <v>30.982456140350873</v>
      </c>
      <c r="S13" s="19">
        <f>(O13-L13)/L13*100</f>
        <v>71.624161073825505</v>
      </c>
      <c r="T13" s="27">
        <f t="shared" ref="T13:T17" si="4">(SQRT(M13^2+N13^2+O13^2)-SQRT(J13^2+K13^2+L13^2))/SQRT(J13^2+K13^2+L13^2)*100</f>
        <v>31.009619270268001</v>
      </c>
      <c r="U13" s="20"/>
      <c r="W13" s="45">
        <f t="shared" si="2"/>
        <v>15.950000000000003</v>
      </c>
      <c r="X13" s="43">
        <f t="shared" si="2"/>
        <v>35.319999999999993</v>
      </c>
      <c r="Y13" s="43">
        <f t="shared" si="2"/>
        <v>26.68</v>
      </c>
      <c r="Z13" s="43">
        <f t="shared" si="3"/>
        <v>44.533702801171501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92.8</v>
      </c>
      <c r="N14" s="24">
        <v>154.58000000000001</v>
      </c>
      <c r="O14" s="25">
        <v>61.88</v>
      </c>
      <c r="Q14" s="26">
        <f t="shared" ref="Q14:S17" si="5">(M14-J14)/J14*100</f>
        <v>17.468354430379744</v>
      </c>
      <c r="R14" s="27">
        <f t="shared" si="5"/>
        <v>35.596491228070185</v>
      </c>
      <c r="S14" s="27">
        <f t="shared" si="5"/>
        <v>66.120805369127524</v>
      </c>
      <c r="T14" s="27">
        <f t="shared" si="4"/>
        <v>32.732077516746344</v>
      </c>
      <c r="U14" s="28"/>
      <c r="W14" s="26">
        <f t="shared" si="2"/>
        <v>13.799999999999997</v>
      </c>
      <c r="X14" s="27">
        <f t="shared" si="2"/>
        <v>40.580000000000013</v>
      </c>
      <c r="Y14" s="27">
        <f t="shared" si="2"/>
        <v>24.630000000000003</v>
      </c>
      <c r="Z14" s="27">
        <f t="shared" si="3"/>
        <v>47.007368890636855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46.46</v>
      </c>
      <c r="N15" s="24">
        <v>103.23</v>
      </c>
      <c r="O15" s="25">
        <v>26.12</v>
      </c>
      <c r="Q15" s="26">
        <f t="shared" si="5"/>
        <v>-41.189873417721515</v>
      </c>
      <c r="R15" s="27">
        <f t="shared" si="5"/>
        <v>-9.4473684210526283</v>
      </c>
      <c r="S15" s="27">
        <f t="shared" si="5"/>
        <v>-29.87919463087248</v>
      </c>
      <c r="T15" s="27">
        <f t="shared" si="4"/>
        <v>-19.103492345772612</v>
      </c>
      <c r="U15" s="28"/>
      <c r="W15" s="26">
        <f t="shared" si="2"/>
        <v>-32.54</v>
      </c>
      <c r="X15" s="27">
        <f t="shared" si="2"/>
        <v>-10.769999999999996</v>
      </c>
      <c r="Y15" s="27">
        <f t="shared" si="2"/>
        <v>-11.129999999999999</v>
      </c>
      <c r="Z15" s="27">
        <f t="shared" si="3"/>
        <v>-27.435011154967313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50.97</v>
      </c>
      <c r="N16" s="24">
        <v>100.51</v>
      </c>
      <c r="O16" s="25">
        <v>26.2</v>
      </c>
      <c r="Q16" s="26">
        <f t="shared" si="5"/>
        <v>-35.481012658227854</v>
      </c>
      <c r="R16" s="27">
        <f t="shared" si="5"/>
        <v>-11.833333333333329</v>
      </c>
      <c r="S16" s="27">
        <f t="shared" si="5"/>
        <v>-29.664429530201343</v>
      </c>
      <c r="T16" s="27">
        <f t="shared" si="4"/>
        <v>-19.435551971747618</v>
      </c>
      <c r="U16" s="28"/>
      <c r="W16" s="26">
        <f t="shared" si="2"/>
        <v>-28.03</v>
      </c>
      <c r="X16" s="27">
        <f t="shared" si="2"/>
        <v>-13.489999999999995</v>
      </c>
      <c r="Y16" s="27">
        <f t="shared" si="2"/>
        <v>-11.05</v>
      </c>
      <c r="Z16" s="27">
        <f t="shared" si="3"/>
        <v>-27.911890428026226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177.93</v>
      </c>
      <c r="N17" s="31">
        <v>188.02</v>
      </c>
      <c r="O17" s="32">
        <v>11.34</v>
      </c>
      <c r="Q17" s="33">
        <f t="shared" si="5"/>
        <v>125.22784810126583</v>
      </c>
      <c r="R17" s="34">
        <f t="shared" si="5"/>
        <v>64.929824561403521</v>
      </c>
      <c r="S17" s="34">
        <f t="shared" si="5"/>
        <v>-69.557046979865774</v>
      </c>
      <c r="T17" s="27">
        <f t="shared" si="4"/>
        <v>80.424583549827332</v>
      </c>
      <c r="U17" s="35"/>
      <c r="W17" s="33">
        <f t="shared" si="2"/>
        <v>98.93</v>
      </c>
      <c r="X17" s="34">
        <f t="shared" si="2"/>
        <v>74.02000000000001</v>
      </c>
      <c r="Y17" s="34">
        <f t="shared" si="2"/>
        <v>-25.91</v>
      </c>
      <c r="Z17" s="34">
        <f t="shared" si="3"/>
        <v>115.49978961367114</v>
      </c>
      <c r="AA17" s="35"/>
    </row>
    <row r="18" spans="2:27" ht="15.75" thickBot="1" x14ac:dyDescent="0.3">
      <c r="C18" s="38">
        <f>(SUM(C5:C14)/10*100)</f>
        <v>40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199.68</v>
      </c>
      <c r="N21" s="16">
        <v>41.62</v>
      </c>
      <c r="O21" s="17">
        <v>60.91</v>
      </c>
      <c r="Q21" s="18">
        <f>(M21-J21)/J21*100</f>
        <v>14.102857142857147</v>
      </c>
      <c r="R21" s="19">
        <f>(N21-K21)</f>
        <v>41.62</v>
      </c>
      <c r="S21" s="19">
        <f>(O21-L21)/L21*100</f>
        <v>63.516778523489926</v>
      </c>
      <c r="T21" s="40"/>
      <c r="U21" s="20"/>
      <c r="W21" s="45">
        <f t="shared" si="2"/>
        <v>24.680000000000007</v>
      </c>
      <c r="X21" s="43">
        <f t="shared" si="2"/>
        <v>41.62</v>
      </c>
      <c r="Y21" s="43">
        <f t="shared" si="2"/>
        <v>23.659999999999997</v>
      </c>
      <c r="Z21" s="43">
        <f t="shared" si="3"/>
        <v>33.951138459188371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197.89</v>
      </c>
      <c r="N22" s="24">
        <v>38.130000000000003</v>
      </c>
      <c r="O22" s="25">
        <v>63.89</v>
      </c>
      <c r="Q22" s="26">
        <f t="shared" ref="Q22:Q25" si="6">(M22-J22)/J22*100</f>
        <v>13.079999999999991</v>
      </c>
      <c r="R22" s="27">
        <f t="shared" ref="R22:R25" si="7">(N22-K22)</f>
        <v>38.130000000000003</v>
      </c>
      <c r="S22" s="27">
        <f t="shared" ref="S22:S25" si="8">(O22-L22)/L22*100</f>
        <v>71.516778523489933</v>
      </c>
      <c r="T22" s="41"/>
      <c r="U22" s="28"/>
      <c r="W22" s="26">
        <f t="shared" si="2"/>
        <v>22.889999999999986</v>
      </c>
      <c r="X22" s="27">
        <f t="shared" si="2"/>
        <v>38.130000000000003</v>
      </c>
      <c r="Y22" s="27">
        <f t="shared" si="2"/>
        <v>26.64</v>
      </c>
      <c r="Z22" s="27">
        <f t="shared" si="3"/>
        <v>32.494402029572171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203.76</v>
      </c>
      <c r="N23" s="24">
        <v>65.05</v>
      </c>
      <c r="O23" s="25">
        <v>28.95</v>
      </c>
      <c r="Q23" s="26">
        <f t="shared" si="6"/>
        <v>16.434285714285711</v>
      </c>
      <c r="R23" s="27">
        <f t="shared" si="7"/>
        <v>65.05</v>
      </c>
      <c r="S23" s="27">
        <f t="shared" si="8"/>
        <v>-22.281879194630875</v>
      </c>
      <c r="T23" s="41"/>
      <c r="U23" s="28"/>
      <c r="W23" s="26">
        <f t="shared" si="2"/>
        <v>28.759999999999991</v>
      </c>
      <c r="X23" s="27">
        <f t="shared" si="2"/>
        <v>65.05</v>
      </c>
      <c r="Y23" s="27">
        <f t="shared" si="2"/>
        <v>-8.3000000000000007</v>
      </c>
      <c r="Z23" s="27">
        <f t="shared" si="3"/>
        <v>36.92139091809554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202.68</v>
      </c>
      <c r="N24" s="24">
        <v>40.33</v>
      </c>
      <c r="O24" s="25">
        <v>60.97</v>
      </c>
      <c r="Q24" s="26">
        <f t="shared" si="6"/>
        <v>15.81714285714286</v>
      </c>
      <c r="R24" s="27">
        <f t="shared" si="7"/>
        <v>40.33</v>
      </c>
      <c r="S24" s="27">
        <f t="shared" si="8"/>
        <v>63.677852348993284</v>
      </c>
      <c r="T24" s="41"/>
      <c r="U24" s="28"/>
      <c r="W24" s="26">
        <f t="shared" si="2"/>
        <v>27.680000000000007</v>
      </c>
      <c r="X24" s="27">
        <f t="shared" si="2"/>
        <v>40.33</v>
      </c>
      <c r="Y24" s="27">
        <f t="shared" si="2"/>
        <v>23.72</v>
      </c>
      <c r="Z24" s="27">
        <f t="shared" si="3"/>
        <v>36.539499795246968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203.96</v>
      </c>
      <c r="N25" s="31">
        <v>42.9</v>
      </c>
      <c r="O25" s="32">
        <v>60.99</v>
      </c>
      <c r="Q25" s="33">
        <f t="shared" si="6"/>
        <v>16.548571428571432</v>
      </c>
      <c r="R25" s="34">
        <f t="shared" si="7"/>
        <v>42.9</v>
      </c>
      <c r="S25" s="34">
        <f t="shared" si="8"/>
        <v>63.731543624161077</v>
      </c>
      <c r="T25" s="42"/>
      <c r="U25" s="35"/>
      <c r="W25" s="33">
        <f t="shared" si="2"/>
        <v>28.960000000000008</v>
      </c>
      <c r="X25" s="34">
        <f t="shared" si="2"/>
        <v>42.9</v>
      </c>
      <c r="Y25" s="34">
        <f t="shared" si="2"/>
        <v>23.740000000000002</v>
      </c>
      <c r="Z25" s="34">
        <f t="shared" si="3"/>
        <v>38.242689441096218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-5.7435536223384309</v>
      </c>
      <c r="R28" s="44">
        <f>AVERAGE(R5:R9,R13:R17)</f>
        <v>32.518261562998404</v>
      </c>
      <c r="S28" s="44">
        <f t="shared" ref="S28" si="9">AVERAGE(S5:S9,S13:S17,S21:S25)</f>
        <v>9.1489932885906047</v>
      </c>
      <c r="T28" s="44">
        <f>AVERAGE(T5:T9,T13:T17)</f>
        <v>23.045158954369871</v>
      </c>
      <c r="V28" t="s">
        <v>89</v>
      </c>
      <c r="W28" s="44">
        <f>AVERAGE(W5:W9,W13:W17,W21:W25)</f>
        <v>25.657333333333334</v>
      </c>
      <c r="X28" s="44">
        <f>AVERAGE(X5:X9,X13:X17,X21:X25)</f>
        <v>42.495333333333328</v>
      </c>
      <c r="Y28" s="44">
        <f t="shared" ref="Y28:Z28" si="10">AVERAGE(Y5:Y9,Y13:Y17,Y21:Y25)</f>
        <v>3.4079999999999995</v>
      </c>
      <c r="Z28" s="44">
        <f t="shared" si="10"/>
        <v>34.958345835473516</v>
      </c>
    </row>
    <row r="29" spans="2:27" x14ac:dyDescent="0.25">
      <c r="O29" t="s">
        <v>83</v>
      </c>
      <c r="Q29" s="44">
        <f>MAX(Q5:Q9,Q13:Q17,Q21:Q25)</f>
        <v>125.22784810126583</v>
      </c>
      <c r="R29" s="44">
        <f>MAX(R5:R9,R13:R17)</f>
        <v>64.929824561403521</v>
      </c>
      <c r="S29" s="44">
        <f>MAX(S5:S9,S13:S17,S21:S25)</f>
        <v>71.624161073825505</v>
      </c>
      <c r="T29" s="44">
        <f>MAX(T5:T9,T13:T17)</f>
        <v>80.424583549827332</v>
      </c>
      <c r="V29" t="s">
        <v>90</v>
      </c>
      <c r="W29" s="44">
        <f>MAX(W5:W9,W13:W17,W21:W25)</f>
        <v>98.93</v>
      </c>
      <c r="X29" s="44">
        <f>MAX(X5:X9,X13:X17,X21:X25)</f>
        <v>74.02000000000001</v>
      </c>
      <c r="Y29" s="44">
        <f>MAX(Y5:Y9,Y13:Y17,Y21:Y25)</f>
        <v>26.68</v>
      </c>
      <c r="Z29" s="44">
        <f>MAX(Z5:Z9,Z13:Z17,Z21:Z25)</f>
        <v>115.49978961367114</v>
      </c>
    </row>
    <row r="30" spans="2:27" x14ac:dyDescent="0.25">
      <c r="O30" t="s">
        <v>84</v>
      </c>
      <c r="Q30" s="44">
        <f>MIN(Q5:Q9,Q13:Q17,Q21:Q25)</f>
        <v>-56.297297297297291</v>
      </c>
      <c r="R30" s="44">
        <f>MIN(R5:R9,R13:R17)</f>
        <v>-11.833333333333329</v>
      </c>
      <c r="S30" s="44">
        <f>MIN(S5:S9,S13:S17,S21:S25)</f>
        <v>-69.557046979865774</v>
      </c>
      <c r="T30" s="44">
        <f>MIN(T5:T9,T13:T17)</f>
        <v>-19.435551971747618</v>
      </c>
      <c r="V30" t="s">
        <v>91</v>
      </c>
      <c r="W30" s="44">
        <f>MIN(W5:W9,W13:W17,W21:W25)</f>
        <v>-32.54</v>
      </c>
      <c r="X30" s="44">
        <f>MIN(X5:X9,X13:X17,X21:X25)</f>
        <v>-13.489999999999995</v>
      </c>
      <c r="Y30" s="44">
        <f>MIN(Y5:Y9,Y13:Y17,Y21:Y25)</f>
        <v>-25.91</v>
      </c>
      <c r="Z30" s="44">
        <f>MIN(Z5:Z9,Z13:Z17,Z21:Z25)</f>
        <v>-27.911890428026226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3F53-D72F-456E-8183-0A2E43677C5E}">
  <dimension ref="B2:AA30"/>
  <sheetViews>
    <sheetView topLeftCell="L15" workbookViewId="0">
      <selection activeCell="W33" sqref="W33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-59.64</v>
      </c>
      <c r="N5" s="16">
        <v>181.1</v>
      </c>
      <c r="O5" s="17">
        <v>25.4</v>
      </c>
      <c r="Q5" s="18">
        <f>(M5-J5)/J5*100</f>
        <v>-19.405405405405403</v>
      </c>
      <c r="R5" s="19">
        <f>(N5-K5)/K5*100</f>
        <v>37.196969696969695</v>
      </c>
      <c r="S5" s="19">
        <f>(O5-L5)/L5*100</f>
        <v>-31.812080536912756</v>
      </c>
      <c r="T5" s="27">
        <f t="shared" ref="T5:T9" si="0">(SQRT(M5^2+N5^2+O5^2)-SQRT(J5^2+K5^2+L5^2))/SQRT(J5^2+K5^2+L5^2)*100</f>
        <v>23.425468915991271</v>
      </c>
      <c r="U5" s="20"/>
      <c r="W5" s="45">
        <f>(M5-J5)</f>
        <v>14.36</v>
      </c>
      <c r="X5" s="43">
        <f>(N5-K5)</f>
        <v>49.099999999999994</v>
      </c>
      <c r="Y5" s="43">
        <f>(O5-L5)</f>
        <v>-11.850000000000001</v>
      </c>
      <c r="Z5" s="43">
        <f>(SQRT(M5^2+N5^2+O5^2)-SQRT(J5^2+K5^2+L5^2))</f>
        <v>36.507345729607522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-14.3</v>
      </c>
      <c r="N6" s="24">
        <v>196.54</v>
      </c>
      <c r="O6" s="25">
        <v>28.26</v>
      </c>
      <c r="Q6" s="26">
        <f t="shared" ref="Q6:S9" si="1">(M6-J6)/J6*100</f>
        <v>-80.675675675675677</v>
      </c>
      <c r="R6" s="27">
        <f t="shared" si="1"/>
        <v>48.893939393939391</v>
      </c>
      <c r="S6" s="27">
        <f t="shared" si="1"/>
        <v>-24.134228187919462</v>
      </c>
      <c r="T6" s="27">
        <f t="shared" si="0"/>
        <v>27.739743161272706</v>
      </c>
      <c r="U6" s="28"/>
      <c r="W6" s="26">
        <f t="shared" ref="W6:Y25" si="2">(M6-J6)</f>
        <v>59.7</v>
      </c>
      <c r="X6" s="27">
        <f t="shared" si="2"/>
        <v>64.539999999999992</v>
      </c>
      <c r="Y6" s="27">
        <f t="shared" si="2"/>
        <v>-8.9899999999999984</v>
      </c>
      <c r="Z6" s="27">
        <f t="shared" ref="Z6:Z25" si="3">(SQRT(M6^2+N6^2+O6^2)-SQRT(J6^2+K6^2+L6^2))</f>
        <v>43.230912374513082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-29.04</v>
      </c>
      <c r="N7" s="24">
        <v>200.38</v>
      </c>
      <c r="O7" s="25">
        <v>26.08</v>
      </c>
      <c r="Q7" s="26">
        <f t="shared" si="1"/>
        <v>-60.756756756756758</v>
      </c>
      <c r="R7" s="27">
        <f t="shared" si="1"/>
        <v>51.803030303030297</v>
      </c>
      <c r="S7" s="27">
        <f t="shared" si="1"/>
        <v>-29.986577181208059</v>
      </c>
      <c r="T7" s="27">
        <f t="shared" si="0"/>
        <v>30.993315281187307</v>
      </c>
      <c r="U7" s="28"/>
      <c r="W7" s="26">
        <f t="shared" si="2"/>
        <v>44.96</v>
      </c>
      <c r="X7" s="27">
        <f t="shared" si="2"/>
        <v>68.38</v>
      </c>
      <c r="Y7" s="27">
        <f t="shared" si="2"/>
        <v>-11.170000000000002</v>
      </c>
      <c r="Z7" s="27">
        <f t="shared" si="3"/>
        <v>48.301431247108638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-63.09</v>
      </c>
      <c r="N8" s="24">
        <v>163.1</v>
      </c>
      <c r="O8" s="25">
        <v>25.17</v>
      </c>
      <c r="Q8" s="26">
        <f t="shared" si="1"/>
        <v>-14.74324324324324</v>
      </c>
      <c r="R8" s="27">
        <f t="shared" si="1"/>
        <v>23.560606060606055</v>
      </c>
      <c r="S8" s="27">
        <f t="shared" si="1"/>
        <v>-32.429530201342274</v>
      </c>
      <c r="T8" s="27">
        <f t="shared" si="0"/>
        <v>13.368680479645926</v>
      </c>
      <c r="U8" s="28"/>
      <c r="W8" s="26">
        <f t="shared" si="2"/>
        <v>10.909999999999997</v>
      </c>
      <c r="X8" s="27">
        <f t="shared" si="2"/>
        <v>31.099999999999994</v>
      </c>
      <c r="Y8" s="27">
        <f t="shared" si="2"/>
        <v>-12.079999999999998</v>
      </c>
      <c r="Z8" s="27">
        <f t="shared" si="3"/>
        <v>20.834376548420806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-29.91</v>
      </c>
      <c r="N9" s="31">
        <v>196.67</v>
      </c>
      <c r="O9" s="32">
        <v>26.03</v>
      </c>
      <c r="Q9" s="33">
        <f t="shared" si="1"/>
        <v>-59.581081081081088</v>
      </c>
      <c r="R9" s="34">
        <f t="shared" si="1"/>
        <v>48.992424242424235</v>
      </c>
      <c r="S9" s="34">
        <f t="shared" si="1"/>
        <v>-30.120805369127513</v>
      </c>
      <c r="T9" s="27">
        <f t="shared" si="0"/>
        <v>28.735333661042855</v>
      </c>
      <c r="U9" s="35"/>
      <c r="W9" s="33">
        <f t="shared" si="2"/>
        <v>44.09</v>
      </c>
      <c r="X9" s="34">
        <f t="shared" si="2"/>
        <v>64.669999999999987</v>
      </c>
      <c r="Y9" s="34">
        <f t="shared" si="2"/>
        <v>-11.219999999999999</v>
      </c>
      <c r="Z9" s="34">
        <f t="shared" si="3"/>
        <v>44.782487145996527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47.5</v>
      </c>
      <c r="N13" s="16">
        <v>112.04</v>
      </c>
      <c r="O13" s="17">
        <v>25.32</v>
      </c>
      <c r="Q13" s="18">
        <f>(M13-J13)/J13*100</f>
        <v>-39.87341772151899</v>
      </c>
      <c r="R13" s="19">
        <f>(N13-K13)/K13*100</f>
        <v>-1.7192982456140296</v>
      </c>
      <c r="S13" s="19">
        <f>(O13-L13)/L13*100</f>
        <v>-32.026845637583889</v>
      </c>
      <c r="T13" s="27">
        <f t="shared" ref="T13:T17" si="4">(SQRT(M13^2+N13^2+O13^2)-SQRT(J13^2+K13^2+L13^2))/SQRT(J13^2+K13^2+L13^2)*100</f>
        <v>-13.448164444622842</v>
      </c>
      <c r="U13" s="20"/>
      <c r="W13" s="45">
        <f t="shared" si="2"/>
        <v>-31.5</v>
      </c>
      <c r="X13" s="43">
        <f t="shared" si="2"/>
        <v>-1.9599999999999937</v>
      </c>
      <c r="Y13" s="43">
        <f t="shared" si="2"/>
        <v>-11.93</v>
      </c>
      <c r="Z13" s="43">
        <f t="shared" si="3"/>
        <v>-19.313250942501469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123.14</v>
      </c>
      <c r="N14" s="24">
        <v>174.38</v>
      </c>
      <c r="O14" s="25">
        <v>34.119999999999997</v>
      </c>
      <c r="Q14" s="26">
        <f t="shared" ref="Q14:S17" si="5">(M14-J14)/J14*100</f>
        <v>55.87341772151899</v>
      </c>
      <c r="R14" s="27">
        <f t="shared" si="5"/>
        <v>52.964912280701746</v>
      </c>
      <c r="S14" s="27">
        <f t="shared" si="5"/>
        <v>-8.4026845637583953</v>
      </c>
      <c r="T14" s="27">
        <f t="shared" si="4"/>
        <v>50.53361213885681</v>
      </c>
      <c r="U14" s="28"/>
      <c r="W14" s="26">
        <f t="shared" si="2"/>
        <v>44.14</v>
      </c>
      <c r="X14" s="27">
        <f t="shared" si="2"/>
        <v>60.379999999999995</v>
      </c>
      <c r="Y14" s="27">
        <f t="shared" si="2"/>
        <v>-3.1300000000000026</v>
      </c>
      <c r="Z14" s="27">
        <f t="shared" si="3"/>
        <v>72.572605450182039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69.56</v>
      </c>
      <c r="N15" s="24">
        <v>142.91</v>
      </c>
      <c r="O15" s="25">
        <v>23.97</v>
      </c>
      <c r="Q15" s="26">
        <f t="shared" si="5"/>
        <v>-11.949367088607591</v>
      </c>
      <c r="R15" s="27">
        <f t="shared" si="5"/>
        <v>25.359649122807014</v>
      </c>
      <c r="S15" s="27">
        <f t="shared" si="5"/>
        <v>-35.651006711409401</v>
      </c>
      <c r="T15" s="27">
        <f t="shared" si="4"/>
        <v>11.924153229312328</v>
      </c>
      <c r="U15" s="28"/>
      <c r="W15" s="26">
        <f t="shared" si="2"/>
        <v>-9.4399999999999977</v>
      </c>
      <c r="X15" s="27">
        <f t="shared" si="2"/>
        <v>28.909999999999997</v>
      </c>
      <c r="Y15" s="27">
        <f t="shared" si="2"/>
        <v>-13.280000000000001</v>
      </c>
      <c r="Z15" s="27">
        <f t="shared" si="3"/>
        <v>17.124579680956373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43.89</v>
      </c>
      <c r="N16" s="24">
        <v>106.46</v>
      </c>
      <c r="O16" s="25">
        <v>25.2</v>
      </c>
      <c r="Q16" s="26">
        <f t="shared" si="5"/>
        <v>-44.443037974683541</v>
      </c>
      <c r="R16" s="27">
        <f t="shared" si="5"/>
        <v>-6.6140350877193042</v>
      </c>
      <c r="S16" s="27">
        <f t="shared" si="5"/>
        <v>-32.348993288590606</v>
      </c>
      <c r="T16" s="27">
        <f t="shared" si="4"/>
        <v>-17.919777745955606</v>
      </c>
      <c r="U16" s="28"/>
      <c r="W16" s="26">
        <f t="shared" si="2"/>
        <v>-35.11</v>
      </c>
      <c r="X16" s="27">
        <f t="shared" si="2"/>
        <v>-7.5400000000000063</v>
      </c>
      <c r="Y16" s="27">
        <f t="shared" si="2"/>
        <v>-12.05</v>
      </c>
      <c r="Z16" s="27">
        <f t="shared" si="3"/>
        <v>-25.735048516593309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100.9</v>
      </c>
      <c r="N17" s="31">
        <v>154.32</v>
      </c>
      <c r="O17" s="32">
        <v>25.57</v>
      </c>
      <c r="Q17" s="33">
        <f t="shared" si="5"/>
        <v>27.721518987341781</v>
      </c>
      <c r="R17" s="34">
        <f t="shared" si="5"/>
        <v>35.368421052631568</v>
      </c>
      <c r="S17" s="34">
        <f t="shared" si="5"/>
        <v>-31.355704697986575</v>
      </c>
      <c r="T17" s="27">
        <f t="shared" si="4"/>
        <v>29.614874381524064</v>
      </c>
      <c r="U17" s="35"/>
      <c r="W17" s="33">
        <f t="shared" si="2"/>
        <v>21.900000000000006</v>
      </c>
      <c r="X17" s="34">
        <f t="shared" si="2"/>
        <v>40.319999999999993</v>
      </c>
      <c r="Y17" s="34">
        <f t="shared" si="2"/>
        <v>-11.68</v>
      </c>
      <c r="Z17" s="34">
        <f t="shared" si="3"/>
        <v>42.530674198420172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205.06</v>
      </c>
      <c r="N21" s="16">
        <v>57.15</v>
      </c>
      <c r="O21" s="17">
        <v>45.15</v>
      </c>
      <c r="Q21" s="18">
        <f>(M21-J21)/J21*100</f>
        <v>17.177142857142858</v>
      </c>
      <c r="R21" s="19">
        <f>(N21-K21)</f>
        <v>57.15</v>
      </c>
      <c r="S21" s="19">
        <f>(O21-L21)/L21*100</f>
        <v>21.208053691275165</v>
      </c>
      <c r="T21" s="40"/>
      <c r="U21" s="20"/>
      <c r="W21" s="45">
        <f t="shared" si="2"/>
        <v>30.060000000000002</v>
      </c>
      <c r="X21" s="43">
        <f t="shared" si="2"/>
        <v>57.15</v>
      </c>
      <c r="Y21" s="43">
        <f t="shared" si="2"/>
        <v>7.8999999999999986</v>
      </c>
      <c r="Z21" s="43">
        <f t="shared" si="3"/>
        <v>38.68976562481302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200.31</v>
      </c>
      <c r="N22" s="24">
        <v>21.08</v>
      </c>
      <c r="O22" s="25">
        <v>46.69</v>
      </c>
      <c r="Q22" s="26">
        <f t="shared" ref="Q22:Q25" si="6">(M22-J22)/J22*100</f>
        <v>14.462857142857144</v>
      </c>
      <c r="R22" s="27">
        <f t="shared" ref="R22:R25" si="7">(N22-K22)</f>
        <v>21.08</v>
      </c>
      <c r="S22" s="27">
        <f t="shared" ref="S22:S25" si="8">(O22-L22)/L22*100</f>
        <v>25.342281879194623</v>
      </c>
      <c r="T22" s="41"/>
      <c r="U22" s="28"/>
      <c r="W22" s="26">
        <f t="shared" si="2"/>
        <v>25.310000000000002</v>
      </c>
      <c r="X22" s="27">
        <f t="shared" si="2"/>
        <v>21.08</v>
      </c>
      <c r="Y22" s="27">
        <f t="shared" si="2"/>
        <v>9.4399999999999977</v>
      </c>
      <c r="Z22" s="27">
        <f t="shared" si="3"/>
        <v>27.836359009402003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206.67</v>
      </c>
      <c r="N23" s="24">
        <v>60.9</v>
      </c>
      <c r="O23" s="25">
        <v>40.200000000000003</v>
      </c>
      <c r="Q23" s="26">
        <f t="shared" si="6"/>
        <v>18.097142857142849</v>
      </c>
      <c r="R23" s="27">
        <f t="shared" si="7"/>
        <v>60.9</v>
      </c>
      <c r="S23" s="27">
        <f t="shared" si="8"/>
        <v>7.9194630872483298</v>
      </c>
      <c r="T23" s="41"/>
      <c r="U23" s="28"/>
      <c r="W23" s="26">
        <f t="shared" si="2"/>
        <v>31.669999999999987</v>
      </c>
      <c r="X23" s="27">
        <f t="shared" si="2"/>
        <v>60.9</v>
      </c>
      <c r="Y23" s="27">
        <f t="shared" si="2"/>
        <v>2.9500000000000028</v>
      </c>
      <c r="Z23" s="27">
        <f t="shared" si="3"/>
        <v>40.253672418049945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206.34</v>
      </c>
      <c r="N24" s="24">
        <v>16.190000000000001</v>
      </c>
      <c r="O24" s="25">
        <v>39.729999999999997</v>
      </c>
      <c r="Q24" s="26">
        <f t="shared" si="6"/>
        <v>17.908571428571427</v>
      </c>
      <c r="R24" s="27">
        <f t="shared" si="7"/>
        <v>16.190000000000001</v>
      </c>
      <c r="S24" s="27">
        <f t="shared" si="8"/>
        <v>6.6577181208053604</v>
      </c>
      <c r="T24" s="41"/>
      <c r="U24" s="28"/>
      <c r="W24" s="26">
        <f t="shared" si="2"/>
        <v>31.340000000000003</v>
      </c>
      <c r="X24" s="27">
        <f t="shared" si="2"/>
        <v>16.190000000000001</v>
      </c>
      <c r="Y24" s="27">
        <f t="shared" si="2"/>
        <v>2.4799999999999969</v>
      </c>
      <c r="Z24" s="27">
        <f t="shared" si="3"/>
        <v>31.832351377491392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203.59</v>
      </c>
      <c r="N25" s="31">
        <v>20.05</v>
      </c>
      <c r="O25" s="32">
        <v>48.73</v>
      </c>
      <c r="Q25" s="33">
        <f t="shared" si="6"/>
        <v>16.337142857142858</v>
      </c>
      <c r="R25" s="34">
        <f t="shared" si="7"/>
        <v>20.05</v>
      </c>
      <c r="S25" s="34">
        <f t="shared" si="8"/>
        <v>30.818791946308714</v>
      </c>
      <c r="T25" s="42"/>
      <c r="U25" s="35"/>
      <c r="W25" s="33">
        <f t="shared" si="2"/>
        <v>28.590000000000003</v>
      </c>
      <c r="X25" s="34">
        <f t="shared" si="2"/>
        <v>20.05</v>
      </c>
      <c r="Y25" s="34">
        <f t="shared" si="2"/>
        <v>11.479999999999997</v>
      </c>
      <c r="Z25" s="34">
        <f t="shared" si="3"/>
        <v>31.378057549413001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-10.923346073016965</v>
      </c>
      <c r="R28" s="44">
        <f>AVERAGE(R5:R9,R13:R17)</f>
        <v>31.580661881977669</v>
      </c>
      <c r="S28" s="44">
        <f t="shared" ref="S28" si="9">AVERAGE(S5:S9,S13:S17,S21:S25)</f>
        <v>-13.088143176733784</v>
      </c>
      <c r="T28" s="44">
        <f>AVERAGE(T5:T9,T13:T17)</f>
        <v>18.496723905825483</v>
      </c>
      <c r="V28" t="s">
        <v>89</v>
      </c>
      <c r="W28" s="44">
        <f>AVERAGE(W5:W9,W13:W17,W21:W25)</f>
        <v>20.732000000000003</v>
      </c>
      <c r="X28" s="44">
        <f>AVERAGE(X5:X9,X13:X17,X21:X25)</f>
        <v>38.217999999999996</v>
      </c>
      <c r="Y28" s="44">
        <f t="shared" ref="Y28:Z28" si="10">AVERAGE(Y5:Y9,Y13:Y17,Y21:Y25)</f>
        <v>-4.8753333333333329</v>
      </c>
      <c r="Z28" s="44">
        <f t="shared" si="10"/>
        <v>30.055087926351991</v>
      </c>
    </row>
    <row r="29" spans="2:27" x14ac:dyDescent="0.25">
      <c r="O29" t="s">
        <v>83</v>
      </c>
      <c r="Q29" s="44">
        <f>MAX(Q5:Q9,Q13:Q17,Q21:Q25)</f>
        <v>55.87341772151899</v>
      </c>
      <c r="R29" s="44">
        <f>MAX(R5:R9,R13:R17)</f>
        <v>52.964912280701746</v>
      </c>
      <c r="S29" s="44">
        <f>MAX(S5:S9,S13:S17,S21:S25)</f>
        <v>30.818791946308714</v>
      </c>
      <c r="T29" s="44">
        <f>MAX(T5:T9,T13:T17)</f>
        <v>50.53361213885681</v>
      </c>
      <c r="V29" t="s">
        <v>90</v>
      </c>
      <c r="W29" s="44">
        <f>MAX(W5:W9,W13:W17,W21:W25)</f>
        <v>59.7</v>
      </c>
      <c r="X29" s="44">
        <f>MAX(X5:X9,X13:X17,X21:X25)</f>
        <v>68.38</v>
      </c>
      <c r="Y29" s="44">
        <f>MAX(Y5:Y9,Y13:Y17,Y21:Y25)</f>
        <v>11.479999999999997</v>
      </c>
      <c r="Z29" s="44">
        <f>MAX(Z5:Z9,Z13:Z17,Z21:Z25)</f>
        <v>72.572605450182039</v>
      </c>
    </row>
    <row r="30" spans="2:27" x14ac:dyDescent="0.25">
      <c r="O30" t="s">
        <v>84</v>
      </c>
      <c r="Q30" s="44">
        <f>MIN(Q5:Q9,Q13:Q17,Q21:Q25)</f>
        <v>-80.675675675675677</v>
      </c>
      <c r="R30" s="44">
        <f>MIN(R5:R9,R13:R17)</f>
        <v>-6.6140350877193042</v>
      </c>
      <c r="S30" s="44">
        <f>MIN(S5:S9,S13:S17,S21:S25)</f>
        <v>-35.651006711409401</v>
      </c>
      <c r="T30" s="44">
        <f>MIN(T5:T9,T13:T17)</f>
        <v>-17.919777745955606</v>
      </c>
      <c r="V30" t="s">
        <v>91</v>
      </c>
      <c r="W30" s="44">
        <f>MIN(W5:W9,W13:W17,W21:W25)</f>
        <v>-35.11</v>
      </c>
      <c r="X30" s="44">
        <f>MIN(X5:X9,X13:X17,X21:X25)</f>
        <v>-7.5400000000000063</v>
      </c>
      <c r="Y30" s="44">
        <f>MIN(Y5:Y9,Y13:Y17,Y21:Y25)</f>
        <v>-13.280000000000001</v>
      </c>
      <c r="Z30" s="44">
        <f>MIN(Z5:Z9,Z13:Z17,Z21:Z25)</f>
        <v>-25.735048516593309</v>
      </c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A410-B96A-4BD3-BDAA-DE59AEC31D72}">
  <dimension ref="B4:AS40"/>
  <sheetViews>
    <sheetView zoomScale="85" zoomScaleNormal="85" workbookViewId="0">
      <selection activeCell="B5" sqref="B5"/>
    </sheetView>
  </sheetViews>
  <sheetFormatPr defaultRowHeight="15" x14ac:dyDescent="0.25"/>
  <sheetData>
    <row r="4" spans="2:45" x14ac:dyDescent="0.25">
      <c r="B4" t="s">
        <v>80</v>
      </c>
      <c r="G4">
        <v>0.2</v>
      </c>
      <c r="L4">
        <v>0.4</v>
      </c>
      <c r="Q4">
        <v>0.5</v>
      </c>
      <c r="V4">
        <v>0.6</v>
      </c>
      <c r="AA4">
        <v>0.8</v>
      </c>
      <c r="AF4">
        <v>80</v>
      </c>
      <c r="AK4">
        <v>100</v>
      </c>
      <c r="AP4" t="s">
        <v>102</v>
      </c>
    </row>
    <row r="5" spans="2:45" ht="15.75" thickBot="1" x14ac:dyDescent="0.3">
      <c r="B5">
        <v>0.2</v>
      </c>
      <c r="C5">
        <v>30</v>
      </c>
      <c r="F5" t="s">
        <v>101</v>
      </c>
      <c r="G5" t="s">
        <v>92</v>
      </c>
      <c r="H5" t="s">
        <v>93</v>
      </c>
      <c r="I5" s="44" t="s">
        <v>94</v>
      </c>
      <c r="J5" t="s">
        <v>95</v>
      </c>
      <c r="L5" t="s">
        <v>92</v>
      </c>
      <c r="M5" t="s">
        <v>93</v>
      </c>
      <c r="N5" s="44" t="s">
        <v>94</v>
      </c>
      <c r="O5" t="s">
        <v>95</v>
      </c>
      <c r="P5" s="44"/>
      <c r="Q5" t="s">
        <v>92</v>
      </c>
      <c r="R5" t="s">
        <v>93</v>
      </c>
      <c r="S5" s="44" t="s">
        <v>94</v>
      </c>
      <c r="T5" t="s">
        <v>95</v>
      </c>
      <c r="U5" s="44"/>
      <c r="V5" t="s">
        <v>92</v>
      </c>
      <c r="W5" t="s">
        <v>93</v>
      </c>
      <c r="X5" s="44" t="s">
        <v>94</v>
      </c>
      <c r="Y5" t="s">
        <v>95</v>
      </c>
      <c r="AA5" t="s">
        <v>92</v>
      </c>
      <c r="AB5" t="s">
        <v>93</v>
      </c>
      <c r="AC5" t="s">
        <v>94</v>
      </c>
      <c r="AD5" t="s">
        <v>95</v>
      </c>
      <c r="AF5" t="s">
        <v>92</v>
      </c>
      <c r="AG5" t="s">
        <v>93</v>
      </c>
      <c r="AH5" t="s">
        <v>94</v>
      </c>
      <c r="AI5" t="s">
        <v>95</v>
      </c>
      <c r="AK5" t="s">
        <v>92</v>
      </c>
      <c r="AL5" t="s">
        <v>93</v>
      </c>
      <c r="AM5" t="s">
        <v>94</v>
      </c>
      <c r="AN5" t="s">
        <v>95</v>
      </c>
      <c r="AP5" t="s">
        <v>92</v>
      </c>
      <c r="AQ5" t="s">
        <v>93</v>
      </c>
      <c r="AR5" t="s">
        <v>94</v>
      </c>
      <c r="AS5" t="s">
        <v>95</v>
      </c>
    </row>
    <row r="6" spans="2:45" x14ac:dyDescent="0.25">
      <c r="B6">
        <v>0.4</v>
      </c>
      <c r="C6">
        <v>30</v>
      </c>
      <c r="G6" s="18">
        <v>-94.324324324324323</v>
      </c>
      <c r="H6" s="19">
        <v>-31</v>
      </c>
      <c r="I6" s="19">
        <v>-32.241610738255041</v>
      </c>
      <c r="J6" s="27">
        <v>-39.294791204723737</v>
      </c>
      <c r="L6" s="18">
        <v>-72.689189189189179</v>
      </c>
      <c r="M6" s="19">
        <v>39.643939393939405</v>
      </c>
      <c r="N6" s="19">
        <v>-25.261744966442954</v>
      </c>
      <c r="O6" s="27">
        <v>20.320327509908243</v>
      </c>
      <c r="P6" s="44"/>
      <c r="Q6" s="18">
        <v>-85.459459459459467</v>
      </c>
      <c r="R6" s="19">
        <v>36.568181818181827</v>
      </c>
      <c r="S6" s="19">
        <v>-24.805369127516773</v>
      </c>
      <c r="T6" s="27">
        <v>17.264277685597889</v>
      </c>
      <c r="V6" s="18">
        <v>-46.594594594594589</v>
      </c>
      <c r="W6" s="19">
        <v>43.54545454545454</v>
      </c>
      <c r="X6" s="19">
        <v>-20.80536912751678</v>
      </c>
      <c r="Y6" s="27">
        <v>25.633181136718974</v>
      </c>
      <c r="AA6" s="18">
        <v>-19.405405405405403</v>
      </c>
      <c r="AB6" s="19">
        <v>37.196969696969695</v>
      </c>
      <c r="AC6" s="19">
        <v>-31.812080536912756</v>
      </c>
      <c r="AD6" s="27">
        <v>23.425468915991271</v>
      </c>
      <c r="AF6" s="18"/>
      <c r="AG6" s="19"/>
      <c r="AH6" s="19"/>
      <c r="AI6" s="27"/>
      <c r="AK6" s="18"/>
      <c r="AL6" s="19"/>
      <c r="AM6" s="19"/>
      <c r="AN6" s="27"/>
      <c r="AP6" s="18"/>
      <c r="AQ6" s="19"/>
      <c r="AR6" s="19"/>
      <c r="AS6" s="27"/>
    </row>
    <row r="7" spans="2:45" x14ac:dyDescent="0.25">
      <c r="B7">
        <v>0.5</v>
      </c>
      <c r="C7">
        <v>40</v>
      </c>
      <c r="G7" s="26">
        <v>-97.36486486486487</v>
      </c>
      <c r="H7" s="27">
        <v>-34.090909090909086</v>
      </c>
      <c r="I7" s="27">
        <v>-32.107382550335572</v>
      </c>
      <c r="J7" s="27">
        <v>-41.850936163775849</v>
      </c>
      <c r="L7" s="26">
        <v>-77.270270270270274</v>
      </c>
      <c r="M7" s="27">
        <v>30.515151515151516</v>
      </c>
      <c r="N7" s="27">
        <v>-27.73154362416107</v>
      </c>
      <c r="O7" s="27">
        <v>12.406728267359982</v>
      </c>
      <c r="P7" s="44"/>
      <c r="Q7" s="26">
        <v>-85.972972972972968</v>
      </c>
      <c r="R7" s="27">
        <v>38.424242424242422</v>
      </c>
      <c r="S7" s="27">
        <v>-19.409395973154364</v>
      </c>
      <c r="T7" s="27">
        <v>19.003331782408576</v>
      </c>
      <c r="V7" s="26">
        <v>-56.297297297297291</v>
      </c>
      <c r="W7" s="27">
        <v>47.61363636363636</v>
      </c>
      <c r="X7" s="27">
        <v>-20.483221476510064</v>
      </c>
      <c r="Y7" s="27">
        <v>28.155913551557298</v>
      </c>
      <c r="AA7" s="26">
        <v>-80.675675675675677</v>
      </c>
      <c r="AB7" s="27">
        <v>48.893939393939391</v>
      </c>
      <c r="AC7" s="27">
        <v>-24.134228187919462</v>
      </c>
      <c r="AD7" s="27">
        <v>27.739743161272706</v>
      </c>
      <c r="AF7" s="26"/>
      <c r="AG7" s="27"/>
      <c r="AH7" s="27"/>
      <c r="AI7" s="27"/>
      <c r="AK7" s="26"/>
      <c r="AL7" s="27"/>
      <c r="AM7" s="27"/>
      <c r="AN7" s="27"/>
      <c r="AP7" s="26"/>
      <c r="AQ7" s="27"/>
      <c r="AR7" s="27"/>
      <c r="AS7" s="27"/>
    </row>
    <row r="8" spans="2:45" x14ac:dyDescent="0.25">
      <c r="B8">
        <v>0.6</v>
      </c>
      <c r="C8">
        <v>40</v>
      </c>
      <c r="G8" s="26">
        <v>-98.972972972972968</v>
      </c>
      <c r="H8" s="27">
        <v>-34.11363636363636</v>
      </c>
      <c r="I8" s="27">
        <v>-34.738255033557053</v>
      </c>
      <c r="J8" s="27">
        <v>-42.053270905912917</v>
      </c>
      <c r="L8" s="26">
        <v>-75.054054054054049</v>
      </c>
      <c r="M8" s="27">
        <v>38.431818181818173</v>
      </c>
      <c r="N8" s="27">
        <v>-19.785234899328863</v>
      </c>
      <c r="O8" s="27">
        <v>19.397612763546178</v>
      </c>
      <c r="P8" s="44"/>
      <c r="Q8" s="26">
        <v>-85.71621621621621</v>
      </c>
      <c r="R8" s="27">
        <v>37.5</v>
      </c>
      <c r="S8" s="27">
        <v>-22.093959731543624</v>
      </c>
      <c r="T8" s="27">
        <v>18.136235240346728</v>
      </c>
      <c r="V8" s="26">
        <v>-33.486486486486491</v>
      </c>
      <c r="W8" s="27">
        <v>27.31818181818182</v>
      </c>
      <c r="X8" s="27">
        <v>-23.892617449664424</v>
      </c>
      <c r="Y8" s="27">
        <v>13.83080783116492</v>
      </c>
      <c r="AA8" s="26">
        <v>-60.756756756756758</v>
      </c>
      <c r="AB8" s="27">
        <v>51.803030303030297</v>
      </c>
      <c r="AC8" s="27">
        <v>-29.986577181208059</v>
      </c>
      <c r="AD8" s="27">
        <v>30.993315281187307</v>
      </c>
      <c r="AF8" s="26"/>
      <c r="AG8" s="27"/>
      <c r="AH8" s="27"/>
      <c r="AI8" s="27"/>
      <c r="AK8" s="26"/>
      <c r="AL8" s="27"/>
      <c r="AM8" s="27"/>
      <c r="AN8" s="27"/>
      <c r="AP8" s="26"/>
      <c r="AQ8" s="27"/>
      <c r="AR8" s="27"/>
      <c r="AS8" s="27"/>
    </row>
    <row r="9" spans="2:45" x14ac:dyDescent="0.25">
      <c r="B9">
        <v>0.8</v>
      </c>
      <c r="C9">
        <v>50</v>
      </c>
      <c r="G9" s="26">
        <v>-89.554054054054049</v>
      </c>
      <c r="H9" s="27">
        <v>23.477272727272734</v>
      </c>
      <c r="I9" s="27">
        <v>-32.644295302013418</v>
      </c>
      <c r="J9" s="27">
        <v>5.9329670134564756</v>
      </c>
      <c r="L9" s="26">
        <v>-77.797297297297291</v>
      </c>
      <c r="M9" s="27">
        <v>29.333333333333332</v>
      </c>
      <c r="N9" s="27">
        <v>-22.335570469798657</v>
      </c>
      <c r="O9" s="27">
        <v>11.605751130599923</v>
      </c>
      <c r="P9" s="44"/>
      <c r="Q9" s="26">
        <v>-85.702702702702709</v>
      </c>
      <c r="R9" s="27">
        <v>34.431818181818173</v>
      </c>
      <c r="S9" s="27">
        <v>-22.093959731543624</v>
      </c>
      <c r="T9" s="27">
        <v>15.575519892862269</v>
      </c>
      <c r="V9" s="26">
        <v>-55.986486486486484</v>
      </c>
      <c r="W9" s="27">
        <v>48.749999999999993</v>
      </c>
      <c r="X9" s="27">
        <v>-23.194630872483224</v>
      </c>
      <c r="Y9" s="27">
        <v>29.02509533122236</v>
      </c>
      <c r="AA9" s="26">
        <v>-14.74324324324324</v>
      </c>
      <c r="AB9" s="27">
        <v>23.560606060606055</v>
      </c>
      <c r="AC9" s="27">
        <v>-32.429530201342274</v>
      </c>
      <c r="AD9" s="27">
        <v>13.368680479645926</v>
      </c>
      <c r="AF9" s="26"/>
      <c r="AG9" s="27"/>
      <c r="AH9" s="27"/>
      <c r="AI9" s="27"/>
      <c r="AK9" s="26"/>
      <c r="AL9" s="27"/>
      <c r="AM9" s="27"/>
      <c r="AN9" s="27"/>
      <c r="AP9" s="26"/>
      <c r="AQ9" s="27"/>
      <c r="AR9" s="27"/>
      <c r="AS9" s="27"/>
    </row>
    <row r="10" spans="2:45" ht="15.75" thickBot="1" x14ac:dyDescent="0.3">
      <c r="G10" s="33">
        <v>-97.13513513513513</v>
      </c>
      <c r="H10" s="34">
        <v>-32.053030303030305</v>
      </c>
      <c r="I10" s="34">
        <v>-34.818791946308721</v>
      </c>
      <c r="J10" s="27">
        <v>-40.362092175221271</v>
      </c>
      <c r="L10" s="33">
        <v>-71.756756756756758</v>
      </c>
      <c r="M10" s="34">
        <v>42.613636363636367</v>
      </c>
      <c r="N10" s="34">
        <v>-22.604026845637591</v>
      </c>
      <c r="O10" s="27">
        <v>22.935357768420442</v>
      </c>
      <c r="P10" s="44"/>
      <c r="Q10" s="33">
        <v>-87.527027027027032</v>
      </c>
      <c r="R10" s="34">
        <v>35.45454545454546</v>
      </c>
      <c r="S10" s="34">
        <v>-22.040268456375841</v>
      </c>
      <c r="T10" s="27">
        <v>16.383786372289279</v>
      </c>
      <c r="V10" s="33">
        <v>-55.986486486486484</v>
      </c>
      <c r="W10" s="34">
        <v>47.727272727272727</v>
      </c>
      <c r="X10" s="34">
        <v>-23.194630872483224</v>
      </c>
      <c r="Y10" s="27">
        <v>28.179355673713712</v>
      </c>
      <c r="AA10" s="33">
        <v>-59.581081081081088</v>
      </c>
      <c r="AB10" s="34">
        <v>48.992424242424235</v>
      </c>
      <c r="AC10" s="34">
        <v>-30.120805369127513</v>
      </c>
      <c r="AD10" s="27">
        <v>28.735333661042855</v>
      </c>
      <c r="AF10" s="33"/>
      <c r="AG10" s="34"/>
      <c r="AH10" s="34"/>
      <c r="AI10" s="27"/>
      <c r="AK10" s="33"/>
      <c r="AL10" s="34"/>
      <c r="AM10" s="34"/>
      <c r="AN10" s="27"/>
      <c r="AP10" s="33"/>
      <c r="AQ10" s="34"/>
      <c r="AR10" s="34"/>
      <c r="AS10" s="27"/>
    </row>
    <row r="11" spans="2:45" x14ac:dyDescent="0.25">
      <c r="G11" s="18">
        <v>-75.683544303797461</v>
      </c>
      <c r="H11" s="19">
        <v>7.2631578947368434</v>
      </c>
      <c r="I11" s="19">
        <v>-33.906040268456373</v>
      </c>
      <c r="J11" s="27">
        <v>-12.121558434677336</v>
      </c>
      <c r="L11" s="18">
        <v>12.101265822784812</v>
      </c>
      <c r="M11" s="19">
        <v>-2.3596491228070158</v>
      </c>
      <c r="N11" s="19">
        <v>-22.523489932885905</v>
      </c>
      <c r="O11" s="27">
        <v>1.0637630288106084</v>
      </c>
      <c r="P11" s="44"/>
      <c r="Q11" s="18">
        <v>24.443037974683548</v>
      </c>
      <c r="R11" s="19">
        <v>15.377192982456142</v>
      </c>
      <c r="S11" s="19">
        <v>69.154362416107375</v>
      </c>
      <c r="T11" s="27">
        <v>22.471346440026561</v>
      </c>
      <c r="V11" s="18">
        <v>20.189873417721525</v>
      </c>
      <c r="W11" s="19">
        <v>30.982456140350873</v>
      </c>
      <c r="X11" s="19">
        <v>71.624161073825505</v>
      </c>
      <c r="Y11" s="27">
        <v>31.009619270268001</v>
      </c>
      <c r="AA11" s="18">
        <v>-39.87341772151899</v>
      </c>
      <c r="AB11" s="19">
        <v>-1.7192982456140296</v>
      </c>
      <c r="AC11" s="19">
        <v>-32.026845637583889</v>
      </c>
      <c r="AD11" s="27">
        <v>-13.448164444622842</v>
      </c>
      <c r="AF11" s="18"/>
      <c r="AG11" s="19"/>
      <c r="AH11" s="19"/>
      <c r="AI11" s="27"/>
      <c r="AK11" s="18"/>
      <c r="AL11" s="19"/>
      <c r="AM11" s="19"/>
      <c r="AN11" s="27"/>
      <c r="AP11" s="18"/>
      <c r="AQ11" s="19"/>
      <c r="AR11" s="19"/>
      <c r="AS11" s="27"/>
    </row>
    <row r="12" spans="2:45" x14ac:dyDescent="0.25">
      <c r="G12" s="26">
        <v>-75.506329113924053</v>
      </c>
      <c r="H12" s="27">
        <v>6.0526315789473735</v>
      </c>
      <c r="I12" s="27">
        <v>-31.221476510067109</v>
      </c>
      <c r="J12" s="27">
        <v>-12.897277428524065</v>
      </c>
      <c r="L12" s="26">
        <v>88.417721518987335</v>
      </c>
      <c r="M12" s="27">
        <v>32.219298245614027</v>
      </c>
      <c r="N12" s="27">
        <v>-30.550335570469795</v>
      </c>
      <c r="O12" s="27">
        <v>48.603321352720997</v>
      </c>
      <c r="P12" s="44"/>
      <c r="Q12" s="26">
        <v>12.164556962025316</v>
      </c>
      <c r="R12" s="27">
        <v>-8.7719298245658908E-3</v>
      </c>
      <c r="S12" s="27">
        <v>-17.181208053691272</v>
      </c>
      <c r="T12" s="27">
        <v>2.803459614276226</v>
      </c>
      <c r="V12" s="26">
        <v>17.468354430379744</v>
      </c>
      <c r="W12" s="27">
        <v>35.596491228070185</v>
      </c>
      <c r="X12" s="27">
        <v>66.120805369127524</v>
      </c>
      <c r="Y12" s="27">
        <v>32.732077516746344</v>
      </c>
      <c r="AA12" s="26">
        <v>55.87341772151899</v>
      </c>
      <c r="AB12" s="27">
        <v>52.964912280701746</v>
      </c>
      <c r="AC12" s="27">
        <v>-8.4026845637583953</v>
      </c>
      <c r="AD12" s="27">
        <v>50.53361213885681</v>
      </c>
      <c r="AF12" s="26"/>
      <c r="AG12" s="27"/>
      <c r="AH12" s="27"/>
      <c r="AI12" s="27"/>
      <c r="AK12" s="26"/>
      <c r="AL12" s="27"/>
      <c r="AM12" s="27"/>
      <c r="AN12" s="27"/>
      <c r="AP12" s="26"/>
      <c r="AQ12" s="27"/>
      <c r="AR12" s="27"/>
      <c r="AS12" s="27"/>
    </row>
    <row r="13" spans="2:45" x14ac:dyDescent="0.25">
      <c r="G13" s="26">
        <v>96.468354430379748</v>
      </c>
      <c r="H13" s="27">
        <v>-42.763157894736842</v>
      </c>
      <c r="I13" s="27">
        <v>-19.221476510067113</v>
      </c>
      <c r="J13" s="27">
        <v>19.095042735858041</v>
      </c>
      <c r="L13" s="26">
        <v>88.417721518987335</v>
      </c>
      <c r="M13" s="27">
        <v>31.026315789473692</v>
      </c>
      <c r="N13" s="27">
        <v>-30.550335570469795</v>
      </c>
      <c r="O13" s="27">
        <v>47.935995613700918</v>
      </c>
      <c r="P13" s="44"/>
      <c r="Q13" s="26">
        <v>29.822784810126585</v>
      </c>
      <c r="R13" s="27">
        <v>12.070175438596497</v>
      </c>
      <c r="S13" s="27">
        <v>64.000000000000014</v>
      </c>
      <c r="T13" s="27">
        <v>21.752471864034597</v>
      </c>
      <c r="V13" s="26">
        <v>-41.189873417721515</v>
      </c>
      <c r="W13" s="27">
        <v>-9.4473684210526283</v>
      </c>
      <c r="X13" s="27">
        <v>-29.87919463087248</v>
      </c>
      <c r="Y13" s="27">
        <v>-19.103492345772612</v>
      </c>
      <c r="AA13" s="26">
        <v>-11.949367088607591</v>
      </c>
      <c r="AB13" s="27">
        <v>25.359649122807014</v>
      </c>
      <c r="AC13" s="27">
        <v>-35.651006711409401</v>
      </c>
      <c r="AD13" s="27">
        <v>11.924153229312328</v>
      </c>
      <c r="AF13" s="26"/>
      <c r="AG13" s="27"/>
      <c r="AH13" s="27"/>
      <c r="AI13" s="27"/>
      <c r="AK13" s="26"/>
      <c r="AL13" s="27"/>
      <c r="AM13" s="27"/>
      <c r="AN13" s="27"/>
      <c r="AP13" s="26"/>
      <c r="AQ13" s="27"/>
      <c r="AR13" s="27"/>
      <c r="AS13" s="27"/>
    </row>
    <row r="14" spans="2:45" x14ac:dyDescent="0.25">
      <c r="G14" s="26">
        <v>93.721518987341767</v>
      </c>
      <c r="H14" s="27">
        <v>-41.631578947368411</v>
      </c>
      <c r="I14" s="27">
        <v>-22.013422818791945</v>
      </c>
      <c r="J14" s="27">
        <v>17.948780555617009</v>
      </c>
      <c r="L14" s="26">
        <v>29.772151898734172</v>
      </c>
      <c r="M14" s="27">
        <v>-15.438596491228065</v>
      </c>
      <c r="N14" s="27">
        <v>-24.510067114093957</v>
      </c>
      <c r="O14" s="27">
        <v>-7.4011260718728974E-2</v>
      </c>
      <c r="P14" s="44"/>
      <c r="Q14" s="26">
        <v>26.075949367088601</v>
      </c>
      <c r="R14" s="27">
        <v>13.070175438596495</v>
      </c>
      <c r="S14" s="27">
        <v>74.604026845637605</v>
      </c>
      <c r="T14" s="27">
        <v>22.134995787700987</v>
      </c>
      <c r="V14" s="26">
        <v>-35.481012658227854</v>
      </c>
      <c r="W14" s="27">
        <v>-11.833333333333329</v>
      </c>
      <c r="X14" s="27">
        <v>-29.664429530201343</v>
      </c>
      <c r="Y14" s="27">
        <v>-19.435551971747618</v>
      </c>
      <c r="AA14" s="26">
        <v>-44.443037974683541</v>
      </c>
      <c r="AB14" s="27">
        <v>-6.6140350877193042</v>
      </c>
      <c r="AC14" s="27">
        <v>-32.348993288590606</v>
      </c>
      <c r="AD14" s="27">
        <v>-17.919777745955606</v>
      </c>
      <c r="AF14" s="26"/>
      <c r="AG14" s="27"/>
      <c r="AH14" s="27"/>
      <c r="AI14" s="27"/>
      <c r="AK14" s="26"/>
      <c r="AL14" s="27"/>
      <c r="AM14" s="27"/>
      <c r="AN14" s="27"/>
      <c r="AP14" s="26"/>
      <c r="AQ14" s="27"/>
      <c r="AR14" s="27"/>
      <c r="AS14" s="27"/>
    </row>
    <row r="15" spans="2:45" ht="15.75" thickBot="1" x14ac:dyDescent="0.3">
      <c r="G15" s="33">
        <v>-90.139240506329116</v>
      </c>
      <c r="H15" s="34">
        <v>39.307017543859651</v>
      </c>
      <c r="I15" s="34">
        <v>-29.208053691275165</v>
      </c>
      <c r="J15" s="27">
        <v>12.227535393137314</v>
      </c>
      <c r="L15" s="33">
        <v>89.468354430379762</v>
      </c>
      <c r="M15" s="34">
        <v>30.96491228070176</v>
      </c>
      <c r="N15" s="34">
        <v>-27.812080536912749</v>
      </c>
      <c r="O15" s="27">
        <v>48.395259134337181</v>
      </c>
      <c r="Q15" s="33">
        <v>27.139240506329109</v>
      </c>
      <c r="R15" s="34">
        <v>13.131578947368419</v>
      </c>
      <c r="S15" s="34">
        <v>69.261744966442947</v>
      </c>
      <c r="T15" s="27">
        <v>21.998327176097675</v>
      </c>
      <c r="V15" s="33">
        <v>125.22784810126583</v>
      </c>
      <c r="W15" s="34">
        <v>64.929824561403521</v>
      </c>
      <c r="X15" s="34">
        <v>-69.557046979865774</v>
      </c>
      <c r="Y15" s="27">
        <v>80.424583549827332</v>
      </c>
      <c r="AA15" s="33">
        <v>27.721518987341781</v>
      </c>
      <c r="AB15" s="34">
        <v>35.368421052631568</v>
      </c>
      <c r="AC15" s="34">
        <v>-31.355704697986575</v>
      </c>
      <c r="AD15" s="27">
        <v>29.614874381524064</v>
      </c>
      <c r="AF15" s="33"/>
      <c r="AG15" s="34"/>
      <c r="AH15" s="34"/>
      <c r="AI15" s="27"/>
      <c r="AK15" s="33"/>
      <c r="AL15" s="34"/>
      <c r="AM15" s="34"/>
      <c r="AN15" s="27"/>
      <c r="AP15" s="33"/>
      <c r="AQ15" s="34"/>
      <c r="AR15" s="34"/>
      <c r="AS15" s="27"/>
    </row>
    <row r="17" spans="5:45" x14ac:dyDescent="0.25">
      <c r="E17" t="s">
        <v>67</v>
      </c>
      <c r="G17" s="44">
        <f>AVERAGE(G6:G15)</f>
        <v>-52.849059185768041</v>
      </c>
      <c r="H17" s="44">
        <f t="shared" ref="H17:X17" si="0">AVERAGE(H6:H15)</f>
        <v>-13.955223285486444</v>
      </c>
      <c r="I17" s="44">
        <f t="shared" si="0"/>
        <v>-30.212080536912747</v>
      </c>
      <c r="J17" s="44">
        <f t="shared" si="0"/>
        <v>-13.337560061476632</v>
      </c>
      <c r="K17" s="44"/>
      <c r="L17" s="44">
        <f t="shared" si="0"/>
        <v>-6.6390352377694182</v>
      </c>
      <c r="M17" s="44">
        <f t="shared" si="0"/>
        <v>25.695015948963324</v>
      </c>
      <c r="N17" s="44">
        <f t="shared" si="0"/>
        <v>-25.366442953020137</v>
      </c>
      <c r="O17" s="44">
        <f t="shared" si="0"/>
        <v>23.259010530868576</v>
      </c>
      <c r="P17" s="44"/>
      <c r="Q17" s="44">
        <f t="shared" si="0"/>
        <v>-31.073280875812532</v>
      </c>
      <c r="R17" s="44">
        <f t="shared" si="0"/>
        <v>23.601913875598086</v>
      </c>
      <c r="S17" s="44">
        <f t="shared" si="0"/>
        <v>14.939597315436242</v>
      </c>
      <c r="T17" s="44">
        <f t="shared" si="0"/>
        <v>17.75237518556408</v>
      </c>
      <c r="U17" s="44"/>
      <c r="V17" s="44">
        <f t="shared" si="0"/>
        <v>-16.21361614779336</v>
      </c>
      <c r="W17" s="44">
        <f t="shared" si="0"/>
        <v>32.518261562998404</v>
      </c>
      <c r="X17" s="44">
        <f t="shared" si="0"/>
        <v>-10.292617449664428</v>
      </c>
      <c r="Y17" s="44">
        <f>AVERAGE(Y6:Y15)</f>
        <v>23.045158954369871</v>
      </c>
      <c r="Z17" s="44"/>
      <c r="AA17" s="44">
        <f>AVERAGE(AA6:AA15)</f>
        <v>-24.783304823811157</v>
      </c>
      <c r="AB17" s="44">
        <f>AVERAGE(AB6:AB15)</f>
        <v>31.580661881977669</v>
      </c>
      <c r="AC17" s="44">
        <f>AVERAGE(AC6:AC15)</f>
        <v>-28.826845637583894</v>
      </c>
      <c r="AD17" s="44">
        <f>AVERAGE(AD6:AD15)</f>
        <v>18.496723905825483</v>
      </c>
      <c r="AE17" s="44"/>
      <c r="AF17" s="44" t="e">
        <f>AVERAGE(AF6:AF15)</f>
        <v>#DIV/0!</v>
      </c>
      <c r="AG17" s="44" t="e">
        <f>AVERAGE(AG6:AG15)</f>
        <v>#DIV/0!</v>
      </c>
      <c r="AH17" s="44" t="e">
        <f>AVERAGE(AH6:AH15)</f>
        <v>#DIV/0!</v>
      </c>
      <c r="AI17" s="44" t="e">
        <f>AVERAGE(AI6:AI15)</f>
        <v>#DIV/0!</v>
      </c>
      <c r="AK17" s="44" t="e">
        <f>AVERAGE(AK6:AK15)</f>
        <v>#DIV/0!</v>
      </c>
      <c r="AL17" s="44" t="e">
        <f>AVERAGE(AL6:AL15)</f>
        <v>#DIV/0!</v>
      </c>
      <c r="AM17" s="44" t="e">
        <f>AVERAGE(AM6:AM15)</f>
        <v>#DIV/0!</v>
      </c>
      <c r="AN17" s="44" t="e">
        <f>AVERAGE(AN6:AN15)</f>
        <v>#DIV/0!</v>
      </c>
      <c r="AP17" s="44" t="e">
        <f>AVERAGE(AP6:AP15)</f>
        <v>#DIV/0!</v>
      </c>
      <c r="AQ17" s="44" t="e">
        <f>AVERAGE(AQ6:AQ15)</f>
        <v>#DIV/0!</v>
      </c>
      <c r="AR17" s="44" t="e">
        <f>AVERAGE(AR6:AR15)</f>
        <v>#DIV/0!</v>
      </c>
      <c r="AS17" s="44" t="e">
        <f>AVERAGE(AS6:AS15)</f>
        <v>#DIV/0!</v>
      </c>
    </row>
    <row r="18" spans="5:45" x14ac:dyDescent="0.25">
      <c r="E18" t="s">
        <v>83</v>
      </c>
      <c r="G18" s="44">
        <f>MAX(G6:G15)</f>
        <v>96.468354430379748</v>
      </c>
      <c r="H18" s="44">
        <f t="shared" ref="H18:X18" si="1">MAX(H6:H15)</f>
        <v>39.307017543859651</v>
      </c>
      <c r="I18" s="44">
        <f t="shared" si="1"/>
        <v>-19.221476510067113</v>
      </c>
      <c r="J18" s="44">
        <f t="shared" si="1"/>
        <v>19.095042735858041</v>
      </c>
      <c r="K18" s="44"/>
      <c r="L18" s="44">
        <f t="shared" si="1"/>
        <v>89.468354430379762</v>
      </c>
      <c r="M18" s="44">
        <f t="shared" si="1"/>
        <v>42.613636363636367</v>
      </c>
      <c r="N18" s="44">
        <f t="shared" si="1"/>
        <v>-19.785234899328863</v>
      </c>
      <c r="O18" s="44">
        <f t="shared" si="1"/>
        <v>48.603321352720997</v>
      </c>
      <c r="P18" s="44"/>
      <c r="Q18" s="44">
        <f t="shared" si="1"/>
        <v>29.822784810126585</v>
      </c>
      <c r="R18" s="44">
        <f t="shared" si="1"/>
        <v>38.424242424242422</v>
      </c>
      <c r="S18" s="44">
        <f t="shared" si="1"/>
        <v>74.604026845637605</v>
      </c>
      <c r="T18" s="44">
        <f t="shared" si="1"/>
        <v>22.471346440026561</v>
      </c>
      <c r="U18" s="44"/>
      <c r="V18" s="44">
        <f t="shared" si="1"/>
        <v>125.22784810126583</v>
      </c>
      <c r="W18" s="44">
        <f t="shared" si="1"/>
        <v>64.929824561403521</v>
      </c>
      <c r="X18" s="44">
        <f t="shared" si="1"/>
        <v>71.624161073825505</v>
      </c>
      <c r="Y18" s="44">
        <f>MAX(Y6:Y15)</f>
        <v>80.424583549827332</v>
      </c>
      <c r="Z18" s="44"/>
      <c r="AA18" s="44">
        <f>MAX(AA6:AA15)</f>
        <v>55.87341772151899</v>
      </c>
      <c r="AB18" s="44">
        <f>MAX(AB6:AB15)</f>
        <v>52.964912280701746</v>
      </c>
      <c r="AC18" s="44">
        <f>MAX(AC6:AC15)</f>
        <v>-8.4026845637583953</v>
      </c>
      <c r="AD18" s="44">
        <f>MAX(AD6:AD15)</f>
        <v>50.53361213885681</v>
      </c>
      <c r="AE18" s="44"/>
      <c r="AF18" s="44">
        <f>MAX(AF6:AF15)</f>
        <v>0</v>
      </c>
      <c r="AG18" s="44">
        <f>MAX(AG6:AG15)</f>
        <v>0</v>
      </c>
      <c r="AH18" s="44">
        <f>MAX(AH6:AH15)</f>
        <v>0</v>
      </c>
      <c r="AI18" s="44">
        <f>MAX(AI6:AI15)</f>
        <v>0</v>
      </c>
      <c r="AK18" s="44">
        <f>MAX(AK6:AK15)</f>
        <v>0</v>
      </c>
      <c r="AL18" s="44">
        <f>MAX(AL6:AL15)</f>
        <v>0</v>
      </c>
      <c r="AM18" s="44">
        <f>MAX(AM6:AM15)</f>
        <v>0</v>
      </c>
      <c r="AN18" s="44">
        <f>MAX(AN6:AN15)</f>
        <v>0</v>
      </c>
      <c r="AP18" s="44">
        <f>MAX(AP6:AP15)</f>
        <v>0</v>
      </c>
      <c r="AQ18" s="44">
        <f>MAX(AQ6:AQ15)</f>
        <v>0</v>
      </c>
      <c r="AR18" s="44">
        <f>MAX(AR6:AR15)</f>
        <v>0</v>
      </c>
      <c r="AS18" s="44">
        <f>MAX(AS6:AS15)</f>
        <v>0</v>
      </c>
    </row>
    <row r="19" spans="5:45" x14ac:dyDescent="0.25">
      <c r="E19" t="s">
        <v>84</v>
      </c>
      <c r="G19" s="44">
        <f>MIN(G6:G15)</f>
        <v>-98.972972972972968</v>
      </c>
      <c r="H19" s="44">
        <f t="shared" ref="H19:X19" si="2">MIN(H6:H15)</f>
        <v>-42.763157894736842</v>
      </c>
      <c r="I19" s="44">
        <f t="shared" si="2"/>
        <v>-34.818791946308721</v>
      </c>
      <c r="J19" s="44">
        <f t="shared" si="2"/>
        <v>-42.053270905912917</v>
      </c>
      <c r="K19" s="44"/>
      <c r="L19" s="44">
        <f t="shared" si="2"/>
        <v>-77.797297297297291</v>
      </c>
      <c r="M19" s="44">
        <f t="shared" si="2"/>
        <v>-15.438596491228065</v>
      </c>
      <c r="N19" s="44">
        <f t="shared" si="2"/>
        <v>-30.550335570469795</v>
      </c>
      <c r="O19" s="44">
        <f t="shared" si="2"/>
        <v>-7.4011260718728974E-2</v>
      </c>
      <c r="P19" s="44"/>
      <c r="Q19" s="44">
        <f t="shared" si="2"/>
        <v>-87.527027027027032</v>
      </c>
      <c r="R19" s="44">
        <f t="shared" si="2"/>
        <v>-8.7719298245658908E-3</v>
      </c>
      <c r="S19" s="44">
        <f t="shared" si="2"/>
        <v>-24.805369127516773</v>
      </c>
      <c r="T19" s="44">
        <f t="shared" si="2"/>
        <v>2.803459614276226</v>
      </c>
      <c r="U19" s="44"/>
      <c r="V19" s="44">
        <f t="shared" si="2"/>
        <v>-56.297297297297291</v>
      </c>
      <c r="W19" s="44">
        <f t="shared" si="2"/>
        <v>-11.833333333333329</v>
      </c>
      <c r="X19" s="44">
        <f t="shared" si="2"/>
        <v>-69.557046979865774</v>
      </c>
      <c r="Y19" s="44">
        <f>MIN(Y6:Y15)</f>
        <v>-19.435551971747618</v>
      </c>
      <c r="Z19" s="44"/>
      <c r="AA19" s="44">
        <f>MIN(AA6:AA15)</f>
        <v>-80.675675675675677</v>
      </c>
      <c r="AB19" s="44">
        <f>MIN(AB6:AB15)</f>
        <v>-6.6140350877193042</v>
      </c>
      <c r="AC19" s="44">
        <f>MIN(AC6:AC15)</f>
        <v>-35.651006711409401</v>
      </c>
      <c r="AD19" s="44">
        <f>MIN(AD6:AD15)</f>
        <v>-17.919777745955606</v>
      </c>
      <c r="AE19" s="44"/>
      <c r="AF19" s="44">
        <f>MIN(AF6:AF15)</f>
        <v>0</v>
      </c>
      <c r="AG19" s="44">
        <f>MIN(AG6:AG15)</f>
        <v>0</v>
      </c>
      <c r="AH19" s="44">
        <f>MIN(AH6:AH15)</f>
        <v>0</v>
      </c>
      <c r="AI19" s="44">
        <f>MIN(AI6:AI15)</f>
        <v>0</v>
      </c>
      <c r="AK19" s="44">
        <f>MIN(AK6:AK15)</f>
        <v>0</v>
      </c>
      <c r="AL19" s="44">
        <f>MIN(AL6:AL15)</f>
        <v>0</v>
      </c>
      <c r="AM19" s="44">
        <f>MIN(AM6:AM15)</f>
        <v>0</v>
      </c>
      <c r="AN19" s="44">
        <f>MIN(AN6:AN15)</f>
        <v>0</v>
      </c>
      <c r="AP19" s="44">
        <f>MIN(AP6:AP15)</f>
        <v>0</v>
      </c>
      <c r="AQ19" s="44">
        <f>MIN(AQ6:AQ15)</f>
        <v>0</v>
      </c>
      <c r="AR19" s="44">
        <f>MIN(AR6:AR15)</f>
        <v>0</v>
      </c>
      <c r="AS19" s="44">
        <f>MIN(AS6:AS15)</f>
        <v>0</v>
      </c>
    </row>
    <row r="21" spans="5:45" x14ac:dyDescent="0.25">
      <c r="F21" t="s">
        <v>97</v>
      </c>
      <c r="G21" t="s">
        <v>92</v>
      </c>
      <c r="H21" t="s">
        <v>93</v>
      </c>
      <c r="I21" s="44" t="s">
        <v>94</v>
      </c>
      <c r="J21" t="s">
        <v>95</v>
      </c>
      <c r="L21" t="s">
        <v>92</v>
      </c>
      <c r="M21" t="s">
        <v>93</v>
      </c>
      <c r="N21" s="44" t="s">
        <v>94</v>
      </c>
      <c r="O21" t="s">
        <v>95</v>
      </c>
      <c r="P21" s="44"/>
      <c r="Q21" t="s">
        <v>92</v>
      </c>
      <c r="R21" t="s">
        <v>93</v>
      </c>
      <c r="S21" s="44" t="s">
        <v>94</v>
      </c>
      <c r="T21" t="s">
        <v>95</v>
      </c>
      <c r="U21" s="44"/>
      <c r="V21" t="s">
        <v>92</v>
      </c>
      <c r="W21" t="s">
        <v>93</v>
      </c>
      <c r="X21" s="44" t="s">
        <v>94</v>
      </c>
      <c r="Y21" t="s">
        <v>95</v>
      </c>
      <c r="AA21" t="s">
        <v>92</v>
      </c>
      <c r="AB21" t="s">
        <v>93</v>
      </c>
      <c r="AC21" t="s">
        <v>94</v>
      </c>
      <c r="AD21" t="s">
        <v>95</v>
      </c>
      <c r="AF21" t="s">
        <v>92</v>
      </c>
      <c r="AG21" t="s">
        <v>93</v>
      </c>
      <c r="AH21" t="s">
        <v>94</v>
      </c>
      <c r="AI21" t="s">
        <v>95</v>
      </c>
      <c r="AK21" t="s">
        <v>92</v>
      </c>
      <c r="AL21" t="s">
        <v>93</v>
      </c>
      <c r="AM21" t="s">
        <v>94</v>
      </c>
      <c r="AN21" t="s">
        <v>95</v>
      </c>
      <c r="AP21" t="s">
        <v>92</v>
      </c>
      <c r="AQ21" t="s">
        <v>93</v>
      </c>
      <c r="AR21" t="s">
        <v>94</v>
      </c>
      <c r="AS21" t="s">
        <v>95</v>
      </c>
    </row>
    <row r="22" spans="5:45" x14ac:dyDescent="0.25">
      <c r="G22" s="45">
        <v>69.8</v>
      </c>
      <c r="H22" s="43">
        <v>-40.92</v>
      </c>
      <c r="I22" s="43">
        <v>-12.010000000000002</v>
      </c>
      <c r="J22" s="43">
        <v>-61.238839360193268</v>
      </c>
      <c r="L22" s="45">
        <v>53.79</v>
      </c>
      <c r="M22" s="43">
        <v>52.330000000000013</v>
      </c>
      <c r="N22" s="43">
        <v>-9.41</v>
      </c>
      <c r="O22" s="43">
        <v>31.668148219507401</v>
      </c>
      <c r="Q22" s="45">
        <v>63.24</v>
      </c>
      <c r="R22" s="43">
        <v>48.27000000000001</v>
      </c>
      <c r="S22" s="43">
        <v>-9.2399999999999984</v>
      </c>
      <c r="T22" s="43">
        <v>26.905457325117538</v>
      </c>
      <c r="V22" s="45">
        <v>34.479999999999997</v>
      </c>
      <c r="W22" s="43">
        <v>57.47999999999999</v>
      </c>
      <c r="X22" s="43">
        <v>-7.75</v>
      </c>
      <c r="Y22" s="43">
        <v>39.947947648938424</v>
      </c>
      <c r="AA22" s="45">
        <v>14.36</v>
      </c>
      <c r="AB22" s="43">
        <v>49.099999999999994</v>
      </c>
      <c r="AC22" s="43">
        <v>-11.850000000000001</v>
      </c>
      <c r="AD22" s="43">
        <v>36.507345729607522</v>
      </c>
      <c r="AF22" s="45"/>
      <c r="AG22" s="43"/>
      <c r="AH22" s="43"/>
      <c r="AI22" s="43"/>
      <c r="AK22" s="45"/>
      <c r="AL22" s="43"/>
      <c r="AM22" s="43"/>
      <c r="AN22" s="43"/>
      <c r="AP22" s="45"/>
      <c r="AQ22" s="43"/>
      <c r="AR22" s="43"/>
      <c r="AS22" s="43"/>
    </row>
    <row r="23" spans="5:45" x14ac:dyDescent="0.25">
      <c r="G23" s="26">
        <v>72.05</v>
      </c>
      <c r="H23" s="27">
        <v>-45</v>
      </c>
      <c r="I23" s="27">
        <v>-11.96</v>
      </c>
      <c r="J23" s="27">
        <v>-65.22245514563464</v>
      </c>
      <c r="L23" s="26">
        <v>57.18</v>
      </c>
      <c r="M23" s="27">
        <v>40.28</v>
      </c>
      <c r="N23" s="27">
        <v>-10.329999999999998</v>
      </c>
      <c r="O23" s="27">
        <v>19.335225256498944</v>
      </c>
      <c r="Q23" s="26">
        <v>63.62</v>
      </c>
      <c r="R23" s="27">
        <v>50.72</v>
      </c>
      <c r="S23" s="27">
        <v>-7.23</v>
      </c>
      <c r="T23" s="27">
        <v>29.615680517764844</v>
      </c>
      <c r="V23" s="26">
        <v>41.66</v>
      </c>
      <c r="W23" s="27">
        <v>62.849999999999994</v>
      </c>
      <c r="X23" s="27">
        <v>-7.629999999999999</v>
      </c>
      <c r="Y23" s="27">
        <v>43.879491763682694</v>
      </c>
      <c r="AA23" s="26">
        <v>59.7</v>
      </c>
      <c r="AB23" s="27">
        <v>64.539999999999992</v>
      </c>
      <c r="AC23" s="27">
        <v>-8.9899999999999984</v>
      </c>
      <c r="AD23" s="27">
        <v>43.230912374513082</v>
      </c>
      <c r="AF23" s="26"/>
      <c r="AG23" s="27"/>
      <c r="AH23" s="27"/>
      <c r="AI23" s="27"/>
      <c r="AK23" s="26"/>
      <c r="AL23" s="27"/>
      <c r="AM23" s="27"/>
      <c r="AN23" s="27"/>
      <c r="AP23" s="26"/>
      <c r="AQ23" s="27"/>
      <c r="AR23" s="27"/>
      <c r="AS23" s="27"/>
    </row>
    <row r="24" spans="5:45" x14ac:dyDescent="0.25">
      <c r="G24" s="26">
        <v>73.239999999999995</v>
      </c>
      <c r="H24" s="27">
        <v>-45.03</v>
      </c>
      <c r="I24" s="27">
        <v>-12.940000000000001</v>
      </c>
      <c r="J24" s="27">
        <v>-65.537783065464097</v>
      </c>
      <c r="L24" s="26">
        <v>55.54</v>
      </c>
      <c r="M24" s="27">
        <v>50.72999999999999</v>
      </c>
      <c r="N24" s="27">
        <v>-7.370000000000001</v>
      </c>
      <c r="O24" s="27">
        <v>30.230146428548522</v>
      </c>
      <c r="Q24" s="26">
        <v>63.43</v>
      </c>
      <c r="R24" s="27">
        <v>49.5</v>
      </c>
      <c r="S24" s="27">
        <v>-8.23</v>
      </c>
      <c r="T24" s="27">
        <v>28.264356736135454</v>
      </c>
      <c r="V24" s="26">
        <v>24.78</v>
      </c>
      <c r="W24" s="27">
        <v>36.06</v>
      </c>
      <c r="X24" s="27">
        <v>-8.8999999999999986</v>
      </c>
      <c r="Y24" s="27">
        <v>21.554577414133036</v>
      </c>
      <c r="AA24" s="26">
        <v>44.96</v>
      </c>
      <c r="AB24" s="27">
        <v>68.38</v>
      </c>
      <c r="AC24" s="27">
        <v>-11.170000000000002</v>
      </c>
      <c r="AD24" s="27">
        <v>48.301431247108638</v>
      </c>
      <c r="AF24" s="26"/>
      <c r="AG24" s="27"/>
      <c r="AH24" s="27"/>
      <c r="AI24" s="27"/>
      <c r="AK24" s="26"/>
      <c r="AL24" s="27"/>
      <c r="AM24" s="27"/>
      <c r="AN24" s="27"/>
      <c r="AP24" s="26"/>
      <c r="AQ24" s="27"/>
      <c r="AR24" s="27"/>
      <c r="AS24" s="27"/>
    </row>
    <row r="25" spans="5:45" x14ac:dyDescent="0.25">
      <c r="G25" s="26">
        <v>66.27</v>
      </c>
      <c r="H25" s="27">
        <v>30.990000000000009</v>
      </c>
      <c r="I25" s="27">
        <v>-12.16</v>
      </c>
      <c r="J25" s="27">
        <v>9.2462131169871213</v>
      </c>
      <c r="L25" s="26">
        <v>57.57</v>
      </c>
      <c r="M25" s="27">
        <v>38.72</v>
      </c>
      <c r="N25" s="27">
        <v>-8.32</v>
      </c>
      <c r="O25" s="27">
        <v>18.08694504669495</v>
      </c>
      <c r="Q25" s="26">
        <v>63.42</v>
      </c>
      <c r="R25" s="27">
        <v>45.449999999999989</v>
      </c>
      <c r="S25" s="27">
        <v>-8.23</v>
      </c>
      <c r="T25" s="27">
        <v>24.273618243728578</v>
      </c>
      <c r="V25" s="26">
        <v>41.43</v>
      </c>
      <c r="W25" s="27">
        <v>64.349999999999994</v>
      </c>
      <c r="X25" s="27">
        <v>-8.64</v>
      </c>
      <c r="Y25" s="27">
        <v>45.234065277062683</v>
      </c>
      <c r="AA25" s="26">
        <v>10.909999999999997</v>
      </c>
      <c r="AB25" s="27">
        <v>31.099999999999994</v>
      </c>
      <c r="AC25" s="27">
        <v>-12.079999999999998</v>
      </c>
      <c r="AD25" s="27">
        <v>20.834376548420806</v>
      </c>
      <c r="AF25" s="26"/>
      <c r="AG25" s="27"/>
      <c r="AH25" s="27"/>
      <c r="AI25" s="27"/>
      <c r="AK25" s="26"/>
      <c r="AL25" s="27"/>
      <c r="AM25" s="27"/>
      <c r="AN25" s="27"/>
      <c r="AP25" s="26"/>
      <c r="AQ25" s="27"/>
      <c r="AR25" s="27"/>
      <c r="AS25" s="27"/>
    </row>
    <row r="26" spans="5:45" ht="15.75" thickBot="1" x14ac:dyDescent="0.3">
      <c r="G26" s="33">
        <v>71.88</v>
      </c>
      <c r="H26" s="34">
        <v>-42.31</v>
      </c>
      <c r="I26" s="34">
        <v>-12.969999999999999</v>
      </c>
      <c r="J26" s="34">
        <v>-62.90217108120315</v>
      </c>
      <c r="L26" s="33">
        <v>53.1</v>
      </c>
      <c r="M26" s="34">
        <v>56.25</v>
      </c>
      <c r="N26" s="34">
        <v>-8.4200000000000017</v>
      </c>
      <c r="O26" s="34">
        <v>35.743533608088427</v>
      </c>
      <c r="Q26" s="33">
        <v>64.77</v>
      </c>
      <c r="R26" s="34">
        <v>46.800000000000011</v>
      </c>
      <c r="S26" s="34">
        <v>-8.2100000000000009</v>
      </c>
      <c r="T26" s="34">
        <v>25.533258505868702</v>
      </c>
      <c r="V26" s="33">
        <v>41.43</v>
      </c>
      <c r="W26" s="34">
        <v>63</v>
      </c>
      <c r="X26" s="34">
        <v>-8.64</v>
      </c>
      <c r="Y26" s="34">
        <v>43.916025062600596</v>
      </c>
      <c r="AA26" s="33">
        <v>44.09</v>
      </c>
      <c r="AB26" s="34">
        <v>64.669999999999987</v>
      </c>
      <c r="AC26" s="34">
        <v>-11.219999999999999</v>
      </c>
      <c r="AD26" s="34">
        <v>44.782487145996527</v>
      </c>
      <c r="AF26" s="33"/>
      <c r="AG26" s="34"/>
      <c r="AH26" s="34"/>
      <c r="AI26" s="34"/>
      <c r="AK26" s="33"/>
      <c r="AL26" s="34"/>
      <c r="AM26" s="34"/>
      <c r="AN26" s="34"/>
      <c r="AP26" s="33"/>
      <c r="AQ26" s="34"/>
      <c r="AR26" s="34"/>
      <c r="AS26" s="34"/>
    </row>
    <row r="27" spans="5:45" x14ac:dyDescent="0.25">
      <c r="G27" s="45">
        <v>-59.79</v>
      </c>
      <c r="H27" s="43">
        <v>8.2800000000000011</v>
      </c>
      <c r="I27" s="43">
        <v>-12.629999999999999</v>
      </c>
      <c r="J27" s="43">
        <v>-17.408078316347826</v>
      </c>
      <c r="L27" s="45">
        <v>9.5600000000000023</v>
      </c>
      <c r="M27" s="43">
        <v>-2.6899999999999977</v>
      </c>
      <c r="N27" s="43">
        <v>-8.39</v>
      </c>
      <c r="O27" s="43">
        <v>1.5276971369121952</v>
      </c>
      <c r="Q27" s="45">
        <v>19.310000000000002</v>
      </c>
      <c r="R27" s="43">
        <v>17.53</v>
      </c>
      <c r="S27" s="43">
        <v>25.759999999999998</v>
      </c>
      <c r="T27" s="43">
        <v>32.271672063442821</v>
      </c>
      <c r="V27" s="45">
        <v>15.950000000000003</v>
      </c>
      <c r="W27" s="43">
        <v>35.319999999999993</v>
      </c>
      <c r="X27" s="43">
        <v>26.68</v>
      </c>
      <c r="Y27" s="43">
        <v>44.533702801171501</v>
      </c>
      <c r="AA27" s="45">
        <v>-31.5</v>
      </c>
      <c r="AB27" s="43">
        <v>-1.9599999999999937</v>
      </c>
      <c r="AC27" s="43">
        <v>-11.93</v>
      </c>
      <c r="AD27" s="43">
        <v>-19.313250942501469</v>
      </c>
      <c r="AF27" s="45"/>
      <c r="AG27" s="43"/>
      <c r="AH27" s="43"/>
      <c r="AI27" s="43"/>
      <c r="AK27" s="45"/>
      <c r="AL27" s="43"/>
      <c r="AM27" s="43"/>
      <c r="AN27" s="43"/>
      <c r="AP27" s="45"/>
      <c r="AQ27" s="43"/>
      <c r="AR27" s="43"/>
      <c r="AS27" s="43"/>
    </row>
    <row r="28" spans="5:45" x14ac:dyDescent="0.25">
      <c r="G28" s="26">
        <v>-59.65</v>
      </c>
      <c r="H28" s="27">
        <v>6.9000000000000057</v>
      </c>
      <c r="I28" s="27">
        <v>-11.629999999999999</v>
      </c>
      <c r="J28" s="27">
        <v>-18.522108089758049</v>
      </c>
      <c r="L28" s="26">
        <v>69.849999999999994</v>
      </c>
      <c r="M28" s="27">
        <v>36.72999999999999</v>
      </c>
      <c r="N28" s="27">
        <v>-11.379999999999999</v>
      </c>
      <c r="O28" s="27">
        <v>69.800465765383223</v>
      </c>
      <c r="Q28" s="26">
        <v>9.61</v>
      </c>
      <c r="R28" s="27">
        <v>-1.0000000000005116E-2</v>
      </c>
      <c r="S28" s="27">
        <v>-6.3999999999999986</v>
      </c>
      <c r="T28" s="27">
        <v>4.0261196433639839</v>
      </c>
      <c r="V28" s="26">
        <v>13.799999999999997</v>
      </c>
      <c r="W28" s="27">
        <v>40.580000000000013</v>
      </c>
      <c r="X28" s="27">
        <v>24.630000000000003</v>
      </c>
      <c r="Y28" s="27">
        <v>47.007368890636855</v>
      </c>
      <c r="AA28" s="26">
        <v>44.14</v>
      </c>
      <c r="AB28" s="27">
        <v>60.379999999999995</v>
      </c>
      <c r="AC28" s="27">
        <v>-3.1300000000000026</v>
      </c>
      <c r="AD28" s="27">
        <v>72.572605450182039</v>
      </c>
      <c r="AF28" s="26"/>
      <c r="AG28" s="27"/>
      <c r="AH28" s="27"/>
      <c r="AI28" s="27"/>
      <c r="AK28" s="26"/>
      <c r="AL28" s="27"/>
      <c r="AM28" s="27"/>
      <c r="AN28" s="27"/>
      <c r="AP28" s="26"/>
      <c r="AQ28" s="27"/>
      <c r="AR28" s="27"/>
      <c r="AS28" s="27"/>
    </row>
    <row r="29" spans="5:45" x14ac:dyDescent="0.25">
      <c r="G29" s="26">
        <v>76.210000000000008</v>
      </c>
      <c r="H29" s="27">
        <v>-48.75</v>
      </c>
      <c r="I29" s="27">
        <v>-7.16</v>
      </c>
      <c r="J29" s="27">
        <v>27.422876455297455</v>
      </c>
      <c r="L29" s="26">
        <v>69.849999999999994</v>
      </c>
      <c r="M29" s="27">
        <v>35.370000000000005</v>
      </c>
      <c r="N29" s="27">
        <v>-11.379999999999999</v>
      </c>
      <c r="O29" s="27">
        <v>68.842102301643877</v>
      </c>
      <c r="Q29" s="26">
        <v>23.560000000000002</v>
      </c>
      <c r="R29" s="27">
        <v>13.760000000000005</v>
      </c>
      <c r="S29" s="27">
        <v>23.840000000000003</v>
      </c>
      <c r="T29" s="27">
        <v>31.239278004053659</v>
      </c>
      <c r="V29" s="26">
        <v>-32.54</v>
      </c>
      <c r="W29" s="27">
        <v>-10.769999999999996</v>
      </c>
      <c r="X29" s="27">
        <v>-11.129999999999999</v>
      </c>
      <c r="Y29" s="27">
        <v>-27.435011154967313</v>
      </c>
      <c r="AA29" s="26">
        <v>-9.4399999999999977</v>
      </c>
      <c r="AB29" s="27">
        <v>28.909999999999997</v>
      </c>
      <c r="AC29" s="27">
        <v>-13.280000000000001</v>
      </c>
      <c r="AD29" s="27">
        <v>17.124579680956373</v>
      </c>
      <c r="AF29" s="26"/>
      <c r="AG29" s="27"/>
      <c r="AH29" s="27"/>
      <c r="AI29" s="27"/>
      <c r="AK29" s="26"/>
      <c r="AL29" s="27"/>
      <c r="AM29" s="27"/>
      <c r="AN29" s="27"/>
      <c r="AP29" s="26"/>
      <c r="AQ29" s="27"/>
      <c r="AR29" s="27"/>
      <c r="AS29" s="27"/>
    </row>
    <row r="30" spans="5:45" x14ac:dyDescent="0.25">
      <c r="G30" s="26">
        <v>74.039999999999992</v>
      </c>
      <c r="H30" s="27">
        <v>-47.459999999999994</v>
      </c>
      <c r="I30" s="27">
        <v>-8.1999999999999993</v>
      </c>
      <c r="J30" s="27">
        <v>25.776700189082504</v>
      </c>
      <c r="L30" s="26">
        <v>23.519999999999996</v>
      </c>
      <c r="M30" s="27">
        <v>-17.599999999999994</v>
      </c>
      <c r="N30" s="27">
        <v>-9.129999999999999</v>
      </c>
      <c r="O30" s="27">
        <v>-0.10628945360667785</v>
      </c>
      <c r="Q30" s="26">
        <v>20.599999999999994</v>
      </c>
      <c r="R30" s="27">
        <v>14.900000000000006</v>
      </c>
      <c r="S30" s="27">
        <v>27.790000000000006</v>
      </c>
      <c r="T30" s="27">
        <v>31.788630338322093</v>
      </c>
      <c r="V30" s="26">
        <v>-28.03</v>
      </c>
      <c r="W30" s="27">
        <v>-13.489999999999995</v>
      </c>
      <c r="X30" s="27">
        <v>-11.05</v>
      </c>
      <c r="Y30" s="27">
        <v>-27.911890428026226</v>
      </c>
      <c r="AA30" s="26">
        <v>-35.11</v>
      </c>
      <c r="AB30" s="27">
        <v>-7.5400000000000063</v>
      </c>
      <c r="AC30" s="27">
        <v>-12.05</v>
      </c>
      <c r="AD30" s="27">
        <v>-25.735048516593309</v>
      </c>
      <c r="AF30" s="26"/>
      <c r="AG30" s="27"/>
      <c r="AH30" s="27"/>
      <c r="AI30" s="27"/>
      <c r="AK30" s="26"/>
      <c r="AL30" s="27"/>
      <c r="AM30" s="27"/>
      <c r="AN30" s="27"/>
      <c r="AP30" s="26"/>
      <c r="AQ30" s="27"/>
      <c r="AR30" s="27"/>
      <c r="AS30" s="27"/>
    </row>
    <row r="31" spans="5:45" ht="15.75" thickBot="1" x14ac:dyDescent="0.3">
      <c r="G31" s="33">
        <v>-71.209999999999994</v>
      </c>
      <c r="H31" s="34">
        <v>44.81</v>
      </c>
      <c r="I31" s="34">
        <v>-10.879999999999999</v>
      </c>
      <c r="J31" s="34">
        <v>17.560274521360697</v>
      </c>
      <c r="L31" s="33">
        <v>70.680000000000007</v>
      </c>
      <c r="M31" s="34">
        <v>35.300000000000011</v>
      </c>
      <c r="N31" s="34">
        <v>-10.36</v>
      </c>
      <c r="O31" s="34">
        <v>69.501662322590192</v>
      </c>
      <c r="Q31" s="33">
        <v>21.439999999999998</v>
      </c>
      <c r="R31" s="34">
        <v>14.969999999999999</v>
      </c>
      <c r="S31" s="34">
        <v>25.799999999999997</v>
      </c>
      <c r="T31" s="34">
        <v>31.592357069748743</v>
      </c>
      <c r="V31" s="33">
        <v>98.93</v>
      </c>
      <c r="W31" s="34">
        <v>74.02000000000001</v>
      </c>
      <c r="X31" s="34">
        <v>-25.91</v>
      </c>
      <c r="Y31" s="34">
        <v>115.49978961367114</v>
      </c>
      <c r="AA31" s="33">
        <v>21.900000000000006</v>
      </c>
      <c r="AB31" s="34">
        <v>40.319999999999993</v>
      </c>
      <c r="AC31" s="34">
        <v>-11.68</v>
      </c>
      <c r="AD31" s="34">
        <v>42.530674198420172</v>
      </c>
      <c r="AF31" s="33"/>
      <c r="AG31" s="34"/>
      <c r="AH31" s="34"/>
      <c r="AI31" s="34"/>
      <c r="AK31" s="33"/>
      <c r="AL31" s="34"/>
      <c r="AM31" s="34"/>
      <c r="AN31" s="34"/>
      <c r="AP31" s="33"/>
      <c r="AQ31" s="34"/>
      <c r="AR31" s="34"/>
      <c r="AS31" s="34"/>
    </row>
    <row r="32" spans="5:45" x14ac:dyDescent="0.25">
      <c r="G32" s="45">
        <v>-63.099999999999994</v>
      </c>
      <c r="H32" s="43">
        <v>31.5</v>
      </c>
      <c r="I32" s="43">
        <v>-7.879999999999999</v>
      </c>
      <c r="J32" s="43">
        <v>-59.018684387564292</v>
      </c>
      <c r="L32" s="45"/>
      <c r="M32" s="43"/>
      <c r="N32" s="43"/>
      <c r="O32" s="43"/>
      <c r="Q32" s="45">
        <v>3.039999999999992</v>
      </c>
      <c r="R32" s="43">
        <v>6.58</v>
      </c>
      <c r="S32" s="43">
        <v>-9.68</v>
      </c>
      <c r="T32" s="43">
        <v>1.3615722909334238</v>
      </c>
      <c r="V32" s="45">
        <v>24.680000000000007</v>
      </c>
      <c r="W32" s="43">
        <v>41.62</v>
      </c>
      <c r="X32" s="43">
        <v>23.659999999999997</v>
      </c>
      <c r="Y32" s="43">
        <v>33.951138459188371</v>
      </c>
      <c r="AA32" s="45">
        <v>30.060000000000002</v>
      </c>
      <c r="AB32" s="43">
        <v>57.15</v>
      </c>
      <c r="AC32" s="43">
        <v>7.8999999999999986</v>
      </c>
      <c r="AD32" s="43">
        <v>38.68976562481302</v>
      </c>
      <c r="AF32" s="45"/>
      <c r="AG32" s="43"/>
      <c r="AH32" s="43"/>
      <c r="AI32" s="43"/>
      <c r="AK32" s="45"/>
      <c r="AL32" s="43"/>
      <c r="AM32" s="43"/>
      <c r="AN32" s="43"/>
      <c r="AP32" s="45"/>
      <c r="AQ32" s="43"/>
      <c r="AR32" s="43"/>
      <c r="AS32" s="43"/>
    </row>
    <row r="33" spans="5:45" x14ac:dyDescent="0.25">
      <c r="G33" s="26">
        <v>-63.09</v>
      </c>
      <c r="H33" s="27">
        <v>35.549999999999997</v>
      </c>
      <c r="I33" s="27">
        <v>-7.8900000000000006</v>
      </c>
      <c r="J33" s="27">
        <v>-57.884767349344003</v>
      </c>
      <c r="L33" s="26"/>
      <c r="M33" s="27"/>
      <c r="N33" s="27"/>
      <c r="O33" s="27"/>
      <c r="Q33" s="26">
        <v>21.169999999999987</v>
      </c>
      <c r="R33" s="27">
        <v>282.33</v>
      </c>
      <c r="S33" s="27">
        <v>-4.7000000000000028</v>
      </c>
      <c r="T33" s="27">
        <v>166.4088603820214</v>
      </c>
      <c r="V33" s="26">
        <v>22.889999999999986</v>
      </c>
      <c r="W33" s="27">
        <v>38.130000000000003</v>
      </c>
      <c r="X33" s="27">
        <v>26.64</v>
      </c>
      <c r="Y33" s="27">
        <v>32.494402029572171</v>
      </c>
      <c r="AA33" s="26">
        <v>25.310000000000002</v>
      </c>
      <c r="AB33" s="27">
        <v>21.08</v>
      </c>
      <c r="AC33" s="27">
        <v>9.4399999999999977</v>
      </c>
      <c r="AD33" s="27">
        <v>27.836359009402003</v>
      </c>
      <c r="AF33" s="26"/>
      <c r="AG33" s="27"/>
      <c r="AH33" s="27"/>
      <c r="AI33" s="27"/>
      <c r="AK33" s="26"/>
      <c r="AL33" s="27"/>
      <c r="AM33" s="27"/>
      <c r="AN33" s="27"/>
      <c r="AP33" s="26"/>
      <c r="AQ33" s="27"/>
      <c r="AR33" s="27"/>
      <c r="AS33" s="27"/>
    </row>
    <row r="34" spans="5:45" x14ac:dyDescent="0.25">
      <c r="G34" s="26">
        <v>-61.739999999999995</v>
      </c>
      <c r="H34" s="27">
        <v>34.200000000000003</v>
      </c>
      <c r="I34" s="27">
        <v>-7.8599999999999994</v>
      </c>
      <c r="J34" s="27">
        <v>-57.01386361519171</v>
      </c>
      <c r="L34" s="26"/>
      <c r="M34" s="27"/>
      <c r="N34" s="27"/>
      <c r="O34" s="27"/>
      <c r="Q34" s="26">
        <v>21.47999999999999</v>
      </c>
      <c r="R34" s="27">
        <v>282.91000000000003</v>
      </c>
      <c r="S34" s="27">
        <v>-6.7399999999999984</v>
      </c>
      <c r="T34" s="27">
        <v>166.87320352461646</v>
      </c>
      <c r="V34" s="26">
        <v>28.759999999999991</v>
      </c>
      <c r="W34" s="27">
        <v>65.05</v>
      </c>
      <c r="X34" s="27">
        <v>-8.3000000000000007</v>
      </c>
      <c r="Y34" s="27">
        <v>36.92139091809554</v>
      </c>
      <c r="AA34" s="26">
        <v>31.669999999999987</v>
      </c>
      <c r="AB34" s="27">
        <v>60.9</v>
      </c>
      <c r="AC34" s="27">
        <v>2.9500000000000028</v>
      </c>
      <c r="AD34" s="27">
        <v>40.253672418049945</v>
      </c>
      <c r="AF34" s="26"/>
      <c r="AG34" s="27"/>
      <c r="AH34" s="27"/>
      <c r="AI34" s="27"/>
      <c r="AK34" s="26"/>
      <c r="AL34" s="27"/>
      <c r="AM34" s="27"/>
      <c r="AN34" s="27"/>
      <c r="AP34" s="26"/>
      <c r="AQ34" s="27"/>
      <c r="AR34" s="27"/>
      <c r="AS34" s="27"/>
    </row>
    <row r="35" spans="5:45" x14ac:dyDescent="0.25">
      <c r="G35" s="26">
        <v>-63.099999999999994</v>
      </c>
      <c r="H35" s="27">
        <v>32.85</v>
      </c>
      <c r="I35" s="27">
        <v>-7.879999999999999</v>
      </c>
      <c r="J35" s="27">
        <v>-58.656964992805754</v>
      </c>
      <c r="L35" s="26"/>
      <c r="M35" s="27"/>
      <c r="N35" s="27"/>
      <c r="O35" s="27"/>
      <c r="Q35" s="26">
        <v>21.169999999999987</v>
      </c>
      <c r="R35" s="27">
        <v>282.33</v>
      </c>
      <c r="S35" s="27">
        <v>-4.7000000000000028</v>
      </c>
      <c r="T35" s="27">
        <v>166.4088603820214</v>
      </c>
      <c r="V35" s="26">
        <v>27.680000000000007</v>
      </c>
      <c r="W35" s="27">
        <v>40.33</v>
      </c>
      <c r="X35" s="27">
        <v>23.72</v>
      </c>
      <c r="Y35" s="27">
        <v>36.539499795246968</v>
      </c>
      <c r="AA35" s="26">
        <v>31.340000000000003</v>
      </c>
      <c r="AB35" s="27">
        <v>16.190000000000001</v>
      </c>
      <c r="AC35" s="27">
        <v>2.4799999999999969</v>
      </c>
      <c r="AD35" s="27">
        <v>31.832351377491392</v>
      </c>
      <c r="AF35" s="26"/>
      <c r="AG35" s="27"/>
      <c r="AH35" s="27"/>
      <c r="AI35" s="27"/>
      <c r="AK35" s="26"/>
      <c r="AL35" s="27"/>
      <c r="AM35" s="27"/>
      <c r="AN35" s="27"/>
      <c r="AP35" s="26"/>
      <c r="AQ35" s="27"/>
      <c r="AR35" s="27"/>
      <c r="AS35" s="27"/>
    </row>
    <row r="36" spans="5:45" ht="15.75" thickBot="1" x14ac:dyDescent="0.3">
      <c r="G36" s="33">
        <v>-63.08</v>
      </c>
      <c r="H36" s="34">
        <v>34.08</v>
      </c>
      <c r="I36" s="34">
        <v>-8.89</v>
      </c>
      <c r="J36" s="34">
        <v>-58.53856264618527</v>
      </c>
      <c r="L36" s="33"/>
      <c r="M36" s="34"/>
      <c r="N36" s="34"/>
      <c r="O36" s="34"/>
      <c r="Q36" s="33">
        <v>-30.009999999999991</v>
      </c>
      <c r="R36" s="34">
        <v>13.41</v>
      </c>
      <c r="S36" s="34">
        <v>-10.280000000000001</v>
      </c>
      <c r="T36" s="34">
        <v>-30.835068977906928</v>
      </c>
      <c r="V36" s="33">
        <v>28.960000000000008</v>
      </c>
      <c r="W36" s="34">
        <v>42.9</v>
      </c>
      <c r="X36" s="34">
        <v>23.740000000000002</v>
      </c>
      <c r="Y36" s="34">
        <v>38.242689441096218</v>
      </c>
      <c r="AA36" s="33">
        <v>28.590000000000003</v>
      </c>
      <c r="AB36" s="34">
        <v>20.05</v>
      </c>
      <c r="AC36" s="34">
        <v>11.479999999999997</v>
      </c>
      <c r="AD36" s="34">
        <v>31.378057549413001</v>
      </c>
      <c r="AF36" s="33"/>
      <c r="AG36" s="34"/>
      <c r="AH36" s="34"/>
      <c r="AI36" s="34"/>
      <c r="AK36" s="33"/>
      <c r="AL36" s="34"/>
      <c r="AM36" s="34"/>
      <c r="AN36" s="34"/>
      <c r="AP36" s="33"/>
      <c r="AQ36" s="34"/>
      <c r="AR36" s="34"/>
      <c r="AS36" s="34"/>
    </row>
    <row r="38" spans="5:45" x14ac:dyDescent="0.25">
      <c r="E38" t="s">
        <v>67</v>
      </c>
      <c r="G38" s="44">
        <f>AVERAGE(G22:G36)</f>
        <v>-8.4666666666667348E-2</v>
      </c>
      <c r="H38" s="44">
        <f t="shared" ref="H38:Y38" si="3">AVERAGE(H22:H36)</f>
        <v>-0.68733333333333013</v>
      </c>
      <c r="I38" s="44">
        <f t="shared" si="3"/>
        <v>-10.196</v>
      </c>
      <c r="J38" s="44">
        <f t="shared" si="3"/>
        <v>-33.462547584464282</v>
      </c>
      <c r="K38" s="44"/>
      <c r="L38" s="44">
        <f t="shared" si="3"/>
        <v>52.064000000000007</v>
      </c>
      <c r="M38" s="44">
        <f t="shared" si="3"/>
        <v>32.542000000000002</v>
      </c>
      <c r="N38" s="44">
        <f t="shared" si="3"/>
        <v>-9.4489999999999998</v>
      </c>
      <c r="O38" s="44">
        <f t="shared" si="3"/>
        <v>34.462963663226105</v>
      </c>
      <c r="P38" s="44"/>
      <c r="Q38" s="44">
        <f t="shared" si="3"/>
        <v>29.989999999999995</v>
      </c>
      <c r="R38" s="44">
        <f t="shared" si="3"/>
        <v>77.963333333333338</v>
      </c>
      <c r="S38" s="44">
        <f t="shared" si="3"/>
        <v>1.3033333333333332</v>
      </c>
      <c r="T38" s="44">
        <f t="shared" si="3"/>
        <v>49.048523736615486</v>
      </c>
      <c r="U38" s="44"/>
      <c r="V38" s="44">
        <f t="shared" si="3"/>
        <v>25.657333333333334</v>
      </c>
      <c r="W38" s="44">
        <f t="shared" si="3"/>
        <v>42.495333333333328</v>
      </c>
      <c r="X38" s="44">
        <f t="shared" si="3"/>
        <v>3.4079999999999995</v>
      </c>
      <c r="Y38" s="44">
        <f t="shared" si="3"/>
        <v>34.958345835473516</v>
      </c>
      <c r="Z38" s="44"/>
      <c r="AA38" s="44">
        <f t="shared" ref="AA38:AD38" si="4">AVERAGE(AA22:AA36)</f>
        <v>20.732000000000003</v>
      </c>
      <c r="AB38" s="44">
        <f t="shared" si="4"/>
        <v>38.217999999999996</v>
      </c>
      <c r="AC38" s="44">
        <f t="shared" si="4"/>
        <v>-4.8753333333333329</v>
      </c>
      <c r="AD38" s="44">
        <f t="shared" si="4"/>
        <v>30.055087926351991</v>
      </c>
      <c r="AE38" s="44"/>
      <c r="AF38" s="44" t="e">
        <f>AVERAGE(AF22:AF36)</f>
        <v>#DIV/0!</v>
      </c>
      <c r="AG38" s="44" t="e">
        <f>AVERAGE(AG22:AG36)</f>
        <v>#DIV/0!</v>
      </c>
      <c r="AH38" s="44" t="e">
        <f>AVERAGE(AH22:AH36)</f>
        <v>#DIV/0!</v>
      </c>
      <c r="AI38" s="44" t="e">
        <f>AVERAGE(AI22:AI36)</f>
        <v>#DIV/0!</v>
      </c>
      <c r="AK38" s="44" t="e">
        <f>AVERAGE(AK22:AK36)</f>
        <v>#DIV/0!</v>
      </c>
      <c r="AL38" s="44" t="e">
        <f>AVERAGE(AL22:AL36)</f>
        <v>#DIV/0!</v>
      </c>
      <c r="AM38" s="44" t="e">
        <f>AVERAGE(AM22:AM36)</f>
        <v>#DIV/0!</v>
      </c>
      <c r="AN38" s="44" t="e">
        <f>AVERAGE(AN22:AN36)</f>
        <v>#DIV/0!</v>
      </c>
      <c r="AP38" s="44" t="e">
        <f>AVERAGE(AP22:AP36)</f>
        <v>#DIV/0!</v>
      </c>
      <c r="AQ38" s="44" t="e">
        <f>AVERAGE(AQ22:AQ36)</f>
        <v>#DIV/0!</v>
      </c>
      <c r="AR38" s="44" t="e">
        <f>AVERAGE(AR22:AR36)</f>
        <v>#DIV/0!</v>
      </c>
      <c r="AS38" s="44" t="e">
        <f>AVERAGE(AS22:AS36)</f>
        <v>#DIV/0!</v>
      </c>
    </row>
    <row r="39" spans="5:45" x14ac:dyDescent="0.25">
      <c r="E39" t="s">
        <v>83</v>
      </c>
      <c r="G39" s="44">
        <f>MAX(G22:G36)</f>
        <v>76.210000000000008</v>
      </c>
      <c r="H39" s="44">
        <f t="shared" ref="H39:Y39" si="5">MAX(H22:H36)</f>
        <v>44.81</v>
      </c>
      <c r="I39" s="44">
        <f t="shared" si="5"/>
        <v>-7.16</v>
      </c>
      <c r="J39" s="44">
        <f t="shared" si="5"/>
        <v>27.422876455297455</v>
      </c>
      <c r="K39" s="44"/>
      <c r="L39" s="44">
        <f t="shared" si="5"/>
        <v>70.680000000000007</v>
      </c>
      <c r="M39" s="44">
        <f t="shared" si="5"/>
        <v>56.25</v>
      </c>
      <c r="N39" s="44">
        <f t="shared" si="5"/>
        <v>-7.370000000000001</v>
      </c>
      <c r="O39" s="44">
        <f t="shared" si="5"/>
        <v>69.800465765383223</v>
      </c>
      <c r="P39" s="44"/>
      <c r="Q39" s="44">
        <f t="shared" si="5"/>
        <v>64.77</v>
      </c>
      <c r="R39" s="44">
        <f t="shared" si="5"/>
        <v>282.91000000000003</v>
      </c>
      <c r="S39" s="44">
        <f t="shared" si="5"/>
        <v>27.790000000000006</v>
      </c>
      <c r="T39" s="44">
        <f t="shared" si="5"/>
        <v>166.87320352461646</v>
      </c>
      <c r="U39" s="44"/>
      <c r="V39" s="44">
        <f t="shared" si="5"/>
        <v>98.93</v>
      </c>
      <c r="W39" s="44">
        <f t="shared" si="5"/>
        <v>74.02000000000001</v>
      </c>
      <c r="X39" s="44">
        <f t="shared" si="5"/>
        <v>26.68</v>
      </c>
      <c r="Y39" s="44">
        <f t="shared" si="5"/>
        <v>115.49978961367114</v>
      </c>
      <c r="Z39" s="44"/>
      <c r="AA39" s="44">
        <f t="shared" ref="AA39:AD39" si="6">MAX(AA22:AA36)</f>
        <v>59.7</v>
      </c>
      <c r="AB39" s="44">
        <f t="shared" si="6"/>
        <v>68.38</v>
      </c>
      <c r="AC39" s="44">
        <f t="shared" si="6"/>
        <v>11.479999999999997</v>
      </c>
      <c r="AD39" s="44">
        <f t="shared" si="6"/>
        <v>72.572605450182039</v>
      </c>
      <c r="AE39" s="44"/>
      <c r="AF39" s="44">
        <f>MAX(AF22:AF36)</f>
        <v>0</v>
      </c>
      <c r="AG39" s="44">
        <f>MAX(AG22:AG36)</f>
        <v>0</v>
      </c>
      <c r="AH39" s="44">
        <f>MAX(AH22:AH36)</f>
        <v>0</v>
      </c>
      <c r="AI39" s="44">
        <f>MAX(AI22:AI36)</f>
        <v>0</v>
      </c>
      <c r="AK39" s="44">
        <f>MAX(AK22:AK36)</f>
        <v>0</v>
      </c>
      <c r="AL39" s="44">
        <f>MAX(AL22:AL36)</f>
        <v>0</v>
      </c>
      <c r="AM39" s="44">
        <f>MAX(AM22:AM36)</f>
        <v>0</v>
      </c>
      <c r="AN39" s="44">
        <f>MAX(AN22:AN36)</f>
        <v>0</v>
      </c>
      <c r="AP39" s="44">
        <f>MAX(AP22:AP36)</f>
        <v>0</v>
      </c>
      <c r="AQ39" s="44">
        <f>MAX(AQ22:AQ36)</f>
        <v>0</v>
      </c>
      <c r="AR39" s="44">
        <f>MAX(AR22:AR36)</f>
        <v>0</v>
      </c>
      <c r="AS39" s="44">
        <f>MAX(AS22:AS36)</f>
        <v>0</v>
      </c>
    </row>
    <row r="40" spans="5:45" x14ac:dyDescent="0.25">
      <c r="E40" t="s">
        <v>84</v>
      </c>
      <c r="G40" s="44">
        <f>MIN(G22:G36)</f>
        <v>-71.209999999999994</v>
      </c>
      <c r="H40" s="44">
        <f t="shared" ref="H40:Y40" si="7">MIN(H22:H36)</f>
        <v>-48.75</v>
      </c>
      <c r="I40" s="44">
        <f t="shared" si="7"/>
        <v>-12.969999999999999</v>
      </c>
      <c r="J40" s="44">
        <f t="shared" si="7"/>
        <v>-65.537783065464097</v>
      </c>
      <c r="K40" s="44"/>
      <c r="L40" s="44">
        <f t="shared" si="7"/>
        <v>9.5600000000000023</v>
      </c>
      <c r="M40" s="44">
        <f t="shared" si="7"/>
        <v>-17.599999999999994</v>
      </c>
      <c r="N40" s="44">
        <f t="shared" si="7"/>
        <v>-11.379999999999999</v>
      </c>
      <c r="O40" s="44">
        <f t="shared" si="7"/>
        <v>-0.10628945360667785</v>
      </c>
      <c r="P40" s="44"/>
      <c r="Q40" s="44">
        <f t="shared" si="7"/>
        <v>-30.009999999999991</v>
      </c>
      <c r="R40" s="44">
        <f t="shared" si="7"/>
        <v>-1.0000000000005116E-2</v>
      </c>
      <c r="S40" s="44">
        <f t="shared" si="7"/>
        <v>-10.280000000000001</v>
      </c>
      <c r="T40" s="44">
        <f t="shared" si="7"/>
        <v>-30.835068977906928</v>
      </c>
      <c r="U40" s="44"/>
      <c r="V40" s="44">
        <f t="shared" si="7"/>
        <v>-32.54</v>
      </c>
      <c r="W40" s="44">
        <f t="shared" si="7"/>
        <v>-13.489999999999995</v>
      </c>
      <c r="X40" s="44">
        <f t="shared" si="7"/>
        <v>-25.91</v>
      </c>
      <c r="Y40" s="44">
        <f t="shared" si="7"/>
        <v>-27.911890428026226</v>
      </c>
      <c r="Z40" s="44"/>
      <c r="AA40" s="44">
        <f t="shared" ref="AA40:AD40" si="8">MIN(AA22:AA36)</f>
        <v>-35.11</v>
      </c>
      <c r="AB40" s="44">
        <f t="shared" si="8"/>
        <v>-7.5400000000000063</v>
      </c>
      <c r="AC40" s="44">
        <f t="shared" si="8"/>
        <v>-13.280000000000001</v>
      </c>
      <c r="AD40" s="44">
        <f t="shared" si="8"/>
        <v>-25.735048516593309</v>
      </c>
      <c r="AE40" s="44"/>
      <c r="AF40" s="44">
        <f>MIN(AF22:AF36)</f>
        <v>0</v>
      </c>
      <c r="AG40" s="44">
        <f>MIN(AG22:AG36)</f>
        <v>0</v>
      </c>
      <c r="AH40" s="44">
        <f>MIN(AH22:AH36)</f>
        <v>0</v>
      </c>
      <c r="AI40" s="44">
        <f>MIN(AI22:AI36)</f>
        <v>0</v>
      </c>
      <c r="AK40" s="44">
        <f>MIN(AK22:AK36)</f>
        <v>0</v>
      </c>
      <c r="AL40" s="44">
        <f>MIN(AL22:AL36)</f>
        <v>0</v>
      </c>
      <c r="AM40" s="44">
        <f>MIN(AM22:AM36)</f>
        <v>0</v>
      </c>
      <c r="AN40" s="44">
        <f>MIN(AN22:AN36)</f>
        <v>0</v>
      </c>
      <c r="AP40" s="44">
        <f>MIN(AP22:AP36)</f>
        <v>0</v>
      </c>
      <c r="AQ40" s="44">
        <f>MIN(AQ22:AQ36)</f>
        <v>0</v>
      </c>
      <c r="AR40" s="44">
        <f>MIN(AR22:AR36)</f>
        <v>0</v>
      </c>
      <c r="AS40" s="44">
        <f>MIN(AS22:AS36)</f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D89C-EB77-4A58-86FF-E6E6ABB3F233}">
  <dimension ref="B2:AA30"/>
  <sheetViews>
    <sheetView topLeftCell="I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-18.36</v>
      </c>
      <c r="N5" s="16">
        <v>89.05</v>
      </c>
      <c r="O5" s="17">
        <v>23.08</v>
      </c>
      <c r="Q5" s="18">
        <f>(M5-J5)/J5*100</f>
        <v>-75.189189189189193</v>
      </c>
      <c r="R5" s="19">
        <f>(N5-K5)/K5*100</f>
        <v>-32.537878787878789</v>
      </c>
      <c r="S5" s="19">
        <f>(O5-L5)/L5*100</f>
        <v>-38.040268456375841</v>
      </c>
      <c r="T5" s="27">
        <f t="shared" ref="T5:T9" si="0">(SQRT(M5^2+N5^2+O5^2)-SQRT(J5^2+K5^2+L5^2))/SQRT(J5^2+K5^2+L5^2)*100</f>
        <v>-39.80763088875257</v>
      </c>
      <c r="U5" s="20"/>
      <c r="W5" s="45">
        <f>(M5-J5)</f>
        <v>55.64</v>
      </c>
      <c r="X5" s="43">
        <f>(N5-K5)</f>
        <v>-42.95</v>
      </c>
      <c r="Y5" s="43">
        <f>(O5-L5)</f>
        <v>-14.170000000000002</v>
      </c>
      <c r="Z5" s="43">
        <f>(SQRT(M5^2+N5^2+O5^2)-SQRT(J5^2+K5^2+L5^2))</f>
        <v>-62.03807269532291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-18.34</v>
      </c>
      <c r="N6" s="24">
        <v>71</v>
      </c>
      <c r="O6" s="25">
        <v>21.89</v>
      </c>
      <c r="Q6" s="26">
        <f t="shared" ref="Q6:S9" si="1">(M6-J6)/J6*100</f>
        <v>-75.21621621621621</v>
      </c>
      <c r="R6" s="27">
        <f t="shared" si="1"/>
        <v>-46.212121212121211</v>
      </c>
      <c r="S6" s="27">
        <f t="shared" si="1"/>
        <v>-41.234899328859058</v>
      </c>
      <c r="T6" s="27">
        <f t="shared" si="0"/>
        <v>-50.894726385679611</v>
      </c>
      <c r="U6" s="28"/>
      <c r="W6" s="26">
        <f t="shared" ref="W6:Y25" si="2">(M6-J6)</f>
        <v>55.66</v>
      </c>
      <c r="X6" s="27">
        <f t="shared" si="2"/>
        <v>-61</v>
      </c>
      <c r="Y6" s="27">
        <f t="shared" si="2"/>
        <v>-15.36</v>
      </c>
      <c r="Z6" s="27">
        <f t="shared" ref="Z6:Z25" si="3">(SQRT(M6^2+N6^2+O6^2)-SQRT(J6^2+K6^2+L6^2))</f>
        <v>-79.316720559109442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-56.1</v>
      </c>
      <c r="N7" s="24">
        <v>135.63</v>
      </c>
      <c r="O7" s="25">
        <v>23.99</v>
      </c>
      <c r="Q7" s="26">
        <f t="shared" si="1"/>
        <v>-24.189189189189186</v>
      </c>
      <c r="R7" s="27">
        <f t="shared" si="1"/>
        <v>2.7499999999999964</v>
      </c>
      <c r="S7" s="27">
        <f t="shared" si="1"/>
        <v>-35.597315436241615</v>
      </c>
      <c r="T7" s="27">
        <f t="shared" si="0"/>
        <v>-4.5703810124840318</v>
      </c>
      <c r="U7" s="28"/>
      <c r="W7" s="26">
        <f t="shared" si="2"/>
        <v>17.899999999999999</v>
      </c>
      <c r="X7" s="27">
        <f t="shared" si="2"/>
        <v>3.6299999999999955</v>
      </c>
      <c r="Y7" s="27">
        <f t="shared" si="2"/>
        <v>-13.260000000000002</v>
      </c>
      <c r="Z7" s="27">
        <f t="shared" si="3"/>
        <v>-7.1226954020496578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-18.350000000000001</v>
      </c>
      <c r="N8" s="24">
        <v>104.28</v>
      </c>
      <c r="O8" s="25">
        <v>24.23</v>
      </c>
      <c r="Q8" s="26">
        <f t="shared" si="1"/>
        <v>-75.202702702702709</v>
      </c>
      <c r="R8" s="27">
        <f t="shared" si="1"/>
        <v>-21</v>
      </c>
      <c r="S8" s="27">
        <f t="shared" si="1"/>
        <v>-34.953020134228183</v>
      </c>
      <c r="T8" s="27">
        <f t="shared" si="0"/>
        <v>-30.302902427930057</v>
      </c>
      <c r="U8" s="28"/>
      <c r="W8" s="26">
        <f t="shared" si="2"/>
        <v>55.65</v>
      </c>
      <c r="X8" s="27">
        <f t="shared" si="2"/>
        <v>-27.72</v>
      </c>
      <c r="Y8" s="27">
        <f t="shared" si="2"/>
        <v>-13.02</v>
      </c>
      <c r="Z8" s="27">
        <f t="shared" si="3"/>
        <v>-47.225459584794507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-13.9</v>
      </c>
      <c r="N9" s="31">
        <v>86.91</v>
      </c>
      <c r="O9" s="32">
        <v>11.82</v>
      </c>
      <c r="Q9" s="33">
        <f t="shared" si="1"/>
        <v>-81.216216216216225</v>
      </c>
      <c r="R9" s="34">
        <f t="shared" si="1"/>
        <v>-34.159090909090914</v>
      </c>
      <c r="S9" s="34">
        <f t="shared" si="1"/>
        <v>-68.268456375838923</v>
      </c>
      <c r="T9" s="27">
        <f t="shared" si="0"/>
        <v>-43.017189051517747</v>
      </c>
      <c r="U9" s="35"/>
      <c r="W9" s="33">
        <f t="shared" si="2"/>
        <v>60.1</v>
      </c>
      <c r="X9" s="34">
        <f t="shared" si="2"/>
        <v>-45.09</v>
      </c>
      <c r="Y9" s="34">
        <f t="shared" si="2"/>
        <v>-25.43</v>
      </c>
      <c r="Z9" s="34">
        <f t="shared" si="3"/>
        <v>-67.039998159763243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132.41</v>
      </c>
      <c r="N13" s="16">
        <v>134.63</v>
      </c>
      <c r="O13" s="17">
        <v>34.97</v>
      </c>
      <c r="Q13" s="18">
        <f>(M13-J13)/J13*100</f>
        <v>67.607594936708864</v>
      </c>
      <c r="R13" s="19">
        <f>(N13-K13)/K13*100</f>
        <v>18.096491228070171</v>
      </c>
      <c r="S13" s="19">
        <f>(O13-L13)/L13*100</f>
        <v>-6.1208053691275195</v>
      </c>
      <c r="T13" s="27">
        <f t="shared" ref="T13:T17" si="4">(SQRT(M13^2+N13^2+O13^2)-SQRT(J13^2+K13^2+L13^2))/SQRT(J13^2+K13^2+L13^2)*100</f>
        <v>33.723057518512313</v>
      </c>
      <c r="U13" s="20"/>
      <c r="W13" s="45">
        <f t="shared" si="2"/>
        <v>53.41</v>
      </c>
      <c r="X13" s="43">
        <f t="shared" si="2"/>
        <v>20.629999999999995</v>
      </c>
      <c r="Y13" s="43">
        <f t="shared" si="2"/>
        <v>-2.2800000000000011</v>
      </c>
      <c r="Z13" s="43">
        <f t="shared" si="3"/>
        <v>48.430540471555418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140.05000000000001</v>
      </c>
      <c r="N14" s="24">
        <v>127.79</v>
      </c>
      <c r="O14" s="25">
        <v>32.4</v>
      </c>
      <c r="Q14" s="26">
        <f t="shared" ref="Q14:S17" si="5">(M14-J14)/J14*100</f>
        <v>77.278481012658233</v>
      </c>
      <c r="R14" s="27">
        <f t="shared" si="5"/>
        <v>12.09649122807018</v>
      </c>
      <c r="S14" s="27">
        <f t="shared" si="5"/>
        <v>-13.020134228187924</v>
      </c>
      <c r="T14" s="27">
        <f t="shared" si="4"/>
        <v>33.928667289214133</v>
      </c>
      <c r="U14" s="28"/>
      <c r="W14" s="26">
        <f t="shared" si="2"/>
        <v>61.050000000000011</v>
      </c>
      <c r="X14" s="27">
        <f t="shared" si="2"/>
        <v>13.790000000000006</v>
      </c>
      <c r="Y14" s="27">
        <f t="shared" si="2"/>
        <v>-4.8500000000000014</v>
      </c>
      <c r="Z14" s="27">
        <f t="shared" si="3"/>
        <v>48.725821891867184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121.16</v>
      </c>
      <c r="N15" s="24">
        <v>128.99</v>
      </c>
      <c r="O15" s="25">
        <v>55.41</v>
      </c>
      <c r="Q15" s="26">
        <f t="shared" si="5"/>
        <v>53.367088607594937</v>
      </c>
      <c r="R15" s="27">
        <f t="shared" si="5"/>
        <v>13.149122807017552</v>
      </c>
      <c r="S15" s="27">
        <f t="shared" si="5"/>
        <v>48.751677852348983</v>
      </c>
      <c r="T15" s="27">
        <f t="shared" si="4"/>
        <v>29.126038060727371</v>
      </c>
      <c r="U15" s="28"/>
      <c r="W15" s="26">
        <f t="shared" si="2"/>
        <v>42.16</v>
      </c>
      <c r="X15" s="27">
        <f t="shared" si="2"/>
        <v>14.990000000000009</v>
      </c>
      <c r="Y15" s="27">
        <f t="shared" si="2"/>
        <v>18.159999999999997</v>
      </c>
      <c r="Z15" s="27">
        <f t="shared" si="3"/>
        <v>41.828643927134294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95.47</v>
      </c>
      <c r="N16" s="24">
        <v>184.8</v>
      </c>
      <c r="O16" s="25">
        <v>30.26</v>
      </c>
      <c r="Q16" s="26">
        <f t="shared" si="5"/>
        <v>20.848101265822784</v>
      </c>
      <c r="R16" s="27">
        <f t="shared" si="5"/>
        <v>62.105263157894754</v>
      </c>
      <c r="S16" s="27">
        <f t="shared" si="5"/>
        <v>-18.765100671140935</v>
      </c>
      <c r="T16" s="27">
        <f t="shared" si="4"/>
        <v>46.361388677941164</v>
      </c>
      <c r="U16" s="28"/>
      <c r="W16" s="26">
        <f t="shared" si="2"/>
        <v>16.47</v>
      </c>
      <c r="X16" s="27">
        <f t="shared" si="2"/>
        <v>70.800000000000011</v>
      </c>
      <c r="Y16" s="27">
        <f t="shared" si="2"/>
        <v>-6.9899999999999984</v>
      </c>
      <c r="Z16" s="27">
        <f t="shared" si="3"/>
        <v>66.580769239324667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59.37</v>
      </c>
      <c r="N17" s="31">
        <v>220.17</v>
      </c>
      <c r="O17" s="32">
        <v>30.2</v>
      </c>
      <c r="Q17" s="33">
        <f t="shared" si="5"/>
        <v>-24.848101265822788</v>
      </c>
      <c r="R17" s="34">
        <f t="shared" si="5"/>
        <v>93.131578947368411</v>
      </c>
      <c r="S17" s="34">
        <f t="shared" si="5"/>
        <v>-18.926174496644297</v>
      </c>
      <c r="T17" s="27">
        <f t="shared" si="4"/>
        <v>60.170800036183813</v>
      </c>
      <c r="U17" s="35"/>
      <c r="W17" s="33">
        <f t="shared" si="2"/>
        <v>-19.630000000000003</v>
      </c>
      <c r="X17" s="34">
        <f t="shared" si="2"/>
        <v>106.16999999999999</v>
      </c>
      <c r="Y17" s="34">
        <f t="shared" si="2"/>
        <v>-7.0500000000000007</v>
      </c>
      <c r="Z17" s="34">
        <f t="shared" si="3"/>
        <v>86.412816060897427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235.17</v>
      </c>
      <c r="N21" s="16">
        <v>77.72</v>
      </c>
      <c r="O21" s="17">
        <v>38.700000000000003</v>
      </c>
      <c r="Q21" s="18">
        <f>(M21-J21)/J21*100</f>
        <v>34.382857142857134</v>
      </c>
      <c r="R21" s="19">
        <f>(N21-K21)</f>
        <v>77.72</v>
      </c>
      <c r="S21" s="19">
        <f>(O21-L21)/L21*100</f>
        <v>3.8926174496644372</v>
      </c>
      <c r="T21" s="40"/>
      <c r="U21" s="20"/>
      <c r="W21" s="45">
        <f t="shared" si="2"/>
        <v>60.169999999999987</v>
      </c>
      <c r="X21" s="43">
        <f t="shared" si="2"/>
        <v>77.72</v>
      </c>
      <c r="Y21" s="43">
        <f t="shared" si="2"/>
        <v>1.4500000000000028</v>
      </c>
      <c r="Z21" s="43">
        <f t="shared" si="3"/>
        <v>71.764547877805853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239.32</v>
      </c>
      <c r="N22" s="24">
        <v>77.3</v>
      </c>
      <c r="O22" s="25">
        <v>36.75</v>
      </c>
      <c r="Q22" s="26">
        <f t="shared" ref="Q22:Q25" si="6">(M22-J22)/J22*100</f>
        <v>36.754285714285714</v>
      </c>
      <c r="R22" s="27">
        <f t="shared" ref="R22:R25" si="7">(N22-K22)</f>
        <v>77.3</v>
      </c>
      <c r="S22" s="27">
        <f t="shared" ref="S22:S25" si="8">(O22-L22)/L22*100</f>
        <v>-1.3422818791946309</v>
      </c>
      <c r="T22" s="41"/>
      <c r="U22" s="28"/>
      <c r="W22" s="26">
        <f t="shared" si="2"/>
        <v>64.319999999999993</v>
      </c>
      <c r="X22" s="27">
        <f t="shared" si="2"/>
        <v>77.3</v>
      </c>
      <c r="Y22" s="27">
        <f t="shared" si="2"/>
        <v>-0.5</v>
      </c>
      <c r="Z22" s="27">
        <f t="shared" si="3"/>
        <v>75.244585122540997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193.13</v>
      </c>
      <c r="N23" s="24">
        <v>62.17</v>
      </c>
      <c r="O23" s="25">
        <v>32.81</v>
      </c>
      <c r="Q23" s="26">
        <f t="shared" si="6"/>
        <v>10.359999999999998</v>
      </c>
      <c r="R23" s="27">
        <f t="shared" si="7"/>
        <v>62.17</v>
      </c>
      <c r="S23" s="27">
        <f t="shared" si="8"/>
        <v>-11.919463087248317</v>
      </c>
      <c r="T23" s="41"/>
      <c r="U23" s="28"/>
      <c r="W23" s="26">
        <f t="shared" si="2"/>
        <v>18.129999999999995</v>
      </c>
      <c r="X23" s="27">
        <f t="shared" si="2"/>
        <v>62.17</v>
      </c>
      <c r="Y23" s="27">
        <f t="shared" si="2"/>
        <v>-4.4399999999999977</v>
      </c>
      <c r="Z23" s="27">
        <f t="shared" si="3"/>
        <v>26.605124109636336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229.29</v>
      </c>
      <c r="N24" s="24">
        <v>77.3</v>
      </c>
      <c r="O24" s="25">
        <v>37.64</v>
      </c>
      <c r="Q24" s="26">
        <f t="shared" si="6"/>
        <v>31.022857142857141</v>
      </c>
      <c r="R24" s="27">
        <f t="shared" si="7"/>
        <v>77.3</v>
      </c>
      <c r="S24" s="27">
        <f t="shared" si="8"/>
        <v>1.0469798657718137</v>
      </c>
      <c r="T24" s="41"/>
      <c r="U24" s="28"/>
      <c r="W24" s="26">
        <f t="shared" si="2"/>
        <v>54.289999999999992</v>
      </c>
      <c r="X24" s="27">
        <f t="shared" si="2"/>
        <v>77.3</v>
      </c>
      <c r="Y24" s="27">
        <f t="shared" si="2"/>
        <v>0.39000000000000057</v>
      </c>
      <c r="Z24" s="27">
        <f t="shared" si="3"/>
        <v>65.958940106648868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233.04</v>
      </c>
      <c r="N25" s="31">
        <v>78.680000000000007</v>
      </c>
      <c r="O25" s="32">
        <v>37.81</v>
      </c>
      <c r="Q25" s="33">
        <f t="shared" si="6"/>
        <v>33.16571428571428</v>
      </c>
      <c r="R25" s="34">
        <f t="shared" si="7"/>
        <v>78.680000000000007</v>
      </c>
      <c r="S25" s="34">
        <f t="shared" si="8"/>
        <v>1.5033557046979926</v>
      </c>
      <c r="T25" s="42"/>
      <c r="U25" s="35"/>
      <c r="W25" s="33">
        <f t="shared" si="2"/>
        <v>58.039999999999992</v>
      </c>
      <c r="X25" s="34">
        <f t="shared" si="2"/>
        <v>78.680000000000007</v>
      </c>
      <c r="Y25" s="34">
        <f t="shared" si="2"/>
        <v>0.56000000000000227</v>
      </c>
      <c r="Z25" s="34">
        <f t="shared" si="3"/>
        <v>69.932380645212703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0.59502435527752007</v>
      </c>
      <c r="R28" s="44">
        <f>AVERAGE(R5:R9,R13:R17)</f>
        <v>6.7419856459330152</v>
      </c>
      <c r="S28" s="44">
        <f t="shared" ref="S28" si="9">AVERAGE(S5:S9,S13:S17,S21:S25)</f>
        <v>-15.532885906040269</v>
      </c>
      <c r="T28" s="44">
        <f>AVERAGE(T5:T9,T13:T17)</f>
        <v>3.4717121816214749</v>
      </c>
      <c r="V28" t="s">
        <v>89</v>
      </c>
      <c r="W28" s="44">
        <f>AVERAGE(W5:W9,W13:W17,W21:W25)</f>
        <v>43.557333333333332</v>
      </c>
      <c r="X28" s="44">
        <f>AVERAGE(X5:X9,X13:X17,X21:X25)</f>
        <v>28.428000000000001</v>
      </c>
      <c r="Y28" s="44">
        <f t="shared" ref="Y28:Z28" si="10">AVERAGE(Y5:Y9,Y13:Y17,Y21:Y25)</f>
        <v>-5.7859999999999996</v>
      </c>
      <c r="Z28" s="44">
        <f t="shared" si="10"/>
        <v>22.582748203438928</v>
      </c>
    </row>
    <row r="29" spans="2:27" x14ac:dyDescent="0.25">
      <c r="O29" t="s">
        <v>83</v>
      </c>
      <c r="Q29" s="44">
        <f>MAX(Q5:Q9,Q13:Q17,Q21:Q25)</f>
        <v>77.278481012658233</v>
      </c>
      <c r="R29" s="44">
        <f>MAX(R5:R9,R13:R17)</f>
        <v>93.131578947368411</v>
      </c>
      <c r="S29" s="44">
        <f>MAX(S5:S9,S13:S17,S21:S25)</f>
        <v>48.751677852348983</v>
      </c>
      <c r="T29" s="44">
        <f>MAX(T5:T9,T13:T17)</f>
        <v>60.170800036183813</v>
      </c>
      <c r="V29" t="s">
        <v>90</v>
      </c>
      <c r="W29" s="44">
        <f>MAX(W5:W9,W13:W17,W21:W25)</f>
        <v>64.319999999999993</v>
      </c>
      <c r="X29" s="44">
        <f>MAX(X5:X9,X13:X17,X21:X25)</f>
        <v>106.16999999999999</v>
      </c>
      <c r="Y29" s="44">
        <f>MAX(Y5:Y9,Y13:Y17,Y21:Y25)</f>
        <v>18.159999999999997</v>
      </c>
      <c r="Z29" s="44">
        <f>MAX(Z5:Z9,Z13:Z17,Z21:Z25)</f>
        <v>86.412816060897427</v>
      </c>
    </row>
    <row r="30" spans="2:27" x14ac:dyDescent="0.25">
      <c r="O30" t="s">
        <v>84</v>
      </c>
      <c r="Q30" s="44">
        <f>MIN(Q5:Q9,Q13:Q17,Q21:Q25)</f>
        <v>-81.216216216216225</v>
      </c>
      <c r="R30" s="44">
        <f>MIN(R5:R9,R13:R17)</f>
        <v>-46.212121212121211</v>
      </c>
      <c r="S30" s="44">
        <f>MIN(S5:S9,S13:S17,S21:S25)</f>
        <v>-68.268456375838923</v>
      </c>
      <c r="T30" s="44">
        <f>MIN(T5:T9,T13:T17)</f>
        <v>-50.894726385679611</v>
      </c>
      <c r="V30" t="s">
        <v>91</v>
      </c>
      <c r="W30" s="44">
        <f>MIN(W5:W9,W13:W17,W21:W25)</f>
        <v>-19.630000000000003</v>
      </c>
      <c r="X30" s="44">
        <f>MIN(X5:X9,X13:X17,X21:X25)</f>
        <v>-61</v>
      </c>
      <c r="Y30" s="44">
        <f>MIN(Y5:Y9,Y13:Y17,Y21:Y25)</f>
        <v>-25.43</v>
      </c>
      <c r="Z30" s="44">
        <f>MIN(Z5:Z9,Z13:Z17,Z21:Z25)</f>
        <v>-79.316720559109442</v>
      </c>
    </row>
  </sheetData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F7E1-5BFD-4EBC-951E-95C79CB60D82}">
  <dimension ref="B2:AA30"/>
  <sheetViews>
    <sheetView topLeftCell="J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0.28000000000000003</v>
      </c>
      <c r="N5" s="16">
        <v>-27.45</v>
      </c>
      <c r="O5" s="17">
        <v>4.2</v>
      </c>
      <c r="Q5" s="18">
        <f>(M5-J5)/J5*100</f>
        <v>-100.37837837837837</v>
      </c>
      <c r="R5" s="19">
        <f>(N5-K5)/K5*100</f>
        <v>-120.79545454545453</v>
      </c>
      <c r="S5" s="19">
        <f>(O5-L5)/L5*100</f>
        <v>-88.724832214765087</v>
      </c>
      <c r="T5" s="27">
        <f t="shared" ref="T5:T9" si="0">(SQRT(M5^2+N5^2+O5^2)-SQRT(J5^2+K5^2+L5^2))/SQRT(J5^2+K5^2+L5^2)*100</f>
        <v>-82.180421398636966</v>
      </c>
      <c r="U5" s="20"/>
      <c r="W5" s="45">
        <f>(M5-J5)</f>
        <v>74.28</v>
      </c>
      <c r="X5" s="43">
        <f>(N5-K5)</f>
        <v>-159.44999999999999</v>
      </c>
      <c r="Y5" s="43">
        <f>(O5-L5)</f>
        <v>-33.049999999999997</v>
      </c>
      <c r="Z5" s="43">
        <f>(SQRT(M5^2+N5^2+O5^2)-SQRT(J5^2+K5^2+L5^2))</f>
        <v>-128.07381004684234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-79.650000000000006</v>
      </c>
      <c r="N6" s="24">
        <v>123.61</v>
      </c>
      <c r="O6" s="25">
        <v>13.56</v>
      </c>
      <c r="Q6" s="26">
        <f t="shared" ref="Q6:S9" si="1">(M6-J6)/J6*100</f>
        <v>7.6351351351351431</v>
      </c>
      <c r="R6" s="27">
        <f t="shared" si="1"/>
        <v>-6.3560606060606064</v>
      </c>
      <c r="S6" s="27">
        <f t="shared" si="1"/>
        <v>-63.597315436241608</v>
      </c>
      <c r="T6" s="27">
        <f t="shared" si="0"/>
        <v>-5.2432274597801944</v>
      </c>
      <c r="U6" s="28"/>
      <c r="W6" s="26">
        <f t="shared" ref="W6:Y25" si="2">(M6-J6)</f>
        <v>-5.6500000000000057</v>
      </c>
      <c r="X6" s="27">
        <f t="shared" si="2"/>
        <v>-8.39</v>
      </c>
      <c r="Y6" s="27">
        <f t="shared" si="2"/>
        <v>-23.689999999999998</v>
      </c>
      <c r="Z6" s="27">
        <f t="shared" ref="Z6:Z25" si="3">(SQRT(M6^2+N6^2+O6^2)-SQRT(J6^2+K6^2+L6^2))</f>
        <v>-8.171290756211846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-46</v>
      </c>
      <c r="N7" s="24">
        <v>211.85</v>
      </c>
      <c r="O7" s="25">
        <v>23.25</v>
      </c>
      <c r="Q7" s="26">
        <f t="shared" si="1"/>
        <v>-37.837837837837839</v>
      </c>
      <c r="R7" s="27">
        <f t="shared" si="1"/>
        <v>60.492424242424235</v>
      </c>
      <c r="S7" s="27">
        <f t="shared" si="1"/>
        <v>-37.583892617449663</v>
      </c>
      <c r="T7" s="27">
        <f t="shared" si="0"/>
        <v>39.901976817481824</v>
      </c>
      <c r="U7" s="28"/>
      <c r="W7" s="26">
        <f t="shared" si="2"/>
        <v>28</v>
      </c>
      <c r="X7" s="27">
        <f t="shared" si="2"/>
        <v>79.849999999999994</v>
      </c>
      <c r="Y7" s="27">
        <f t="shared" si="2"/>
        <v>-14</v>
      </c>
      <c r="Z7" s="27">
        <f t="shared" si="3"/>
        <v>62.1851058006431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154.16</v>
      </c>
      <c r="N8" s="24">
        <v>0.28000000000000003</v>
      </c>
      <c r="O8" s="25">
        <v>22.54</v>
      </c>
      <c r="Q8" s="26">
        <f t="shared" si="1"/>
        <v>-308.32432432432432</v>
      </c>
      <c r="R8" s="27">
        <f t="shared" si="1"/>
        <v>-99.787878787878796</v>
      </c>
      <c r="S8" s="27">
        <f t="shared" si="1"/>
        <v>-39.489932885906043</v>
      </c>
      <c r="T8" s="27">
        <f t="shared" si="0"/>
        <v>-2.9086811060600456E-2</v>
      </c>
      <c r="U8" s="28"/>
      <c r="W8" s="26">
        <f t="shared" si="2"/>
        <v>228.16</v>
      </c>
      <c r="X8" s="27">
        <f t="shared" si="2"/>
        <v>-131.72</v>
      </c>
      <c r="Y8" s="27">
        <f t="shared" si="2"/>
        <v>-14.71</v>
      </c>
      <c r="Z8" s="27">
        <f t="shared" si="3"/>
        <v>-4.5330245954488646E-2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135.75</v>
      </c>
      <c r="N9" s="31">
        <v>-15.37</v>
      </c>
      <c r="O9" s="32">
        <v>18.850000000000001</v>
      </c>
      <c r="Q9" s="33">
        <f t="shared" si="1"/>
        <v>-283.44594594594594</v>
      </c>
      <c r="R9" s="34">
        <f t="shared" si="1"/>
        <v>-111.64393939393939</v>
      </c>
      <c r="S9" s="34">
        <f t="shared" si="1"/>
        <v>-49.395973154362409</v>
      </c>
      <c r="T9" s="27">
        <f t="shared" si="0"/>
        <v>-11.50698866847611</v>
      </c>
      <c r="U9" s="35"/>
      <c r="W9" s="33">
        <f t="shared" si="2"/>
        <v>209.75</v>
      </c>
      <c r="X9" s="34">
        <f t="shared" si="2"/>
        <v>-147.37</v>
      </c>
      <c r="Y9" s="34">
        <f t="shared" si="2"/>
        <v>-18.399999999999999</v>
      </c>
      <c r="Z9" s="34">
        <f t="shared" si="3"/>
        <v>-17.933029009291744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5.43</v>
      </c>
      <c r="N13" s="16">
        <v>147.61000000000001</v>
      </c>
      <c r="O13" s="17">
        <v>18.75</v>
      </c>
      <c r="Q13" s="18">
        <f>(M13-J13)/J13*100</f>
        <v>-93.12658227848101</v>
      </c>
      <c r="R13" s="19">
        <f>(N13-K13)/K13*100</f>
        <v>29.482456140350887</v>
      </c>
      <c r="S13" s="19">
        <f>(O13-L13)/L13*100</f>
        <v>-49.664429530201346</v>
      </c>
      <c r="T13" s="27">
        <f t="shared" ref="T13:T17" si="4">(SQRT(M13^2+N13^2+O13^2)-SQRT(J13^2+K13^2+L13^2))/SQRT(J13^2+K13^2+L13^2)*100</f>
        <v>3.678359923432307</v>
      </c>
      <c r="U13" s="20"/>
      <c r="W13" s="45">
        <f t="shared" si="2"/>
        <v>-73.569999999999993</v>
      </c>
      <c r="X13" s="43">
        <f t="shared" si="2"/>
        <v>33.610000000000014</v>
      </c>
      <c r="Y13" s="43">
        <f t="shared" si="2"/>
        <v>-18.5</v>
      </c>
      <c r="Z13" s="43">
        <f t="shared" si="3"/>
        <v>5.2825862258468987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15.62</v>
      </c>
      <c r="N14" s="24">
        <v>149.01</v>
      </c>
      <c r="O14" s="25">
        <v>19</v>
      </c>
      <c r="Q14" s="26">
        <f t="shared" ref="Q14:S17" si="5">(M14-J14)/J14*100</f>
        <v>-80.227848101265835</v>
      </c>
      <c r="R14" s="27">
        <f t="shared" si="5"/>
        <v>30.710526315789465</v>
      </c>
      <c r="S14" s="27">
        <f t="shared" si="5"/>
        <v>-48.993288590604031</v>
      </c>
      <c r="T14" s="27">
        <f t="shared" si="4"/>
        <v>5.1623814218705357</v>
      </c>
      <c r="U14" s="28"/>
      <c r="W14" s="26">
        <f t="shared" si="2"/>
        <v>-63.38</v>
      </c>
      <c r="X14" s="27">
        <f t="shared" si="2"/>
        <v>35.009999999999991</v>
      </c>
      <c r="Y14" s="27">
        <f t="shared" si="2"/>
        <v>-18.25</v>
      </c>
      <c r="Z14" s="27">
        <f t="shared" si="3"/>
        <v>7.4138272380628507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14.79</v>
      </c>
      <c r="N15" s="24">
        <v>148.86000000000001</v>
      </c>
      <c r="O15" s="25">
        <v>19.98</v>
      </c>
      <c r="Q15" s="26">
        <f t="shared" si="5"/>
        <v>-81.278481012658233</v>
      </c>
      <c r="R15" s="27">
        <f t="shared" si="5"/>
        <v>30.578947368421066</v>
      </c>
      <c r="S15" s="27">
        <f t="shared" si="5"/>
        <v>-46.36241610738255</v>
      </c>
      <c r="T15" s="27">
        <f t="shared" si="4"/>
        <v>5.0892313807632599</v>
      </c>
      <c r="U15" s="28"/>
      <c r="W15" s="26">
        <f t="shared" si="2"/>
        <v>-64.210000000000008</v>
      </c>
      <c r="X15" s="27">
        <f t="shared" si="2"/>
        <v>34.860000000000014</v>
      </c>
      <c r="Y15" s="27">
        <f t="shared" si="2"/>
        <v>-17.27</v>
      </c>
      <c r="Z15" s="27">
        <f t="shared" si="3"/>
        <v>7.3087746038407886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-1.51</v>
      </c>
      <c r="N16" s="24">
        <v>144.44</v>
      </c>
      <c r="O16" s="25">
        <v>20.39</v>
      </c>
      <c r="Q16" s="26">
        <f t="shared" si="5"/>
        <v>-101.91139240506331</v>
      </c>
      <c r="R16" s="27">
        <f t="shared" si="5"/>
        <v>26.701754385964911</v>
      </c>
      <c r="S16" s="27">
        <f t="shared" si="5"/>
        <v>-45.261744966442954</v>
      </c>
      <c r="T16" s="27">
        <f t="shared" si="4"/>
        <v>1.5788029035107738</v>
      </c>
      <c r="U16" s="28"/>
      <c r="W16" s="26">
        <f t="shared" si="2"/>
        <v>-80.510000000000005</v>
      </c>
      <c r="X16" s="27">
        <f t="shared" si="2"/>
        <v>30.439999999999998</v>
      </c>
      <c r="Y16" s="27">
        <f t="shared" si="2"/>
        <v>-16.86</v>
      </c>
      <c r="Z16" s="27">
        <f t="shared" si="3"/>
        <v>2.2673589983089073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-1.51</v>
      </c>
      <c r="N17" s="31">
        <v>144.44</v>
      </c>
      <c r="O17" s="32">
        <v>20.39</v>
      </c>
      <c r="Q17" s="33">
        <f t="shared" si="5"/>
        <v>-101.91139240506331</v>
      </c>
      <c r="R17" s="34">
        <f t="shared" si="5"/>
        <v>26.701754385964911</v>
      </c>
      <c r="S17" s="34">
        <f t="shared" si="5"/>
        <v>-45.261744966442954</v>
      </c>
      <c r="T17" s="27">
        <f t="shared" si="4"/>
        <v>1.5788029035107738</v>
      </c>
      <c r="U17" s="35"/>
      <c r="W17" s="33">
        <f t="shared" si="2"/>
        <v>-80.510000000000005</v>
      </c>
      <c r="X17" s="34">
        <f t="shared" si="2"/>
        <v>30.439999999999998</v>
      </c>
      <c r="Y17" s="34">
        <f t="shared" si="2"/>
        <v>-16.86</v>
      </c>
      <c r="Z17" s="34">
        <f t="shared" si="3"/>
        <v>2.2673589983089073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98.9</v>
      </c>
      <c r="N21" s="16">
        <v>37.25</v>
      </c>
      <c r="O21" s="17">
        <v>25.42</v>
      </c>
      <c r="Q21" s="18">
        <f>(M21-J21)/J21*100</f>
        <v>-43.48571428571428</v>
      </c>
      <c r="R21" s="19">
        <f>(N21-K21)</f>
        <v>37.25</v>
      </c>
      <c r="S21" s="19">
        <f>(O21-L21)/L21*100</f>
        <v>-31.758389261744963</v>
      </c>
      <c r="T21" s="40"/>
      <c r="U21" s="20"/>
      <c r="W21" s="45">
        <f t="shared" si="2"/>
        <v>-76.099999999999994</v>
      </c>
      <c r="X21" s="43">
        <f t="shared" si="2"/>
        <v>37.25</v>
      </c>
      <c r="Y21" s="43">
        <f t="shared" si="2"/>
        <v>-11.829999999999998</v>
      </c>
      <c r="Z21" s="43">
        <f t="shared" si="3"/>
        <v>-70.22395698654276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102.67</v>
      </c>
      <c r="N22" s="24">
        <v>28.73</v>
      </c>
      <c r="O22" s="25">
        <v>22.66</v>
      </c>
      <c r="Q22" s="26">
        <f t="shared" ref="Q22:Q25" si="6">(M22-J22)/J22*100</f>
        <v>-41.331428571428567</v>
      </c>
      <c r="R22" s="27">
        <f t="shared" ref="R22:R25" si="7">(N22-K22)</f>
        <v>28.73</v>
      </c>
      <c r="S22" s="27">
        <f t="shared" ref="S22:S25" si="8">(O22-L22)/L22*100</f>
        <v>-39.167785234899327</v>
      </c>
      <c r="T22" s="41"/>
      <c r="U22" s="28"/>
      <c r="W22" s="26">
        <f t="shared" si="2"/>
        <v>-72.33</v>
      </c>
      <c r="X22" s="27">
        <f t="shared" si="2"/>
        <v>28.73</v>
      </c>
      <c r="Y22" s="27">
        <f t="shared" si="2"/>
        <v>-14.59</v>
      </c>
      <c r="Z22" s="27">
        <f t="shared" si="3"/>
        <v>-69.925055442091235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112.18</v>
      </c>
      <c r="N23" s="24">
        <v>32.94</v>
      </c>
      <c r="O23" s="25">
        <v>23.13</v>
      </c>
      <c r="Q23" s="26">
        <f t="shared" si="6"/>
        <v>-35.897142857142853</v>
      </c>
      <c r="R23" s="27">
        <f t="shared" si="7"/>
        <v>32.94</v>
      </c>
      <c r="S23" s="27">
        <f t="shared" si="8"/>
        <v>-37.906040268456373</v>
      </c>
      <c r="T23" s="41"/>
      <c r="U23" s="28"/>
      <c r="W23" s="26">
        <f t="shared" si="2"/>
        <v>-62.819999999999993</v>
      </c>
      <c r="X23" s="27">
        <f t="shared" si="2"/>
        <v>32.94</v>
      </c>
      <c r="Y23" s="27">
        <f t="shared" si="2"/>
        <v>-14.120000000000001</v>
      </c>
      <c r="Z23" s="27">
        <f t="shared" si="3"/>
        <v>-59.738364357692419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127.36</v>
      </c>
      <c r="N24" s="24">
        <v>47.04</v>
      </c>
      <c r="O24" s="25">
        <v>26.66</v>
      </c>
      <c r="Q24" s="26">
        <f t="shared" si="6"/>
        <v>-27.222857142857144</v>
      </c>
      <c r="R24" s="27">
        <f t="shared" si="7"/>
        <v>47.04</v>
      </c>
      <c r="S24" s="27">
        <f t="shared" si="8"/>
        <v>-28.429530201342278</v>
      </c>
      <c r="T24" s="41"/>
      <c r="U24" s="28"/>
      <c r="W24" s="26">
        <f t="shared" si="2"/>
        <v>-47.64</v>
      </c>
      <c r="X24" s="27">
        <f t="shared" si="2"/>
        <v>47.04</v>
      </c>
      <c r="Y24" s="27">
        <f t="shared" si="2"/>
        <v>-10.59</v>
      </c>
      <c r="Z24" s="27">
        <f t="shared" si="3"/>
        <v>-40.558389888085486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111.21</v>
      </c>
      <c r="N25" s="31">
        <v>28.66</v>
      </c>
      <c r="O25" s="32">
        <v>21.74</v>
      </c>
      <c r="Q25" s="33">
        <f t="shared" si="6"/>
        <v>-36.451428571428572</v>
      </c>
      <c r="R25" s="34">
        <f t="shared" si="7"/>
        <v>28.66</v>
      </c>
      <c r="S25" s="34">
        <f t="shared" si="8"/>
        <v>-41.63758389261745</v>
      </c>
      <c r="T25" s="42"/>
      <c r="U25" s="35"/>
      <c r="W25" s="33">
        <f t="shared" si="2"/>
        <v>-63.790000000000006</v>
      </c>
      <c r="X25" s="34">
        <f t="shared" si="2"/>
        <v>28.66</v>
      </c>
      <c r="Y25" s="34">
        <f t="shared" si="2"/>
        <v>-15.510000000000002</v>
      </c>
      <c r="Z25" s="34">
        <f t="shared" si="3"/>
        <v>-62.037327229043527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-91.013041265496952</v>
      </c>
      <c r="R28" s="44">
        <f>AVERAGE(R5:R9,R13:R17)</f>
        <v>-13.391547049441787</v>
      </c>
      <c r="S28" s="44">
        <f t="shared" ref="S28" si="9">AVERAGE(S5:S9,S13:S17,S21:S25)</f>
        <v>-46.215659955257266</v>
      </c>
      <c r="T28" s="44">
        <f>AVERAGE(T5:T9,T13:T17)</f>
        <v>-4.1970168987384406</v>
      </c>
      <c r="V28" t="s">
        <v>89</v>
      </c>
      <c r="W28" s="44">
        <f>AVERAGE(W5:W9,W13:W17,W21:W25)</f>
        <v>-10.021333333333333</v>
      </c>
      <c r="X28" s="44">
        <f>AVERAGE(X5:X9,X13:X17,X21:X25)</f>
        <v>-1.8733333333333322</v>
      </c>
      <c r="Y28" s="44">
        <f t="shared" ref="Y28:Z28" si="10">AVERAGE(Y5:Y9,Y13:Y17,Y21:Y25)</f>
        <v>-17.215333333333334</v>
      </c>
      <c r="Z28" s="44">
        <f t="shared" si="10"/>
        <v>-24.665436139782962</v>
      </c>
    </row>
    <row r="29" spans="2:27" x14ac:dyDescent="0.25">
      <c r="O29" t="s">
        <v>83</v>
      </c>
      <c r="Q29" s="44">
        <f>MAX(Q5:Q9,Q13:Q17,Q21:Q25)</f>
        <v>7.6351351351351431</v>
      </c>
      <c r="R29" s="44">
        <f>MAX(R5:R9,R13:R17)</f>
        <v>60.492424242424235</v>
      </c>
      <c r="S29" s="44">
        <f>MAX(S5:S9,S13:S17,S21:S25)</f>
        <v>-28.429530201342278</v>
      </c>
      <c r="T29" s="44">
        <f>MAX(T5:T9,T13:T17)</f>
        <v>39.901976817481824</v>
      </c>
      <c r="V29" t="s">
        <v>90</v>
      </c>
      <c r="W29" s="44">
        <f>MAX(W5:W9,W13:W17,W21:W25)</f>
        <v>228.16</v>
      </c>
      <c r="X29" s="44">
        <f>MAX(X5:X9,X13:X17,X21:X25)</f>
        <v>79.849999999999994</v>
      </c>
      <c r="Y29" s="44">
        <f>MAX(Y5:Y9,Y13:Y17,Y21:Y25)</f>
        <v>-10.59</v>
      </c>
      <c r="Z29" s="44">
        <f>MAX(Z5:Z9,Z13:Z17,Z21:Z25)</f>
        <v>62.1851058006431</v>
      </c>
    </row>
    <row r="30" spans="2:27" x14ac:dyDescent="0.25">
      <c r="O30" t="s">
        <v>84</v>
      </c>
      <c r="Q30" s="44">
        <f>MIN(Q5:Q9,Q13:Q17,Q21:Q25)</f>
        <v>-308.32432432432432</v>
      </c>
      <c r="R30" s="44">
        <f>MIN(R5:R9,R13:R17)</f>
        <v>-120.79545454545453</v>
      </c>
      <c r="S30" s="44">
        <f>MIN(S5:S9,S13:S17,S21:S25)</f>
        <v>-88.724832214765087</v>
      </c>
      <c r="T30" s="44">
        <f>MIN(T5:T9,T13:T17)</f>
        <v>-82.180421398636966</v>
      </c>
      <c r="V30" t="s">
        <v>91</v>
      </c>
      <c r="W30" s="44">
        <f>MIN(W5:W9,W13:W17,W21:W25)</f>
        <v>-80.510000000000005</v>
      </c>
      <c r="X30" s="44">
        <f>MIN(X5:X9,X13:X17,X21:X25)</f>
        <v>-159.44999999999999</v>
      </c>
      <c r="Y30" s="44">
        <f>MIN(Y5:Y9,Y13:Y17,Y21:Y25)</f>
        <v>-33.049999999999997</v>
      </c>
      <c r="Z30" s="44">
        <f>MIN(Z5:Z9,Z13:Z17,Z21:Z25)</f>
        <v>-128.07381004684234</v>
      </c>
    </row>
  </sheetData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E8B7-FAD2-4C8E-A4DC-06D2EF9F3667}">
  <dimension ref="B2:AA30"/>
  <sheetViews>
    <sheetView topLeftCell="L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-42.87</v>
      </c>
      <c r="N5" s="16">
        <v>206.74</v>
      </c>
      <c r="O5" s="17">
        <v>25.85</v>
      </c>
      <c r="Q5" s="18">
        <f>(M5-J5)/J5*100</f>
        <v>-42.067567567567572</v>
      </c>
      <c r="R5" s="19">
        <f>(N5-K5)/K5*100</f>
        <v>56.621212121212125</v>
      </c>
      <c r="S5" s="19">
        <f>(O5-L5)/L5*100</f>
        <v>-30.604026845637577</v>
      </c>
      <c r="T5" s="27">
        <f t="shared" ref="T5:T9" si="0">(SQRT(M5^2+N5^2+O5^2)-SQRT(J5^2+K5^2+L5^2))/SQRT(J5^2+K5^2+L5^2)*100</f>
        <v>36.491393084902498</v>
      </c>
      <c r="U5" s="20"/>
      <c r="W5" s="45">
        <f>(M5-J5)</f>
        <v>31.130000000000003</v>
      </c>
      <c r="X5" s="43">
        <f>(N5-K5)</f>
        <v>74.740000000000009</v>
      </c>
      <c r="Y5" s="43">
        <f>(O5-L5)</f>
        <v>-11.399999999999999</v>
      </c>
      <c r="Z5" s="43">
        <f>(SQRT(M5^2+N5^2+O5^2)-SQRT(J5^2+K5^2+L5^2))</f>
        <v>56.869892691715677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-41.91</v>
      </c>
      <c r="N6" s="24">
        <v>201.43</v>
      </c>
      <c r="O6" s="25">
        <v>23.32</v>
      </c>
      <c r="Q6" s="26">
        <f t="shared" ref="Q6:S9" si="1">(M6-J6)/J6*100</f>
        <v>-43.36486486486487</v>
      </c>
      <c r="R6" s="27">
        <f t="shared" si="1"/>
        <v>52.598484848484851</v>
      </c>
      <c r="S6" s="27">
        <f t="shared" si="1"/>
        <v>-37.395973154362416</v>
      </c>
      <c r="T6" s="27">
        <f t="shared" si="0"/>
        <v>32.863789053376266</v>
      </c>
      <c r="U6" s="28"/>
      <c r="W6" s="26">
        <f t="shared" ref="W6:Y25" si="2">(M6-J6)</f>
        <v>32.090000000000003</v>
      </c>
      <c r="X6" s="27">
        <f t="shared" si="2"/>
        <v>69.430000000000007</v>
      </c>
      <c r="Y6" s="27">
        <f t="shared" si="2"/>
        <v>-13.93</v>
      </c>
      <c r="Z6" s="27">
        <f t="shared" ref="Z6:Z25" si="3">(SQRT(M6^2+N6^2+O6^2)-SQRT(J6^2+K6^2+L6^2))</f>
        <v>51.216465004782975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-40.94</v>
      </c>
      <c r="N7" s="24">
        <v>202.88</v>
      </c>
      <c r="O7" s="25">
        <v>23.46</v>
      </c>
      <c r="Q7" s="26">
        <f t="shared" si="1"/>
        <v>-44.675675675675677</v>
      </c>
      <c r="R7" s="27">
        <f t="shared" si="1"/>
        <v>53.696969696969695</v>
      </c>
      <c r="S7" s="27">
        <f t="shared" si="1"/>
        <v>-37.020134228187921</v>
      </c>
      <c r="T7" s="27">
        <f t="shared" si="0"/>
        <v>33.655425264342014</v>
      </c>
      <c r="U7" s="28"/>
      <c r="W7" s="26">
        <f t="shared" si="2"/>
        <v>33.06</v>
      </c>
      <c r="X7" s="27">
        <f t="shared" si="2"/>
        <v>70.88</v>
      </c>
      <c r="Y7" s="27">
        <f t="shared" si="2"/>
        <v>-13.79</v>
      </c>
      <c r="Z7" s="27">
        <f t="shared" si="3"/>
        <v>52.450187879208528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-38.51</v>
      </c>
      <c r="N8" s="24">
        <v>204.31</v>
      </c>
      <c r="O8" s="25">
        <v>23.63</v>
      </c>
      <c r="Q8" s="26">
        <f t="shared" si="1"/>
        <v>-47.959459459459467</v>
      </c>
      <c r="R8" s="27">
        <f t="shared" si="1"/>
        <v>54.780303030303031</v>
      </c>
      <c r="S8" s="27">
        <f t="shared" si="1"/>
        <v>-36.56375838926175</v>
      </c>
      <c r="T8" s="27">
        <f t="shared" si="0"/>
        <v>34.265866375598733</v>
      </c>
      <c r="U8" s="28"/>
      <c r="W8" s="26">
        <f t="shared" si="2"/>
        <v>35.49</v>
      </c>
      <c r="X8" s="27">
        <f t="shared" si="2"/>
        <v>72.31</v>
      </c>
      <c r="Y8" s="27">
        <f t="shared" si="2"/>
        <v>-13.620000000000001</v>
      </c>
      <c r="Z8" s="27">
        <f t="shared" si="3"/>
        <v>53.401527840689596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-45.54</v>
      </c>
      <c r="N9" s="31">
        <v>204.1</v>
      </c>
      <c r="O9" s="32">
        <v>24.53</v>
      </c>
      <c r="Q9" s="33">
        <f t="shared" si="1"/>
        <v>-38.45945945945946</v>
      </c>
      <c r="R9" s="34">
        <f t="shared" si="1"/>
        <v>54.621212121212118</v>
      </c>
      <c r="S9" s="34">
        <f t="shared" si="1"/>
        <v>-34.147651006711406</v>
      </c>
      <c r="T9" s="27">
        <f t="shared" si="0"/>
        <v>35.104173859628993</v>
      </c>
      <c r="U9" s="35"/>
      <c r="W9" s="33">
        <f t="shared" si="2"/>
        <v>28.46</v>
      </c>
      <c r="X9" s="34">
        <f t="shared" si="2"/>
        <v>72.099999999999994</v>
      </c>
      <c r="Y9" s="34">
        <f t="shared" si="2"/>
        <v>-12.719999999999999</v>
      </c>
      <c r="Z9" s="34">
        <f t="shared" si="3"/>
        <v>54.707985408602696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130.33000000000001</v>
      </c>
      <c r="N13" s="16">
        <v>179.29</v>
      </c>
      <c r="O13" s="17">
        <v>35.14</v>
      </c>
      <c r="Q13" s="18">
        <f>(M13-J13)/J13*100</f>
        <v>64.974683544303815</v>
      </c>
      <c r="R13" s="19">
        <f>(N13-K13)/K13*100</f>
        <v>57.271929824561397</v>
      </c>
      <c r="S13" s="19">
        <f>(O13-L13)/L13*100</f>
        <v>-5.6644295302013408</v>
      </c>
      <c r="T13" s="27">
        <f t="shared" ref="T13:T17" si="4">(SQRT(M13^2+N13^2+O13^2)-SQRT(J13^2+K13^2+L13^2))/SQRT(J13^2+K13^2+L13^2)*100</f>
        <v>56.269698467692962</v>
      </c>
      <c r="U13" s="20"/>
      <c r="W13" s="45">
        <f t="shared" si="2"/>
        <v>51.330000000000013</v>
      </c>
      <c r="X13" s="43">
        <f t="shared" si="2"/>
        <v>65.289999999999992</v>
      </c>
      <c r="Y13" s="43">
        <f t="shared" si="2"/>
        <v>-2.1099999999999994</v>
      </c>
      <c r="Z13" s="43">
        <f t="shared" si="3"/>
        <v>80.810344894315648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115.55</v>
      </c>
      <c r="N14" s="24">
        <v>180.14</v>
      </c>
      <c r="O14" s="25">
        <v>38.08</v>
      </c>
      <c r="Q14" s="26">
        <f t="shared" ref="Q14:S17" si="5">(M14-J14)/J14*100</f>
        <v>46.265822784810126</v>
      </c>
      <c r="R14" s="27">
        <f t="shared" si="5"/>
        <v>58.017543859649109</v>
      </c>
      <c r="S14" s="27">
        <f t="shared" si="5"/>
        <v>2.2281879194630827</v>
      </c>
      <c r="T14" s="27">
        <f t="shared" si="4"/>
        <v>51.362796506546857</v>
      </c>
      <c r="U14" s="28"/>
      <c r="W14" s="26">
        <f t="shared" si="2"/>
        <v>36.549999999999997</v>
      </c>
      <c r="X14" s="27">
        <f t="shared" si="2"/>
        <v>66.139999999999986</v>
      </c>
      <c r="Y14" s="27">
        <f t="shared" si="2"/>
        <v>0.82999999999999829</v>
      </c>
      <c r="Z14" s="27">
        <f t="shared" si="3"/>
        <v>73.763418206580212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137.43</v>
      </c>
      <c r="N15" s="24">
        <v>179.05</v>
      </c>
      <c r="O15" s="25">
        <v>36.200000000000003</v>
      </c>
      <c r="Q15" s="26">
        <f t="shared" si="5"/>
        <v>73.962025316455708</v>
      </c>
      <c r="R15" s="27">
        <f t="shared" si="5"/>
        <v>57.061403508771932</v>
      </c>
      <c r="S15" s="27">
        <f t="shared" si="5"/>
        <v>-2.8187919463087172</v>
      </c>
      <c r="T15" s="27">
        <f t="shared" si="4"/>
        <v>59.175840852262475</v>
      </c>
      <c r="U15" s="28"/>
      <c r="W15" s="26">
        <f t="shared" si="2"/>
        <v>58.430000000000007</v>
      </c>
      <c r="X15" s="27">
        <f t="shared" si="2"/>
        <v>65.050000000000011</v>
      </c>
      <c r="Y15" s="27">
        <f t="shared" si="2"/>
        <v>-1.0499999999999972</v>
      </c>
      <c r="Z15" s="27">
        <f t="shared" si="3"/>
        <v>84.9839298752959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71.72</v>
      </c>
      <c r="N16" s="24">
        <v>85.99</v>
      </c>
      <c r="O16" s="25">
        <v>22.69</v>
      </c>
      <c r="Q16" s="26">
        <f t="shared" si="5"/>
        <v>-9.2151898734177227</v>
      </c>
      <c r="R16" s="27">
        <f t="shared" si="5"/>
        <v>-24.570175438596493</v>
      </c>
      <c r="S16" s="27">
        <f t="shared" si="5"/>
        <v>-39.087248322147651</v>
      </c>
      <c r="T16" s="27">
        <f t="shared" si="4"/>
        <v>-20.44624006361941</v>
      </c>
      <c r="U16" s="28"/>
      <c r="W16" s="26">
        <f t="shared" si="2"/>
        <v>-7.2800000000000011</v>
      </c>
      <c r="X16" s="27">
        <f t="shared" si="2"/>
        <v>-28.010000000000005</v>
      </c>
      <c r="Y16" s="27">
        <f t="shared" si="2"/>
        <v>-14.559999999999999</v>
      </c>
      <c r="Z16" s="27">
        <f t="shared" si="3"/>
        <v>-29.363365298317746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-80.55</v>
      </c>
      <c r="N17" s="31">
        <v>304.61</v>
      </c>
      <c r="O17" s="32">
        <v>28.61</v>
      </c>
      <c r="Q17" s="33">
        <f t="shared" si="5"/>
        <v>-201.96202531645571</v>
      </c>
      <c r="R17" s="34">
        <f t="shared" si="5"/>
        <v>167.20175438596493</v>
      </c>
      <c r="S17" s="34">
        <f t="shared" si="5"/>
        <v>-23.194630872483224</v>
      </c>
      <c r="T17" s="27">
        <f t="shared" si="4"/>
        <v>120.29865123227155</v>
      </c>
      <c r="U17" s="35"/>
      <c r="W17" s="33">
        <f t="shared" si="2"/>
        <v>-159.55000000000001</v>
      </c>
      <c r="X17" s="34">
        <f t="shared" si="2"/>
        <v>190.61</v>
      </c>
      <c r="Y17" s="34">
        <f t="shared" si="2"/>
        <v>-8.64</v>
      </c>
      <c r="Z17" s="34">
        <f t="shared" si="3"/>
        <v>172.76395220035423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236.86</v>
      </c>
      <c r="N21" s="16">
        <v>45.12</v>
      </c>
      <c r="O21" s="17">
        <v>33.69</v>
      </c>
      <c r="Q21" s="18">
        <f>(M21-J21)/J21*100</f>
        <v>35.348571428571432</v>
      </c>
      <c r="R21" s="19">
        <f>(N21-K21)</f>
        <v>45.12</v>
      </c>
      <c r="S21" s="19">
        <f>(O21-L21)/L21*100</f>
        <v>-9.5570469798657776</v>
      </c>
      <c r="T21" s="40"/>
      <c r="U21" s="20"/>
      <c r="W21" s="45">
        <f t="shared" si="2"/>
        <v>61.860000000000014</v>
      </c>
      <c r="X21" s="43">
        <f t="shared" si="2"/>
        <v>45.12</v>
      </c>
      <c r="Y21" s="43">
        <f t="shared" si="2"/>
        <v>-3.5600000000000023</v>
      </c>
      <c r="Z21" s="43">
        <f t="shared" si="3"/>
        <v>64.540927587825138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226.87</v>
      </c>
      <c r="N22" s="24">
        <v>54.95</v>
      </c>
      <c r="O22" s="25">
        <v>35.51</v>
      </c>
      <c r="Q22" s="26">
        <f t="shared" ref="Q22:Q25" si="6">(M22-J22)/J22*100</f>
        <v>29.640000000000004</v>
      </c>
      <c r="R22" s="27">
        <f t="shared" ref="R22:R25" si="7">(N22-K22)</f>
        <v>54.95</v>
      </c>
      <c r="S22" s="27">
        <f t="shared" ref="S22:S25" si="8">(O22-L22)/L22*100</f>
        <v>-4.6711409395973211</v>
      </c>
      <c r="T22" s="41"/>
      <c r="U22" s="28"/>
      <c r="W22" s="26">
        <f t="shared" si="2"/>
        <v>51.870000000000005</v>
      </c>
      <c r="X22" s="27">
        <f t="shared" si="2"/>
        <v>54.95</v>
      </c>
      <c r="Y22" s="27">
        <f t="shared" si="2"/>
        <v>-1.740000000000002</v>
      </c>
      <c r="Z22" s="27">
        <f t="shared" si="3"/>
        <v>57.19480409625811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230.61</v>
      </c>
      <c r="N23" s="24">
        <v>53.53</v>
      </c>
      <c r="O23" s="25">
        <v>35.42</v>
      </c>
      <c r="Q23" s="26">
        <f t="shared" si="6"/>
        <v>31.777142857142866</v>
      </c>
      <c r="R23" s="27">
        <f t="shared" si="7"/>
        <v>53.53</v>
      </c>
      <c r="S23" s="27">
        <f t="shared" si="8"/>
        <v>-4.9127516778523441</v>
      </c>
      <c r="T23" s="41"/>
      <c r="U23" s="28"/>
      <c r="W23" s="26">
        <f t="shared" si="2"/>
        <v>55.610000000000014</v>
      </c>
      <c r="X23" s="27">
        <f t="shared" si="2"/>
        <v>53.53</v>
      </c>
      <c r="Y23" s="27">
        <f t="shared" si="2"/>
        <v>-1.8299999999999983</v>
      </c>
      <c r="Z23" s="27">
        <f t="shared" si="3"/>
        <v>60.455744467483811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229.22</v>
      </c>
      <c r="N24" s="24">
        <v>57.73</v>
      </c>
      <c r="O24" s="25">
        <v>35.799999999999997</v>
      </c>
      <c r="Q24" s="26">
        <f t="shared" si="6"/>
        <v>30.982857142857139</v>
      </c>
      <c r="R24" s="27">
        <f t="shared" si="7"/>
        <v>57.73</v>
      </c>
      <c r="S24" s="27">
        <f t="shared" si="8"/>
        <v>-3.8926174496644372</v>
      </c>
      <c r="T24" s="41"/>
      <c r="U24" s="28"/>
      <c r="W24" s="26">
        <f t="shared" si="2"/>
        <v>54.22</v>
      </c>
      <c r="X24" s="27">
        <f t="shared" si="2"/>
        <v>57.73</v>
      </c>
      <c r="Y24" s="27">
        <f t="shared" si="2"/>
        <v>-1.4500000000000028</v>
      </c>
      <c r="Z24" s="27">
        <f t="shared" si="3"/>
        <v>60.153083535316028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230.63</v>
      </c>
      <c r="N25" s="31">
        <v>59.12</v>
      </c>
      <c r="O25" s="32">
        <v>35.94</v>
      </c>
      <c r="Q25" s="33">
        <f t="shared" si="6"/>
        <v>31.788571428571426</v>
      </c>
      <c r="R25" s="34">
        <f t="shared" si="7"/>
        <v>59.12</v>
      </c>
      <c r="S25" s="34">
        <f t="shared" si="8"/>
        <v>-3.5167785234899394</v>
      </c>
      <c r="T25" s="42"/>
      <c r="U25" s="35"/>
      <c r="W25" s="33">
        <f t="shared" si="2"/>
        <v>55.629999999999995</v>
      </c>
      <c r="X25" s="34">
        <f t="shared" si="2"/>
        <v>59.12</v>
      </c>
      <c r="Y25" s="34">
        <f t="shared" si="2"/>
        <v>-1.3100000000000023</v>
      </c>
      <c r="Z25" s="34">
        <f t="shared" si="3"/>
        <v>61.863701683096451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-5.5309711809458637</v>
      </c>
      <c r="R28" s="44">
        <f>AVERAGE(R5:R9,R13:R17)</f>
        <v>58.730063795853269</v>
      </c>
      <c r="S28" s="44">
        <f t="shared" ref="S28" si="9">AVERAGE(S5:S9,S13:S17,S21:S25)</f>
        <v>-18.054586129753918</v>
      </c>
      <c r="T28" s="44">
        <f>AVERAGE(T5:T9,T13:T17)</f>
        <v>43.904139463300289</v>
      </c>
      <c r="V28" t="s">
        <v>89</v>
      </c>
      <c r="W28" s="44">
        <f>AVERAGE(W5:W9,W13:W17,W21:W25)</f>
        <v>27.926666666666666</v>
      </c>
      <c r="X28" s="44">
        <f>AVERAGE(X5:X9,X13:X17,X21:X25)</f>
        <v>65.932666666666677</v>
      </c>
      <c r="Y28" s="44">
        <f t="shared" ref="Y28:Z28" si="10">AVERAGE(Y5:Y9,Y13:Y17,Y21:Y25)</f>
        <v>-6.7253333333333334</v>
      </c>
      <c r="Z28" s="44">
        <f t="shared" si="10"/>
        <v>63.720840004880486</v>
      </c>
    </row>
    <row r="29" spans="2:27" x14ac:dyDescent="0.25">
      <c r="O29" t="s">
        <v>83</v>
      </c>
      <c r="Q29" s="44">
        <f>MAX(Q5:Q9,Q13:Q17,Q21:Q25)</f>
        <v>73.962025316455708</v>
      </c>
      <c r="R29" s="44">
        <f>MAX(R5:R9,R13:R17)</f>
        <v>167.20175438596493</v>
      </c>
      <c r="S29" s="44">
        <f>MAX(S5:S9,S13:S17,S21:S25)</f>
        <v>2.2281879194630827</v>
      </c>
      <c r="T29" s="44">
        <f>MAX(T5:T9,T13:T17)</f>
        <v>120.29865123227155</v>
      </c>
      <c r="V29" t="s">
        <v>90</v>
      </c>
      <c r="W29" s="44">
        <f>MAX(W5:W9,W13:W17,W21:W25)</f>
        <v>61.860000000000014</v>
      </c>
      <c r="X29" s="44">
        <f>MAX(X5:X9,X13:X17,X21:X25)</f>
        <v>190.61</v>
      </c>
      <c r="Y29" s="44">
        <f>MAX(Y5:Y9,Y13:Y17,Y21:Y25)</f>
        <v>0.82999999999999829</v>
      </c>
      <c r="Z29" s="44">
        <f>MAX(Z5:Z9,Z13:Z17,Z21:Z25)</f>
        <v>172.76395220035423</v>
      </c>
    </row>
    <row r="30" spans="2:27" x14ac:dyDescent="0.25">
      <c r="O30" t="s">
        <v>84</v>
      </c>
      <c r="Q30" s="44">
        <f>MIN(Q5:Q9,Q13:Q17,Q21:Q25)</f>
        <v>-201.96202531645571</v>
      </c>
      <c r="R30" s="44">
        <f>MIN(R5:R9,R13:R17)</f>
        <v>-24.570175438596493</v>
      </c>
      <c r="S30" s="44">
        <f>MIN(S5:S9,S13:S17,S21:S25)</f>
        <v>-39.087248322147651</v>
      </c>
      <c r="T30" s="44">
        <f>MIN(T5:T9,T13:T17)</f>
        <v>-20.44624006361941</v>
      </c>
      <c r="V30" t="s">
        <v>91</v>
      </c>
      <c r="W30" s="44">
        <f>MIN(W5:W9,W13:W17,W21:W25)</f>
        <v>-159.55000000000001</v>
      </c>
      <c r="X30" s="44">
        <f>MIN(X5:X9,X13:X17,X21:X25)</f>
        <v>-28.010000000000005</v>
      </c>
      <c r="Y30" s="44">
        <f>MIN(Y5:Y9,Y13:Y17,Y21:Y25)</f>
        <v>-14.559999999999999</v>
      </c>
      <c r="Z30" s="44">
        <f>MIN(Z5:Z9,Z13:Z17,Z21:Z25)</f>
        <v>-29.363365298317746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9FB0-1876-4B8A-903B-EAA3CD5C0975}">
  <dimension ref="B2:U28"/>
  <sheetViews>
    <sheetView workbookViewId="0">
      <selection activeCell="O32" sqref="O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54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55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52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 t="shared" si="2"/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M15" s="24"/>
      <c r="N15" s="24"/>
      <c r="O15" s="25"/>
      <c r="Q15" s="26">
        <f t="shared" si="2"/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1B6A-5E30-4A21-8667-20F11E8DF8E3}">
  <dimension ref="B2:AA30"/>
  <sheetViews>
    <sheetView topLeftCell="I1"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-71.739999999999995</v>
      </c>
      <c r="N5" s="16">
        <v>157</v>
      </c>
      <c r="O5" s="17">
        <v>16.8</v>
      </c>
      <c r="Q5" s="18">
        <f>(M5-J5)/J5*100</f>
        <v>-3.0540540540540611</v>
      </c>
      <c r="R5" s="19">
        <f>(N5-K5)/K5*100</f>
        <v>18.939393939393938</v>
      </c>
      <c r="S5" s="19">
        <f>(O5-L5)/L5*100</f>
        <v>-54.899328859060404</v>
      </c>
      <c r="T5" s="27">
        <f t="shared" ref="T5:T9" si="0">(SQRT(M5^2+N5^2+O5^2)-SQRT(J5^2+K5^2+L5^2))/SQRT(J5^2+K5^2+L5^2)*100</f>
        <v>11.283699805283433</v>
      </c>
      <c r="U5" s="20"/>
      <c r="W5" s="45">
        <f>(M5-J5)</f>
        <v>2.2600000000000051</v>
      </c>
      <c r="X5" s="43">
        <f>(N5-K5)</f>
        <v>25</v>
      </c>
      <c r="Y5" s="43">
        <f>(O5-L5)</f>
        <v>-20.45</v>
      </c>
      <c r="Z5" s="43">
        <f>(SQRT(M5^2+N5^2+O5^2)-SQRT(J5^2+K5^2+L5^2))</f>
        <v>17.585045207755911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-80.599999999999994</v>
      </c>
      <c r="N6" s="24">
        <v>129.41999999999999</v>
      </c>
      <c r="O6" s="25">
        <v>14.1</v>
      </c>
      <c r="Q6" s="26">
        <f t="shared" ref="Q6:S9" si="1">(M6-J6)/J6*100</f>
        <v>8.9189189189189104</v>
      </c>
      <c r="R6" s="27">
        <f t="shared" si="1"/>
        <v>-1.9545454545454639</v>
      </c>
      <c r="S6" s="27">
        <f t="shared" si="1"/>
        <v>-62.147651006711399</v>
      </c>
      <c r="T6" s="27">
        <f t="shared" si="0"/>
        <v>-1.7504808355938377</v>
      </c>
      <c r="U6" s="28"/>
      <c r="W6" s="26">
        <f t="shared" ref="W6:Y25" si="2">(M6-J6)</f>
        <v>-6.5999999999999943</v>
      </c>
      <c r="X6" s="27">
        <f t="shared" si="2"/>
        <v>-2.5800000000000125</v>
      </c>
      <c r="Y6" s="27">
        <f t="shared" si="2"/>
        <v>-23.15</v>
      </c>
      <c r="Z6" s="27">
        <f t="shared" ref="Z6:Z25" si="3">(SQRT(M6^2+N6^2+O6^2)-SQRT(J6^2+K6^2+L6^2))</f>
        <v>-2.7280311564842066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-80.62</v>
      </c>
      <c r="N7" s="24">
        <v>123.61</v>
      </c>
      <c r="O7" s="25">
        <v>13.55</v>
      </c>
      <c r="Q7" s="26">
        <f t="shared" si="1"/>
        <v>8.9459459459459509</v>
      </c>
      <c r="R7" s="27">
        <f t="shared" si="1"/>
        <v>-6.3560606060606064</v>
      </c>
      <c r="S7" s="27">
        <f t="shared" si="1"/>
        <v>-63.624161073825505</v>
      </c>
      <c r="T7" s="27">
        <f t="shared" si="0"/>
        <v>-4.9066607296317297</v>
      </c>
      <c r="U7" s="28"/>
      <c r="W7" s="26">
        <f t="shared" si="2"/>
        <v>-6.6200000000000045</v>
      </c>
      <c r="X7" s="27">
        <f t="shared" si="2"/>
        <v>-8.39</v>
      </c>
      <c r="Y7" s="27">
        <f t="shared" si="2"/>
        <v>-23.7</v>
      </c>
      <c r="Z7" s="27">
        <f t="shared" si="3"/>
        <v>-7.6467694318926647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-10.97</v>
      </c>
      <c r="N8" s="24">
        <v>92.7</v>
      </c>
      <c r="O8" s="25">
        <v>12.39</v>
      </c>
      <c r="Q8" s="26">
        <f t="shared" si="1"/>
        <v>-85.175675675675677</v>
      </c>
      <c r="R8" s="27">
        <f t="shared" si="1"/>
        <v>-29.772727272727273</v>
      </c>
      <c r="S8" s="27">
        <f t="shared" si="1"/>
        <v>-66.738255033557053</v>
      </c>
      <c r="T8" s="27">
        <f t="shared" si="0"/>
        <v>-39.577333017452162</v>
      </c>
      <c r="U8" s="28"/>
      <c r="W8" s="26">
        <f t="shared" si="2"/>
        <v>63.03</v>
      </c>
      <c r="X8" s="27">
        <f t="shared" si="2"/>
        <v>-39.299999999999997</v>
      </c>
      <c r="Y8" s="27">
        <f t="shared" si="2"/>
        <v>-24.86</v>
      </c>
      <c r="Z8" s="27">
        <f t="shared" si="3"/>
        <v>-61.679165727931647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-80.61</v>
      </c>
      <c r="N9" s="31">
        <v>125.06</v>
      </c>
      <c r="O9" s="32">
        <v>13.69</v>
      </c>
      <c r="Q9" s="33">
        <f t="shared" si="1"/>
        <v>8.9324324324324316</v>
      </c>
      <c r="R9" s="34">
        <f t="shared" si="1"/>
        <v>-5.257575757575756</v>
      </c>
      <c r="S9" s="34">
        <f t="shared" si="1"/>
        <v>-63.248322147651017</v>
      </c>
      <c r="T9" s="27">
        <f t="shared" si="0"/>
        <v>-4.1245138645085051</v>
      </c>
      <c r="U9" s="35"/>
      <c r="W9" s="33">
        <f t="shared" si="2"/>
        <v>-6.6099999999999994</v>
      </c>
      <c r="X9" s="34">
        <f t="shared" si="2"/>
        <v>-6.9399999999999977</v>
      </c>
      <c r="Y9" s="34">
        <f t="shared" si="2"/>
        <v>-23.560000000000002</v>
      </c>
      <c r="Z9" s="34">
        <f t="shared" si="3"/>
        <v>-6.427835197586262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118.01</v>
      </c>
      <c r="N13" s="16">
        <v>188.55</v>
      </c>
      <c r="O13" s="17">
        <v>32.869999999999997</v>
      </c>
      <c r="Q13" s="18">
        <f>(M13-J13)/J13*100</f>
        <v>49.379746835443044</v>
      </c>
      <c r="R13" s="19">
        <f>(N13-K13)/K13*100</f>
        <v>65.394736842105274</v>
      </c>
      <c r="S13" s="19">
        <f>(O13-L13)/L13*100</f>
        <v>-11.758389261744973</v>
      </c>
      <c r="T13" s="27">
        <f t="shared" ref="T13:T17" si="4">(SQRT(M13^2+N13^2+O13^2)-SQRT(J13^2+K13^2+L13^2))/SQRT(J13^2+K13^2+L13^2)*100</f>
        <v>56.567688083390209</v>
      </c>
      <c r="U13" s="20"/>
      <c r="W13" s="45">
        <f t="shared" si="2"/>
        <v>39.010000000000005</v>
      </c>
      <c r="X13" s="43">
        <f t="shared" si="2"/>
        <v>74.550000000000011</v>
      </c>
      <c r="Y13" s="43">
        <f t="shared" si="2"/>
        <v>-4.3800000000000026</v>
      </c>
      <c r="Z13" s="43">
        <f t="shared" si="3"/>
        <v>81.238295359222519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116.51</v>
      </c>
      <c r="N14" s="24">
        <v>177.72</v>
      </c>
      <c r="O14" s="25">
        <v>35.58</v>
      </c>
      <c r="Q14" s="26">
        <f t="shared" ref="Q14:S17" si="5">(M14-J14)/J14*100</f>
        <v>47.481012658227854</v>
      </c>
      <c r="R14" s="27">
        <f t="shared" si="5"/>
        <v>55.89473684210526</v>
      </c>
      <c r="S14" s="27">
        <f t="shared" si="5"/>
        <v>-4.4832214765100717</v>
      </c>
      <c r="T14" s="27">
        <f t="shared" si="4"/>
        <v>50.031753716680306</v>
      </c>
      <c r="U14" s="28"/>
      <c r="W14" s="26">
        <f t="shared" si="2"/>
        <v>37.510000000000005</v>
      </c>
      <c r="X14" s="27">
        <f t="shared" si="2"/>
        <v>63.72</v>
      </c>
      <c r="Y14" s="27">
        <f t="shared" si="2"/>
        <v>-1.6700000000000017</v>
      </c>
      <c r="Z14" s="27">
        <f t="shared" si="3"/>
        <v>71.851873807955712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116.46</v>
      </c>
      <c r="N15" s="24">
        <v>172.86</v>
      </c>
      <c r="O15" s="25">
        <v>38.4</v>
      </c>
      <c r="Q15" s="26">
        <f t="shared" si="5"/>
        <v>47.417721518987335</v>
      </c>
      <c r="R15" s="27">
        <f t="shared" si="5"/>
        <v>51.631578947368425</v>
      </c>
      <c r="S15" s="27">
        <f t="shared" si="5"/>
        <v>3.087248322147647</v>
      </c>
      <c r="T15" s="27">
        <f t="shared" si="4"/>
        <v>47.576829958984369</v>
      </c>
      <c r="U15" s="28"/>
      <c r="W15" s="26">
        <f t="shared" si="2"/>
        <v>37.459999999999994</v>
      </c>
      <c r="X15" s="27">
        <f t="shared" si="2"/>
        <v>58.860000000000014</v>
      </c>
      <c r="Y15" s="27">
        <f t="shared" si="2"/>
        <v>1.1499999999999986</v>
      </c>
      <c r="Z15" s="27">
        <f t="shared" si="3"/>
        <v>68.326295371409458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116.51</v>
      </c>
      <c r="N16" s="24">
        <v>177.72</v>
      </c>
      <c r="O16" s="25">
        <v>35.85</v>
      </c>
      <c r="Q16" s="26">
        <f t="shared" si="5"/>
        <v>47.481012658227854</v>
      </c>
      <c r="R16" s="27">
        <f t="shared" si="5"/>
        <v>55.89473684210526</v>
      </c>
      <c r="S16" s="27">
        <f t="shared" si="5"/>
        <v>-3.7583892617449628</v>
      </c>
      <c r="T16" s="27">
        <f t="shared" si="4"/>
        <v>50.06291399950068</v>
      </c>
      <c r="U16" s="28"/>
      <c r="W16" s="26">
        <f t="shared" si="2"/>
        <v>37.510000000000005</v>
      </c>
      <c r="X16" s="27">
        <f t="shared" si="2"/>
        <v>63.72</v>
      </c>
      <c r="Y16" s="27">
        <f t="shared" si="2"/>
        <v>-1.3999999999999986</v>
      </c>
      <c r="Z16" s="27">
        <f t="shared" si="3"/>
        <v>71.896623882512529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91.48</v>
      </c>
      <c r="N17" s="31">
        <v>109.89</v>
      </c>
      <c r="O17" s="32">
        <v>27.17</v>
      </c>
      <c r="Q17" s="33">
        <f t="shared" si="5"/>
        <v>15.797468354430386</v>
      </c>
      <c r="R17" s="34">
        <f t="shared" si="5"/>
        <v>-3.6052631578947363</v>
      </c>
      <c r="S17" s="34">
        <f t="shared" si="5"/>
        <v>-27.060402684563755</v>
      </c>
      <c r="T17" s="27">
        <f t="shared" si="4"/>
        <v>1.343844919679309</v>
      </c>
      <c r="U17" s="35"/>
      <c r="W17" s="33">
        <f t="shared" si="2"/>
        <v>12.480000000000004</v>
      </c>
      <c r="X17" s="34">
        <f t="shared" si="2"/>
        <v>-4.1099999999999994</v>
      </c>
      <c r="Y17" s="34">
        <f t="shared" si="2"/>
        <v>-10.079999999999998</v>
      </c>
      <c r="Z17" s="34">
        <f t="shared" si="3"/>
        <v>1.9299298628036752</v>
      </c>
      <c r="AA17" s="35"/>
    </row>
    <row r="18" spans="2:27" ht="15.75" thickBot="1" x14ac:dyDescent="0.3">
      <c r="C18" s="38">
        <f>(SUM(C5:C14)/10*100)</f>
        <v>30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171.24</v>
      </c>
      <c r="N21" s="16">
        <v>-12.61</v>
      </c>
      <c r="O21" s="17">
        <v>20.5</v>
      </c>
      <c r="Q21" s="18">
        <f>(M21-J21)/J21*100</f>
        <v>-2.1485714285714232</v>
      </c>
      <c r="R21" s="19">
        <f>(N21-K21)</f>
        <v>-12.61</v>
      </c>
      <c r="S21" s="19">
        <f>(O21-L21)/L21*100</f>
        <v>-44.966442953020135</v>
      </c>
      <c r="T21" s="40"/>
      <c r="U21" s="20"/>
      <c r="W21" s="45">
        <f t="shared" si="2"/>
        <v>-3.7599999999999909</v>
      </c>
      <c r="X21" s="43">
        <f t="shared" si="2"/>
        <v>-12.61</v>
      </c>
      <c r="Y21" s="43">
        <f t="shared" si="2"/>
        <v>-16.75</v>
      </c>
      <c r="Z21" s="43">
        <f t="shared" si="3"/>
        <v>-5.997444579047027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167.53</v>
      </c>
      <c r="N22" s="24">
        <v>-14.1</v>
      </c>
      <c r="O22" s="25">
        <v>19.32</v>
      </c>
      <c r="Q22" s="26">
        <f t="shared" ref="Q22:Q25" si="6">(M22-J22)/J22*100</f>
        <v>-4.2685714285714278</v>
      </c>
      <c r="R22" s="27">
        <f t="shared" ref="R22:R25" si="7">(N22-K22)</f>
        <v>-14.1</v>
      </c>
      <c r="S22" s="27">
        <f t="shared" ref="S22:S25" si="8">(O22-L22)/L22*100</f>
        <v>-48.134228187919462</v>
      </c>
      <c r="T22" s="41"/>
      <c r="U22" s="28"/>
      <c r="W22" s="26">
        <f t="shared" si="2"/>
        <v>-7.4699999999999989</v>
      </c>
      <c r="X22" s="27">
        <f t="shared" si="2"/>
        <v>-14.1</v>
      </c>
      <c r="Y22" s="27">
        <f t="shared" si="2"/>
        <v>-17.93</v>
      </c>
      <c r="Z22" s="27">
        <f t="shared" si="3"/>
        <v>-9.6917877468935387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196.55</v>
      </c>
      <c r="N23" s="24">
        <v>6.05</v>
      </c>
      <c r="O23" s="25">
        <v>28.56</v>
      </c>
      <c r="Q23" s="26">
        <f t="shared" si="6"/>
        <v>12.31428571428572</v>
      </c>
      <c r="R23" s="27">
        <f t="shared" si="7"/>
        <v>6.05</v>
      </c>
      <c r="S23" s="27">
        <f t="shared" si="8"/>
        <v>-23.328859060402689</v>
      </c>
      <c r="T23" s="41"/>
      <c r="U23" s="28"/>
      <c r="W23" s="26">
        <f t="shared" si="2"/>
        <v>21.550000000000011</v>
      </c>
      <c r="X23" s="27">
        <f t="shared" si="2"/>
        <v>6.05</v>
      </c>
      <c r="Y23" s="27">
        <f t="shared" si="2"/>
        <v>-8.6900000000000013</v>
      </c>
      <c r="Z23" s="27">
        <f t="shared" si="3"/>
        <v>19.785714096207158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166.67</v>
      </c>
      <c r="N24" s="24">
        <v>-14.19</v>
      </c>
      <c r="O24" s="25">
        <v>18.29</v>
      </c>
      <c r="Q24" s="26">
        <f t="shared" si="6"/>
        <v>-4.7600000000000069</v>
      </c>
      <c r="R24" s="27">
        <f t="shared" si="7"/>
        <v>-14.19</v>
      </c>
      <c r="S24" s="27">
        <f t="shared" si="8"/>
        <v>-50.899328859060397</v>
      </c>
      <c r="T24" s="41"/>
      <c r="U24" s="28"/>
      <c r="W24" s="26">
        <f t="shared" si="2"/>
        <v>-8.3300000000000125</v>
      </c>
      <c r="X24" s="27">
        <f t="shared" si="2"/>
        <v>-14.19</v>
      </c>
      <c r="Y24" s="27">
        <f t="shared" si="2"/>
        <v>-18.96</v>
      </c>
      <c r="Z24" s="27">
        <f t="shared" si="3"/>
        <v>-10.650618729136255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185.85</v>
      </c>
      <c r="N25" s="31">
        <v>-2.69</v>
      </c>
      <c r="O25" s="32">
        <v>22.6</v>
      </c>
      <c r="Q25" s="33">
        <f t="shared" si="6"/>
        <v>6.1999999999999966</v>
      </c>
      <c r="R25" s="34">
        <f t="shared" si="7"/>
        <v>-2.69</v>
      </c>
      <c r="S25" s="34">
        <f t="shared" si="8"/>
        <v>-39.328859060402685</v>
      </c>
      <c r="T25" s="42"/>
      <c r="U25" s="35"/>
      <c r="W25" s="33">
        <f t="shared" si="2"/>
        <v>10.849999999999994</v>
      </c>
      <c r="X25" s="34">
        <f t="shared" si="2"/>
        <v>-2.69</v>
      </c>
      <c r="Y25" s="34">
        <f t="shared" si="2"/>
        <v>-14.649999999999999</v>
      </c>
      <c r="Z25" s="34">
        <f t="shared" si="3"/>
        <v>8.3178524323450347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10.230778163335126</v>
      </c>
      <c r="R28" s="44">
        <f>AVERAGE(R5:R9,R13:R17)</f>
        <v>20.08090111642743</v>
      </c>
      <c r="S28" s="44">
        <f t="shared" ref="S28" si="9">AVERAGE(S5:S9,S13:S17,S21:S25)</f>
        <v>-37.419239373601798</v>
      </c>
      <c r="T28" s="44">
        <f>AVERAGE(T5:T9,T13:T17)</f>
        <v>16.650774203633208</v>
      </c>
      <c r="V28" t="s">
        <v>89</v>
      </c>
      <c r="W28" s="44">
        <f>AVERAGE(W5:W9,W13:W17,W21:W25)</f>
        <v>14.818000000000001</v>
      </c>
      <c r="X28" s="44">
        <f>AVERAGE(X5:X9,X13:X17,X21:X25)</f>
        <v>12.466000000000003</v>
      </c>
      <c r="Y28" s="44">
        <f t="shared" ref="Y28:Z28" si="10">AVERAGE(Y5:Y9,Y13:Y17,Y21:Y25)</f>
        <v>-13.93866666666667</v>
      </c>
      <c r="Z28" s="44">
        <f t="shared" si="10"/>
        <v>15.740665163416026</v>
      </c>
    </row>
    <row r="29" spans="2:27" x14ac:dyDescent="0.25">
      <c r="O29" t="s">
        <v>83</v>
      </c>
      <c r="Q29" s="44">
        <f>MAX(Q5:Q9,Q13:Q17,Q21:Q25)</f>
        <v>49.379746835443044</v>
      </c>
      <c r="R29" s="44">
        <f>MAX(R5:R9,R13:R17)</f>
        <v>65.394736842105274</v>
      </c>
      <c r="S29" s="44">
        <f>MAX(S5:S9,S13:S17,S21:S25)</f>
        <v>3.087248322147647</v>
      </c>
      <c r="T29" s="44">
        <f>MAX(T5:T9,T13:T17)</f>
        <v>56.567688083390209</v>
      </c>
      <c r="V29" t="s">
        <v>90</v>
      </c>
      <c r="W29" s="44">
        <f>MAX(W5:W9,W13:W17,W21:W25)</f>
        <v>63.03</v>
      </c>
      <c r="X29" s="44">
        <f>MAX(X5:X9,X13:X17,X21:X25)</f>
        <v>74.550000000000011</v>
      </c>
      <c r="Y29" s="44">
        <f>MAX(Y5:Y9,Y13:Y17,Y21:Y25)</f>
        <v>1.1499999999999986</v>
      </c>
      <c r="Z29" s="44">
        <f>MAX(Z5:Z9,Z13:Z17,Z21:Z25)</f>
        <v>81.238295359222519</v>
      </c>
    </row>
    <row r="30" spans="2:27" x14ac:dyDescent="0.25">
      <c r="O30" t="s">
        <v>84</v>
      </c>
      <c r="Q30" s="44">
        <f>MIN(Q5:Q9,Q13:Q17,Q21:Q25)</f>
        <v>-85.175675675675677</v>
      </c>
      <c r="R30" s="44">
        <f>MIN(R5:R9,R13:R17)</f>
        <v>-29.772727272727273</v>
      </c>
      <c r="S30" s="44">
        <f>MIN(S5:S9,S13:S17,S21:S25)</f>
        <v>-66.738255033557053</v>
      </c>
      <c r="T30" s="44">
        <f>MIN(T5:T9,T13:T17)</f>
        <v>-39.577333017452162</v>
      </c>
      <c r="V30" t="s">
        <v>91</v>
      </c>
      <c r="W30" s="44">
        <f>MIN(W5:W9,W13:W17,W21:W25)</f>
        <v>-8.3300000000000125</v>
      </c>
      <c r="X30" s="44">
        <f>MIN(X5:X9,X13:X17,X21:X25)</f>
        <v>-39.299999999999997</v>
      </c>
      <c r="Y30" s="44">
        <f>MIN(Y5:Y9,Y13:Y17,Y21:Y25)</f>
        <v>-24.86</v>
      </c>
      <c r="Z30" s="44">
        <f>MIN(Z5:Z9,Z13:Z17,Z21:Z25)</f>
        <v>-61.679165727931647</v>
      </c>
    </row>
  </sheetData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74E5-1479-4140-913E-5BED3F5D598A}">
  <dimension ref="C4:AJ40"/>
  <sheetViews>
    <sheetView zoomScaleNormal="100" workbookViewId="0">
      <selection activeCell="AA24" sqref="AA24"/>
    </sheetView>
  </sheetViews>
  <sheetFormatPr defaultRowHeight="15" x14ac:dyDescent="0.25"/>
  <sheetData>
    <row r="4" spans="3:36" x14ac:dyDescent="0.25">
      <c r="C4" t="s">
        <v>79</v>
      </c>
      <c r="H4">
        <v>0.2</v>
      </c>
      <c r="M4">
        <v>0.4</v>
      </c>
      <c r="R4">
        <v>0.6</v>
      </c>
      <c r="W4">
        <v>0.8</v>
      </c>
      <c r="X4" t="s">
        <v>78</v>
      </c>
      <c r="AB4">
        <v>1</v>
      </c>
      <c r="AG4">
        <v>1</v>
      </c>
    </row>
    <row r="5" spans="3:36" ht="15.75" thickBot="1" x14ac:dyDescent="0.3">
      <c r="C5">
        <v>0.2</v>
      </c>
      <c r="D5">
        <v>10</v>
      </c>
      <c r="G5" t="s">
        <v>101</v>
      </c>
      <c r="H5" t="s">
        <v>92</v>
      </c>
      <c r="I5" t="s">
        <v>93</v>
      </c>
      <c r="J5" s="44" t="s">
        <v>94</v>
      </c>
      <c r="K5" t="s">
        <v>95</v>
      </c>
      <c r="M5" t="s">
        <v>92</v>
      </c>
      <c r="N5" t="s">
        <v>93</v>
      </c>
      <c r="O5" s="44" t="s">
        <v>94</v>
      </c>
      <c r="P5" t="s">
        <v>95</v>
      </c>
      <c r="Q5" s="44"/>
      <c r="R5" t="s">
        <v>92</v>
      </c>
      <c r="S5" t="s">
        <v>93</v>
      </c>
      <c r="T5" s="44" t="s">
        <v>94</v>
      </c>
      <c r="U5" t="s">
        <v>95</v>
      </c>
      <c r="V5" s="44"/>
      <c r="W5" t="s">
        <v>92</v>
      </c>
      <c r="X5" t="s">
        <v>93</v>
      </c>
      <c r="Y5" s="44" t="s">
        <v>94</v>
      </c>
      <c r="Z5" t="s">
        <v>95</v>
      </c>
      <c r="AB5" t="s">
        <v>92</v>
      </c>
      <c r="AC5" t="s">
        <v>93</v>
      </c>
      <c r="AD5" t="s">
        <v>94</v>
      </c>
      <c r="AE5" t="s">
        <v>95</v>
      </c>
      <c r="AG5" t="s">
        <v>92</v>
      </c>
      <c r="AH5" t="s">
        <v>93</v>
      </c>
      <c r="AI5" t="s">
        <v>94</v>
      </c>
      <c r="AJ5" t="s">
        <v>95</v>
      </c>
    </row>
    <row r="6" spans="3:36" x14ac:dyDescent="0.25">
      <c r="C6">
        <v>0.4</v>
      </c>
      <c r="D6">
        <v>50</v>
      </c>
      <c r="H6" s="18">
        <v>-75.189189189189193</v>
      </c>
      <c r="I6" s="19">
        <v>-32.537878787878789</v>
      </c>
      <c r="J6" s="19">
        <v>-38.040268456375841</v>
      </c>
      <c r="K6" s="27">
        <v>-39.80763088875257</v>
      </c>
      <c r="M6" s="18">
        <v>-100.37837837837837</v>
      </c>
      <c r="N6" s="19">
        <v>-120.79545454545453</v>
      </c>
      <c r="O6" s="19">
        <v>-88.724832214765087</v>
      </c>
      <c r="P6" s="27">
        <v>-82.180421398636966</v>
      </c>
      <c r="Q6" s="44"/>
      <c r="R6" s="18">
        <v>-42.067567567567572</v>
      </c>
      <c r="S6" s="19">
        <v>56.621212121212125</v>
      </c>
      <c r="T6" s="19">
        <v>-30.604026845637577</v>
      </c>
      <c r="U6" s="27">
        <v>36.491393084902498</v>
      </c>
      <c r="W6" s="18"/>
      <c r="X6" s="19"/>
      <c r="Y6" s="19"/>
      <c r="Z6" s="27"/>
      <c r="AB6" s="18">
        <v>-3.0540540540540611</v>
      </c>
      <c r="AC6" s="19">
        <v>18.939393939393938</v>
      </c>
      <c r="AD6" s="19">
        <v>-54.899328859060404</v>
      </c>
      <c r="AE6" s="27">
        <v>11.283699805283433</v>
      </c>
      <c r="AG6" s="18"/>
      <c r="AH6" s="19"/>
      <c r="AI6" s="19"/>
      <c r="AJ6" s="27"/>
    </row>
    <row r="7" spans="3:36" x14ac:dyDescent="0.25">
      <c r="C7">
        <v>0.6</v>
      </c>
      <c r="D7">
        <v>10</v>
      </c>
      <c r="H7" s="26">
        <v>-75.21621621621621</v>
      </c>
      <c r="I7" s="27">
        <v>-46.212121212121211</v>
      </c>
      <c r="J7" s="27">
        <v>-41.234899328859058</v>
      </c>
      <c r="K7" s="27">
        <v>-50.894726385679611</v>
      </c>
      <c r="M7" s="26">
        <v>7.6351351351351431</v>
      </c>
      <c r="N7" s="27">
        <v>-6.3560606060606064</v>
      </c>
      <c r="O7" s="27">
        <v>-63.597315436241608</v>
      </c>
      <c r="P7" s="27">
        <v>-5.2432274597801944</v>
      </c>
      <c r="Q7" s="44"/>
      <c r="R7" s="26">
        <v>-43.36486486486487</v>
      </c>
      <c r="S7" s="27">
        <v>52.598484848484851</v>
      </c>
      <c r="T7" s="27">
        <v>-37.395973154362416</v>
      </c>
      <c r="U7" s="27">
        <v>32.863789053376266</v>
      </c>
      <c r="W7" s="26"/>
      <c r="X7" s="27"/>
      <c r="Y7" s="27"/>
      <c r="Z7" s="27"/>
      <c r="AB7" s="26">
        <v>8.9189189189189104</v>
      </c>
      <c r="AC7" s="27">
        <v>-1.9545454545454639</v>
      </c>
      <c r="AD7" s="27">
        <v>-62.147651006711399</v>
      </c>
      <c r="AE7" s="27">
        <v>-1.7504808355938377</v>
      </c>
      <c r="AG7" s="26"/>
      <c r="AH7" s="27"/>
      <c r="AI7" s="27"/>
      <c r="AJ7" s="27"/>
    </row>
    <row r="8" spans="3:36" x14ac:dyDescent="0.25">
      <c r="C8">
        <v>0.8</v>
      </c>
      <c r="D8">
        <v>0</v>
      </c>
      <c r="H8" s="26">
        <v>-24.189189189189186</v>
      </c>
      <c r="I8" s="27">
        <v>2.7499999999999964</v>
      </c>
      <c r="J8" s="27">
        <v>-35.597315436241615</v>
      </c>
      <c r="K8" s="27">
        <v>-4.5703810124840318</v>
      </c>
      <c r="M8" s="26">
        <v>-37.837837837837839</v>
      </c>
      <c r="N8" s="27">
        <v>60.492424242424235</v>
      </c>
      <c r="O8" s="27">
        <v>-37.583892617449663</v>
      </c>
      <c r="P8" s="27">
        <v>39.901976817481824</v>
      </c>
      <c r="Q8" s="44"/>
      <c r="R8" s="26">
        <v>-44.675675675675677</v>
      </c>
      <c r="S8" s="27">
        <v>53.696969696969695</v>
      </c>
      <c r="T8" s="27">
        <v>-37.020134228187921</v>
      </c>
      <c r="U8" s="27">
        <v>33.655425264342014</v>
      </c>
      <c r="W8" s="26"/>
      <c r="X8" s="27"/>
      <c r="Y8" s="27"/>
      <c r="Z8" s="27"/>
      <c r="AB8" s="26">
        <v>8.9459459459459509</v>
      </c>
      <c r="AC8" s="27">
        <v>-6.3560606060606064</v>
      </c>
      <c r="AD8" s="27">
        <v>-63.624161073825505</v>
      </c>
      <c r="AE8" s="27">
        <v>-4.9066607296317297</v>
      </c>
      <c r="AG8" s="26"/>
      <c r="AH8" s="27"/>
      <c r="AI8" s="27"/>
      <c r="AJ8" s="27"/>
    </row>
    <row r="9" spans="3:36" x14ac:dyDescent="0.25">
      <c r="C9">
        <v>1</v>
      </c>
      <c r="D9">
        <v>30</v>
      </c>
      <c r="H9" s="26">
        <v>-75.202702702702709</v>
      </c>
      <c r="I9" s="27">
        <v>-21</v>
      </c>
      <c r="J9" s="27">
        <v>-34.953020134228183</v>
      </c>
      <c r="K9" s="27">
        <v>-30.302902427930057</v>
      </c>
      <c r="M9" s="26">
        <v>-308.32432432432432</v>
      </c>
      <c r="N9" s="27">
        <v>-99.787878787878796</v>
      </c>
      <c r="O9" s="27">
        <v>-39.489932885906043</v>
      </c>
      <c r="P9" s="27">
        <v>-2.9086811060600456E-2</v>
      </c>
      <c r="Q9" s="44"/>
      <c r="R9" s="26">
        <v>-47.959459459459467</v>
      </c>
      <c r="S9" s="27">
        <v>54.780303030303031</v>
      </c>
      <c r="T9" s="27">
        <v>-36.56375838926175</v>
      </c>
      <c r="U9" s="27">
        <v>34.265866375598733</v>
      </c>
      <c r="W9" s="26"/>
      <c r="X9" s="27"/>
      <c r="Y9" s="27"/>
      <c r="Z9" s="27"/>
      <c r="AB9" s="26">
        <v>-85.175675675675677</v>
      </c>
      <c r="AC9" s="27">
        <v>-29.772727272727273</v>
      </c>
      <c r="AD9" s="27">
        <v>-66.738255033557053</v>
      </c>
      <c r="AE9" s="27">
        <v>-39.577333017452162</v>
      </c>
      <c r="AG9" s="26"/>
      <c r="AH9" s="27"/>
      <c r="AI9" s="27"/>
      <c r="AJ9" s="27"/>
    </row>
    <row r="10" spans="3:36" ht="15.75" thickBot="1" x14ac:dyDescent="0.3">
      <c r="H10" s="33">
        <v>-81.216216216216225</v>
      </c>
      <c r="I10" s="34">
        <v>-34.159090909090914</v>
      </c>
      <c r="J10" s="34">
        <v>-68.268456375838923</v>
      </c>
      <c r="K10" s="27">
        <v>-43.017189051517747</v>
      </c>
      <c r="M10" s="33">
        <v>-283.44594594594594</v>
      </c>
      <c r="N10" s="34">
        <v>-111.64393939393939</v>
      </c>
      <c r="O10" s="34">
        <v>-49.395973154362409</v>
      </c>
      <c r="P10" s="27">
        <v>-11.50698866847611</v>
      </c>
      <c r="Q10" s="44"/>
      <c r="R10" s="33">
        <v>-38.45945945945946</v>
      </c>
      <c r="S10" s="34">
        <v>54.621212121212118</v>
      </c>
      <c r="T10" s="34">
        <v>-34.147651006711406</v>
      </c>
      <c r="U10" s="27">
        <v>35.104173859628993</v>
      </c>
      <c r="W10" s="33"/>
      <c r="X10" s="34"/>
      <c r="Y10" s="34"/>
      <c r="Z10" s="27"/>
      <c r="AB10" s="33">
        <v>8.9324324324324316</v>
      </c>
      <c r="AC10" s="34">
        <v>-5.257575757575756</v>
      </c>
      <c r="AD10" s="34">
        <v>-63.248322147651017</v>
      </c>
      <c r="AE10" s="27">
        <v>-4.1245138645085051</v>
      </c>
      <c r="AG10" s="33"/>
      <c r="AH10" s="34"/>
      <c r="AI10" s="34"/>
      <c r="AJ10" s="27"/>
    </row>
    <row r="11" spans="3:36" x14ac:dyDescent="0.25">
      <c r="H11" s="18">
        <v>67.607594936708864</v>
      </c>
      <c r="I11" s="19">
        <v>18.096491228070171</v>
      </c>
      <c r="J11" s="19">
        <v>-6.1208053691275195</v>
      </c>
      <c r="K11" s="27">
        <v>33.723057518512313</v>
      </c>
      <c r="M11" s="18">
        <v>-93.12658227848101</v>
      </c>
      <c r="N11" s="19">
        <v>29.482456140350887</v>
      </c>
      <c r="O11" s="19">
        <v>-49.664429530201346</v>
      </c>
      <c r="P11" s="27">
        <v>3.678359923432307</v>
      </c>
      <c r="Q11" s="44"/>
      <c r="R11" s="18">
        <v>64.974683544303815</v>
      </c>
      <c r="S11" s="19">
        <v>57.271929824561397</v>
      </c>
      <c r="T11" s="19">
        <v>-5.6644295302013408</v>
      </c>
      <c r="U11" s="27">
        <v>56.269698467692962</v>
      </c>
      <c r="W11" s="18"/>
      <c r="X11" s="19"/>
      <c r="Y11" s="19"/>
      <c r="Z11" s="27"/>
      <c r="AB11" s="18">
        <v>49.379746835443044</v>
      </c>
      <c r="AC11" s="19">
        <v>65.394736842105274</v>
      </c>
      <c r="AD11" s="19">
        <v>-11.758389261744973</v>
      </c>
      <c r="AE11" s="27">
        <v>56.567688083390209</v>
      </c>
      <c r="AG11" s="18"/>
      <c r="AH11" s="19"/>
      <c r="AI11" s="19"/>
      <c r="AJ11" s="27"/>
    </row>
    <row r="12" spans="3:36" x14ac:dyDescent="0.25">
      <c r="H12" s="26">
        <v>77.278481012658233</v>
      </c>
      <c r="I12" s="27">
        <v>12.09649122807018</v>
      </c>
      <c r="J12" s="27">
        <v>-13.020134228187924</v>
      </c>
      <c r="K12" s="27">
        <v>33.928667289214133</v>
      </c>
      <c r="M12" s="26">
        <v>-80.227848101265835</v>
      </c>
      <c r="N12" s="27">
        <v>30.710526315789465</v>
      </c>
      <c r="O12" s="27">
        <v>-48.993288590604031</v>
      </c>
      <c r="P12" s="27">
        <v>5.1623814218705357</v>
      </c>
      <c r="Q12" s="44"/>
      <c r="R12" s="26">
        <v>46.265822784810126</v>
      </c>
      <c r="S12" s="27">
        <v>58.017543859649109</v>
      </c>
      <c r="T12" s="27">
        <v>2.2281879194630827</v>
      </c>
      <c r="U12" s="27">
        <v>51.362796506546857</v>
      </c>
      <c r="W12" s="26"/>
      <c r="X12" s="27"/>
      <c r="Y12" s="27"/>
      <c r="Z12" s="27"/>
      <c r="AB12" s="26">
        <v>47.481012658227854</v>
      </c>
      <c r="AC12" s="27">
        <v>55.89473684210526</v>
      </c>
      <c r="AD12" s="27">
        <v>-4.4832214765100717</v>
      </c>
      <c r="AE12" s="27">
        <v>50.031753716680306</v>
      </c>
      <c r="AG12" s="26"/>
      <c r="AH12" s="27"/>
      <c r="AI12" s="27"/>
      <c r="AJ12" s="27"/>
    </row>
    <row r="13" spans="3:36" x14ac:dyDescent="0.25">
      <c r="H13" s="26">
        <v>53.367088607594937</v>
      </c>
      <c r="I13" s="27">
        <v>13.149122807017552</v>
      </c>
      <c r="J13" s="27">
        <v>48.751677852348983</v>
      </c>
      <c r="K13" s="27">
        <v>29.126038060727371</v>
      </c>
      <c r="M13" s="26">
        <v>-81.278481012658233</v>
      </c>
      <c r="N13" s="27">
        <v>30.578947368421066</v>
      </c>
      <c r="O13" s="27">
        <v>-46.36241610738255</v>
      </c>
      <c r="P13" s="27">
        <v>5.0892313807632599</v>
      </c>
      <c r="Q13" s="44"/>
      <c r="R13" s="26">
        <v>73.962025316455708</v>
      </c>
      <c r="S13" s="27">
        <v>57.061403508771932</v>
      </c>
      <c r="T13" s="27">
        <v>-2.8187919463087172</v>
      </c>
      <c r="U13" s="27">
        <v>59.175840852262475</v>
      </c>
      <c r="W13" s="26"/>
      <c r="X13" s="27"/>
      <c r="Y13" s="27"/>
      <c r="Z13" s="27"/>
      <c r="AB13" s="26">
        <v>47.417721518987335</v>
      </c>
      <c r="AC13" s="27">
        <v>51.631578947368425</v>
      </c>
      <c r="AD13" s="27">
        <v>3.087248322147647</v>
      </c>
      <c r="AE13" s="27">
        <v>47.576829958984369</v>
      </c>
      <c r="AG13" s="26"/>
      <c r="AH13" s="27"/>
      <c r="AI13" s="27"/>
      <c r="AJ13" s="27"/>
    </row>
    <row r="14" spans="3:36" x14ac:dyDescent="0.25">
      <c r="H14" s="26">
        <v>20.848101265822784</v>
      </c>
      <c r="I14" s="27">
        <v>62.105263157894754</v>
      </c>
      <c r="J14" s="27">
        <v>-18.765100671140935</v>
      </c>
      <c r="K14" s="27">
        <v>46.361388677941164</v>
      </c>
      <c r="M14" s="26">
        <v>-101.91139240506331</v>
      </c>
      <c r="N14" s="27">
        <v>26.701754385964911</v>
      </c>
      <c r="O14" s="27">
        <v>-45.261744966442954</v>
      </c>
      <c r="P14" s="27">
        <v>1.5788029035107738</v>
      </c>
      <c r="Q14" s="44"/>
      <c r="R14" s="26">
        <v>-9.2151898734177227</v>
      </c>
      <c r="S14" s="27">
        <v>-24.570175438596493</v>
      </c>
      <c r="T14" s="27">
        <v>-39.087248322147651</v>
      </c>
      <c r="U14" s="27">
        <v>-20.44624006361941</v>
      </c>
      <c r="W14" s="26"/>
      <c r="X14" s="27"/>
      <c r="Y14" s="27"/>
      <c r="Z14" s="27"/>
      <c r="AB14" s="26">
        <v>47.481012658227854</v>
      </c>
      <c r="AC14" s="27">
        <v>55.89473684210526</v>
      </c>
      <c r="AD14" s="27">
        <v>-3.7583892617449628</v>
      </c>
      <c r="AE14" s="27">
        <v>50.06291399950068</v>
      </c>
      <c r="AG14" s="26"/>
      <c r="AH14" s="27"/>
      <c r="AI14" s="27"/>
      <c r="AJ14" s="27"/>
    </row>
    <row r="15" spans="3:36" ht="15.75" thickBot="1" x14ac:dyDescent="0.3">
      <c r="H15" s="33">
        <v>-24.848101265822788</v>
      </c>
      <c r="I15" s="34">
        <v>93.131578947368411</v>
      </c>
      <c r="J15" s="34">
        <v>-18.926174496644297</v>
      </c>
      <c r="K15" s="27">
        <v>60.170800036183813</v>
      </c>
      <c r="M15" s="33">
        <v>-101.91139240506331</v>
      </c>
      <c r="N15" s="34">
        <v>26.701754385964911</v>
      </c>
      <c r="O15" s="34">
        <v>-45.261744966442954</v>
      </c>
      <c r="P15" s="27">
        <v>1.5788029035107738</v>
      </c>
      <c r="R15" s="33">
        <v>-201.96202531645571</v>
      </c>
      <c r="S15" s="34">
        <v>167.20175438596493</v>
      </c>
      <c r="T15" s="34">
        <v>-23.194630872483224</v>
      </c>
      <c r="U15" s="27">
        <v>120.29865123227155</v>
      </c>
      <c r="W15" s="33"/>
      <c r="X15" s="34"/>
      <c r="Y15" s="34"/>
      <c r="Z15" s="27"/>
      <c r="AB15" s="33">
        <v>15.797468354430386</v>
      </c>
      <c r="AC15" s="34">
        <v>-3.6052631578947363</v>
      </c>
      <c r="AD15" s="34">
        <v>-27.060402684563755</v>
      </c>
      <c r="AE15" s="27">
        <v>1.343844919679309</v>
      </c>
      <c r="AG15" s="33"/>
      <c r="AH15" s="34"/>
      <c r="AI15" s="34"/>
      <c r="AJ15" s="27"/>
    </row>
    <row r="17" spans="6:36" x14ac:dyDescent="0.25">
      <c r="F17" t="s">
        <v>67</v>
      </c>
      <c r="H17" s="44">
        <f>AVERAGE(H6:H15)</f>
        <v>-13.676034895655146</v>
      </c>
      <c r="I17" s="44">
        <f t="shared" ref="I17:Y17" si="0">AVERAGE(I6:I15)</f>
        <v>6.7419856459330152</v>
      </c>
      <c r="J17" s="44">
        <f t="shared" si="0"/>
        <v>-22.617449664429532</v>
      </c>
      <c r="K17" s="44">
        <f t="shared" si="0"/>
        <v>3.4717121816214749</v>
      </c>
      <c r="L17" s="44"/>
      <c r="M17" s="44">
        <f t="shared" si="0"/>
        <v>-118.0807047553883</v>
      </c>
      <c r="N17" s="44">
        <f t="shared" si="0"/>
        <v>-13.391547049441787</v>
      </c>
      <c r="O17" s="44">
        <f t="shared" si="0"/>
        <v>-51.433557046979864</v>
      </c>
      <c r="P17" s="44">
        <f t="shared" si="0"/>
        <v>-4.1970168987384406</v>
      </c>
      <c r="Q17" s="44"/>
      <c r="R17" s="44">
        <f t="shared" si="0"/>
        <v>-24.250171057133084</v>
      </c>
      <c r="S17" s="44">
        <f t="shared" si="0"/>
        <v>58.730063795853269</v>
      </c>
      <c r="T17" s="44">
        <f t="shared" si="0"/>
        <v>-24.426845637583892</v>
      </c>
      <c r="U17" s="44">
        <f t="shared" si="0"/>
        <v>43.904139463300289</v>
      </c>
      <c r="V17" s="44"/>
      <c r="W17" s="44" t="e">
        <f t="shared" si="0"/>
        <v>#DIV/0!</v>
      </c>
      <c r="X17" s="44" t="e">
        <f t="shared" si="0"/>
        <v>#DIV/0!</v>
      </c>
      <c r="Y17" s="44" t="e">
        <f t="shared" si="0"/>
        <v>#DIV/0!</v>
      </c>
      <c r="Z17" s="44" t="e">
        <f>AVERAGE(Z6:Z15)</f>
        <v>#DIV/0!</v>
      </c>
      <c r="AA17" s="44"/>
      <c r="AB17" s="44">
        <f>AVERAGE(AB6:AB15)</f>
        <v>14.612452959288404</v>
      </c>
      <c r="AC17" s="44">
        <f>AVERAGE(AC6:AC15)</f>
        <v>20.08090111642743</v>
      </c>
      <c r="AD17" s="44">
        <f>AVERAGE(AD6:AD15)</f>
        <v>-35.463087248322154</v>
      </c>
      <c r="AE17" s="44">
        <f>AVERAGE(AE6:AE15)</f>
        <v>16.650774203633208</v>
      </c>
      <c r="AF17" s="44"/>
      <c r="AG17" s="44" t="e">
        <f>AVERAGE(AG6:AG15)</f>
        <v>#DIV/0!</v>
      </c>
      <c r="AH17" s="44" t="e">
        <f>AVERAGE(AH6:AH15)</f>
        <v>#DIV/0!</v>
      </c>
      <c r="AI17" s="44" t="e">
        <f>AVERAGE(AI6:AI15)</f>
        <v>#DIV/0!</v>
      </c>
      <c r="AJ17" s="44" t="e">
        <f>AVERAGE(AJ6:AJ15)</f>
        <v>#DIV/0!</v>
      </c>
    </row>
    <row r="18" spans="6:36" x14ac:dyDescent="0.25">
      <c r="F18" t="s">
        <v>83</v>
      </c>
      <c r="H18" s="44">
        <f>MAX(H6:H15)</f>
        <v>77.278481012658233</v>
      </c>
      <c r="I18" s="44">
        <f t="shared" ref="I18:Y18" si="1">MAX(I6:I15)</f>
        <v>93.131578947368411</v>
      </c>
      <c r="J18" s="44">
        <f t="shared" si="1"/>
        <v>48.751677852348983</v>
      </c>
      <c r="K18" s="44">
        <f t="shared" si="1"/>
        <v>60.170800036183813</v>
      </c>
      <c r="L18" s="44"/>
      <c r="M18" s="44">
        <f t="shared" si="1"/>
        <v>7.6351351351351431</v>
      </c>
      <c r="N18" s="44">
        <f t="shared" si="1"/>
        <v>60.492424242424235</v>
      </c>
      <c r="O18" s="44">
        <f t="shared" si="1"/>
        <v>-37.583892617449663</v>
      </c>
      <c r="P18" s="44">
        <f t="shared" si="1"/>
        <v>39.901976817481824</v>
      </c>
      <c r="Q18" s="44"/>
      <c r="R18" s="44">
        <f t="shared" si="1"/>
        <v>73.962025316455708</v>
      </c>
      <c r="S18" s="44">
        <f t="shared" si="1"/>
        <v>167.20175438596493</v>
      </c>
      <c r="T18" s="44">
        <f t="shared" si="1"/>
        <v>2.2281879194630827</v>
      </c>
      <c r="U18" s="44">
        <f t="shared" si="1"/>
        <v>120.29865123227155</v>
      </c>
      <c r="V18" s="44"/>
      <c r="W18" s="44">
        <f t="shared" si="1"/>
        <v>0</v>
      </c>
      <c r="X18" s="44">
        <f t="shared" si="1"/>
        <v>0</v>
      </c>
      <c r="Y18" s="44">
        <f t="shared" si="1"/>
        <v>0</v>
      </c>
      <c r="Z18" s="44">
        <f>MAX(Z6:Z15)</f>
        <v>0</v>
      </c>
      <c r="AA18" s="44"/>
      <c r="AB18" s="44">
        <f>MAX(AB6:AB15)</f>
        <v>49.379746835443044</v>
      </c>
      <c r="AC18" s="44">
        <f>MAX(AC6:AC15)</f>
        <v>65.394736842105274</v>
      </c>
      <c r="AD18" s="44">
        <f>MAX(AD6:AD15)</f>
        <v>3.087248322147647</v>
      </c>
      <c r="AE18" s="44">
        <f>MAX(AE6:AE15)</f>
        <v>56.567688083390209</v>
      </c>
      <c r="AF18" s="44"/>
      <c r="AG18" s="44">
        <f>MAX(AG6:AG15)</f>
        <v>0</v>
      </c>
      <c r="AH18" s="44">
        <f>MAX(AH6:AH15)</f>
        <v>0</v>
      </c>
      <c r="AI18" s="44">
        <f>MAX(AI6:AI15)</f>
        <v>0</v>
      </c>
      <c r="AJ18" s="44">
        <f>MAX(AJ6:AJ15)</f>
        <v>0</v>
      </c>
    </row>
    <row r="19" spans="6:36" x14ac:dyDescent="0.25">
      <c r="F19" t="s">
        <v>84</v>
      </c>
      <c r="H19" s="44">
        <f>MIN(H6:H15)</f>
        <v>-81.216216216216225</v>
      </c>
      <c r="I19" s="44">
        <f t="shared" ref="I19:Y19" si="2">MIN(I6:I15)</f>
        <v>-46.212121212121211</v>
      </c>
      <c r="J19" s="44">
        <f t="shared" si="2"/>
        <v>-68.268456375838923</v>
      </c>
      <c r="K19" s="44">
        <f t="shared" si="2"/>
        <v>-50.894726385679611</v>
      </c>
      <c r="L19" s="44"/>
      <c r="M19" s="44">
        <f t="shared" si="2"/>
        <v>-308.32432432432432</v>
      </c>
      <c r="N19" s="44">
        <f t="shared" si="2"/>
        <v>-120.79545454545453</v>
      </c>
      <c r="O19" s="44">
        <f t="shared" si="2"/>
        <v>-88.724832214765087</v>
      </c>
      <c r="P19" s="44">
        <f t="shared" si="2"/>
        <v>-82.180421398636966</v>
      </c>
      <c r="Q19" s="44"/>
      <c r="R19" s="44">
        <f t="shared" si="2"/>
        <v>-201.96202531645571</v>
      </c>
      <c r="S19" s="44">
        <f t="shared" si="2"/>
        <v>-24.570175438596493</v>
      </c>
      <c r="T19" s="44">
        <f t="shared" si="2"/>
        <v>-39.087248322147651</v>
      </c>
      <c r="U19" s="44">
        <f t="shared" si="2"/>
        <v>-20.44624006361941</v>
      </c>
      <c r="V19" s="44"/>
      <c r="W19" s="44">
        <f t="shared" si="2"/>
        <v>0</v>
      </c>
      <c r="X19" s="44">
        <f t="shared" si="2"/>
        <v>0</v>
      </c>
      <c r="Y19" s="44">
        <f t="shared" si="2"/>
        <v>0</v>
      </c>
      <c r="Z19" s="44">
        <f>MIN(Z6:Z15)</f>
        <v>0</v>
      </c>
      <c r="AA19" s="44"/>
      <c r="AB19" s="44">
        <f>MIN(AB6:AB15)</f>
        <v>-85.175675675675677</v>
      </c>
      <c r="AC19" s="44">
        <f>MIN(AC6:AC15)</f>
        <v>-29.772727272727273</v>
      </c>
      <c r="AD19" s="44">
        <f>MIN(AD6:AD15)</f>
        <v>-66.738255033557053</v>
      </c>
      <c r="AE19" s="44">
        <f>MIN(AE6:AE15)</f>
        <v>-39.577333017452162</v>
      </c>
      <c r="AF19" s="44"/>
      <c r="AG19" s="44">
        <f>MIN(AG6:AG15)</f>
        <v>0</v>
      </c>
      <c r="AH19" s="44">
        <f>MIN(AH6:AH15)</f>
        <v>0</v>
      </c>
      <c r="AI19" s="44">
        <f>MIN(AI6:AI15)</f>
        <v>0</v>
      </c>
      <c r="AJ19" s="44">
        <f>MIN(AJ6:AJ15)</f>
        <v>0</v>
      </c>
    </row>
    <row r="21" spans="6:36" x14ac:dyDescent="0.25">
      <c r="G21" t="s">
        <v>97</v>
      </c>
      <c r="H21" t="s">
        <v>92</v>
      </c>
      <c r="I21" t="s">
        <v>93</v>
      </c>
      <c r="J21" s="44" t="s">
        <v>94</v>
      </c>
      <c r="K21" t="s">
        <v>95</v>
      </c>
      <c r="M21" t="s">
        <v>92</v>
      </c>
      <c r="N21" t="s">
        <v>93</v>
      </c>
      <c r="O21" s="44" t="s">
        <v>94</v>
      </c>
      <c r="P21" t="s">
        <v>95</v>
      </c>
      <c r="Q21" s="44"/>
      <c r="R21" t="s">
        <v>92</v>
      </c>
      <c r="S21" t="s">
        <v>93</v>
      </c>
      <c r="T21" s="44" t="s">
        <v>94</v>
      </c>
      <c r="U21" t="s">
        <v>95</v>
      </c>
      <c r="V21" s="44"/>
      <c r="W21" t="s">
        <v>92</v>
      </c>
      <c r="X21" t="s">
        <v>93</v>
      </c>
      <c r="Y21" s="44" t="s">
        <v>94</v>
      </c>
      <c r="Z21" t="s">
        <v>95</v>
      </c>
      <c r="AB21" t="s">
        <v>92</v>
      </c>
      <c r="AC21" t="s">
        <v>93</v>
      </c>
      <c r="AD21" t="s">
        <v>94</v>
      </c>
      <c r="AE21" t="s">
        <v>95</v>
      </c>
      <c r="AG21" t="s">
        <v>92</v>
      </c>
      <c r="AH21" t="s">
        <v>93</v>
      </c>
      <c r="AI21" t="s">
        <v>94</v>
      </c>
      <c r="AJ21" t="s">
        <v>95</v>
      </c>
    </row>
    <row r="22" spans="6:36" x14ac:dyDescent="0.25">
      <c r="H22" s="45">
        <v>55.64</v>
      </c>
      <c r="I22" s="43">
        <v>-42.95</v>
      </c>
      <c r="J22" s="43">
        <v>-14.170000000000002</v>
      </c>
      <c r="K22" s="43">
        <v>-62.03807269532291</v>
      </c>
      <c r="M22" s="45">
        <v>74.28</v>
      </c>
      <c r="N22" s="43">
        <v>-159.44999999999999</v>
      </c>
      <c r="O22" s="43">
        <v>-33.049999999999997</v>
      </c>
      <c r="P22" s="43">
        <v>-128.07381004684234</v>
      </c>
      <c r="R22" s="45">
        <v>31.130000000000003</v>
      </c>
      <c r="S22" s="43">
        <v>74.740000000000009</v>
      </c>
      <c r="T22" s="43">
        <v>-11.399999999999999</v>
      </c>
      <c r="U22" s="43">
        <v>56.869892691715677</v>
      </c>
      <c r="W22" s="45"/>
      <c r="X22" s="43"/>
      <c r="Y22" s="43"/>
      <c r="Z22" s="43"/>
      <c r="AB22" s="45">
        <v>2.2600000000000051</v>
      </c>
      <c r="AC22" s="43">
        <v>25</v>
      </c>
      <c r="AD22" s="43">
        <v>-20.45</v>
      </c>
      <c r="AE22" s="43">
        <v>17.585045207755911</v>
      </c>
      <c r="AG22" s="45"/>
      <c r="AH22" s="43"/>
      <c r="AI22" s="43"/>
      <c r="AJ22" s="43"/>
    </row>
    <row r="23" spans="6:36" x14ac:dyDescent="0.25">
      <c r="H23" s="26">
        <v>55.66</v>
      </c>
      <c r="I23" s="27">
        <v>-61</v>
      </c>
      <c r="J23" s="27">
        <v>-15.36</v>
      </c>
      <c r="K23" s="27">
        <v>-79.316720559109442</v>
      </c>
      <c r="M23" s="26">
        <v>-5.6500000000000057</v>
      </c>
      <c r="N23" s="27">
        <v>-8.39</v>
      </c>
      <c r="O23" s="27">
        <v>-23.689999999999998</v>
      </c>
      <c r="P23" s="27">
        <v>-8.171290756211846</v>
      </c>
      <c r="R23" s="26">
        <v>32.090000000000003</v>
      </c>
      <c r="S23" s="27">
        <v>69.430000000000007</v>
      </c>
      <c r="T23" s="27">
        <v>-13.93</v>
      </c>
      <c r="U23" s="27">
        <v>51.216465004782975</v>
      </c>
      <c r="W23" s="26"/>
      <c r="X23" s="27"/>
      <c r="Y23" s="27"/>
      <c r="Z23" s="27"/>
      <c r="AB23" s="26">
        <v>-6.5999999999999943</v>
      </c>
      <c r="AC23" s="27">
        <v>-2.5800000000000125</v>
      </c>
      <c r="AD23" s="27">
        <v>-23.15</v>
      </c>
      <c r="AE23" s="27">
        <v>-2.7280311564842066</v>
      </c>
      <c r="AG23" s="26"/>
      <c r="AH23" s="27"/>
      <c r="AI23" s="27"/>
      <c r="AJ23" s="27"/>
    </row>
    <row r="24" spans="6:36" x14ac:dyDescent="0.25">
      <c r="H24" s="26">
        <v>17.899999999999999</v>
      </c>
      <c r="I24" s="27">
        <v>3.6299999999999955</v>
      </c>
      <c r="J24" s="27">
        <v>-13.260000000000002</v>
      </c>
      <c r="K24" s="27">
        <v>-7.1226954020496578</v>
      </c>
      <c r="M24" s="26">
        <v>28</v>
      </c>
      <c r="N24" s="27">
        <v>79.849999999999994</v>
      </c>
      <c r="O24" s="27">
        <v>-14</v>
      </c>
      <c r="P24" s="27">
        <v>62.1851058006431</v>
      </c>
      <c r="R24" s="26">
        <v>33.06</v>
      </c>
      <c r="S24" s="27">
        <v>70.88</v>
      </c>
      <c r="T24" s="27">
        <v>-13.79</v>
      </c>
      <c r="U24" s="27">
        <v>52.450187879208528</v>
      </c>
      <c r="W24" s="26"/>
      <c r="X24" s="27"/>
      <c r="Y24" s="27"/>
      <c r="Z24" s="27"/>
      <c r="AB24" s="26">
        <v>-6.6200000000000045</v>
      </c>
      <c r="AC24" s="27">
        <v>-8.39</v>
      </c>
      <c r="AD24" s="27">
        <v>-23.7</v>
      </c>
      <c r="AE24" s="27">
        <v>-7.6467694318926647</v>
      </c>
      <c r="AG24" s="26"/>
      <c r="AH24" s="27"/>
      <c r="AI24" s="27"/>
      <c r="AJ24" s="27"/>
    </row>
    <row r="25" spans="6:36" x14ac:dyDescent="0.25">
      <c r="H25" s="26">
        <v>55.65</v>
      </c>
      <c r="I25" s="27">
        <v>-27.72</v>
      </c>
      <c r="J25" s="27">
        <v>-13.02</v>
      </c>
      <c r="K25" s="27">
        <v>-47.225459584794507</v>
      </c>
      <c r="M25" s="26">
        <v>228.16</v>
      </c>
      <c r="N25" s="27">
        <v>-131.72</v>
      </c>
      <c r="O25" s="27">
        <v>-14.71</v>
      </c>
      <c r="P25" s="27">
        <v>-4.5330245954488646E-2</v>
      </c>
      <c r="R25" s="26">
        <v>35.49</v>
      </c>
      <c r="S25" s="27">
        <v>72.31</v>
      </c>
      <c r="T25" s="27">
        <v>-13.620000000000001</v>
      </c>
      <c r="U25" s="27">
        <v>53.401527840689596</v>
      </c>
      <c r="W25" s="26"/>
      <c r="X25" s="27"/>
      <c r="Y25" s="27"/>
      <c r="Z25" s="27"/>
      <c r="AB25" s="26">
        <v>63.03</v>
      </c>
      <c r="AC25" s="27">
        <v>-39.299999999999997</v>
      </c>
      <c r="AD25" s="27">
        <v>-24.86</v>
      </c>
      <c r="AE25" s="27">
        <v>-61.679165727931647</v>
      </c>
      <c r="AG25" s="26"/>
      <c r="AH25" s="27"/>
      <c r="AI25" s="27"/>
      <c r="AJ25" s="27"/>
    </row>
    <row r="26" spans="6:36" ht="15.75" thickBot="1" x14ac:dyDescent="0.3">
      <c r="H26" s="33">
        <v>60.1</v>
      </c>
      <c r="I26" s="34">
        <v>-45.09</v>
      </c>
      <c r="J26" s="34">
        <v>-25.43</v>
      </c>
      <c r="K26" s="34">
        <v>-67.039998159763243</v>
      </c>
      <c r="M26" s="33">
        <v>209.75</v>
      </c>
      <c r="N26" s="34">
        <v>-147.37</v>
      </c>
      <c r="O26" s="34">
        <v>-18.399999999999999</v>
      </c>
      <c r="P26" s="34">
        <v>-17.933029009291744</v>
      </c>
      <c r="R26" s="33">
        <v>28.46</v>
      </c>
      <c r="S26" s="34">
        <v>72.099999999999994</v>
      </c>
      <c r="T26" s="34">
        <v>-12.719999999999999</v>
      </c>
      <c r="U26" s="34">
        <v>54.707985408602696</v>
      </c>
      <c r="W26" s="33"/>
      <c r="X26" s="34"/>
      <c r="Y26" s="34"/>
      <c r="Z26" s="34"/>
      <c r="AB26" s="33">
        <v>-6.6099999999999994</v>
      </c>
      <c r="AC26" s="34">
        <v>-6.9399999999999977</v>
      </c>
      <c r="AD26" s="34">
        <v>-23.560000000000002</v>
      </c>
      <c r="AE26" s="34">
        <v>-6.427835197586262</v>
      </c>
      <c r="AG26" s="33"/>
      <c r="AH26" s="34"/>
      <c r="AI26" s="34"/>
      <c r="AJ26" s="34"/>
    </row>
    <row r="27" spans="6:36" x14ac:dyDescent="0.25">
      <c r="H27" s="45">
        <v>53.41</v>
      </c>
      <c r="I27" s="43">
        <v>20.629999999999995</v>
      </c>
      <c r="J27" s="43">
        <v>-2.2800000000000011</v>
      </c>
      <c r="K27" s="43">
        <v>48.430540471555418</v>
      </c>
      <c r="M27" s="45">
        <v>-73.569999999999993</v>
      </c>
      <c r="N27" s="43">
        <v>33.610000000000014</v>
      </c>
      <c r="O27" s="43">
        <v>-18.5</v>
      </c>
      <c r="P27" s="43">
        <v>5.2825862258468987</v>
      </c>
      <c r="R27" s="45">
        <v>51.330000000000013</v>
      </c>
      <c r="S27" s="43">
        <v>65.289999999999992</v>
      </c>
      <c r="T27" s="43">
        <v>-2.1099999999999994</v>
      </c>
      <c r="U27" s="43">
        <v>80.810344894315648</v>
      </c>
      <c r="W27" s="45"/>
      <c r="X27" s="43"/>
      <c r="Y27" s="43"/>
      <c r="Z27" s="43"/>
      <c r="AB27" s="45">
        <v>39.010000000000005</v>
      </c>
      <c r="AC27" s="43">
        <v>74.550000000000011</v>
      </c>
      <c r="AD27" s="43">
        <v>-4.3800000000000026</v>
      </c>
      <c r="AE27" s="43">
        <v>81.238295359222519</v>
      </c>
      <c r="AG27" s="45"/>
      <c r="AH27" s="43"/>
      <c r="AI27" s="43"/>
      <c r="AJ27" s="43"/>
    </row>
    <row r="28" spans="6:36" x14ac:dyDescent="0.25">
      <c r="H28" s="26">
        <v>61.050000000000011</v>
      </c>
      <c r="I28" s="27">
        <v>13.790000000000006</v>
      </c>
      <c r="J28" s="27">
        <v>-4.8500000000000014</v>
      </c>
      <c r="K28" s="27">
        <v>48.725821891867184</v>
      </c>
      <c r="M28" s="26">
        <v>-63.38</v>
      </c>
      <c r="N28" s="27">
        <v>35.009999999999991</v>
      </c>
      <c r="O28" s="27">
        <v>-18.25</v>
      </c>
      <c r="P28" s="27">
        <v>7.4138272380628507</v>
      </c>
      <c r="R28" s="26">
        <v>36.549999999999997</v>
      </c>
      <c r="S28" s="27">
        <v>66.139999999999986</v>
      </c>
      <c r="T28" s="27">
        <v>0.82999999999999829</v>
      </c>
      <c r="U28" s="27">
        <v>73.763418206580212</v>
      </c>
      <c r="W28" s="26"/>
      <c r="X28" s="27"/>
      <c r="Y28" s="27"/>
      <c r="Z28" s="27"/>
      <c r="AB28" s="26">
        <v>37.510000000000005</v>
      </c>
      <c r="AC28" s="27">
        <v>63.72</v>
      </c>
      <c r="AD28" s="27">
        <v>-1.6700000000000017</v>
      </c>
      <c r="AE28" s="27">
        <v>71.851873807955712</v>
      </c>
      <c r="AG28" s="26"/>
      <c r="AH28" s="27"/>
      <c r="AI28" s="27"/>
      <c r="AJ28" s="27"/>
    </row>
    <row r="29" spans="6:36" x14ac:dyDescent="0.25">
      <c r="H29" s="26">
        <v>42.16</v>
      </c>
      <c r="I29" s="27">
        <v>14.990000000000009</v>
      </c>
      <c r="J29" s="27">
        <v>18.159999999999997</v>
      </c>
      <c r="K29" s="27">
        <v>41.828643927134294</v>
      </c>
      <c r="M29" s="26">
        <v>-64.210000000000008</v>
      </c>
      <c r="N29" s="27">
        <v>34.860000000000014</v>
      </c>
      <c r="O29" s="27">
        <v>-17.27</v>
      </c>
      <c r="P29" s="27">
        <v>7.3087746038407886</v>
      </c>
      <c r="R29" s="26">
        <v>58.430000000000007</v>
      </c>
      <c r="S29" s="27">
        <v>65.050000000000011</v>
      </c>
      <c r="T29" s="27">
        <v>-1.0499999999999972</v>
      </c>
      <c r="U29" s="27">
        <v>84.9839298752959</v>
      </c>
      <c r="W29" s="26"/>
      <c r="X29" s="27"/>
      <c r="Y29" s="27"/>
      <c r="Z29" s="27"/>
      <c r="AB29" s="26">
        <v>37.459999999999994</v>
      </c>
      <c r="AC29" s="27">
        <v>58.860000000000014</v>
      </c>
      <c r="AD29" s="27">
        <v>1.1499999999999986</v>
      </c>
      <c r="AE29" s="27">
        <v>68.326295371409458</v>
      </c>
      <c r="AG29" s="26"/>
      <c r="AH29" s="27"/>
      <c r="AI29" s="27"/>
      <c r="AJ29" s="27"/>
    </row>
    <row r="30" spans="6:36" x14ac:dyDescent="0.25">
      <c r="H30" s="26">
        <v>16.47</v>
      </c>
      <c r="I30" s="27">
        <v>70.800000000000011</v>
      </c>
      <c r="J30" s="27">
        <v>-6.9899999999999984</v>
      </c>
      <c r="K30" s="27">
        <v>66.580769239324667</v>
      </c>
      <c r="M30" s="26">
        <v>-80.510000000000005</v>
      </c>
      <c r="N30" s="27">
        <v>30.439999999999998</v>
      </c>
      <c r="O30" s="27">
        <v>-16.86</v>
      </c>
      <c r="P30" s="27">
        <v>2.2673589983089073</v>
      </c>
      <c r="R30" s="26">
        <v>-7.2800000000000011</v>
      </c>
      <c r="S30" s="27">
        <v>-28.010000000000005</v>
      </c>
      <c r="T30" s="27">
        <v>-14.559999999999999</v>
      </c>
      <c r="U30" s="27">
        <v>-29.363365298317746</v>
      </c>
      <c r="W30" s="26"/>
      <c r="X30" s="27"/>
      <c r="Y30" s="27"/>
      <c r="Z30" s="27"/>
      <c r="AB30" s="26">
        <v>37.510000000000005</v>
      </c>
      <c r="AC30" s="27">
        <v>63.72</v>
      </c>
      <c r="AD30" s="27">
        <v>-1.3999999999999986</v>
      </c>
      <c r="AE30" s="27">
        <v>71.896623882512529</v>
      </c>
      <c r="AG30" s="26"/>
      <c r="AH30" s="27"/>
      <c r="AI30" s="27"/>
      <c r="AJ30" s="27"/>
    </row>
    <row r="31" spans="6:36" ht="15.75" thickBot="1" x14ac:dyDescent="0.3">
      <c r="H31" s="33">
        <v>-19.630000000000003</v>
      </c>
      <c r="I31" s="34">
        <v>106.16999999999999</v>
      </c>
      <c r="J31" s="34">
        <v>-7.0500000000000007</v>
      </c>
      <c r="K31" s="34">
        <v>86.412816060897427</v>
      </c>
      <c r="M31" s="33">
        <v>-80.510000000000005</v>
      </c>
      <c r="N31" s="34">
        <v>30.439999999999998</v>
      </c>
      <c r="O31" s="34">
        <v>-16.86</v>
      </c>
      <c r="P31" s="34">
        <v>2.2673589983089073</v>
      </c>
      <c r="R31" s="33">
        <v>-159.55000000000001</v>
      </c>
      <c r="S31" s="34">
        <v>190.61</v>
      </c>
      <c r="T31" s="34">
        <v>-8.64</v>
      </c>
      <c r="U31" s="34">
        <v>172.76395220035423</v>
      </c>
      <c r="W31" s="33"/>
      <c r="X31" s="34"/>
      <c r="Y31" s="34"/>
      <c r="Z31" s="34"/>
      <c r="AB31" s="33">
        <v>12.480000000000004</v>
      </c>
      <c r="AC31" s="34">
        <v>-4.1099999999999994</v>
      </c>
      <c r="AD31" s="34">
        <v>-10.079999999999998</v>
      </c>
      <c r="AE31" s="34">
        <v>1.9299298628036752</v>
      </c>
      <c r="AG31" s="33"/>
      <c r="AH31" s="34"/>
      <c r="AI31" s="34"/>
      <c r="AJ31" s="34"/>
    </row>
    <row r="32" spans="6:36" x14ac:dyDescent="0.25">
      <c r="H32" s="45">
        <v>60.169999999999987</v>
      </c>
      <c r="I32" s="43">
        <v>77.72</v>
      </c>
      <c r="J32" s="43">
        <v>1.4500000000000028</v>
      </c>
      <c r="K32" s="43">
        <v>71.764547877805853</v>
      </c>
      <c r="M32" s="45">
        <v>-76.099999999999994</v>
      </c>
      <c r="N32" s="43">
        <v>37.25</v>
      </c>
      <c r="O32" s="43">
        <v>-11.829999999999998</v>
      </c>
      <c r="P32" s="43">
        <v>-70.22395698654276</v>
      </c>
      <c r="R32" s="45">
        <v>61.860000000000014</v>
      </c>
      <c r="S32" s="43">
        <v>45.12</v>
      </c>
      <c r="T32" s="43">
        <v>-3.5600000000000023</v>
      </c>
      <c r="U32" s="43">
        <v>64.540927587825138</v>
      </c>
      <c r="W32" s="45"/>
      <c r="X32" s="43"/>
      <c r="Y32" s="43"/>
      <c r="Z32" s="43"/>
      <c r="AB32" s="45">
        <v>-3.7599999999999909</v>
      </c>
      <c r="AC32" s="43">
        <v>-12.61</v>
      </c>
      <c r="AD32" s="43">
        <v>-16.75</v>
      </c>
      <c r="AE32" s="43">
        <v>-5.997444579047027</v>
      </c>
      <c r="AG32" s="45"/>
      <c r="AH32" s="43"/>
      <c r="AI32" s="43"/>
      <c r="AJ32" s="43"/>
    </row>
    <row r="33" spans="6:36" x14ac:dyDescent="0.25">
      <c r="H33" s="26">
        <v>64.319999999999993</v>
      </c>
      <c r="I33" s="27">
        <v>77.3</v>
      </c>
      <c r="J33" s="27">
        <v>-0.5</v>
      </c>
      <c r="K33" s="27">
        <v>75.244585122540997</v>
      </c>
      <c r="M33" s="26">
        <v>-72.33</v>
      </c>
      <c r="N33" s="27">
        <v>28.73</v>
      </c>
      <c r="O33" s="27">
        <v>-14.59</v>
      </c>
      <c r="P33" s="27">
        <v>-69.925055442091235</v>
      </c>
      <c r="R33" s="26">
        <v>51.870000000000005</v>
      </c>
      <c r="S33" s="27">
        <v>54.95</v>
      </c>
      <c r="T33" s="27">
        <v>-1.740000000000002</v>
      </c>
      <c r="U33" s="27">
        <v>57.19480409625811</v>
      </c>
      <c r="W33" s="26"/>
      <c r="X33" s="27"/>
      <c r="Y33" s="27"/>
      <c r="Z33" s="27"/>
      <c r="AB33" s="26">
        <v>-7.4699999999999989</v>
      </c>
      <c r="AC33" s="27">
        <v>-14.1</v>
      </c>
      <c r="AD33" s="27">
        <v>-17.93</v>
      </c>
      <c r="AE33" s="27">
        <v>-9.6917877468935387</v>
      </c>
      <c r="AG33" s="26"/>
      <c r="AH33" s="27"/>
      <c r="AI33" s="27"/>
      <c r="AJ33" s="27"/>
    </row>
    <row r="34" spans="6:36" x14ac:dyDescent="0.25">
      <c r="H34" s="26">
        <v>18.129999999999995</v>
      </c>
      <c r="I34" s="27">
        <v>62.17</v>
      </c>
      <c r="J34" s="27">
        <v>-4.4399999999999977</v>
      </c>
      <c r="K34" s="27">
        <v>26.605124109636336</v>
      </c>
      <c r="M34" s="26">
        <v>-62.819999999999993</v>
      </c>
      <c r="N34" s="27">
        <v>32.94</v>
      </c>
      <c r="O34" s="27">
        <v>-14.120000000000001</v>
      </c>
      <c r="P34" s="27">
        <v>-59.738364357692419</v>
      </c>
      <c r="R34" s="26">
        <v>55.610000000000014</v>
      </c>
      <c r="S34" s="27">
        <v>53.53</v>
      </c>
      <c r="T34" s="27">
        <v>-1.8299999999999983</v>
      </c>
      <c r="U34" s="27">
        <v>60.455744467483811</v>
      </c>
      <c r="W34" s="26"/>
      <c r="X34" s="27"/>
      <c r="Y34" s="27"/>
      <c r="Z34" s="27"/>
      <c r="AB34" s="26">
        <v>21.550000000000011</v>
      </c>
      <c r="AC34" s="27">
        <v>6.05</v>
      </c>
      <c r="AD34" s="27">
        <v>-8.6900000000000013</v>
      </c>
      <c r="AE34" s="27">
        <v>19.785714096207158</v>
      </c>
      <c r="AG34" s="26"/>
      <c r="AH34" s="27"/>
      <c r="AI34" s="27"/>
      <c r="AJ34" s="27"/>
    </row>
    <row r="35" spans="6:36" x14ac:dyDescent="0.25">
      <c r="H35" s="26">
        <v>54.289999999999992</v>
      </c>
      <c r="I35" s="27">
        <v>77.3</v>
      </c>
      <c r="J35" s="27">
        <v>0.39000000000000057</v>
      </c>
      <c r="K35" s="27">
        <v>65.958940106648868</v>
      </c>
      <c r="M35" s="26">
        <v>-47.64</v>
      </c>
      <c r="N35" s="27">
        <v>47.04</v>
      </c>
      <c r="O35" s="27">
        <v>-10.59</v>
      </c>
      <c r="P35" s="27">
        <v>-40.558389888085486</v>
      </c>
      <c r="R35" s="26">
        <v>54.22</v>
      </c>
      <c r="S35" s="27">
        <v>57.73</v>
      </c>
      <c r="T35" s="27">
        <v>-1.4500000000000028</v>
      </c>
      <c r="U35" s="27">
        <v>60.153083535316028</v>
      </c>
      <c r="W35" s="26"/>
      <c r="X35" s="27"/>
      <c r="Y35" s="27"/>
      <c r="Z35" s="27"/>
      <c r="AB35" s="26">
        <v>-8.3300000000000125</v>
      </c>
      <c r="AC35" s="27">
        <v>-14.19</v>
      </c>
      <c r="AD35" s="27">
        <v>-18.96</v>
      </c>
      <c r="AE35" s="27">
        <v>-10.650618729136255</v>
      </c>
      <c r="AG35" s="26"/>
      <c r="AH35" s="27"/>
      <c r="AI35" s="27"/>
      <c r="AJ35" s="27"/>
    </row>
    <row r="36" spans="6:36" ht="15.75" thickBot="1" x14ac:dyDescent="0.3">
      <c r="H36" s="33">
        <v>58.039999999999992</v>
      </c>
      <c r="I36" s="34">
        <v>78.680000000000007</v>
      </c>
      <c r="J36" s="34">
        <v>0.56000000000000227</v>
      </c>
      <c r="K36" s="34">
        <v>69.932380645212703</v>
      </c>
      <c r="M36" s="33">
        <v>-63.790000000000006</v>
      </c>
      <c r="N36" s="34">
        <v>28.66</v>
      </c>
      <c r="O36" s="34">
        <v>-15.510000000000002</v>
      </c>
      <c r="P36" s="34">
        <v>-62.037327229043527</v>
      </c>
      <c r="R36" s="33">
        <v>55.629999999999995</v>
      </c>
      <c r="S36" s="34">
        <v>59.12</v>
      </c>
      <c r="T36" s="34">
        <v>-1.3100000000000023</v>
      </c>
      <c r="U36" s="34">
        <v>61.863701683096451</v>
      </c>
      <c r="W36" s="33"/>
      <c r="X36" s="34"/>
      <c r="Y36" s="34"/>
      <c r="Z36" s="34"/>
      <c r="AB36" s="33">
        <v>10.849999999999994</v>
      </c>
      <c r="AC36" s="34">
        <v>-2.69</v>
      </c>
      <c r="AD36" s="34">
        <v>-14.649999999999999</v>
      </c>
      <c r="AE36" s="34">
        <v>8.3178524323450347</v>
      </c>
      <c r="AG36" s="33"/>
      <c r="AH36" s="34"/>
      <c r="AI36" s="34"/>
      <c r="AJ36" s="34"/>
    </row>
    <row r="38" spans="6:36" x14ac:dyDescent="0.25">
      <c r="F38" t="s">
        <v>67</v>
      </c>
      <c r="H38" s="44">
        <f>AVERAGE(H22:H36)</f>
        <v>43.557333333333332</v>
      </c>
      <c r="I38" s="44">
        <f t="shared" ref="I38:Z38" si="3">AVERAGE(I22:I36)</f>
        <v>28.428000000000001</v>
      </c>
      <c r="J38" s="44">
        <f t="shared" si="3"/>
        <v>-5.7859999999999996</v>
      </c>
      <c r="K38" s="44">
        <f t="shared" si="3"/>
        <v>22.582748203438928</v>
      </c>
      <c r="L38" s="44"/>
      <c r="M38" s="44">
        <f t="shared" si="3"/>
        <v>-10.021333333333333</v>
      </c>
      <c r="N38" s="44">
        <f t="shared" si="3"/>
        <v>-1.8733333333333322</v>
      </c>
      <c r="O38" s="44">
        <f t="shared" si="3"/>
        <v>-17.215333333333334</v>
      </c>
      <c r="P38" s="44">
        <f t="shared" si="3"/>
        <v>-24.665436139782962</v>
      </c>
      <c r="Q38" s="44"/>
      <c r="R38" s="44">
        <f t="shared" si="3"/>
        <v>27.926666666666666</v>
      </c>
      <c r="S38" s="44">
        <f t="shared" si="3"/>
        <v>65.932666666666677</v>
      </c>
      <c r="T38" s="44">
        <f t="shared" si="3"/>
        <v>-6.7253333333333334</v>
      </c>
      <c r="U38" s="44">
        <f t="shared" si="3"/>
        <v>63.720840004880486</v>
      </c>
      <c r="V38" s="44"/>
      <c r="W38" s="44" t="e">
        <f t="shared" si="3"/>
        <v>#DIV/0!</v>
      </c>
      <c r="X38" s="44" t="e">
        <f t="shared" si="3"/>
        <v>#DIV/0!</v>
      </c>
      <c r="Y38" s="44" t="e">
        <f t="shared" si="3"/>
        <v>#DIV/0!</v>
      </c>
      <c r="Z38" s="44" t="e">
        <f t="shared" si="3"/>
        <v>#DIV/0!</v>
      </c>
      <c r="AA38" s="44"/>
      <c r="AB38" s="44">
        <f t="shared" ref="AB38:AE38" si="4">AVERAGE(AB22:AB36)</f>
        <v>14.818000000000001</v>
      </c>
      <c r="AC38" s="44">
        <f t="shared" si="4"/>
        <v>12.466000000000003</v>
      </c>
      <c r="AD38" s="44">
        <f t="shared" si="4"/>
        <v>-13.93866666666667</v>
      </c>
      <c r="AE38" s="44">
        <f t="shared" si="4"/>
        <v>15.740665163416026</v>
      </c>
      <c r="AF38" s="44"/>
      <c r="AG38" s="44" t="e">
        <f>AVERAGE(AG22:AG36)</f>
        <v>#DIV/0!</v>
      </c>
      <c r="AH38" s="44" t="e">
        <f>AVERAGE(AH22:AH36)</f>
        <v>#DIV/0!</v>
      </c>
      <c r="AI38" s="44" t="e">
        <f>AVERAGE(AI22:AI36)</f>
        <v>#DIV/0!</v>
      </c>
      <c r="AJ38" s="44" t="e">
        <f>AVERAGE(AJ22:AJ36)</f>
        <v>#DIV/0!</v>
      </c>
    </row>
    <row r="39" spans="6:36" x14ac:dyDescent="0.25">
      <c r="F39" t="s">
        <v>83</v>
      </c>
      <c r="H39" s="44">
        <f>MAX(H22:H36)</f>
        <v>64.319999999999993</v>
      </c>
      <c r="I39" s="44">
        <f t="shared" ref="I39:Z39" si="5">MAX(I22:I36)</f>
        <v>106.16999999999999</v>
      </c>
      <c r="J39" s="44">
        <f t="shared" si="5"/>
        <v>18.159999999999997</v>
      </c>
      <c r="K39" s="44">
        <f t="shared" si="5"/>
        <v>86.412816060897427</v>
      </c>
      <c r="L39" s="44"/>
      <c r="M39" s="44">
        <f t="shared" si="5"/>
        <v>228.16</v>
      </c>
      <c r="N39" s="44">
        <f t="shared" si="5"/>
        <v>79.849999999999994</v>
      </c>
      <c r="O39" s="44">
        <f t="shared" si="5"/>
        <v>-10.59</v>
      </c>
      <c r="P39" s="44">
        <f t="shared" si="5"/>
        <v>62.1851058006431</v>
      </c>
      <c r="Q39" s="44"/>
      <c r="R39" s="44">
        <f t="shared" si="5"/>
        <v>61.860000000000014</v>
      </c>
      <c r="S39" s="44">
        <f t="shared" si="5"/>
        <v>190.61</v>
      </c>
      <c r="T39" s="44">
        <f t="shared" si="5"/>
        <v>0.82999999999999829</v>
      </c>
      <c r="U39" s="44">
        <f t="shared" si="5"/>
        <v>172.76395220035423</v>
      </c>
      <c r="V39" s="44"/>
      <c r="W39" s="44">
        <f t="shared" si="5"/>
        <v>0</v>
      </c>
      <c r="X39" s="44">
        <f t="shared" si="5"/>
        <v>0</v>
      </c>
      <c r="Y39" s="44">
        <f t="shared" si="5"/>
        <v>0</v>
      </c>
      <c r="Z39" s="44">
        <f t="shared" si="5"/>
        <v>0</v>
      </c>
      <c r="AA39" s="44"/>
      <c r="AB39" s="44">
        <f t="shared" ref="AB39:AE39" si="6">MAX(AB22:AB36)</f>
        <v>63.03</v>
      </c>
      <c r="AC39" s="44">
        <f t="shared" si="6"/>
        <v>74.550000000000011</v>
      </c>
      <c r="AD39" s="44">
        <f t="shared" si="6"/>
        <v>1.1499999999999986</v>
      </c>
      <c r="AE39" s="44">
        <f t="shared" si="6"/>
        <v>81.238295359222519</v>
      </c>
      <c r="AF39" s="44"/>
      <c r="AG39" s="44">
        <f>MAX(AG22:AG36)</f>
        <v>0</v>
      </c>
      <c r="AH39" s="44">
        <f>MAX(AH22:AH36)</f>
        <v>0</v>
      </c>
      <c r="AI39" s="44">
        <f>MAX(AI22:AI36)</f>
        <v>0</v>
      </c>
      <c r="AJ39" s="44">
        <f>MAX(AJ22:AJ36)</f>
        <v>0</v>
      </c>
    </row>
    <row r="40" spans="6:36" x14ac:dyDescent="0.25">
      <c r="F40" t="s">
        <v>84</v>
      </c>
      <c r="H40" s="44">
        <f>MIN(H22:H36)</f>
        <v>-19.630000000000003</v>
      </c>
      <c r="I40" s="44">
        <f t="shared" ref="I40:Z40" si="7">MIN(I22:I36)</f>
        <v>-61</v>
      </c>
      <c r="J40" s="44">
        <f t="shared" si="7"/>
        <v>-25.43</v>
      </c>
      <c r="K40" s="44">
        <f t="shared" si="7"/>
        <v>-79.316720559109442</v>
      </c>
      <c r="L40" s="44"/>
      <c r="M40" s="44">
        <f t="shared" si="7"/>
        <v>-80.510000000000005</v>
      </c>
      <c r="N40" s="44">
        <f t="shared" si="7"/>
        <v>-159.44999999999999</v>
      </c>
      <c r="O40" s="44">
        <f t="shared" si="7"/>
        <v>-33.049999999999997</v>
      </c>
      <c r="P40" s="44">
        <f t="shared" si="7"/>
        <v>-128.07381004684234</v>
      </c>
      <c r="Q40" s="44"/>
      <c r="R40" s="44">
        <f t="shared" si="7"/>
        <v>-159.55000000000001</v>
      </c>
      <c r="S40" s="44">
        <f t="shared" si="7"/>
        <v>-28.010000000000005</v>
      </c>
      <c r="T40" s="44">
        <f t="shared" si="7"/>
        <v>-14.559999999999999</v>
      </c>
      <c r="U40" s="44">
        <f t="shared" si="7"/>
        <v>-29.363365298317746</v>
      </c>
      <c r="V40" s="44"/>
      <c r="W40" s="44">
        <f t="shared" si="7"/>
        <v>0</v>
      </c>
      <c r="X40" s="44">
        <f t="shared" si="7"/>
        <v>0</v>
      </c>
      <c r="Y40" s="44">
        <f t="shared" si="7"/>
        <v>0</v>
      </c>
      <c r="Z40" s="44">
        <f t="shared" si="7"/>
        <v>0</v>
      </c>
      <c r="AA40" s="44"/>
      <c r="AB40" s="44">
        <f t="shared" ref="AB40:AE40" si="8">MIN(AB22:AB36)</f>
        <v>-8.3300000000000125</v>
      </c>
      <c r="AC40" s="44">
        <f t="shared" si="8"/>
        <v>-39.299999999999997</v>
      </c>
      <c r="AD40" s="44">
        <f t="shared" si="8"/>
        <v>-24.86</v>
      </c>
      <c r="AE40" s="44">
        <f t="shared" si="8"/>
        <v>-61.679165727931647</v>
      </c>
      <c r="AF40" s="44"/>
      <c r="AG40" s="44">
        <f>MIN(AG22:AG36)</f>
        <v>0</v>
      </c>
      <c r="AH40" s="44">
        <f>MIN(AH22:AH36)</f>
        <v>0</v>
      </c>
      <c r="AI40" s="44">
        <f>MIN(AI22:AI36)</f>
        <v>0</v>
      </c>
      <c r="AJ40" s="44">
        <f>MIN(AJ22:AJ36)</f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034-A55A-4069-92D4-3157EC5061A8}">
  <dimension ref="B2:AA30"/>
  <sheetViews>
    <sheetView topLeftCell="N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>
        <v>-64.14</v>
      </c>
      <c r="N5" s="16">
        <v>165.5</v>
      </c>
      <c r="O5" s="17">
        <v>18.68</v>
      </c>
      <c r="Q5" s="18">
        <f>(M5-J5)/J5*100</f>
        <v>-13.324324324324325</v>
      </c>
      <c r="R5" s="19">
        <f>(N5-K5)/K5*100</f>
        <v>25.378787878787879</v>
      </c>
      <c r="S5" s="19">
        <f>(O5-L5)/L5*100</f>
        <v>-49.852348993288594</v>
      </c>
      <c r="T5" s="27">
        <f t="shared" ref="T5:T9" si="0">(SQRT(M5^2+N5^2+O5^2)-SQRT(J5^2+K5^2+L5^2))/SQRT(J5^2+K5^2+L5^2)*100</f>
        <v>14.520729300564147</v>
      </c>
      <c r="U5" s="20"/>
      <c r="W5" s="45">
        <f>(M5-J5)</f>
        <v>9.86</v>
      </c>
      <c r="X5" s="43">
        <f>(N5-K5)</f>
        <v>33.5</v>
      </c>
      <c r="Y5" s="43">
        <f>(O5-L5)</f>
        <v>-18.57</v>
      </c>
      <c r="Z5" s="43">
        <f>(SQRT(M5^2+N5^2+O5^2)-SQRT(J5^2+K5^2+L5^2))</f>
        <v>22.629783280874193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-65.12</v>
      </c>
      <c r="N6" s="24">
        <v>164.05</v>
      </c>
      <c r="O6" s="25">
        <v>18.54</v>
      </c>
      <c r="Q6" s="26">
        <f t="shared" ref="Q6:S9" si="1">(M6-J6)/J6*100</f>
        <v>-11.999999999999995</v>
      </c>
      <c r="R6" s="27">
        <f t="shared" si="1"/>
        <v>24.280303030303038</v>
      </c>
      <c r="S6" s="27">
        <f t="shared" si="1"/>
        <v>-50.228187919463082</v>
      </c>
      <c r="T6" s="27">
        <f t="shared" si="0"/>
        <v>13.878279138024507</v>
      </c>
      <c r="U6" s="28"/>
      <c r="W6" s="26">
        <f t="shared" ref="W6:Y25" si="2">(M6-J6)</f>
        <v>8.8799999999999955</v>
      </c>
      <c r="X6" s="27">
        <f t="shared" si="2"/>
        <v>32.050000000000011</v>
      </c>
      <c r="Y6" s="27">
        <f t="shared" si="2"/>
        <v>-18.71</v>
      </c>
      <c r="Z6" s="27">
        <f t="shared" ref="Z6:Z25" si="3">(SQRT(M6^2+N6^2+O6^2)-SQRT(J6^2+K6^2+L6^2))</f>
        <v>21.628558917682625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-65.12</v>
      </c>
      <c r="N7" s="24">
        <v>162.6</v>
      </c>
      <c r="O7" s="25">
        <v>18.399999999999999</v>
      </c>
      <c r="Q7" s="26">
        <f t="shared" si="1"/>
        <v>-11.999999999999995</v>
      </c>
      <c r="R7" s="27">
        <f t="shared" si="1"/>
        <v>23.18181818181818</v>
      </c>
      <c r="S7" s="27">
        <f t="shared" si="1"/>
        <v>-50.604026845637584</v>
      </c>
      <c r="T7" s="27">
        <f t="shared" si="0"/>
        <v>13.009374458925954</v>
      </c>
      <c r="U7" s="28"/>
      <c r="W7" s="26">
        <f t="shared" si="2"/>
        <v>8.8799999999999955</v>
      </c>
      <c r="X7" s="27">
        <f t="shared" si="2"/>
        <v>30.599999999999994</v>
      </c>
      <c r="Y7" s="27">
        <f t="shared" si="2"/>
        <v>-18.850000000000001</v>
      </c>
      <c r="Z7" s="27">
        <f t="shared" si="3"/>
        <v>20.27441725077793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-64.42</v>
      </c>
      <c r="N8" s="24">
        <v>164.23</v>
      </c>
      <c r="O8" s="25">
        <v>17.559999999999999</v>
      </c>
      <c r="Q8" s="26">
        <f t="shared" si="1"/>
        <v>-12.945945945945944</v>
      </c>
      <c r="R8" s="27">
        <f t="shared" si="1"/>
        <v>24.416666666666657</v>
      </c>
      <c r="S8" s="27">
        <f t="shared" si="1"/>
        <v>-52.859060402684563</v>
      </c>
      <c r="T8" s="27">
        <f t="shared" si="0"/>
        <v>13.757155762430054</v>
      </c>
      <c r="U8" s="28"/>
      <c r="W8" s="26">
        <f t="shared" si="2"/>
        <v>9.5799999999999983</v>
      </c>
      <c r="X8" s="27">
        <f t="shared" si="2"/>
        <v>32.22999999999999</v>
      </c>
      <c r="Y8" s="27">
        <f t="shared" si="2"/>
        <v>-19.690000000000001</v>
      </c>
      <c r="Z8" s="27">
        <f t="shared" si="3"/>
        <v>21.439794587516104</v>
      </c>
      <c r="AA8" s="28"/>
    </row>
    <row r="9" spans="2:27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>
        <v>-66.84</v>
      </c>
      <c r="N9" s="31">
        <v>165.69</v>
      </c>
      <c r="O9" s="32">
        <v>17.670000000000002</v>
      </c>
      <c r="Q9" s="33">
        <f t="shared" si="1"/>
        <v>-9.6756756756756719</v>
      </c>
      <c r="R9" s="34">
        <f t="shared" si="1"/>
        <v>25.52272727272727</v>
      </c>
      <c r="S9" s="34">
        <f t="shared" si="1"/>
        <v>-52.563758389261736</v>
      </c>
      <c r="T9" s="27">
        <f t="shared" si="0"/>
        <v>15.20155338233857</v>
      </c>
      <c r="U9" s="35"/>
      <c r="W9" s="33">
        <f t="shared" si="2"/>
        <v>7.1599999999999966</v>
      </c>
      <c r="X9" s="34">
        <f t="shared" si="2"/>
        <v>33.69</v>
      </c>
      <c r="Y9" s="34">
        <f t="shared" si="2"/>
        <v>-19.579999999999998</v>
      </c>
      <c r="Z9" s="34">
        <f t="shared" si="3"/>
        <v>23.690811353503904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61.6</v>
      </c>
      <c r="N13" s="16">
        <v>149.44</v>
      </c>
      <c r="O13" s="17">
        <v>24.55</v>
      </c>
      <c r="Q13" s="18">
        <f>(M13-J13)/J13*100</f>
        <v>-22.025316455696199</v>
      </c>
      <c r="R13" s="19">
        <f>(N13-K13)/K13*100</f>
        <v>31.087719298245613</v>
      </c>
      <c r="S13" s="19">
        <f>(O13-L13)/L13*100</f>
        <v>-34.09395973154362</v>
      </c>
      <c r="T13" s="27">
        <f t="shared" ref="T13:T17" si="4">(SQRT(M13^2+N13^2+O13^2)-SQRT(J13^2+K13^2+L13^2))/SQRT(J13^2+K13^2+L13^2)*100</f>
        <v>13.842300500692403</v>
      </c>
      <c r="U13" s="20"/>
      <c r="W13" s="45">
        <f t="shared" si="2"/>
        <v>-17.399999999999999</v>
      </c>
      <c r="X13" s="43">
        <f t="shared" si="2"/>
        <v>35.44</v>
      </c>
      <c r="Y13" s="43">
        <f t="shared" si="2"/>
        <v>-12.7</v>
      </c>
      <c r="Z13" s="43">
        <f t="shared" si="3"/>
        <v>19.879279755407822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61.53</v>
      </c>
      <c r="N14" s="24">
        <v>151.04</v>
      </c>
      <c r="O14" s="25">
        <v>23.7</v>
      </c>
      <c r="Q14" s="26">
        <f t="shared" ref="Q14:S17" si="5">(M14-J14)/J14*100</f>
        <v>-22.11392405063291</v>
      </c>
      <c r="R14" s="27">
        <f t="shared" si="5"/>
        <v>32.491228070175431</v>
      </c>
      <c r="S14" s="27">
        <f t="shared" si="5"/>
        <v>-36.375838926174495</v>
      </c>
      <c r="T14" s="27">
        <f t="shared" si="4"/>
        <v>14.75674118665277</v>
      </c>
      <c r="U14" s="28"/>
      <c r="W14" s="26">
        <f t="shared" si="2"/>
        <v>-17.47</v>
      </c>
      <c r="X14" s="27">
        <f t="shared" si="2"/>
        <v>37.039999999999992</v>
      </c>
      <c r="Y14" s="27">
        <f t="shared" si="2"/>
        <v>-13.55</v>
      </c>
      <c r="Z14" s="27">
        <f t="shared" si="3"/>
        <v>21.192531278521614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64.010000000000005</v>
      </c>
      <c r="N15" s="24">
        <v>150.87</v>
      </c>
      <c r="O15" s="25">
        <v>24.72</v>
      </c>
      <c r="Q15" s="26">
        <f t="shared" si="5"/>
        <v>-18.97468354430379</v>
      </c>
      <c r="R15" s="27">
        <f t="shared" si="5"/>
        <v>32.342105263157897</v>
      </c>
      <c r="S15" s="27">
        <f t="shared" si="5"/>
        <v>-33.63758389261745</v>
      </c>
      <c r="T15" s="27">
        <f t="shared" si="4"/>
        <v>15.408519430871134</v>
      </c>
      <c r="U15" s="28"/>
      <c r="W15" s="26">
        <f t="shared" si="2"/>
        <v>-14.989999999999995</v>
      </c>
      <c r="X15" s="27">
        <f t="shared" si="2"/>
        <v>36.870000000000005</v>
      </c>
      <c r="Y15" s="27">
        <f t="shared" si="2"/>
        <v>-12.530000000000001</v>
      </c>
      <c r="Z15" s="27">
        <f t="shared" si="3"/>
        <v>22.128566589607175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64.08</v>
      </c>
      <c r="N16" s="24">
        <v>149.27000000000001</v>
      </c>
      <c r="O16" s="25">
        <v>25.57</v>
      </c>
      <c r="Q16" s="26">
        <f t="shared" si="5"/>
        <v>-18.88607594936709</v>
      </c>
      <c r="R16" s="27">
        <f t="shared" si="5"/>
        <v>30.938596491228076</v>
      </c>
      <c r="S16" s="27">
        <f t="shared" si="5"/>
        <v>-31.355704697986575</v>
      </c>
      <c r="T16" s="27">
        <f t="shared" si="4"/>
        <v>14.504842447721837</v>
      </c>
      <c r="U16" s="28"/>
      <c r="W16" s="26">
        <f t="shared" si="2"/>
        <v>-14.920000000000002</v>
      </c>
      <c r="X16" s="27">
        <f t="shared" si="2"/>
        <v>35.27000000000001</v>
      </c>
      <c r="Y16" s="27">
        <f t="shared" si="2"/>
        <v>-11.68</v>
      </c>
      <c r="Z16" s="27">
        <f t="shared" si="3"/>
        <v>20.830773093818721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62.64</v>
      </c>
      <c r="N17" s="31">
        <v>150.71</v>
      </c>
      <c r="O17" s="32">
        <v>25.69</v>
      </c>
      <c r="Q17" s="33">
        <f t="shared" si="5"/>
        <v>-20.708860759493668</v>
      </c>
      <c r="R17" s="34">
        <f t="shared" si="5"/>
        <v>32.201754385964918</v>
      </c>
      <c r="S17" s="34">
        <f t="shared" si="5"/>
        <v>-31.033557046979865</v>
      </c>
      <c r="T17" s="27">
        <f t="shared" si="4"/>
        <v>15.044821504841616</v>
      </c>
      <c r="U17" s="35"/>
      <c r="W17" s="33">
        <f t="shared" si="2"/>
        <v>-16.36</v>
      </c>
      <c r="X17" s="34">
        <f t="shared" si="2"/>
        <v>36.710000000000008</v>
      </c>
      <c r="Y17" s="34">
        <f t="shared" si="2"/>
        <v>-11.559999999999999</v>
      </c>
      <c r="Z17" s="34">
        <f t="shared" si="3"/>
        <v>21.606250749285635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164.97</v>
      </c>
      <c r="N21" s="16">
        <v>28.55</v>
      </c>
      <c r="O21" s="17">
        <v>27.33</v>
      </c>
      <c r="Q21" s="18">
        <f>(M21-J21)/J21*100</f>
        <v>-5.7314285714285722</v>
      </c>
      <c r="R21" s="19">
        <f>(N21-K21)</f>
        <v>28.55</v>
      </c>
      <c r="S21" s="19">
        <f>(O21-L21)/L21*100</f>
        <v>-26.630872483221481</v>
      </c>
      <c r="T21" s="40"/>
      <c r="U21" s="20"/>
      <c r="W21" s="45">
        <f t="shared" si="2"/>
        <v>-10.030000000000001</v>
      </c>
      <c r="X21" s="43">
        <f t="shared" si="2"/>
        <v>28.55</v>
      </c>
      <c r="Y21" s="43">
        <f t="shared" si="2"/>
        <v>-9.9200000000000017</v>
      </c>
      <c r="Z21" s="43">
        <f t="shared" si="3"/>
        <v>-9.282308511388095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170.35</v>
      </c>
      <c r="N22" s="24">
        <v>29.35</v>
      </c>
      <c r="O22" s="25">
        <v>25.5</v>
      </c>
      <c r="Q22" s="26">
        <f t="shared" ref="Q22:Q25" si="6">(M22-J22)/J22*100</f>
        <v>-2.6571428571428601</v>
      </c>
      <c r="R22" s="27">
        <f t="shared" ref="R22:R25" si="7">(N22-K22)</f>
        <v>29.35</v>
      </c>
      <c r="S22" s="27">
        <f t="shared" ref="S22:S25" si="8">(O22-L22)/L22*100</f>
        <v>-31.543624161073826</v>
      </c>
      <c r="T22" s="41"/>
      <c r="U22" s="28"/>
      <c r="W22" s="26">
        <f t="shared" si="2"/>
        <v>-4.6500000000000057</v>
      </c>
      <c r="X22" s="27">
        <f t="shared" si="2"/>
        <v>29.35</v>
      </c>
      <c r="Y22" s="27">
        <f t="shared" si="2"/>
        <v>-11.75</v>
      </c>
      <c r="Z22" s="27">
        <f t="shared" si="3"/>
        <v>-4.1899124586060168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167.34</v>
      </c>
      <c r="N23" s="24">
        <v>31.36</v>
      </c>
      <c r="O23" s="25">
        <v>27.62</v>
      </c>
      <c r="Q23" s="26">
        <f t="shared" si="6"/>
        <v>-4.3771428571428554</v>
      </c>
      <c r="R23" s="27">
        <f t="shared" si="7"/>
        <v>31.36</v>
      </c>
      <c r="S23" s="27">
        <f t="shared" si="8"/>
        <v>-25.852348993288587</v>
      </c>
      <c r="T23" s="41"/>
      <c r="U23" s="28"/>
      <c r="W23" s="26">
        <f t="shared" si="2"/>
        <v>-7.6599999999999966</v>
      </c>
      <c r="X23" s="27">
        <f t="shared" si="2"/>
        <v>31.36</v>
      </c>
      <c r="Y23" s="27">
        <f t="shared" si="2"/>
        <v>-9.629999999999999</v>
      </c>
      <c r="Z23" s="27">
        <f t="shared" si="3"/>
        <v>-6.4415939309832595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164.97</v>
      </c>
      <c r="N24" s="24">
        <v>28.55</v>
      </c>
      <c r="O24" s="25">
        <v>27.33</v>
      </c>
      <c r="Q24" s="26">
        <f t="shared" si="6"/>
        <v>-5.7314285714285722</v>
      </c>
      <c r="R24" s="27">
        <f t="shared" si="7"/>
        <v>28.55</v>
      </c>
      <c r="S24" s="27">
        <f t="shared" si="8"/>
        <v>-26.630872483221481</v>
      </c>
      <c r="T24" s="41"/>
      <c r="U24" s="28"/>
      <c r="W24" s="26">
        <f t="shared" si="2"/>
        <v>-10.030000000000001</v>
      </c>
      <c r="X24" s="27">
        <f t="shared" si="2"/>
        <v>28.55</v>
      </c>
      <c r="Y24" s="27">
        <f t="shared" si="2"/>
        <v>-9.9200000000000017</v>
      </c>
      <c r="Z24" s="27">
        <f t="shared" si="3"/>
        <v>-9.282308511388095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164.11</v>
      </c>
      <c r="N25" s="31">
        <v>28.53</v>
      </c>
      <c r="O25" s="32">
        <v>26.31</v>
      </c>
      <c r="Q25" s="33">
        <f t="shared" si="6"/>
        <v>-6.2228571428571344</v>
      </c>
      <c r="R25" s="34">
        <f t="shared" si="7"/>
        <v>28.53</v>
      </c>
      <c r="S25" s="34">
        <f t="shared" si="8"/>
        <v>-29.369127516778526</v>
      </c>
      <c r="T25" s="42"/>
      <c r="U25" s="35"/>
      <c r="W25" s="33">
        <f t="shared" si="2"/>
        <v>-10.889999999999986</v>
      </c>
      <c r="X25" s="34">
        <f t="shared" si="2"/>
        <v>28.53</v>
      </c>
      <c r="Y25" s="34">
        <f t="shared" si="2"/>
        <v>-10.940000000000001</v>
      </c>
      <c r="Z25" s="34">
        <f t="shared" si="3"/>
        <v>-10.284048105064528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-12.491653780362638</v>
      </c>
      <c r="R28" s="44">
        <f>AVERAGE(R5:R9,R13:R17)</f>
        <v>28.184170653907493</v>
      </c>
      <c r="S28" s="44">
        <f t="shared" ref="S28" si="9">AVERAGE(S5:S9,S13:S17,S21:S25)</f>
        <v>-37.50872483221476</v>
      </c>
      <c r="T28" s="44">
        <f>AVERAGE(T5:T9,T13:T17)</f>
        <v>14.392431711306301</v>
      </c>
      <c r="V28" t="s">
        <v>89</v>
      </c>
      <c r="W28" s="44">
        <f>AVERAGE(W5:W9,W13:W17,W21:W25)</f>
        <v>-5.3359999999999994</v>
      </c>
      <c r="X28" s="44">
        <f>AVERAGE(X5:X9,X13:X17,X21:X25)</f>
        <v>32.649333333333331</v>
      </c>
      <c r="Y28" s="44">
        <f t="shared" ref="Y28:Z28" si="10">AVERAGE(Y5:Y9,Y13:Y17,Y21:Y25)</f>
        <v>-13.972000000000003</v>
      </c>
      <c r="Z28" s="44">
        <f t="shared" si="10"/>
        <v>11.721373022637716</v>
      </c>
    </row>
    <row r="29" spans="2:27" x14ac:dyDescent="0.25">
      <c r="O29" t="s">
        <v>83</v>
      </c>
      <c r="Q29" s="44">
        <f>MAX(Q5:Q9,Q13:Q17,Q21:Q25)</f>
        <v>-2.6571428571428601</v>
      </c>
      <c r="R29" s="44">
        <f>MAX(R5:R9,R13:R17)</f>
        <v>32.491228070175431</v>
      </c>
      <c r="S29" s="44">
        <f>MAX(S5:S9,S13:S17,S21:S25)</f>
        <v>-25.852348993288587</v>
      </c>
      <c r="T29" s="44">
        <f>MAX(T5:T9,T13:T17)</f>
        <v>15.408519430871134</v>
      </c>
      <c r="V29" t="s">
        <v>90</v>
      </c>
      <c r="W29" s="44">
        <f>MAX(W5:W9,W13:W17,W21:W25)</f>
        <v>9.86</v>
      </c>
      <c r="X29" s="44">
        <f>MAX(X5:X9,X13:X17,X21:X25)</f>
        <v>37.039999999999992</v>
      </c>
      <c r="Y29" s="44">
        <f>MAX(Y5:Y9,Y13:Y17,Y21:Y25)</f>
        <v>-9.629999999999999</v>
      </c>
      <c r="Z29" s="44">
        <f>MAX(Z5:Z9,Z13:Z17,Z21:Z25)</f>
        <v>23.690811353503904</v>
      </c>
    </row>
    <row r="30" spans="2:27" x14ac:dyDescent="0.25">
      <c r="O30" t="s">
        <v>84</v>
      </c>
      <c r="Q30" s="44">
        <f>MIN(Q5:Q9,Q13:Q17,Q21:Q25)</f>
        <v>-22.11392405063291</v>
      </c>
      <c r="R30" s="44">
        <f>MIN(R5:R9,R13:R17)</f>
        <v>23.18181818181818</v>
      </c>
      <c r="S30" s="44">
        <f>MIN(S5:S9,S13:S17,S21:S25)</f>
        <v>-52.859060402684563</v>
      </c>
      <c r="T30" s="44">
        <f>MIN(T5:T9,T13:T17)</f>
        <v>13.009374458925954</v>
      </c>
      <c r="V30" t="s">
        <v>91</v>
      </c>
      <c r="W30" s="44">
        <f>MIN(W5:W9,W13:W17,W21:W25)</f>
        <v>-17.47</v>
      </c>
      <c r="X30" s="44">
        <f>MIN(X5:X9,X13:X17,X21:X25)</f>
        <v>28.53</v>
      </c>
      <c r="Y30" s="44">
        <f>MIN(Y5:Y9,Y13:Y17,Y21:Y25)</f>
        <v>-19.690000000000001</v>
      </c>
      <c r="Z30" s="44">
        <f>MIN(Z5:Z9,Z13:Z17,Z21:Z25)</f>
        <v>-10.284048105064528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2B82-99A2-4068-B246-29DAA2D9FAE2}">
  <dimension ref="C8:AB36"/>
  <sheetViews>
    <sheetView topLeftCell="A6" workbookViewId="0">
      <selection activeCell="Z34" sqref="Z34:AA36"/>
    </sheetView>
  </sheetViews>
  <sheetFormatPr defaultRowHeight="15" x14ac:dyDescent="0.25"/>
  <cols>
    <col min="4" max="4" width="11.140625" bestFit="1" customWidth="1"/>
    <col min="6" max="6" width="15" bestFit="1" customWidth="1"/>
    <col min="11" max="12" width="10.28515625" bestFit="1" customWidth="1"/>
    <col min="13" max="13" width="9.7109375" bestFit="1" customWidth="1"/>
    <col min="14" max="15" width="13.85546875" bestFit="1" customWidth="1"/>
    <col min="16" max="16" width="13.7109375" bestFit="1" customWidth="1"/>
    <col min="18" max="18" width="10.7109375" bestFit="1" customWidth="1"/>
    <col min="19" max="19" width="10.5703125" bestFit="1" customWidth="1"/>
    <col min="20" max="20" width="10.28515625" bestFit="1" customWidth="1"/>
  </cols>
  <sheetData>
    <row r="8" spans="3:28" ht="15.75" thickBot="1" x14ac:dyDescent="0.3">
      <c r="C8" t="s">
        <v>21</v>
      </c>
      <c r="J8" t="s">
        <v>22</v>
      </c>
    </row>
    <row r="9" spans="3:28" ht="15.75" thickBot="1" x14ac:dyDescent="0.3">
      <c r="F9" t="s">
        <v>0</v>
      </c>
      <c r="J9" s="1" t="s">
        <v>1</v>
      </c>
      <c r="K9" s="2"/>
      <c r="L9" s="2"/>
      <c r="M9" s="2"/>
      <c r="N9" s="2"/>
      <c r="O9" s="2"/>
      <c r="P9" s="3"/>
      <c r="U9" t="s">
        <v>2</v>
      </c>
    </row>
    <row r="10" spans="3:28" ht="15.75" thickBot="1" x14ac:dyDescent="0.3">
      <c r="C10" s="4" t="s">
        <v>3</v>
      </c>
      <c r="D10" s="5" t="s">
        <v>4</v>
      </c>
      <c r="F10" t="s">
        <v>5</v>
      </c>
      <c r="J10" s="6" t="s">
        <v>6</v>
      </c>
      <c r="K10" s="7" t="s">
        <v>7</v>
      </c>
      <c r="L10" s="8" t="s">
        <v>8</v>
      </c>
      <c r="M10" s="8" t="s">
        <v>9</v>
      </c>
      <c r="N10" s="8" t="s">
        <v>10</v>
      </c>
      <c r="O10" s="8" t="s">
        <v>11</v>
      </c>
      <c r="P10" s="5" t="s">
        <v>12</v>
      </c>
      <c r="R10" s="9" t="s">
        <v>13</v>
      </c>
      <c r="S10" s="10" t="s">
        <v>14</v>
      </c>
      <c r="T10" s="10" t="s">
        <v>15</v>
      </c>
      <c r="U10" s="10" t="s">
        <v>16</v>
      </c>
      <c r="V10" s="11" t="s">
        <v>17</v>
      </c>
      <c r="X10" s="4" t="s">
        <v>85</v>
      </c>
      <c r="Y10" s="8" t="s">
        <v>86</v>
      </c>
      <c r="Z10" s="8" t="s">
        <v>87</v>
      </c>
      <c r="AA10" s="8" t="s">
        <v>88</v>
      </c>
      <c r="AB10" s="5" t="s">
        <v>96</v>
      </c>
    </row>
    <row r="11" spans="3:28" x14ac:dyDescent="0.25">
      <c r="C11" s="12">
        <v>1</v>
      </c>
      <c r="D11" s="13">
        <v>0</v>
      </c>
      <c r="J11" s="14">
        <v>1</v>
      </c>
      <c r="K11" s="15">
        <v>-74</v>
      </c>
      <c r="L11" s="16">
        <v>132</v>
      </c>
      <c r="M11" s="16">
        <v>37.25</v>
      </c>
      <c r="N11" s="43">
        <v>173.34</v>
      </c>
      <c r="O11" s="16">
        <v>286.2</v>
      </c>
      <c r="P11" s="17">
        <v>24.28</v>
      </c>
      <c r="R11" s="18">
        <f>(N11-K11)/K11*100</f>
        <v>-334.24324324324328</v>
      </c>
      <c r="S11" s="19">
        <f>(O11-L11)/L11*100</f>
        <v>116.8181818181818</v>
      </c>
      <c r="T11" s="19">
        <f>(P11-M11)/M11*100</f>
        <v>-34.818791946308721</v>
      </c>
      <c r="U11" s="19">
        <f>(SQRT(N11^2+O11^2+P11^2)-SQRT(K11^2+L11^2+M11^2))/SQRT(K11^2+L11^2+M11^2)*100</f>
        <v>115.26550591288162</v>
      </c>
      <c r="V11" s="20"/>
      <c r="X11" s="45">
        <f>(N11-K11)</f>
        <v>247.34</v>
      </c>
      <c r="Y11" s="43">
        <f>(O11-L11)</f>
        <v>154.19999999999999</v>
      </c>
      <c r="Z11" s="43">
        <f>(P11-M11)</f>
        <v>-12.969999999999999</v>
      </c>
      <c r="AA11" s="43">
        <f>(SQRT(N11^2+O11^2+P11^2)-SQRT(K11^2+L11^2+M11^2))</f>
        <v>179.63515224180188</v>
      </c>
      <c r="AB11" s="46"/>
    </row>
    <row r="12" spans="3:28" x14ac:dyDescent="0.25">
      <c r="C12" s="21">
        <v>2</v>
      </c>
      <c r="D12" s="17">
        <v>0</v>
      </c>
      <c r="J12" s="22">
        <v>2</v>
      </c>
      <c r="K12" s="23">
        <v>-74</v>
      </c>
      <c r="L12" s="24">
        <v>132</v>
      </c>
      <c r="M12" s="24">
        <v>37.25</v>
      </c>
      <c r="N12" s="24">
        <v>173.58</v>
      </c>
      <c r="O12" s="24">
        <v>286.76</v>
      </c>
      <c r="P12" s="25">
        <v>22.28</v>
      </c>
      <c r="R12" s="26">
        <f t="shared" ref="R12:T15" si="0">(N12-K12)/K12*100</f>
        <v>-334.56756756756761</v>
      </c>
      <c r="S12" s="27">
        <f t="shared" si="0"/>
        <v>117.24242424242424</v>
      </c>
      <c r="T12" s="27">
        <f t="shared" si="0"/>
        <v>-40.187919463087248</v>
      </c>
      <c r="U12" s="27">
        <f t="shared" ref="U12:U15" si="1">(SQRT(N12^2+O12^2+P12^2)-SQRT(K12^2+L12^2+M12^2))/SQRT(K12^2+L12^2+M12^2)*100</f>
        <v>115.56272046848312</v>
      </c>
      <c r="V12" s="28"/>
      <c r="X12" s="26">
        <f t="shared" ref="X12:Z31" si="2">(N12-K12)</f>
        <v>247.58</v>
      </c>
      <c r="Y12" s="27">
        <f t="shared" si="2"/>
        <v>154.76</v>
      </c>
      <c r="Z12" s="27">
        <f t="shared" si="2"/>
        <v>-14.969999999999999</v>
      </c>
      <c r="AA12" s="27">
        <f t="shared" ref="AA12:AA31" si="3">(SQRT(N12^2+O12^2+P12^2)-SQRT(K12^2+L12^2+M12^2))</f>
        <v>180.09834529787807</v>
      </c>
      <c r="AB12" s="28"/>
    </row>
    <row r="13" spans="3:28" x14ac:dyDescent="0.25">
      <c r="C13" s="21">
        <v>3</v>
      </c>
      <c r="D13" s="17">
        <v>0</v>
      </c>
      <c r="J13" s="22">
        <v>3</v>
      </c>
      <c r="K13" s="23">
        <v>-74</v>
      </c>
      <c r="L13" s="24">
        <v>132</v>
      </c>
      <c r="M13" s="24">
        <v>37.25</v>
      </c>
      <c r="N13" s="24">
        <v>173.34</v>
      </c>
      <c r="O13" s="24">
        <v>286.2</v>
      </c>
      <c r="P13" s="25">
        <v>24.29</v>
      </c>
      <c r="R13" s="26">
        <f t="shared" si="0"/>
        <v>-334.24324324324328</v>
      </c>
      <c r="S13" s="27">
        <f t="shared" si="0"/>
        <v>116.8181818181818</v>
      </c>
      <c r="T13" s="27">
        <f t="shared" si="0"/>
        <v>-34.791946308724839</v>
      </c>
      <c r="U13" s="27">
        <f t="shared" si="1"/>
        <v>115.26597040597835</v>
      </c>
      <c r="V13" s="28"/>
      <c r="X13" s="26">
        <f t="shared" si="2"/>
        <v>247.34</v>
      </c>
      <c r="Y13" s="27">
        <f t="shared" si="2"/>
        <v>154.19999999999999</v>
      </c>
      <c r="Z13" s="27">
        <f t="shared" si="2"/>
        <v>-12.96</v>
      </c>
      <c r="AA13" s="27">
        <f t="shared" si="3"/>
        <v>179.6358761295555</v>
      </c>
      <c r="AB13" s="28"/>
    </row>
    <row r="14" spans="3:28" x14ac:dyDescent="0.25">
      <c r="C14" s="21">
        <v>4</v>
      </c>
      <c r="D14" s="17">
        <v>1</v>
      </c>
      <c r="J14" s="22">
        <v>4</v>
      </c>
      <c r="K14" s="23">
        <v>-74</v>
      </c>
      <c r="L14" s="24">
        <v>132</v>
      </c>
      <c r="M14" s="24">
        <v>37.25</v>
      </c>
      <c r="N14" s="24">
        <v>173.35</v>
      </c>
      <c r="O14" s="24">
        <v>286.2</v>
      </c>
      <c r="P14" s="25">
        <v>24.29</v>
      </c>
      <c r="R14" s="26">
        <f t="shared" si="0"/>
        <v>-334.25675675675677</v>
      </c>
      <c r="S14" s="27">
        <f t="shared" si="0"/>
        <v>116.8181818181818</v>
      </c>
      <c r="T14" s="27">
        <f t="shared" si="0"/>
        <v>-34.791946308724839</v>
      </c>
      <c r="U14" s="27">
        <f t="shared" si="1"/>
        <v>115.26928590315455</v>
      </c>
      <c r="V14" s="28"/>
      <c r="X14" s="26">
        <f t="shared" si="2"/>
        <v>247.35</v>
      </c>
      <c r="Y14" s="27">
        <f t="shared" si="2"/>
        <v>154.19999999999999</v>
      </c>
      <c r="Z14" s="27">
        <f t="shared" si="2"/>
        <v>-12.96</v>
      </c>
      <c r="AA14" s="27">
        <f t="shared" si="3"/>
        <v>179.64104315533038</v>
      </c>
      <c r="AB14" s="28"/>
    </row>
    <row r="15" spans="3:28" ht="15.75" thickBot="1" x14ac:dyDescent="0.3">
      <c r="C15" s="21">
        <v>5</v>
      </c>
      <c r="D15" s="17">
        <v>0</v>
      </c>
      <c r="J15" s="29">
        <v>5</v>
      </c>
      <c r="K15" s="30">
        <v>-74</v>
      </c>
      <c r="L15" s="31">
        <v>132</v>
      </c>
      <c r="M15" s="31">
        <v>37.25</v>
      </c>
      <c r="N15" s="31">
        <v>173.59</v>
      </c>
      <c r="O15" s="31">
        <v>286.76</v>
      </c>
      <c r="P15" s="32">
        <v>22.28</v>
      </c>
      <c r="R15" s="33">
        <f t="shared" si="0"/>
        <v>-334.58108108108104</v>
      </c>
      <c r="S15" s="34">
        <f t="shared" si="0"/>
        <v>117.24242424242424</v>
      </c>
      <c r="T15" s="34">
        <f t="shared" si="0"/>
        <v>-40.187919463087248</v>
      </c>
      <c r="U15" s="34">
        <f t="shared" si="1"/>
        <v>115.56603598554234</v>
      </c>
      <c r="V15" s="35"/>
      <c r="X15" s="33">
        <f t="shared" si="2"/>
        <v>247.59</v>
      </c>
      <c r="Y15" s="34">
        <f t="shared" si="2"/>
        <v>154.76</v>
      </c>
      <c r="Z15" s="34">
        <f t="shared" si="2"/>
        <v>-14.969999999999999</v>
      </c>
      <c r="AA15" s="34">
        <f t="shared" si="3"/>
        <v>180.10351235463955</v>
      </c>
      <c r="AB15" s="35"/>
    </row>
    <row r="16" spans="3:28" ht="15.75" thickBot="1" x14ac:dyDescent="0.3">
      <c r="C16" s="21">
        <v>6</v>
      </c>
      <c r="D16" s="17">
        <v>0</v>
      </c>
      <c r="X16" s="44"/>
      <c r="Y16" s="44"/>
      <c r="Z16" s="44"/>
      <c r="AA16" s="44"/>
    </row>
    <row r="17" spans="3:28" ht="15.75" thickBot="1" x14ac:dyDescent="0.3">
      <c r="C17" s="21">
        <v>7</v>
      </c>
      <c r="D17" s="17">
        <v>1</v>
      </c>
      <c r="J17" s="1" t="s">
        <v>18</v>
      </c>
      <c r="K17" s="2"/>
      <c r="L17" s="2"/>
      <c r="M17" s="2"/>
      <c r="N17" s="2"/>
      <c r="O17" s="2"/>
      <c r="P17" s="3"/>
      <c r="X17" s="44"/>
      <c r="Y17" s="44"/>
      <c r="Z17" s="44"/>
      <c r="AA17" s="44"/>
    </row>
    <row r="18" spans="3:28" ht="15.75" thickBot="1" x14ac:dyDescent="0.3">
      <c r="C18" s="21">
        <v>8</v>
      </c>
      <c r="D18" s="17">
        <v>1</v>
      </c>
      <c r="J18" s="6" t="s">
        <v>6</v>
      </c>
      <c r="K18" s="7" t="s">
        <v>7</v>
      </c>
      <c r="L18" s="8" t="s">
        <v>8</v>
      </c>
      <c r="M18" s="8" t="s">
        <v>9</v>
      </c>
      <c r="N18" s="8" t="s">
        <v>10</v>
      </c>
      <c r="O18" s="8" t="s">
        <v>11</v>
      </c>
      <c r="P18" s="5" t="s">
        <v>12</v>
      </c>
      <c r="R18" s="9" t="s">
        <v>13</v>
      </c>
      <c r="S18" s="10" t="s">
        <v>14</v>
      </c>
      <c r="T18" s="10" t="s">
        <v>15</v>
      </c>
      <c r="U18" s="10" t="s">
        <v>16</v>
      </c>
      <c r="V18" s="11" t="s">
        <v>17</v>
      </c>
      <c r="X18" s="4" t="s">
        <v>85</v>
      </c>
      <c r="Y18" s="8" t="s">
        <v>86</v>
      </c>
      <c r="Z18" s="8" t="s">
        <v>87</v>
      </c>
      <c r="AA18" s="8" t="s">
        <v>88</v>
      </c>
      <c r="AB18" s="5" t="s">
        <v>96</v>
      </c>
    </row>
    <row r="19" spans="3:28" ht="15.75" thickBot="1" x14ac:dyDescent="0.3">
      <c r="C19" s="21">
        <v>9</v>
      </c>
      <c r="D19" s="17">
        <v>0</v>
      </c>
      <c r="J19" s="14">
        <v>1</v>
      </c>
      <c r="K19" s="15">
        <v>79</v>
      </c>
      <c r="L19" s="16">
        <v>114</v>
      </c>
      <c r="M19" s="16">
        <v>37.25</v>
      </c>
      <c r="N19" s="16">
        <v>173.71</v>
      </c>
      <c r="O19" s="16">
        <v>287.04000000000002</v>
      </c>
      <c r="P19" s="17">
        <v>21.27</v>
      </c>
      <c r="R19" s="18">
        <f>(N19-K19)/K19*100</f>
        <v>119.88607594936708</v>
      </c>
      <c r="S19" s="19">
        <f>(O19-L19)/L19*100</f>
        <v>151.78947368421055</v>
      </c>
      <c r="T19" s="19">
        <f>(P19-M19)/M19*100</f>
        <v>-42.899328859060404</v>
      </c>
      <c r="U19" s="19">
        <f t="shared" ref="U19:U23" si="4">(SQRT(N19^2+O19^2+P19^2)-SQRT(K19^2+L19^2+M19^2))/SQRT(K19^2+L19^2+M19^2)*100</f>
        <v>134.09082519657926</v>
      </c>
      <c r="V19" s="20"/>
      <c r="X19" s="45">
        <f t="shared" si="2"/>
        <v>94.710000000000008</v>
      </c>
      <c r="Y19" s="43">
        <f t="shared" si="2"/>
        <v>173.04000000000002</v>
      </c>
      <c r="Z19" s="43">
        <f t="shared" si="2"/>
        <v>-15.98</v>
      </c>
      <c r="AA19" s="43">
        <f t="shared" si="3"/>
        <v>192.57124396215428</v>
      </c>
      <c r="AB19" s="46"/>
    </row>
    <row r="20" spans="3:28" ht="15.75" thickBot="1" x14ac:dyDescent="0.3">
      <c r="C20" s="36">
        <v>10</v>
      </c>
      <c r="D20" s="37">
        <v>0</v>
      </c>
      <c r="J20" s="22">
        <v>2</v>
      </c>
      <c r="K20" s="23">
        <v>79</v>
      </c>
      <c r="L20" s="24">
        <v>114</v>
      </c>
      <c r="M20" s="24">
        <v>37.25</v>
      </c>
      <c r="N20" s="24">
        <v>173.58</v>
      </c>
      <c r="O20" s="24">
        <v>286.76</v>
      </c>
      <c r="P20" s="25">
        <v>22.28</v>
      </c>
      <c r="R20" s="26">
        <f t="shared" ref="R20:T23" si="5">(N20-K20)/K20*100</f>
        <v>119.72151898734178</v>
      </c>
      <c r="S20" s="27">
        <f t="shared" si="5"/>
        <v>151.54385964912279</v>
      </c>
      <c r="T20" s="27">
        <f t="shared" si="5"/>
        <v>-40.187919463087248</v>
      </c>
      <c r="U20" s="19">
        <f t="shared" si="4"/>
        <v>133.9231745444925</v>
      </c>
      <c r="V20" s="28"/>
      <c r="X20" s="26">
        <f t="shared" si="2"/>
        <v>94.580000000000013</v>
      </c>
      <c r="Y20" s="27">
        <f t="shared" si="2"/>
        <v>172.76</v>
      </c>
      <c r="Z20" s="27">
        <f t="shared" si="2"/>
        <v>-14.969999999999999</v>
      </c>
      <c r="AA20" s="27">
        <f t="shared" si="3"/>
        <v>192.33047659737682</v>
      </c>
      <c r="AB20" s="28"/>
    </row>
    <row r="21" spans="3:28" ht="15.75" thickBot="1" x14ac:dyDescent="0.3">
      <c r="J21" s="22">
        <v>3</v>
      </c>
      <c r="K21" s="23">
        <v>79</v>
      </c>
      <c r="L21" s="24">
        <v>114</v>
      </c>
      <c r="M21" s="24">
        <v>37.25</v>
      </c>
      <c r="N21" s="24">
        <v>173.59</v>
      </c>
      <c r="O21" s="24">
        <v>286.76</v>
      </c>
      <c r="P21" s="25">
        <v>22.28</v>
      </c>
      <c r="R21" s="26">
        <f t="shared" si="5"/>
        <v>119.73417721518989</v>
      </c>
      <c r="S21" s="27">
        <f t="shared" si="5"/>
        <v>151.54385964912279</v>
      </c>
      <c r="T21" s="27">
        <f t="shared" si="5"/>
        <v>-40.187919463087248</v>
      </c>
      <c r="U21" s="19">
        <f t="shared" si="4"/>
        <v>133.92677245916931</v>
      </c>
      <c r="V21" s="28"/>
      <c r="X21" s="26">
        <f t="shared" si="2"/>
        <v>94.59</v>
      </c>
      <c r="Y21" s="27">
        <f t="shared" si="2"/>
        <v>172.76</v>
      </c>
      <c r="Z21" s="27">
        <f t="shared" si="2"/>
        <v>-14.969999999999999</v>
      </c>
      <c r="AA21" s="27">
        <f t="shared" si="3"/>
        <v>192.33564365413829</v>
      </c>
      <c r="AB21" s="28"/>
    </row>
    <row r="22" spans="3:28" ht="15.75" thickBot="1" x14ac:dyDescent="0.3">
      <c r="J22" s="22">
        <v>4</v>
      </c>
      <c r="K22" s="23">
        <v>79</v>
      </c>
      <c r="L22" s="24">
        <v>114</v>
      </c>
      <c r="M22" s="24">
        <v>37.25</v>
      </c>
      <c r="N22" s="24">
        <v>173.59</v>
      </c>
      <c r="O22" s="24">
        <v>286.76</v>
      </c>
      <c r="P22" s="25">
        <v>22.28</v>
      </c>
      <c r="R22" s="26">
        <f t="shared" si="5"/>
        <v>119.73417721518989</v>
      </c>
      <c r="S22" s="27">
        <f t="shared" si="5"/>
        <v>151.54385964912279</v>
      </c>
      <c r="T22" s="27">
        <f t="shared" si="5"/>
        <v>-40.187919463087248</v>
      </c>
      <c r="U22" s="19">
        <f t="shared" si="4"/>
        <v>133.92677245916931</v>
      </c>
      <c r="V22" s="28"/>
      <c r="X22" s="26">
        <f t="shared" si="2"/>
        <v>94.59</v>
      </c>
      <c r="Y22" s="27">
        <f t="shared" si="2"/>
        <v>172.76</v>
      </c>
      <c r="Z22" s="27">
        <f t="shared" si="2"/>
        <v>-14.969999999999999</v>
      </c>
      <c r="AA22" s="27">
        <f t="shared" si="3"/>
        <v>192.33564365413829</v>
      </c>
      <c r="AB22" s="28"/>
    </row>
    <row r="23" spans="3:28" ht="15.75" thickBot="1" x14ac:dyDescent="0.3">
      <c r="C23" t="s">
        <v>23</v>
      </c>
      <c r="J23" s="29">
        <v>5</v>
      </c>
      <c r="K23" s="30">
        <v>79</v>
      </c>
      <c r="L23" s="31">
        <v>114</v>
      </c>
      <c r="M23" s="31">
        <v>37.25</v>
      </c>
      <c r="N23" s="31">
        <v>173.58</v>
      </c>
      <c r="O23" s="31">
        <v>286.76</v>
      </c>
      <c r="P23" s="32">
        <v>22.28</v>
      </c>
      <c r="R23" s="33">
        <f t="shared" si="5"/>
        <v>119.72151898734178</v>
      </c>
      <c r="S23" s="34">
        <f t="shared" si="5"/>
        <v>151.54385964912279</v>
      </c>
      <c r="T23" s="34">
        <f t="shared" si="5"/>
        <v>-40.187919463087248</v>
      </c>
      <c r="U23" s="19">
        <f t="shared" si="4"/>
        <v>133.9231745444925</v>
      </c>
      <c r="V23" s="35"/>
      <c r="X23" s="33">
        <f t="shared" si="2"/>
        <v>94.580000000000013</v>
      </c>
      <c r="Y23" s="34">
        <f t="shared" si="2"/>
        <v>172.76</v>
      </c>
      <c r="Z23" s="34">
        <f t="shared" si="2"/>
        <v>-14.969999999999999</v>
      </c>
      <c r="AA23" s="34">
        <f t="shared" si="3"/>
        <v>192.33047659737682</v>
      </c>
      <c r="AB23" s="35"/>
    </row>
    <row r="24" spans="3:28" ht="15.75" thickBot="1" x14ac:dyDescent="0.3">
      <c r="D24" s="38">
        <f>(SUM(D11:D20)/10*100)</f>
        <v>30</v>
      </c>
      <c r="E24" s="39" t="s">
        <v>17</v>
      </c>
      <c r="X24" s="44"/>
      <c r="Y24" s="44"/>
      <c r="Z24" s="44"/>
      <c r="AA24" s="44"/>
    </row>
    <row r="25" spans="3:28" ht="15.75" thickBot="1" x14ac:dyDescent="0.3">
      <c r="J25" s="1" t="s">
        <v>19</v>
      </c>
      <c r="K25" s="2"/>
      <c r="L25" s="2"/>
      <c r="M25" s="2"/>
      <c r="N25" s="2"/>
      <c r="O25" s="2"/>
      <c r="P25" s="3"/>
      <c r="X25" s="44"/>
      <c r="Y25" s="44"/>
      <c r="Z25" s="44"/>
      <c r="AA25" s="44"/>
    </row>
    <row r="26" spans="3:28" ht="15.75" thickBot="1" x14ac:dyDescent="0.3">
      <c r="J26" s="6" t="s">
        <v>6</v>
      </c>
      <c r="K26" s="7" t="s">
        <v>7</v>
      </c>
      <c r="L26" s="8" t="s">
        <v>8</v>
      </c>
      <c r="M26" s="8" t="s">
        <v>9</v>
      </c>
      <c r="N26" s="8" t="s">
        <v>10</v>
      </c>
      <c r="O26" s="8" t="s">
        <v>11</v>
      </c>
      <c r="P26" s="5" t="s">
        <v>12</v>
      </c>
      <c r="R26" s="9" t="s">
        <v>13</v>
      </c>
      <c r="S26" s="10" t="s">
        <v>20</v>
      </c>
      <c r="T26" s="10" t="s">
        <v>15</v>
      </c>
      <c r="U26" s="10" t="s">
        <v>16</v>
      </c>
      <c r="V26" s="11" t="s">
        <v>17</v>
      </c>
      <c r="X26" s="4" t="s">
        <v>85</v>
      </c>
      <c r="Y26" s="8" t="s">
        <v>86</v>
      </c>
      <c r="Z26" s="8" t="s">
        <v>87</v>
      </c>
      <c r="AA26" s="8" t="s">
        <v>88</v>
      </c>
      <c r="AB26" s="5" t="s">
        <v>96</v>
      </c>
    </row>
    <row r="27" spans="3:28" x14ac:dyDescent="0.25">
      <c r="J27" s="14">
        <v>1</v>
      </c>
      <c r="K27" s="15">
        <v>175</v>
      </c>
      <c r="L27" s="16">
        <v>0</v>
      </c>
      <c r="M27" s="16">
        <v>37.25</v>
      </c>
      <c r="N27" s="16">
        <v>173.47</v>
      </c>
      <c r="O27" s="16">
        <v>286.48</v>
      </c>
      <c r="P27" s="17">
        <v>23.28</v>
      </c>
      <c r="R27" s="18">
        <f>(N27-K27)/K27*100</f>
        <v>-0.874285714285715</v>
      </c>
      <c r="S27" s="19">
        <f>(O27-L27)</f>
        <v>286.48</v>
      </c>
      <c r="T27" s="19">
        <f>(P27-M27)/M27*100</f>
        <v>-37.503355704697981</v>
      </c>
      <c r="U27" s="40"/>
      <c r="V27" s="20"/>
      <c r="X27" s="45">
        <f t="shared" si="2"/>
        <v>-1.5300000000000011</v>
      </c>
      <c r="Y27" s="43">
        <f t="shared" si="2"/>
        <v>286.48</v>
      </c>
      <c r="Z27" s="43">
        <f t="shared" si="2"/>
        <v>-13.969999999999999</v>
      </c>
      <c r="AA27" s="43">
        <f t="shared" si="3"/>
        <v>156.79449440003688</v>
      </c>
      <c r="AB27" s="46"/>
    </row>
    <row r="28" spans="3:28" x14ac:dyDescent="0.25">
      <c r="J28" s="22">
        <v>2</v>
      </c>
      <c r="K28" s="23">
        <v>175</v>
      </c>
      <c r="L28" s="24">
        <v>0</v>
      </c>
      <c r="M28" s="24">
        <v>37.25</v>
      </c>
      <c r="N28" s="24">
        <v>173.47</v>
      </c>
      <c r="O28" s="24">
        <v>286.48</v>
      </c>
      <c r="P28" s="25">
        <v>23.28</v>
      </c>
      <c r="R28" s="26">
        <f t="shared" ref="R28:R31" si="6">(N28-K28)/K28*100</f>
        <v>-0.874285714285715</v>
      </c>
      <c r="S28" s="27">
        <f t="shared" ref="S28:S31" si="7">(O28-L28)</f>
        <v>286.48</v>
      </c>
      <c r="T28" s="27">
        <f t="shared" ref="T28:T31" si="8">(P28-M28)/M28*100</f>
        <v>-37.503355704697981</v>
      </c>
      <c r="U28" s="41"/>
      <c r="V28" s="28"/>
      <c r="X28" s="26">
        <f t="shared" si="2"/>
        <v>-1.5300000000000011</v>
      </c>
      <c r="Y28" s="27">
        <f t="shared" si="2"/>
        <v>286.48</v>
      </c>
      <c r="Z28" s="27">
        <f t="shared" si="2"/>
        <v>-13.969999999999999</v>
      </c>
      <c r="AA28" s="27">
        <f t="shared" si="3"/>
        <v>156.79449440003688</v>
      </c>
      <c r="AB28" s="28"/>
    </row>
    <row r="29" spans="3:28" x14ac:dyDescent="0.25">
      <c r="J29" s="22">
        <v>3</v>
      </c>
      <c r="K29" s="23">
        <v>175</v>
      </c>
      <c r="L29" s="24">
        <v>0</v>
      </c>
      <c r="M29" s="24">
        <v>37.25</v>
      </c>
      <c r="N29" s="24">
        <v>173.47</v>
      </c>
      <c r="O29" s="24">
        <v>286.48</v>
      </c>
      <c r="P29" s="25">
        <v>23.28</v>
      </c>
      <c r="R29" s="26">
        <f t="shared" si="6"/>
        <v>-0.874285714285715</v>
      </c>
      <c r="S29" s="27">
        <f t="shared" si="7"/>
        <v>286.48</v>
      </c>
      <c r="T29" s="27">
        <f t="shared" si="8"/>
        <v>-37.503355704697981</v>
      </c>
      <c r="U29" s="41"/>
      <c r="V29" s="28"/>
      <c r="X29" s="26">
        <f t="shared" si="2"/>
        <v>-1.5300000000000011</v>
      </c>
      <c r="Y29" s="27">
        <f t="shared" si="2"/>
        <v>286.48</v>
      </c>
      <c r="Z29" s="27">
        <f t="shared" si="2"/>
        <v>-13.969999999999999</v>
      </c>
      <c r="AA29" s="27">
        <f t="shared" si="3"/>
        <v>156.79449440003688</v>
      </c>
      <c r="AB29" s="28"/>
    </row>
    <row r="30" spans="3:28" x14ac:dyDescent="0.25">
      <c r="J30" s="22">
        <v>4</v>
      </c>
      <c r="K30" s="23">
        <v>175</v>
      </c>
      <c r="L30" s="24">
        <v>0</v>
      </c>
      <c r="M30" s="24">
        <v>37.25</v>
      </c>
      <c r="N30" s="24">
        <v>173.59</v>
      </c>
      <c r="O30" s="24">
        <v>286.76</v>
      </c>
      <c r="P30" s="25">
        <v>22.28</v>
      </c>
      <c r="R30" s="26">
        <f t="shared" si="6"/>
        <v>-0.80571428571428372</v>
      </c>
      <c r="S30" s="27">
        <f t="shared" si="7"/>
        <v>286.76</v>
      </c>
      <c r="T30" s="27">
        <f t="shared" si="8"/>
        <v>-40.187919463087248</v>
      </c>
      <c r="U30" s="41"/>
      <c r="V30" s="28"/>
      <c r="X30" s="26">
        <f t="shared" si="2"/>
        <v>-1.4099999999999966</v>
      </c>
      <c r="Y30" s="27">
        <f t="shared" si="2"/>
        <v>286.76</v>
      </c>
      <c r="Z30" s="27">
        <f t="shared" si="2"/>
        <v>-14.969999999999999</v>
      </c>
      <c r="AA30" s="27">
        <f t="shared" si="3"/>
        <v>157.02763862057716</v>
      </c>
      <c r="AB30" s="28"/>
    </row>
    <row r="31" spans="3:28" ht="15.75" thickBot="1" x14ac:dyDescent="0.3">
      <c r="J31" s="29">
        <v>5</v>
      </c>
      <c r="K31" s="30">
        <v>175</v>
      </c>
      <c r="L31" s="31">
        <v>0</v>
      </c>
      <c r="M31" s="31">
        <v>37.25</v>
      </c>
      <c r="N31" s="31">
        <v>173.47</v>
      </c>
      <c r="O31" s="31">
        <v>286.48</v>
      </c>
      <c r="P31" s="32">
        <v>23.28</v>
      </c>
      <c r="R31" s="33">
        <f t="shared" si="6"/>
        <v>-0.874285714285715</v>
      </c>
      <c r="S31" s="34">
        <f t="shared" si="7"/>
        <v>286.48</v>
      </c>
      <c r="T31" s="34">
        <f t="shared" si="8"/>
        <v>-37.503355704697981</v>
      </c>
      <c r="U31" s="42"/>
      <c r="V31" s="35"/>
      <c r="X31" s="33">
        <f t="shared" si="2"/>
        <v>-1.5300000000000011</v>
      </c>
      <c r="Y31" s="34">
        <f t="shared" si="2"/>
        <v>286.48</v>
      </c>
      <c r="Z31" s="34">
        <f t="shared" si="2"/>
        <v>-13.969999999999999</v>
      </c>
      <c r="AA31" s="34">
        <f t="shared" si="3"/>
        <v>156.79449440003688</v>
      </c>
      <c r="AB31" s="35"/>
    </row>
    <row r="33" spans="16:27" x14ac:dyDescent="0.25">
      <c r="R33" t="s">
        <v>92</v>
      </c>
      <c r="S33" t="s">
        <v>93</v>
      </c>
      <c r="T33" t="s">
        <v>94</v>
      </c>
      <c r="U33" t="s">
        <v>95</v>
      </c>
      <c r="X33" t="s">
        <v>92</v>
      </c>
      <c r="Y33" t="s">
        <v>93</v>
      </c>
      <c r="Z33" t="s">
        <v>94</v>
      </c>
      <c r="AA33" t="s">
        <v>95</v>
      </c>
    </row>
    <row r="34" spans="16:27" x14ac:dyDescent="0.25">
      <c r="P34" t="s">
        <v>67</v>
      </c>
      <c r="R34" s="44">
        <f>AVERAGE(R11:R15,R19:R23,R27:R31)</f>
        <v>-71.826485378687877</v>
      </c>
      <c r="S34" s="44">
        <f>AVERAGE(S11:S15,S19:S23)</f>
        <v>134.29043062200958</v>
      </c>
      <c r="T34" s="44">
        <f t="shared" ref="T34" si="9">AVERAGE(T11:T15,T19:T23,T27:T31)</f>
        <v>-38.575391498881437</v>
      </c>
      <c r="U34" s="44">
        <f>AVERAGE(U11:U15,U19:U23)</f>
        <v>124.67202378799429</v>
      </c>
      <c r="W34" t="s">
        <v>89</v>
      </c>
      <c r="X34" s="44">
        <f>AVERAGE(X11:X15,X19:X23,X27:X31)</f>
        <v>113.51466666666666</v>
      </c>
      <c r="Y34" s="44">
        <f>AVERAGE(Y11:Y15,Y19:Y23,Y27:Y31)</f>
        <v>204.59199999999998</v>
      </c>
      <c r="Z34" s="44">
        <f t="shared" ref="Z34:AA34" si="10">AVERAGE(Z11:Z15,Z19:Z23,Z27:Z31)</f>
        <v>-14.369333333333334</v>
      </c>
      <c r="AA34" s="44">
        <f t="shared" si="10"/>
        <v>176.34820199100764</v>
      </c>
    </row>
    <row r="35" spans="16:27" x14ac:dyDescent="0.25">
      <c r="P35" t="s">
        <v>83</v>
      </c>
      <c r="R35" s="44">
        <f>MAX(R11:R15,R19:R23,R27:R31)</f>
        <v>119.88607594936708</v>
      </c>
      <c r="S35" s="44">
        <f>MAX(S11:S15,S19:S23)</f>
        <v>151.78947368421055</v>
      </c>
      <c r="T35" s="44">
        <f>MAX(T11:T15,T19:T23,T27:T31)</f>
        <v>-34.791946308724839</v>
      </c>
      <c r="U35" s="44">
        <f>MAX(U11:U15,U19:U23)</f>
        <v>134.09082519657926</v>
      </c>
      <c r="W35" t="s">
        <v>90</v>
      </c>
      <c r="X35" s="44">
        <f>MAX(X11:X15,X19:X23,X27:X31)</f>
        <v>247.59</v>
      </c>
      <c r="Y35" s="44">
        <f>MAX(Y11:Y15,Y19:Y23,Y27:Y31)</f>
        <v>286.76</v>
      </c>
      <c r="Z35" s="44">
        <f>MAX(Z11:Z15,Z19:Z23,Z27:Z31)</f>
        <v>-12.96</v>
      </c>
      <c r="AA35" s="44">
        <f>MAX(AA11:AA15,AA19:AA23,AA27:AA31)</f>
        <v>192.57124396215428</v>
      </c>
    </row>
    <row r="36" spans="16:27" x14ac:dyDescent="0.25">
      <c r="P36" t="s">
        <v>84</v>
      </c>
      <c r="R36" s="44">
        <f>MIN(R11:R15,R19:R23,R27:R31)</f>
        <v>-334.58108108108104</v>
      </c>
      <c r="S36" s="44">
        <f>MIN(S11:S15,S19:S23)</f>
        <v>116.8181818181818</v>
      </c>
      <c r="T36" s="44">
        <f>MIN(T11:T15,T19:T23,T27:T31)</f>
        <v>-42.899328859060404</v>
      </c>
      <c r="U36" s="44">
        <f>MIN(U11:U15,U19:U23)</f>
        <v>115.26550591288162</v>
      </c>
      <c r="W36" t="s">
        <v>91</v>
      </c>
      <c r="X36" s="44">
        <f>MIN(X11:X15,X19:X23,X27:X31)</f>
        <v>-1.5300000000000011</v>
      </c>
      <c r="Y36" s="44">
        <f>MIN(Y11:Y15,Y19:Y23,Y27:Y31)</f>
        <v>154.19999999999999</v>
      </c>
      <c r="Z36" s="44">
        <f>MIN(Z11:Z15,Z19:Z23,Z27:Z31)</f>
        <v>-15.98</v>
      </c>
      <c r="AA36" s="44">
        <f>MIN(AA11:AA15,AA19:AA23,AA27:AA31)</f>
        <v>156.79449440003688</v>
      </c>
    </row>
  </sheetData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48CA-4AFE-416E-8E25-9A93E5A3EA83}">
  <dimension ref="B2:AA30"/>
  <sheetViews>
    <sheetView topLeftCell="L1" workbookViewId="0">
      <selection activeCell="W21" activeCellId="1" sqref="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  <col min="23" max="23" width="9.42578125" customWidth="1"/>
    <col min="24" max="24" width="9.28515625" customWidth="1"/>
    <col min="25" max="25" width="8" customWidth="1"/>
    <col min="26" max="26" width="8.85546875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  <c r="W5" s="45">
        <f>(M5-J5)</f>
        <v>74</v>
      </c>
      <c r="X5" s="43">
        <f>(N5-K5)</f>
        <v>-132</v>
      </c>
      <c r="Y5" s="43">
        <f>(O5-L5)</f>
        <v>-37.25</v>
      </c>
      <c r="Z5" s="43">
        <f>(SQRT(M5^2+N5^2+O5^2)-SQRT(J5^2+K5^2+L5^2))</f>
        <v>-155.84467427538229</v>
      </c>
      <c r="AA5" s="46"/>
    </row>
    <row r="6" spans="2:27" x14ac:dyDescent="0.25">
      <c r="B6" s="21">
        <v>2</v>
      </c>
      <c r="C6" s="17">
        <v>0</v>
      </c>
      <c r="E6" t="s">
        <v>56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  <c r="W6" s="26">
        <f t="shared" ref="W6:Y25" si="2">(M6-J6)</f>
        <v>74</v>
      </c>
      <c r="X6" s="27">
        <f t="shared" si="2"/>
        <v>-132</v>
      </c>
      <c r="Y6" s="27">
        <f t="shared" si="2"/>
        <v>-37.25</v>
      </c>
      <c r="Z6" s="27">
        <f t="shared" ref="Z6:Z25" si="3">(SQRT(M6^2+N6^2+O6^2)-SQRT(J6^2+K6^2+L6^2))</f>
        <v>-155.84467427538229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  <c r="W7" s="26">
        <f t="shared" si="2"/>
        <v>74</v>
      </c>
      <c r="X7" s="27">
        <f t="shared" si="2"/>
        <v>-132</v>
      </c>
      <c r="Y7" s="27">
        <f t="shared" si="2"/>
        <v>-37.25</v>
      </c>
      <c r="Z7" s="27">
        <f t="shared" si="3"/>
        <v>-155.84467427538229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  <c r="W8" s="26">
        <f t="shared" si="2"/>
        <v>74</v>
      </c>
      <c r="X8" s="27">
        <f t="shared" si="2"/>
        <v>-132</v>
      </c>
      <c r="Y8" s="27">
        <f t="shared" si="2"/>
        <v>-37.25</v>
      </c>
      <c r="Z8" s="27">
        <f t="shared" si="3"/>
        <v>-155.84467427538229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  <c r="W9" s="33">
        <f t="shared" si="2"/>
        <v>74</v>
      </c>
      <c r="X9" s="34">
        <f t="shared" si="2"/>
        <v>-132</v>
      </c>
      <c r="Y9" s="34">
        <f t="shared" si="2"/>
        <v>-37.25</v>
      </c>
      <c r="Z9" s="34">
        <f t="shared" si="3"/>
        <v>-155.84467427538229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78.05</v>
      </c>
      <c r="N13" s="16">
        <v>159.26</v>
      </c>
      <c r="O13" s="17">
        <v>26.66</v>
      </c>
      <c r="Q13" s="18">
        <f>(M13-J13)/J13*100</f>
        <v>-1.202531645569624</v>
      </c>
      <c r="R13" s="19">
        <f>(N13-K13)/K13*100</f>
        <v>39.701754385964904</v>
      </c>
      <c r="S13" s="19">
        <f>(O13-L13)/L13*100</f>
        <v>-28.429530201342278</v>
      </c>
      <c r="T13" s="27">
        <f t="shared" ref="T13:T17" si="4">(SQRT(M13^2+N13^2+O13^2)-SQRT(J13^2+K13^2+L13^2))/SQRT(J13^2+K13^2+L13^2)*100</f>
        <v>24.884408188166816</v>
      </c>
      <c r="U13" s="20"/>
      <c r="W13" s="45">
        <f t="shared" si="2"/>
        <v>-0.95000000000000284</v>
      </c>
      <c r="X13" s="43">
        <f t="shared" si="2"/>
        <v>45.259999999999991</v>
      </c>
      <c r="Y13" s="43">
        <f t="shared" si="2"/>
        <v>-10.59</v>
      </c>
      <c r="Z13" s="43">
        <f t="shared" si="3"/>
        <v>35.737131403525353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78</v>
      </c>
      <c r="N14" s="24">
        <v>159.43</v>
      </c>
      <c r="O14" s="25">
        <v>25.67</v>
      </c>
      <c r="Q14" s="26">
        <f t="shared" ref="Q14:S17" si="5">(M14-J14)/J14*100</f>
        <v>-1.2658227848101267</v>
      </c>
      <c r="R14" s="27">
        <f t="shared" si="5"/>
        <v>39.850877192982466</v>
      </c>
      <c r="S14" s="27">
        <f t="shared" si="5"/>
        <v>-31.087248322147648</v>
      </c>
      <c r="T14" s="27">
        <f t="shared" si="4"/>
        <v>24.873863174634593</v>
      </c>
      <c r="U14" s="28"/>
      <c r="W14" s="26">
        <f t="shared" si="2"/>
        <v>-1</v>
      </c>
      <c r="X14" s="27">
        <f t="shared" si="2"/>
        <v>45.430000000000007</v>
      </c>
      <c r="Y14" s="27">
        <f t="shared" si="2"/>
        <v>-11.579999999999998</v>
      </c>
      <c r="Z14" s="27">
        <f t="shared" si="3"/>
        <v>35.721987441434578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74.25</v>
      </c>
      <c r="N15" s="24">
        <v>156.22999999999999</v>
      </c>
      <c r="O15" s="25">
        <v>27.34</v>
      </c>
      <c r="Q15" s="26">
        <f t="shared" si="5"/>
        <v>-6.0126582278481013</v>
      </c>
      <c r="R15" s="27">
        <f t="shared" si="5"/>
        <v>37.043859649122794</v>
      </c>
      <c r="S15" s="27">
        <f t="shared" si="5"/>
        <v>-26.604026845637584</v>
      </c>
      <c r="T15" s="27">
        <f t="shared" si="4"/>
        <v>21.941867033243259</v>
      </c>
      <c r="U15" s="28"/>
      <c r="W15" s="26">
        <f t="shared" si="2"/>
        <v>-4.75</v>
      </c>
      <c r="X15" s="27">
        <f t="shared" si="2"/>
        <v>42.22999999999999</v>
      </c>
      <c r="Y15" s="27">
        <f t="shared" si="2"/>
        <v>-9.91</v>
      </c>
      <c r="Z15" s="27">
        <f t="shared" si="3"/>
        <v>31.511273222827697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77.95</v>
      </c>
      <c r="N16" s="24">
        <v>159.61000000000001</v>
      </c>
      <c r="O16" s="25">
        <v>24.69</v>
      </c>
      <c r="Q16" s="26">
        <f t="shared" si="5"/>
        <v>-1.3291139240506293</v>
      </c>
      <c r="R16" s="27">
        <f t="shared" si="5"/>
        <v>40.008771929824569</v>
      </c>
      <c r="S16" s="27">
        <f t="shared" si="5"/>
        <v>-33.718120805369125</v>
      </c>
      <c r="T16" s="27">
        <f t="shared" si="4"/>
        <v>24.874400745511906</v>
      </c>
      <c r="U16" s="28"/>
      <c r="W16" s="26">
        <f t="shared" si="2"/>
        <v>-1.0499999999999972</v>
      </c>
      <c r="X16" s="27">
        <f t="shared" si="2"/>
        <v>45.610000000000014</v>
      </c>
      <c r="Y16" s="27">
        <f t="shared" si="2"/>
        <v>-12.559999999999999</v>
      </c>
      <c r="Z16" s="27">
        <f t="shared" si="3"/>
        <v>35.722759460641782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77.95</v>
      </c>
      <c r="N17" s="31">
        <v>161.05000000000001</v>
      </c>
      <c r="O17" s="32">
        <v>24.82</v>
      </c>
      <c r="Q17" s="33">
        <f t="shared" si="5"/>
        <v>-1.3291139240506293</v>
      </c>
      <c r="R17" s="34">
        <f t="shared" si="5"/>
        <v>41.271929824561418</v>
      </c>
      <c r="S17" s="34">
        <f t="shared" si="5"/>
        <v>-33.369127516778526</v>
      </c>
      <c r="T17" s="27">
        <f t="shared" si="4"/>
        <v>25.780047658272675</v>
      </c>
      <c r="U17" s="35"/>
      <c r="W17" s="33">
        <f t="shared" si="2"/>
        <v>-1.0499999999999972</v>
      </c>
      <c r="X17" s="34">
        <f t="shared" si="2"/>
        <v>47.050000000000011</v>
      </c>
      <c r="Y17" s="34">
        <f t="shared" si="2"/>
        <v>-12.43</v>
      </c>
      <c r="Z17" s="34">
        <f t="shared" si="3"/>
        <v>37.023382022440103</v>
      </c>
      <c r="AA17" s="35"/>
    </row>
    <row r="18" spans="2:27" ht="15.75" thickBot="1" x14ac:dyDescent="0.3">
      <c r="C18" s="38">
        <f>(SUM(C5:C14)/10*100)</f>
        <v>10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182.61</v>
      </c>
      <c r="N21" s="16">
        <v>49.6</v>
      </c>
      <c r="O21" s="17">
        <v>28.5</v>
      </c>
      <c r="Q21" s="18">
        <f>(M21-J21)/J21*100</f>
        <v>4.3485714285714367</v>
      </c>
      <c r="R21" s="19">
        <f>(N21-K21)</f>
        <v>49.6</v>
      </c>
      <c r="S21" s="19">
        <f>(O21-L21)/L21*100</f>
        <v>-23.48993288590604</v>
      </c>
      <c r="T21" s="40"/>
      <c r="U21" s="20"/>
      <c r="W21" s="45">
        <f t="shared" si="2"/>
        <v>7.6100000000000136</v>
      </c>
      <c r="X21" s="43">
        <f t="shared" si="2"/>
        <v>49.6</v>
      </c>
      <c r="Y21" s="43">
        <f t="shared" si="2"/>
        <v>-8.75</v>
      </c>
      <c r="Z21" s="43">
        <f t="shared" si="3"/>
        <v>12.439902711178377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186.86</v>
      </c>
      <c r="N22" s="24">
        <v>52.36</v>
      </c>
      <c r="O22" s="25">
        <v>32.82</v>
      </c>
      <c r="Q22" s="26">
        <f t="shared" ref="Q22:Q25" si="6">(M22-J22)/J22*100</f>
        <v>6.7771428571428647</v>
      </c>
      <c r="R22" s="27">
        <f t="shared" ref="R22:R25" si="7">(N22-K22)</f>
        <v>52.36</v>
      </c>
      <c r="S22" s="27">
        <f t="shared" ref="S22:S25" si="8">(O22-L22)/L22*100</f>
        <v>-11.89261744966443</v>
      </c>
      <c r="T22" s="41"/>
      <c r="U22" s="28"/>
      <c r="W22" s="26">
        <f t="shared" si="2"/>
        <v>11.860000000000014</v>
      </c>
      <c r="X22" s="27">
        <f t="shared" si="2"/>
        <v>52.36</v>
      </c>
      <c r="Y22" s="27">
        <f t="shared" si="2"/>
        <v>-4.43</v>
      </c>
      <c r="Z22" s="27">
        <f t="shared" si="3"/>
        <v>17.892514565172064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183.21</v>
      </c>
      <c r="N23" s="24">
        <v>49.58</v>
      </c>
      <c r="O23" s="25">
        <v>31.52</v>
      </c>
      <c r="Q23" s="26">
        <f t="shared" si="6"/>
        <v>4.6914285714285766</v>
      </c>
      <c r="R23" s="27">
        <f t="shared" si="7"/>
        <v>49.58</v>
      </c>
      <c r="S23" s="27">
        <f t="shared" si="8"/>
        <v>-15.382550335570471</v>
      </c>
      <c r="T23" s="41"/>
      <c r="U23" s="28"/>
      <c r="W23" s="26">
        <f t="shared" si="2"/>
        <v>8.210000000000008</v>
      </c>
      <c r="X23" s="27">
        <f t="shared" si="2"/>
        <v>49.58</v>
      </c>
      <c r="Y23" s="27">
        <f t="shared" si="2"/>
        <v>-5.73</v>
      </c>
      <c r="Z23" s="27">
        <f t="shared" si="3"/>
        <v>13.479012540989004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183.33</v>
      </c>
      <c r="N24" s="24">
        <v>50.99</v>
      </c>
      <c r="O24" s="25">
        <v>30.65</v>
      </c>
      <c r="Q24" s="26">
        <f t="shared" si="6"/>
        <v>4.7600000000000069</v>
      </c>
      <c r="R24" s="27">
        <f t="shared" si="7"/>
        <v>50.99</v>
      </c>
      <c r="S24" s="27">
        <f t="shared" si="8"/>
        <v>-17.718120805369132</v>
      </c>
      <c r="T24" s="41"/>
      <c r="U24" s="28"/>
      <c r="W24" s="26">
        <f t="shared" si="2"/>
        <v>8.3300000000000125</v>
      </c>
      <c r="X24" s="27">
        <f t="shared" si="2"/>
        <v>50.99</v>
      </c>
      <c r="Y24" s="27">
        <f t="shared" si="2"/>
        <v>-6.6000000000000014</v>
      </c>
      <c r="Z24" s="27">
        <f t="shared" si="3"/>
        <v>13.820966719479287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184.51</v>
      </c>
      <c r="N25" s="31">
        <v>49.57</v>
      </c>
      <c r="O25" s="32">
        <v>32.54</v>
      </c>
      <c r="Q25" s="33">
        <f t="shared" si="6"/>
        <v>5.4342857142857088</v>
      </c>
      <c r="R25" s="34">
        <f t="shared" si="7"/>
        <v>49.57</v>
      </c>
      <c r="S25" s="34">
        <f t="shared" si="8"/>
        <v>-12.644295302013425</v>
      </c>
      <c r="T25" s="42"/>
      <c r="U25" s="35"/>
      <c r="W25" s="33">
        <f t="shared" si="2"/>
        <v>9.5099999999999909</v>
      </c>
      <c r="X25" s="34">
        <f t="shared" si="2"/>
        <v>49.57</v>
      </c>
      <c r="Y25" s="34">
        <f t="shared" si="2"/>
        <v>-4.7100000000000009</v>
      </c>
      <c r="Z25" s="34">
        <f t="shared" si="3"/>
        <v>14.883416346292904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AVERAGE(Q13:Q17,Q21:Q25)</f>
        <v>1.4872188065099483</v>
      </c>
      <c r="R28" s="44">
        <f>AVERAGE(R13:R17)</f>
        <v>39.575438596491232</v>
      </c>
      <c r="S28" s="44">
        <f t="shared" ref="S28" si="9">AVERAGE(S5:S9,S13:S17,S21:S25)</f>
        <v>-48.955704697986576</v>
      </c>
      <c r="T28" s="44">
        <f>AVERAGE(T13:T17)</f>
        <v>24.470917359965849</v>
      </c>
      <c r="V28" t="s">
        <v>89</v>
      </c>
      <c r="W28" s="44">
        <f>AVERAGE(W13:W17,W21:W25)</f>
        <v>3.6720000000000041</v>
      </c>
      <c r="X28" s="44">
        <f>AVERAGE(X13:X17,X21:X25)</f>
        <v>47.768000000000001</v>
      </c>
      <c r="Y28" s="44">
        <f>AVERAGE(Y13:Y17,Y21:Y25)</f>
        <v>-8.7290000000000028</v>
      </c>
      <c r="Z28" s="44">
        <f>AVERAGE(Z13:Z17,Z21:Z25)</f>
        <v>24.823234643398116</v>
      </c>
    </row>
    <row r="29" spans="2:27" x14ac:dyDescent="0.25">
      <c r="O29" t="s">
        <v>83</v>
      </c>
      <c r="Q29" s="44">
        <f>MAX(Q13:Q17,Q21:Q25)</f>
        <v>6.7771428571428647</v>
      </c>
      <c r="R29" s="44">
        <f>MAX(R13:R17)</f>
        <v>41.271929824561418</v>
      </c>
      <c r="S29" s="44">
        <f>MAX(S13:S17,S21:S25)</f>
        <v>-11.89261744966443</v>
      </c>
      <c r="T29" s="44">
        <f>MAX(T13:T17)</f>
        <v>25.780047658272675</v>
      </c>
      <c r="V29" t="s">
        <v>90</v>
      </c>
      <c r="W29" s="44">
        <f>MAX(W13:W17,W21:W25)</f>
        <v>11.860000000000014</v>
      </c>
      <c r="X29" s="44">
        <f t="shared" ref="X29:Z29" si="10">MAX(X13:X17,X21:X25)</f>
        <v>52.36</v>
      </c>
      <c r="Y29" s="44">
        <f t="shared" si="10"/>
        <v>-4.43</v>
      </c>
      <c r="Z29" s="44">
        <f t="shared" si="10"/>
        <v>37.023382022440103</v>
      </c>
    </row>
    <row r="30" spans="2:27" x14ac:dyDescent="0.25">
      <c r="O30" t="s">
        <v>84</v>
      </c>
      <c r="Q30" s="44">
        <f>MIN(Q13:Q17,Q21:Q25)</f>
        <v>-6.0126582278481013</v>
      </c>
      <c r="R30" s="44">
        <f>MIN(R13:R17)</f>
        <v>37.043859649122794</v>
      </c>
      <c r="S30" s="44">
        <f>MIN(S13:S17,S21:S25)</f>
        <v>-33.718120805369125</v>
      </c>
      <c r="T30" s="44">
        <f>MIN(T13:T17)</f>
        <v>21.941867033243259</v>
      </c>
      <c r="V30" t="s">
        <v>91</v>
      </c>
      <c r="W30" s="44">
        <f>MIN(,W13:W17,W21:W25)</f>
        <v>-4.75</v>
      </c>
      <c r="X30" s="44">
        <f t="shared" ref="X30:Z30" si="11">MIN(,X13:X17,X21:X25)</f>
        <v>0</v>
      </c>
      <c r="Y30" s="44">
        <f t="shared" si="11"/>
        <v>-12.559999999999999</v>
      </c>
      <c r="Z30" s="44">
        <f t="shared" si="11"/>
        <v>0</v>
      </c>
    </row>
  </sheetData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931F-63FA-4DBB-87CD-FCB50D8FBD30}">
  <dimension ref="B2:AA30"/>
  <sheetViews>
    <sheetView workbookViewId="0">
      <selection activeCell="C18" sqref="C18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-70.790000000000006</v>
      </c>
      <c r="N5" s="16">
        <v>149.72</v>
      </c>
      <c r="O5" s="17">
        <v>16.12</v>
      </c>
      <c r="Q5" s="18">
        <f>(M5-J5)/J5*100</f>
        <v>-4.3378378378378297</v>
      </c>
      <c r="R5" s="19">
        <f>(N5-K5)/K5*100</f>
        <v>13.424242424242424</v>
      </c>
      <c r="S5" s="19">
        <f>(O5-L5)/L5*100</f>
        <v>-56.724832214765101</v>
      </c>
      <c r="T5" s="27">
        <f t="shared" ref="T5:T9" si="0">(SQRT(M5^2+N5^2+O5^2)-SQRT(J5^2+K5^2+L5^2))/SQRT(J5^2+K5^2+L5^2)*100</f>
        <v>6.769501567322445</v>
      </c>
      <c r="U5" s="20"/>
      <c r="W5" s="45">
        <f>(M5-J5)</f>
        <v>3.2099999999999937</v>
      </c>
      <c r="X5" s="43">
        <f>(N5-K5)</f>
        <v>17.72</v>
      </c>
      <c r="Y5" s="43">
        <f>(O5-L5)</f>
        <v>-21.13</v>
      </c>
      <c r="Z5" s="43">
        <f>(SQRT(M5^2+N5^2+O5^2)-SQRT(J5^2+K5^2+L5^2))</f>
        <v>10.549907667660563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-81.38</v>
      </c>
      <c r="N6" s="24">
        <v>157.55000000000001</v>
      </c>
      <c r="O6" s="25">
        <v>13.73</v>
      </c>
      <c r="Q6" s="26">
        <f t="shared" ref="Q6:S9" si="1">(M6-J6)/J6*100</f>
        <v>9.9729729729729666</v>
      </c>
      <c r="R6" s="27">
        <f t="shared" si="1"/>
        <v>19.356060606060616</v>
      </c>
      <c r="S6" s="27">
        <f t="shared" si="1"/>
        <v>-63.140939597315437</v>
      </c>
      <c r="T6" s="27">
        <f t="shared" si="0"/>
        <v>14.124722334538639</v>
      </c>
      <c r="U6" s="28"/>
      <c r="W6" s="26">
        <f t="shared" ref="W6:Y25" si="2">(M6-J6)</f>
        <v>-7.3799999999999955</v>
      </c>
      <c r="X6" s="27">
        <f t="shared" si="2"/>
        <v>25.550000000000011</v>
      </c>
      <c r="Y6" s="27">
        <f t="shared" si="2"/>
        <v>-23.52</v>
      </c>
      <c r="Z6" s="27">
        <f t="shared" ref="Z6:Z25" si="3">(SQRT(M6^2+N6^2+O6^2)-SQRT(J6^2+K6^2+L6^2))</f>
        <v>22.012627514563917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-80.790000000000006</v>
      </c>
      <c r="N7" s="24">
        <v>158.66</v>
      </c>
      <c r="O7" s="25">
        <v>15.85</v>
      </c>
      <c r="Q7" s="26">
        <f t="shared" si="1"/>
        <v>9.1756756756756843</v>
      </c>
      <c r="R7" s="27">
        <f t="shared" si="1"/>
        <v>20.196969696969695</v>
      </c>
      <c r="S7" s="27">
        <f t="shared" si="1"/>
        <v>-57.449664429530202</v>
      </c>
      <c r="T7" s="27">
        <f t="shared" si="0"/>
        <v>14.696960216839733</v>
      </c>
      <c r="U7" s="28"/>
      <c r="W7" s="26">
        <f t="shared" si="2"/>
        <v>-6.7900000000000063</v>
      </c>
      <c r="X7" s="27">
        <f t="shared" si="2"/>
        <v>26.659999999999997</v>
      </c>
      <c r="Y7" s="27">
        <f t="shared" si="2"/>
        <v>-21.4</v>
      </c>
      <c r="Z7" s="27">
        <f t="shared" si="3"/>
        <v>22.904429778316398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-80.2</v>
      </c>
      <c r="N8" s="24">
        <v>158.32</v>
      </c>
      <c r="O8" s="25">
        <v>17.829999999999998</v>
      </c>
      <c r="Q8" s="26">
        <f t="shared" si="1"/>
        <v>8.3783783783783825</v>
      </c>
      <c r="R8" s="27">
        <f t="shared" si="1"/>
        <v>19.939393939393934</v>
      </c>
      <c r="S8" s="27">
        <f t="shared" si="1"/>
        <v>-52.134228187919462</v>
      </c>
      <c r="T8" s="27">
        <f t="shared" si="0"/>
        <v>14.452469403362617</v>
      </c>
      <c r="U8" s="28"/>
      <c r="W8" s="26">
        <f t="shared" si="2"/>
        <v>-6.2000000000000028</v>
      </c>
      <c r="X8" s="27">
        <f t="shared" si="2"/>
        <v>26.319999999999993</v>
      </c>
      <c r="Y8" s="27">
        <f t="shared" si="2"/>
        <v>-19.420000000000002</v>
      </c>
      <c r="Z8" s="27">
        <f t="shared" si="3"/>
        <v>22.523403866419756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-80.5</v>
      </c>
      <c r="N9" s="31">
        <v>155.58000000000001</v>
      </c>
      <c r="O9" s="32">
        <v>16.57</v>
      </c>
      <c r="Q9" s="33">
        <f t="shared" si="1"/>
        <v>8.7837837837837842</v>
      </c>
      <c r="R9" s="34">
        <f t="shared" si="1"/>
        <v>17.863636363636374</v>
      </c>
      <c r="S9" s="34">
        <f t="shared" si="1"/>
        <v>-55.516778523489933</v>
      </c>
      <c r="T9" s="27">
        <f t="shared" si="0"/>
        <v>12.903698514838515</v>
      </c>
      <c r="U9" s="35"/>
      <c r="W9" s="33">
        <f t="shared" si="2"/>
        <v>-6.5</v>
      </c>
      <c r="X9" s="34">
        <f t="shared" si="2"/>
        <v>23.580000000000013</v>
      </c>
      <c r="Y9" s="34">
        <f t="shared" si="2"/>
        <v>-20.68</v>
      </c>
      <c r="Z9" s="34">
        <f t="shared" si="3"/>
        <v>20.109726919927425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28.71</v>
      </c>
      <c r="N13" s="16">
        <v>177.32</v>
      </c>
      <c r="O13" s="17">
        <v>24.82</v>
      </c>
      <c r="Q13" s="18">
        <f>(M13-J13)/J13*100</f>
        <v>-63.658227848101269</v>
      </c>
      <c r="R13" s="19">
        <f>(N13-K13)/K13*100</f>
        <v>55.543859649122808</v>
      </c>
      <c r="S13" s="19">
        <f>(O13-L13)/L13*100</f>
        <v>-33.369127516778526</v>
      </c>
      <c r="T13" s="27">
        <f t="shared" ref="T13:T17" si="4">(SQRT(M13^2+N13^2+O13^2)-SQRT(J13^2+K13^2+L13^2))/SQRT(J13^2+K13^2+L13^2)*100</f>
        <v>26.267395779469805</v>
      </c>
      <c r="U13" s="20"/>
      <c r="W13" s="45">
        <f t="shared" si="2"/>
        <v>-50.29</v>
      </c>
      <c r="X13" s="43">
        <f t="shared" si="2"/>
        <v>63.319999999999993</v>
      </c>
      <c r="Y13" s="43">
        <f t="shared" si="2"/>
        <v>-12.43</v>
      </c>
      <c r="Z13" s="43">
        <f t="shared" si="3"/>
        <v>37.723275052436492</v>
      </c>
      <c r="AA13" s="46"/>
    </row>
    <row r="14" spans="2:27" ht="15.75" thickBot="1" x14ac:dyDescent="0.3">
      <c r="B14" s="36">
        <v>10</v>
      </c>
      <c r="C14" s="37">
        <v>1</v>
      </c>
      <c r="I14" s="22">
        <v>2</v>
      </c>
      <c r="J14" s="23">
        <v>79</v>
      </c>
      <c r="K14" s="24">
        <v>114</v>
      </c>
      <c r="L14" s="24">
        <v>37.25</v>
      </c>
      <c r="M14" s="24">
        <v>84.29</v>
      </c>
      <c r="N14" s="24">
        <v>111.45</v>
      </c>
      <c r="O14" s="25">
        <v>26.24</v>
      </c>
      <c r="Q14" s="26">
        <f t="shared" ref="Q14:S17" si="5">(M14-J14)/J14*100</f>
        <v>6.6962025316455769</v>
      </c>
      <c r="R14" s="27">
        <f t="shared" si="5"/>
        <v>-2.2368421052631553</v>
      </c>
      <c r="S14" s="27">
        <f t="shared" si="5"/>
        <v>-29.557046979865774</v>
      </c>
      <c r="T14" s="27">
        <f t="shared" si="4"/>
        <v>-0.99923967151749926</v>
      </c>
      <c r="U14" s="28"/>
      <c r="W14" s="26">
        <f t="shared" si="2"/>
        <v>5.2900000000000063</v>
      </c>
      <c r="X14" s="27">
        <f t="shared" si="2"/>
        <v>-2.5499999999999972</v>
      </c>
      <c r="Y14" s="27">
        <f t="shared" si="2"/>
        <v>-11.010000000000002</v>
      </c>
      <c r="Z14" s="27">
        <f t="shared" si="3"/>
        <v>-1.4350335026901462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 s="24">
        <v>101.72</v>
      </c>
      <c r="N15" s="24">
        <v>114</v>
      </c>
      <c r="O15" s="25">
        <v>41.74</v>
      </c>
      <c r="Q15" s="26">
        <f t="shared" si="5"/>
        <v>28.759493670886076</v>
      </c>
      <c r="R15" s="27">
        <f t="shared" si="5"/>
        <v>0</v>
      </c>
      <c r="S15" s="27">
        <f t="shared" si="5"/>
        <v>12.053691275167791</v>
      </c>
      <c r="T15" s="27">
        <f t="shared" si="4"/>
        <v>10.284960091779174</v>
      </c>
      <c r="U15" s="28"/>
      <c r="W15" s="26">
        <f t="shared" si="2"/>
        <v>22.72</v>
      </c>
      <c r="X15" s="27">
        <f t="shared" si="2"/>
        <v>0</v>
      </c>
      <c r="Y15" s="27">
        <f t="shared" si="2"/>
        <v>4.490000000000002</v>
      </c>
      <c r="Z15" s="27">
        <f t="shared" si="3"/>
        <v>14.770492731858837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28.45</v>
      </c>
      <c r="N16" s="24">
        <v>174.83</v>
      </c>
      <c r="O16" s="25">
        <v>22.57</v>
      </c>
      <c r="Q16" s="26">
        <f t="shared" si="5"/>
        <v>-63.987341772151893</v>
      </c>
      <c r="R16" s="27">
        <f t="shared" si="5"/>
        <v>53.359649122807028</v>
      </c>
      <c r="S16" s="27">
        <f t="shared" si="5"/>
        <v>-39.409395973154361</v>
      </c>
      <c r="T16" s="27">
        <f t="shared" si="4"/>
        <v>24.335835832324499</v>
      </c>
      <c r="U16" s="28"/>
      <c r="W16" s="26">
        <f t="shared" si="2"/>
        <v>-50.55</v>
      </c>
      <c r="X16" s="27">
        <f t="shared" si="2"/>
        <v>60.830000000000013</v>
      </c>
      <c r="Y16" s="27">
        <f t="shared" si="2"/>
        <v>-14.68</v>
      </c>
      <c r="Z16" s="27">
        <f t="shared" si="3"/>
        <v>34.949312693237488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90.54</v>
      </c>
      <c r="N17" s="31">
        <v>112.74</v>
      </c>
      <c r="O17" s="32">
        <v>27.43</v>
      </c>
      <c r="Q17" s="33">
        <f t="shared" si="5"/>
        <v>14.607594936708868</v>
      </c>
      <c r="R17" s="34">
        <f t="shared" si="5"/>
        <v>-1.1052631578947414</v>
      </c>
      <c r="S17" s="34">
        <f t="shared" si="5"/>
        <v>-26.362416107382554</v>
      </c>
      <c r="T17" s="27">
        <f t="shared" si="4"/>
        <v>2.4799488293136394</v>
      </c>
      <c r="U17" s="35"/>
      <c r="W17" s="33">
        <f t="shared" si="2"/>
        <v>11.540000000000006</v>
      </c>
      <c r="X17" s="34">
        <f t="shared" si="2"/>
        <v>-1.2600000000000051</v>
      </c>
      <c r="Y17" s="34">
        <f t="shared" si="2"/>
        <v>-9.82</v>
      </c>
      <c r="Z17" s="34">
        <f t="shared" si="3"/>
        <v>3.5615175782779716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182.23</v>
      </c>
      <c r="N21" s="16">
        <v>7.4</v>
      </c>
      <c r="O21" s="17">
        <v>26.53</v>
      </c>
      <c r="Q21" s="18">
        <f>(M21-J21)/J21*100</f>
        <v>4.1314285714285655</v>
      </c>
      <c r="R21" s="19">
        <f>(N21-K21)</f>
        <v>7.4</v>
      </c>
      <c r="S21" s="19">
        <f>(O21-L21)/L21*100</f>
        <v>-28.778523489932883</v>
      </c>
      <c r="T21" s="40"/>
      <c r="U21" s="20"/>
      <c r="W21" s="45">
        <f t="shared" si="2"/>
        <v>7.2299999999999898</v>
      </c>
      <c r="X21" s="43">
        <f t="shared" si="2"/>
        <v>7.4</v>
      </c>
      <c r="Y21" s="43">
        <f t="shared" si="2"/>
        <v>-10.719999999999999</v>
      </c>
      <c r="Z21" s="43">
        <f t="shared" si="3"/>
        <v>5.3791367434056383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118.43</v>
      </c>
      <c r="N22" s="24">
        <v>62.63</v>
      </c>
      <c r="O22" s="25">
        <v>28.03</v>
      </c>
      <c r="Q22" s="26">
        <f t="shared" ref="Q22:Q25" si="6">(M22-J22)/J22*100</f>
        <v>-32.325714285714277</v>
      </c>
      <c r="R22" s="27">
        <f t="shared" ref="R22:R25" si="7">(N22-K22)</f>
        <v>62.63</v>
      </c>
      <c r="S22" s="27">
        <f t="shared" ref="S22:S25" si="8">(O22-L22)/L22*100</f>
        <v>-24.75167785234899</v>
      </c>
      <c r="T22" s="41"/>
      <c r="U22" s="28"/>
      <c r="W22" s="26">
        <f t="shared" si="2"/>
        <v>-56.569999999999993</v>
      </c>
      <c r="X22" s="27">
        <f t="shared" si="2"/>
        <v>62.63</v>
      </c>
      <c r="Y22" s="27">
        <f t="shared" si="2"/>
        <v>-9.2199999999999989</v>
      </c>
      <c r="Z22" s="27">
        <f t="shared" si="3"/>
        <v>-42.048846405351213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193.05</v>
      </c>
      <c r="N23" s="24">
        <v>3.13</v>
      </c>
      <c r="O23" s="25">
        <v>26.24</v>
      </c>
      <c r="Q23" s="26">
        <f t="shared" si="6"/>
        <v>10.31428571428572</v>
      </c>
      <c r="R23" s="27">
        <f t="shared" si="7"/>
        <v>3.13</v>
      </c>
      <c r="S23" s="27">
        <f t="shared" si="8"/>
        <v>-29.557046979865774</v>
      </c>
      <c r="T23" s="41"/>
      <c r="U23" s="28"/>
      <c r="W23" s="26">
        <f t="shared" si="2"/>
        <v>18.050000000000011</v>
      </c>
      <c r="X23" s="27">
        <f t="shared" si="2"/>
        <v>3.13</v>
      </c>
      <c r="Y23" s="27">
        <f t="shared" si="2"/>
        <v>-11.010000000000002</v>
      </c>
      <c r="Z23" s="27">
        <f t="shared" si="3"/>
        <v>15.929745806089528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179.53</v>
      </c>
      <c r="N24" s="24">
        <v>10.17</v>
      </c>
      <c r="O24" s="25">
        <v>25.75</v>
      </c>
      <c r="Q24" s="26">
        <f t="shared" si="6"/>
        <v>2.5885714285714294</v>
      </c>
      <c r="R24" s="27">
        <f t="shared" si="7"/>
        <v>10.17</v>
      </c>
      <c r="S24" s="27">
        <f t="shared" si="8"/>
        <v>-30.872483221476511</v>
      </c>
      <c r="T24" s="41"/>
      <c r="U24" s="28"/>
      <c r="W24" s="26">
        <f t="shared" si="2"/>
        <v>4.5300000000000011</v>
      </c>
      <c r="X24" s="27">
        <f t="shared" si="2"/>
        <v>10.17</v>
      </c>
      <c r="Y24" s="27">
        <f t="shared" si="2"/>
        <v>-11.5</v>
      </c>
      <c r="Z24" s="27">
        <f t="shared" si="3"/>
        <v>2.7316259384604962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177.28</v>
      </c>
      <c r="N25" s="31">
        <v>11.53</v>
      </c>
      <c r="O25" s="32">
        <v>27.85</v>
      </c>
      <c r="Q25" s="33">
        <f t="shared" si="6"/>
        <v>1.3028571428571434</v>
      </c>
      <c r="R25" s="34">
        <f t="shared" si="7"/>
        <v>11.53</v>
      </c>
      <c r="S25" s="34">
        <f t="shared" si="8"/>
        <v>-25.234899328859058</v>
      </c>
      <c r="T25" s="42"/>
      <c r="U25" s="35"/>
      <c r="W25" s="33">
        <f t="shared" si="2"/>
        <v>2.2800000000000011</v>
      </c>
      <c r="X25" s="34">
        <f t="shared" si="2"/>
        <v>11.53</v>
      </c>
      <c r="Y25" s="34">
        <f t="shared" si="2"/>
        <v>-9.3999999999999986</v>
      </c>
      <c r="Z25" s="34">
        <f t="shared" si="3"/>
        <v>0.90370452619080766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-3.9731917957740719</v>
      </c>
      <c r="R28" s="44">
        <f>AVERAGE(R5:R9,R13:R17)</f>
        <v>19.6341706539075</v>
      </c>
      <c r="S28" s="44">
        <f t="shared" ref="S28" si="9">AVERAGE(S5:S9,S13:S17,S21:S25)</f>
        <v>-36.053691275167786</v>
      </c>
      <c r="T28" s="44">
        <f>AVERAGE(T5:T9,T13:T17)</f>
        <v>12.531625289827158</v>
      </c>
      <c r="V28" t="s">
        <v>89</v>
      </c>
      <c r="W28" s="44">
        <f>AVERAGE(W5:W9,W13:W17,W21:W25)</f>
        <v>-7.2953333333333337</v>
      </c>
      <c r="X28" s="44">
        <f>AVERAGE(X5:X9,X13:X17,X21:X25)</f>
        <v>22.335333333333335</v>
      </c>
      <c r="Y28" s="44">
        <f t="shared" ref="Y28:Z28" si="10">AVERAGE(Y5:Y9,Y13:Y17,Y21:Y25)</f>
        <v>-13.43</v>
      </c>
      <c r="Z28" s="44">
        <f t="shared" si="10"/>
        <v>11.371001793920264</v>
      </c>
    </row>
    <row r="29" spans="2:27" x14ac:dyDescent="0.25">
      <c r="O29" t="s">
        <v>83</v>
      </c>
      <c r="Q29" s="44">
        <f>MAX(Q5:Q9,Q13:Q17,Q21:Q25)</f>
        <v>28.759493670886076</v>
      </c>
      <c r="R29" s="44">
        <f>MAX(R5:R9,R13:R17)</f>
        <v>55.543859649122808</v>
      </c>
      <c r="S29" s="44">
        <f>MAX(S5:S9,S13:S17,S21:S25)</f>
        <v>12.053691275167791</v>
      </c>
      <c r="T29" s="44">
        <f>MAX(T5:T9,T13:T17)</f>
        <v>26.267395779469805</v>
      </c>
      <c r="V29" t="s">
        <v>90</v>
      </c>
      <c r="W29" s="44">
        <f>MAX(W5:W9,W13:W17,W21:W25)</f>
        <v>22.72</v>
      </c>
      <c r="X29" s="44">
        <f>MAX(X5:X9,X13:X17,X21:X25)</f>
        <v>63.319999999999993</v>
      </c>
      <c r="Y29" s="44">
        <f>MAX(Y5:Y9,Y13:Y17,Y21:Y25)</f>
        <v>4.490000000000002</v>
      </c>
      <c r="Z29" s="44">
        <f>MAX(Z5:Z9,Z13:Z17,Z21:Z25)</f>
        <v>37.723275052436492</v>
      </c>
    </row>
    <row r="30" spans="2:27" x14ac:dyDescent="0.25">
      <c r="O30" t="s">
        <v>84</v>
      </c>
      <c r="Q30" s="44">
        <f>MIN(Q5:Q9,Q13:Q17,Q21:Q25)</f>
        <v>-63.987341772151893</v>
      </c>
      <c r="R30" s="44">
        <f>MIN(R5:R9,R13:R17)</f>
        <v>-2.2368421052631553</v>
      </c>
      <c r="S30" s="44">
        <f>MIN(S5:S9,S13:S17,S21:S25)</f>
        <v>-63.140939597315437</v>
      </c>
      <c r="T30" s="44">
        <f>MIN(T5:T9,T13:T17)</f>
        <v>-0.99923967151749926</v>
      </c>
      <c r="V30" t="s">
        <v>91</v>
      </c>
      <c r="W30" s="44">
        <f>MIN(W5:W9,W13:W17,W21:W25)</f>
        <v>-56.569999999999993</v>
      </c>
      <c r="X30" s="44">
        <f>MIN(X5:X9,X13:X17,X21:X25)</f>
        <v>-2.5499999999999972</v>
      </c>
      <c r="Y30" s="44">
        <f>MIN(Y5:Y9,Y13:Y17,Y21:Y25)</f>
        <v>-23.52</v>
      </c>
      <c r="Z30" s="44">
        <f>MIN(Z5:Z9,Z13:Z17,Z21:Z25)</f>
        <v>-42.048846405351213</v>
      </c>
    </row>
  </sheetData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08B7-370F-439F-8904-F68D4B182273}">
  <dimension ref="B2:AA30"/>
  <sheetViews>
    <sheetView topLeftCell="F1" workbookViewId="0">
      <selection activeCell="W21" activeCellId="2" sqref="W5:Z9 W13:Z17 W21:Z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172.78</v>
      </c>
      <c r="N5" s="16">
        <v>-35.1</v>
      </c>
      <c r="O5" s="17">
        <v>16.350000000000001</v>
      </c>
      <c r="Q5" s="18">
        <f>(M5-J5)/J5*100</f>
        <v>-333.48648648648646</v>
      </c>
      <c r="R5" s="19">
        <f>(N5-K5)/K5*100</f>
        <v>-126.59090909090909</v>
      </c>
      <c r="S5" s="19">
        <f>(O5-L5)/L5*100</f>
        <v>-56.107382550335572</v>
      </c>
      <c r="T5" s="27">
        <f t="shared" ref="T5:T9" si="0">(SQRT(M5^2+N5^2+O5^2)-SQRT(J5^2+K5^2+L5^2))/SQRT(J5^2+K5^2+L5^2)*100</f>
        <v>13.616777338173341</v>
      </c>
      <c r="U5" s="20"/>
      <c r="W5" s="45">
        <f>(M5-J5)</f>
        <v>246.78</v>
      </c>
      <c r="X5" s="43">
        <f>(N5-K5)</f>
        <v>-167.1</v>
      </c>
      <c r="Y5" s="43">
        <f>(O5-L5)</f>
        <v>-20.9</v>
      </c>
      <c r="Z5" s="43">
        <f>(SQRT(M5^2+N5^2+O5^2)-SQRT(J5^2+K5^2+L5^2))</f>
        <v>21.221022289480317</v>
      </c>
      <c r="AA5" s="46"/>
    </row>
    <row r="6" spans="2:27" x14ac:dyDescent="0.25">
      <c r="B6" s="21">
        <v>2</v>
      </c>
      <c r="C6" s="17">
        <v>1</v>
      </c>
      <c r="I6" s="22">
        <v>2</v>
      </c>
      <c r="J6" s="23">
        <v>-74</v>
      </c>
      <c r="K6" s="24">
        <v>132</v>
      </c>
      <c r="L6" s="24">
        <v>37.25</v>
      </c>
      <c r="M6" s="24">
        <v>148.06</v>
      </c>
      <c r="N6" s="24">
        <v>-35.4</v>
      </c>
      <c r="O6" s="25">
        <v>16.989999999999998</v>
      </c>
      <c r="Q6" s="26">
        <f t="shared" ref="Q6:S9" si="1">(M6-J6)/J6*100</f>
        <v>-300.08108108108109</v>
      </c>
      <c r="R6" s="27">
        <f t="shared" si="1"/>
        <v>-126.81818181818183</v>
      </c>
      <c r="S6" s="27">
        <f t="shared" si="1"/>
        <v>-54.389261744966447</v>
      </c>
      <c r="T6" s="27">
        <f t="shared" si="0"/>
        <v>-1.7109343293173207</v>
      </c>
      <c r="U6" s="28"/>
      <c r="W6" s="26">
        <f t="shared" ref="W6:Y25" si="2">(M6-J6)</f>
        <v>222.06</v>
      </c>
      <c r="X6" s="27">
        <f t="shared" si="2"/>
        <v>-167.4</v>
      </c>
      <c r="Y6" s="27">
        <f t="shared" si="2"/>
        <v>-20.260000000000002</v>
      </c>
      <c r="Z6" s="27">
        <f t="shared" ref="Z6:Z25" si="3">(SQRT(M6^2+N6^2+O6^2)-SQRT(J6^2+K6^2+L6^2))</f>
        <v>-2.6664000325902748</v>
      </c>
      <c r="AA6" s="28"/>
    </row>
    <row r="7" spans="2:27" x14ac:dyDescent="0.25">
      <c r="B7" s="21">
        <v>3</v>
      </c>
      <c r="C7" s="17">
        <v>0</v>
      </c>
      <c r="I7" s="22">
        <v>3</v>
      </c>
      <c r="J7" s="23">
        <v>-74</v>
      </c>
      <c r="K7" s="24">
        <v>132</v>
      </c>
      <c r="L7" s="24">
        <v>37.25</v>
      </c>
      <c r="M7" s="24">
        <v>149.07</v>
      </c>
      <c r="N7" s="24">
        <v>-35.53</v>
      </c>
      <c r="O7" s="25">
        <v>15.09</v>
      </c>
      <c r="Q7" s="26">
        <f t="shared" si="1"/>
        <v>-301.44594594594594</v>
      </c>
      <c r="R7" s="27">
        <f t="shared" si="1"/>
        <v>-126.91666666666667</v>
      </c>
      <c r="S7" s="27">
        <f t="shared" si="1"/>
        <v>-59.489932885906036</v>
      </c>
      <c r="T7" s="27">
        <f t="shared" si="0"/>
        <v>-1.1920917623142937</v>
      </c>
      <c r="U7" s="28"/>
      <c r="W7" s="26">
        <f t="shared" si="2"/>
        <v>223.07</v>
      </c>
      <c r="X7" s="27">
        <f t="shared" si="2"/>
        <v>-167.53</v>
      </c>
      <c r="Y7" s="27">
        <f t="shared" si="2"/>
        <v>-22.16</v>
      </c>
      <c r="Z7" s="27">
        <f t="shared" si="3"/>
        <v>-1.8578115240423756</v>
      </c>
      <c r="AA7" s="28"/>
    </row>
    <row r="8" spans="2:27" x14ac:dyDescent="0.25">
      <c r="B8" s="21">
        <v>4</v>
      </c>
      <c r="C8" s="17">
        <v>1</v>
      </c>
      <c r="I8" s="22">
        <v>4</v>
      </c>
      <c r="J8" s="23">
        <v>-74</v>
      </c>
      <c r="K8" s="24">
        <v>132</v>
      </c>
      <c r="L8" s="24">
        <v>37.25</v>
      </c>
      <c r="M8" s="24">
        <v>139.55000000000001</v>
      </c>
      <c r="N8" s="24">
        <v>-35.49</v>
      </c>
      <c r="O8" s="25">
        <v>14.99</v>
      </c>
      <c r="Q8" s="26">
        <f t="shared" si="1"/>
        <v>-288.58108108108109</v>
      </c>
      <c r="R8" s="27">
        <f t="shared" si="1"/>
        <v>-126.88636363636365</v>
      </c>
      <c r="S8" s="27">
        <f t="shared" si="1"/>
        <v>-59.758389261744959</v>
      </c>
      <c r="T8" s="27">
        <f t="shared" si="0"/>
        <v>-7.1060266769307905</v>
      </c>
      <c r="U8" s="28"/>
      <c r="W8" s="26">
        <f t="shared" si="2"/>
        <v>213.55</v>
      </c>
      <c r="X8" s="27">
        <f t="shared" si="2"/>
        <v>-167.49</v>
      </c>
      <c r="Y8" s="27">
        <f t="shared" si="2"/>
        <v>-22.259999999999998</v>
      </c>
      <c r="Z8" s="27">
        <f t="shared" si="3"/>
        <v>-11.074364128584563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150.56</v>
      </c>
      <c r="N9" s="31">
        <v>-33.659999999999997</v>
      </c>
      <c r="O9" s="32">
        <v>14.09</v>
      </c>
      <c r="Q9" s="33">
        <f t="shared" si="1"/>
        <v>-303.45945945945948</v>
      </c>
      <c r="R9" s="34">
        <f t="shared" si="1"/>
        <v>-125.49999999999999</v>
      </c>
      <c r="S9" s="34">
        <f t="shared" si="1"/>
        <v>-62.17449664429531</v>
      </c>
      <c r="T9" s="27">
        <f t="shared" si="0"/>
        <v>-0.59409507849562837</v>
      </c>
      <c r="U9" s="35"/>
      <c r="W9" s="33">
        <f t="shared" si="2"/>
        <v>224.56</v>
      </c>
      <c r="X9" s="34">
        <f t="shared" si="2"/>
        <v>-165.66</v>
      </c>
      <c r="Y9" s="34">
        <f t="shared" si="2"/>
        <v>-23.16</v>
      </c>
      <c r="Z9" s="34">
        <f t="shared" si="3"/>
        <v>-0.9258655399675888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1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76.56</v>
      </c>
      <c r="N13" s="16">
        <v>130.41999999999999</v>
      </c>
      <c r="O13" s="17">
        <v>24.93</v>
      </c>
      <c r="Q13" s="18">
        <f>(M13-J13)/J13*100</f>
        <v>-3.0886075949367058</v>
      </c>
      <c r="R13" s="19">
        <f>(N13-K13)/K13*100</f>
        <v>14.403508771929813</v>
      </c>
      <c r="S13" s="19">
        <f>(O13-L13)/L13*100</f>
        <v>-33.0738255033557</v>
      </c>
      <c r="T13" s="27">
        <f t="shared" ref="T13:T17" si="4">(SQRT(M13^2+N13^2+O13^2)-SQRT(J13^2+K13^2+L13^2))/SQRT(J13^2+K13^2+L13^2)*100</f>
        <v>6.7260741363538408</v>
      </c>
      <c r="U13" s="20"/>
      <c r="W13" s="45">
        <f t="shared" si="2"/>
        <v>-2.4399999999999977</v>
      </c>
      <c r="X13" s="43">
        <f t="shared" si="2"/>
        <v>16.419999999999987</v>
      </c>
      <c r="Y13" s="43">
        <f t="shared" si="2"/>
        <v>-12.32</v>
      </c>
      <c r="Z13" s="43">
        <f t="shared" si="3"/>
        <v>9.6594861096609463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78.06</v>
      </c>
      <c r="N14" s="24">
        <v>133.15</v>
      </c>
      <c r="O14" s="25">
        <v>26.51</v>
      </c>
      <c r="Q14" s="26">
        <f t="shared" ref="Q14:S17" si="5">(M14-J14)/J14*100</f>
        <v>-1.189873417721516</v>
      </c>
      <c r="R14" s="27">
        <f>(N14-K14)/K14*100</f>
        <v>16.798245614035093</v>
      </c>
      <c r="S14" s="27">
        <f t="shared" si="5"/>
        <v>-28.832214765100666</v>
      </c>
      <c r="T14" s="27">
        <f t="shared" si="4"/>
        <v>9.0467488067162982</v>
      </c>
      <c r="U14" s="28"/>
      <c r="W14" s="26">
        <f t="shared" si="2"/>
        <v>-0.93999999999999773</v>
      </c>
      <c r="X14" s="27">
        <f t="shared" si="2"/>
        <v>19.150000000000006</v>
      </c>
      <c r="Y14" s="27">
        <f t="shared" si="2"/>
        <v>-10.739999999999998</v>
      </c>
      <c r="Z14" s="27">
        <f t="shared" si="3"/>
        <v>12.992266017965676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77.959999999999994</v>
      </c>
      <c r="N15" s="24">
        <v>134.85</v>
      </c>
      <c r="O15" s="25">
        <v>24.36</v>
      </c>
      <c r="Q15" s="26">
        <f>(M15-J15)/J15*100</f>
        <v>-1.3164556962025395</v>
      </c>
      <c r="R15" s="27">
        <f t="shared" si="5"/>
        <v>18.28947368421052</v>
      </c>
      <c r="S15" s="27">
        <f t="shared" si="5"/>
        <v>-34.604026845637584</v>
      </c>
      <c r="T15" s="27">
        <f t="shared" si="4"/>
        <v>9.7793289659054086</v>
      </c>
      <c r="U15" s="28"/>
      <c r="W15" s="26">
        <f t="shared" si="2"/>
        <v>-1.0400000000000063</v>
      </c>
      <c r="X15" s="27">
        <f t="shared" si="2"/>
        <v>20.849999999999994</v>
      </c>
      <c r="Y15" s="27">
        <f t="shared" si="2"/>
        <v>-12.89</v>
      </c>
      <c r="Z15" s="27">
        <f t="shared" si="3"/>
        <v>14.044343013913931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90.29</v>
      </c>
      <c r="N16" s="24">
        <v>135.08000000000001</v>
      </c>
      <c r="O16" s="25">
        <v>61.68</v>
      </c>
      <c r="Q16" s="26">
        <f t="shared" si="5"/>
        <v>14.291139240506338</v>
      </c>
      <c r="R16" s="27">
        <f t="shared" si="5"/>
        <v>18.491228070175449</v>
      </c>
      <c r="S16" s="27">
        <f t="shared" si="5"/>
        <v>65.583892617449663</v>
      </c>
      <c r="T16" s="27">
        <f t="shared" si="4"/>
        <v>21.013805553370315</v>
      </c>
      <c r="U16" s="28"/>
      <c r="W16" s="26">
        <f t="shared" si="2"/>
        <v>11.290000000000006</v>
      </c>
      <c r="X16" s="27">
        <f t="shared" si="2"/>
        <v>21.080000000000013</v>
      </c>
      <c r="Y16" s="27">
        <f t="shared" si="2"/>
        <v>24.43</v>
      </c>
      <c r="Z16" s="27">
        <f t="shared" si="3"/>
        <v>30.178460531202546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76.569999999999993</v>
      </c>
      <c r="N17" s="31">
        <v>133.29</v>
      </c>
      <c r="O17" s="32">
        <v>25.2</v>
      </c>
      <c r="Q17" s="33">
        <f t="shared" si="5"/>
        <v>-3.075949367088616</v>
      </c>
      <c r="R17" s="34">
        <f t="shared" si="5"/>
        <v>16.921052631578938</v>
      </c>
      <c r="S17" s="34">
        <f t="shared" si="5"/>
        <v>-32.348993288590606</v>
      </c>
      <c r="T17" s="27">
        <f t="shared" si="4"/>
        <v>8.4653134482304377</v>
      </c>
      <c r="U17" s="35"/>
      <c r="W17" s="33">
        <f t="shared" si="2"/>
        <v>-2.4300000000000068</v>
      </c>
      <c r="X17" s="34">
        <f t="shared" si="2"/>
        <v>19.289999999999992</v>
      </c>
      <c r="Y17" s="34">
        <f t="shared" si="2"/>
        <v>-12.05</v>
      </c>
      <c r="Z17" s="34">
        <f t="shared" si="3"/>
        <v>12.157251913883186</v>
      </c>
      <c r="AA17" s="35"/>
    </row>
    <row r="18" spans="2:27" ht="15.75" thickBot="1" x14ac:dyDescent="0.3">
      <c r="C18" s="38">
        <f>(SUM(C5:C14)/10*100)</f>
        <v>60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189.26</v>
      </c>
      <c r="N21" s="16">
        <v>20.78</v>
      </c>
      <c r="O21" s="17">
        <v>46.95</v>
      </c>
      <c r="Q21" s="18">
        <f>(M21-J21)/J21*100</f>
        <v>8.1485714285714224</v>
      </c>
      <c r="R21" s="19">
        <f>(N21-K21)</f>
        <v>20.78</v>
      </c>
      <c r="S21" s="19">
        <f>(O21-L21)/L21*100</f>
        <v>26.040268456375848</v>
      </c>
      <c r="T21" s="40"/>
      <c r="U21" s="20"/>
      <c r="W21" s="45">
        <f t="shared" si="2"/>
        <v>14.259999999999991</v>
      </c>
      <c r="X21" s="43">
        <f t="shared" si="2"/>
        <v>20.78</v>
      </c>
      <c r="Y21" s="43">
        <f t="shared" si="2"/>
        <v>9.7000000000000028</v>
      </c>
      <c r="Z21" s="43">
        <f t="shared" si="3"/>
        <v>17.180085594835134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178.69</v>
      </c>
      <c r="N22" s="24">
        <v>10.119999999999999</v>
      </c>
      <c r="O22" s="25">
        <v>24.73</v>
      </c>
      <c r="Q22" s="26">
        <f t="shared" ref="Q22:Q25" si="6">(M22-J22)/J22*100</f>
        <v>2.1085714285714272</v>
      </c>
      <c r="R22" s="27">
        <f t="shared" ref="R22:R25" si="7">(N22-K22)</f>
        <v>10.119999999999999</v>
      </c>
      <c r="S22" s="27">
        <f t="shared" ref="S22:S25" si="8">(O22-L22)/L22*100</f>
        <v>-33.610738255033553</v>
      </c>
      <c r="T22" s="41"/>
      <c r="U22" s="28"/>
      <c r="W22" s="26">
        <f t="shared" si="2"/>
        <v>3.6899999999999977</v>
      </c>
      <c r="X22" s="27">
        <f t="shared" si="2"/>
        <v>10.119999999999999</v>
      </c>
      <c r="Y22" s="27">
        <f t="shared" si="2"/>
        <v>-12.52</v>
      </c>
      <c r="Z22" s="27">
        <f t="shared" si="3"/>
        <v>1.7562446342150224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187.85</v>
      </c>
      <c r="N23" s="24">
        <v>20.51</v>
      </c>
      <c r="O23" s="25">
        <v>39.880000000000003</v>
      </c>
      <c r="Q23" s="26">
        <f t="shared" si="6"/>
        <v>7.3428571428571399</v>
      </c>
      <c r="R23" s="27">
        <f t="shared" si="7"/>
        <v>20.51</v>
      </c>
      <c r="S23" s="27">
        <f t="shared" si="8"/>
        <v>7.0604026845637655</v>
      </c>
      <c r="T23" s="41"/>
      <c r="U23" s="28"/>
      <c r="W23" s="26">
        <f t="shared" si="2"/>
        <v>12.849999999999994</v>
      </c>
      <c r="X23" s="27">
        <f t="shared" si="2"/>
        <v>20.51</v>
      </c>
      <c r="Y23" s="27">
        <f t="shared" si="2"/>
        <v>2.6300000000000026</v>
      </c>
      <c r="Z23" s="27">
        <f t="shared" si="3"/>
        <v>14.208157780243681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189.76</v>
      </c>
      <c r="N24" s="24">
        <v>17.87</v>
      </c>
      <c r="O24" s="25">
        <v>42.66</v>
      </c>
      <c r="Q24" s="26">
        <f t="shared" si="6"/>
        <v>8.4342857142857088</v>
      </c>
      <c r="R24" s="27">
        <f t="shared" si="7"/>
        <v>17.87</v>
      </c>
      <c r="S24" s="27">
        <f t="shared" si="8"/>
        <v>14.523489932885896</v>
      </c>
      <c r="T24" s="41"/>
      <c r="U24" s="28"/>
      <c r="W24" s="26">
        <f t="shared" si="2"/>
        <v>14.759999999999991</v>
      </c>
      <c r="X24" s="27">
        <f t="shared" si="2"/>
        <v>17.87</v>
      </c>
      <c r="Y24" s="27">
        <f t="shared" si="2"/>
        <v>5.4099999999999966</v>
      </c>
      <c r="Z24" s="27">
        <f t="shared" si="3"/>
        <v>16.394761426349419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190.24</v>
      </c>
      <c r="N25" s="31">
        <v>17.38</v>
      </c>
      <c r="O25" s="32">
        <v>31.57</v>
      </c>
      <c r="Q25" s="33">
        <f t="shared" si="6"/>
        <v>8.7085714285714335</v>
      </c>
      <c r="R25" s="34">
        <f t="shared" si="7"/>
        <v>17.38</v>
      </c>
      <c r="S25" s="34">
        <f t="shared" si="8"/>
        <v>-15.248322147651006</v>
      </c>
      <c r="T25" s="42"/>
      <c r="U25" s="35"/>
      <c r="W25" s="33">
        <f t="shared" si="2"/>
        <v>15.240000000000009</v>
      </c>
      <c r="X25" s="34">
        <f t="shared" si="2"/>
        <v>17.38</v>
      </c>
      <c r="Y25" s="34">
        <f t="shared" si="2"/>
        <v>-5.68</v>
      </c>
      <c r="Z25" s="34">
        <f t="shared" si="3"/>
        <v>14.702763861827719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-99.112729583109356</v>
      </c>
      <c r="R28" s="44">
        <f>AVERAGE(R5:R9,R13:R17)</f>
        <v>-54.780861244019135</v>
      </c>
      <c r="S28" s="44">
        <f t="shared" ref="S28" si="9">AVERAGE(S5:S9,S13:S17,S21:S25)</f>
        <v>-23.761968680089474</v>
      </c>
      <c r="T28" s="44">
        <f>AVERAGE(T5:T9,T13:T17)</f>
        <v>5.8044900401691617</v>
      </c>
      <c r="V28" t="s">
        <v>89</v>
      </c>
      <c r="W28" s="44">
        <f>AVERAGE(W5:W9,W13:W17,W21:W25)</f>
        <v>79.683999999999983</v>
      </c>
      <c r="X28" s="44">
        <f>AVERAGE(X5:X9,X13:X17,X21:X25)</f>
        <v>-43.448666666666668</v>
      </c>
      <c r="Y28" s="44">
        <f t="shared" ref="Y28:Z28" si="10">AVERAGE(Y5:Y9,Y13:Y17,Y21:Y25)</f>
        <v>-8.8513333333333346</v>
      </c>
      <c r="Z28" s="44">
        <f t="shared" si="10"/>
        <v>9.8646934632261853</v>
      </c>
    </row>
    <row r="29" spans="2:27" x14ac:dyDescent="0.25">
      <c r="O29" t="s">
        <v>83</v>
      </c>
      <c r="Q29" s="44">
        <f>MAX(Q5:Q9,Q13:Q17,Q21:Q25)</f>
        <v>14.291139240506338</v>
      </c>
      <c r="R29" s="44">
        <f>MAX(R5:R9,R13:R17)</f>
        <v>18.491228070175449</v>
      </c>
      <c r="S29" s="44">
        <f>MAX(S5:S9,S13:S17,S21:S25)</f>
        <v>65.583892617449663</v>
      </c>
      <c r="T29" s="44">
        <f>MAX(T5:T9,T13:T17)</f>
        <v>21.013805553370315</v>
      </c>
      <c r="V29" t="s">
        <v>90</v>
      </c>
      <c r="W29" s="44">
        <f>MAX(W5:W9,W13:W17,W21:W25)</f>
        <v>246.78</v>
      </c>
      <c r="X29" s="44">
        <f>MAX(X5:X9,X13:X17,X21:X25)</f>
        <v>21.080000000000013</v>
      </c>
      <c r="Y29" s="44">
        <f>MAX(Y5:Y9,Y13:Y17,Y21:Y25)</f>
        <v>24.43</v>
      </c>
      <c r="Z29" s="44">
        <f>MAX(Z5:Z9,Z13:Z17,Z21:Z25)</f>
        <v>30.178460531202546</v>
      </c>
    </row>
    <row r="30" spans="2:27" x14ac:dyDescent="0.25">
      <c r="O30" t="s">
        <v>84</v>
      </c>
      <c r="Q30" s="44">
        <f>MIN(Q5:Q9,Q13:Q17,Q21:Q25)</f>
        <v>-333.48648648648646</v>
      </c>
      <c r="R30" s="44">
        <f>MIN(R5:R9,R13:R17)</f>
        <v>-126.91666666666667</v>
      </c>
      <c r="S30" s="44">
        <f>MIN(S5:S9,S13:S17,S21:S25)</f>
        <v>-62.17449664429531</v>
      </c>
      <c r="T30" s="44">
        <f>MIN(T5:T9,T13:T17)</f>
        <v>-7.1060266769307905</v>
      </c>
      <c r="V30" t="s">
        <v>91</v>
      </c>
      <c r="W30" s="44">
        <f>MIN(W5:W9,W13:W17,W21:W25)</f>
        <v>-2.4399999999999977</v>
      </c>
      <c r="X30" s="44">
        <f>MIN(X5:X9,X13:X17,X21:X25)</f>
        <v>-167.53</v>
      </c>
      <c r="Y30" s="44">
        <f>MIN(Y5:Y9,Y13:Y17,Y21:Y25)</f>
        <v>-23.16</v>
      </c>
      <c r="Z30" s="44">
        <f>MIN(Z5:Z9,Z13:Z17,Z21:Z25)</f>
        <v>-11.074364128584563</v>
      </c>
    </row>
  </sheetData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7AF0-CA91-4BFB-9D7A-96A3102300FB}">
  <dimension ref="B2:AA30"/>
  <sheetViews>
    <sheetView topLeftCell="I1" workbookViewId="0">
      <selection activeCell="AB32" sqref="AB32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-61.62</v>
      </c>
      <c r="N5" s="16">
        <v>129.34</v>
      </c>
      <c r="O5" s="17">
        <v>14.3</v>
      </c>
      <c r="Q5" s="18">
        <f>(M5-J5)/J5*100</f>
        <v>-16.729729729729733</v>
      </c>
      <c r="R5" s="19">
        <f>(N5-K5)/K5*100</f>
        <v>-2.0151515151515125</v>
      </c>
      <c r="S5" s="19">
        <f>(O5-L5)/L5*100</f>
        <v>-61.61073825503356</v>
      </c>
      <c r="T5" s="27">
        <f t="shared" ref="T5:T9" si="0">(SQRT(M5^2+N5^2+O5^2)-SQRT(J5^2+K5^2+L5^2))/SQRT(J5^2+K5^2+L5^2)*100</f>
        <v>-7.6128964448941892</v>
      </c>
      <c r="U5" s="20"/>
      <c r="W5" s="45">
        <f>(M5-J5)</f>
        <v>12.380000000000003</v>
      </c>
      <c r="X5" s="43">
        <f>(N5-K5)</f>
        <v>-2.6599999999999966</v>
      </c>
      <c r="Y5" s="43">
        <f>(O5-L5)</f>
        <v>-22.95</v>
      </c>
      <c r="Z5" s="43">
        <f>(SQRT(M5^2+N5^2+O5^2)-SQRT(J5^2+K5^2+L5^2))</f>
        <v>-11.864293667467507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-10.86</v>
      </c>
      <c r="N6" s="24">
        <v>20.23</v>
      </c>
      <c r="O6" s="25">
        <v>7.57</v>
      </c>
      <c r="Q6" s="26">
        <f t="shared" ref="Q6:S9" si="1">(M6-J6)/J6*100</f>
        <v>-85.324324324324323</v>
      </c>
      <c r="R6" s="27">
        <f t="shared" si="1"/>
        <v>-84.674242424242422</v>
      </c>
      <c r="S6" s="27">
        <f t="shared" si="1"/>
        <v>-79.677852348993284</v>
      </c>
      <c r="T6" s="27">
        <f t="shared" si="0"/>
        <v>-84.486873774509689</v>
      </c>
      <c r="U6" s="28"/>
      <c r="W6" s="26">
        <f t="shared" ref="W6:Y25" si="2">(M6-J6)</f>
        <v>63.14</v>
      </c>
      <c r="X6" s="27">
        <f t="shared" si="2"/>
        <v>-111.77</v>
      </c>
      <c r="Y6" s="27">
        <f t="shared" si="2"/>
        <v>-29.68</v>
      </c>
      <c r="Z6" s="27">
        <f t="shared" ref="Z6:Z25" si="3">(SQRT(M6^2+N6^2+O6^2)-SQRT(J6^2+K6^2+L6^2))</f>
        <v>-131.66829323933803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-24.91</v>
      </c>
      <c r="N7" s="24">
        <v>17.399999999999999</v>
      </c>
      <c r="O7" s="25">
        <v>7.15</v>
      </c>
      <c r="Q7" s="26">
        <f t="shared" si="1"/>
        <v>-66.337837837837839</v>
      </c>
      <c r="R7" s="27">
        <f t="shared" si="1"/>
        <v>-86.818181818181813</v>
      </c>
      <c r="S7" s="27">
        <f t="shared" si="1"/>
        <v>-80.805369127516784</v>
      </c>
      <c r="T7" s="27">
        <f t="shared" si="0"/>
        <v>-79.970293882560711</v>
      </c>
      <c r="U7" s="28"/>
      <c r="W7" s="26">
        <f t="shared" si="2"/>
        <v>49.09</v>
      </c>
      <c r="X7" s="27">
        <f t="shared" si="2"/>
        <v>-114.6</v>
      </c>
      <c r="Y7" s="27">
        <f t="shared" si="2"/>
        <v>-30.1</v>
      </c>
      <c r="Z7" s="27">
        <f t="shared" si="3"/>
        <v>-124.6294440183427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-76.23</v>
      </c>
      <c r="N8" s="24">
        <v>151.52000000000001</v>
      </c>
      <c r="O8" s="25">
        <v>14.22</v>
      </c>
      <c r="Q8" s="26">
        <f t="shared" si="1"/>
        <v>3.0135135135135189</v>
      </c>
      <c r="R8" s="27">
        <f t="shared" si="1"/>
        <v>14.787878787878794</v>
      </c>
      <c r="S8" s="27">
        <f t="shared" si="1"/>
        <v>-61.825503355704704</v>
      </c>
      <c r="T8" s="27">
        <f t="shared" si="0"/>
        <v>9.2178851285096766</v>
      </c>
      <c r="U8" s="28"/>
      <c r="W8" s="26">
        <f t="shared" si="2"/>
        <v>-2.230000000000004</v>
      </c>
      <c r="X8" s="27">
        <f t="shared" si="2"/>
        <v>19.52000000000001</v>
      </c>
      <c r="Y8" s="27">
        <f t="shared" si="2"/>
        <v>-23.03</v>
      </c>
      <c r="Z8" s="27">
        <f t="shared" si="3"/>
        <v>14.365583053604809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-81.22</v>
      </c>
      <c r="N9" s="31">
        <v>120.94</v>
      </c>
      <c r="O9" s="32">
        <v>11.28</v>
      </c>
      <c r="Q9" s="33">
        <f t="shared" si="1"/>
        <v>9.7567567567567561</v>
      </c>
      <c r="R9" s="34">
        <f t="shared" si="1"/>
        <v>-8.3787878787878807</v>
      </c>
      <c r="S9" s="34">
        <f t="shared" si="1"/>
        <v>-69.718120805369125</v>
      </c>
      <c r="T9" s="27">
        <f t="shared" si="0"/>
        <v>-6.2413925951872828</v>
      </c>
      <c r="U9" s="35"/>
      <c r="W9" s="33">
        <f t="shared" si="2"/>
        <v>-7.2199999999999989</v>
      </c>
      <c r="X9" s="34">
        <f t="shared" si="2"/>
        <v>-11.060000000000002</v>
      </c>
      <c r="Y9" s="34">
        <f t="shared" si="2"/>
        <v>-25.97</v>
      </c>
      <c r="Z9" s="34">
        <f t="shared" si="3"/>
        <v>-9.7268779602174504</v>
      </c>
      <c r="AA9" s="35"/>
    </row>
    <row r="10" spans="2:27" ht="15.75" thickBot="1" x14ac:dyDescent="0.3">
      <c r="B10" s="21">
        <v>6</v>
      </c>
      <c r="C10" s="17">
        <v>0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1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>
        <v>78.930000000000007</v>
      </c>
      <c r="N13" s="16">
        <v>110.25</v>
      </c>
      <c r="O13" s="17">
        <v>24.06</v>
      </c>
      <c r="Q13" s="18">
        <f>(M13-J13)/J13*100</f>
        <v>-8.8607594936700229E-2</v>
      </c>
      <c r="R13" s="19">
        <f>(N13-K13)/K13*100</f>
        <v>-3.2894736842105261</v>
      </c>
      <c r="S13" s="19">
        <f>(O13-L13)/L13*100</f>
        <v>-35.409395973154368</v>
      </c>
      <c r="T13" s="27">
        <f t="shared" ref="T13:T17" si="4">(SQRT(M13^2+N13^2+O13^2)-SQRT(J13^2+K13^2+L13^2))/SQRT(J13^2+K13^2+L13^2)*100</f>
        <v>-4.1104340421656156</v>
      </c>
      <c r="U13" s="20"/>
      <c r="W13" s="45">
        <f t="shared" si="2"/>
        <v>-6.9999999999993179E-2</v>
      </c>
      <c r="X13" s="43">
        <f t="shared" si="2"/>
        <v>-3.75</v>
      </c>
      <c r="Y13" s="43">
        <f t="shared" si="2"/>
        <v>-13.190000000000001</v>
      </c>
      <c r="Z13" s="43">
        <f t="shared" si="3"/>
        <v>-5.903098855300442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82.98</v>
      </c>
      <c r="N14" s="24">
        <v>134.13999999999999</v>
      </c>
      <c r="O14" s="25">
        <v>29.37</v>
      </c>
      <c r="Q14" s="26">
        <f t="shared" ref="Q14:S17" si="5">(M14-J14)/J14*100</f>
        <v>5.0379746835443084</v>
      </c>
      <c r="R14" s="27">
        <f>(N14-K14)/K14*100</f>
        <v>17.666666666666657</v>
      </c>
      <c r="S14" s="27">
        <f t="shared" si="5"/>
        <v>-21.154362416107382</v>
      </c>
      <c r="T14" s="27">
        <f t="shared" si="4"/>
        <v>11.71904794074732</v>
      </c>
      <c r="U14" s="28"/>
      <c r="W14" s="26">
        <f t="shared" si="2"/>
        <v>3.980000000000004</v>
      </c>
      <c r="X14" s="27">
        <f t="shared" si="2"/>
        <v>20.139999999999986</v>
      </c>
      <c r="Y14" s="27">
        <f t="shared" si="2"/>
        <v>-7.879999999999999</v>
      </c>
      <c r="Z14" s="27">
        <f t="shared" si="3"/>
        <v>16.83002276027014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82.94</v>
      </c>
      <c r="N15" s="24">
        <v>132.85</v>
      </c>
      <c r="O15" s="25">
        <v>28.24</v>
      </c>
      <c r="Q15" s="26">
        <f>(M15-J15)/J15*100</f>
        <v>4.987341772151896</v>
      </c>
      <c r="R15" s="27">
        <f t="shared" si="5"/>
        <v>16.535087719298243</v>
      </c>
      <c r="S15" s="27">
        <f t="shared" si="5"/>
        <v>-24.187919463087251</v>
      </c>
      <c r="T15" s="27">
        <f t="shared" si="4"/>
        <v>10.812319460496726</v>
      </c>
      <c r="U15" s="28"/>
      <c r="W15" s="26">
        <f t="shared" si="2"/>
        <v>3.9399999999999977</v>
      </c>
      <c r="X15" s="27">
        <f t="shared" si="2"/>
        <v>18.849999999999994</v>
      </c>
      <c r="Y15" s="27">
        <f t="shared" si="2"/>
        <v>-9.0100000000000016</v>
      </c>
      <c r="Z15" s="27">
        <f t="shared" si="3"/>
        <v>15.527846931895681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84.31</v>
      </c>
      <c r="N16" s="24">
        <v>117.15</v>
      </c>
      <c r="O16" s="25">
        <v>26.78</v>
      </c>
      <c r="Q16" s="26">
        <f t="shared" si="5"/>
        <v>6.7215189873417751</v>
      </c>
      <c r="R16" s="27">
        <f t="shared" si="5"/>
        <v>2.7631578947368474</v>
      </c>
      <c r="S16" s="27">
        <f t="shared" si="5"/>
        <v>-28.107382550335569</v>
      </c>
      <c r="T16" s="27">
        <f t="shared" si="4"/>
        <v>2.217650422953418</v>
      </c>
      <c r="U16" s="28"/>
      <c r="W16" s="26">
        <f t="shared" si="2"/>
        <v>5.3100000000000023</v>
      </c>
      <c r="X16" s="27">
        <f t="shared" si="2"/>
        <v>3.1500000000000057</v>
      </c>
      <c r="Y16" s="27">
        <f t="shared" si="2"/>
        <v>-10.469999999999999</v>
      </c>
      <c r="Z16" s="27">
        <f t="shared" si="3"/>
        <v>3.1848241667188404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84.29</v>
      </c>
      <c r="N17" s="31">
        <v>111.45</v>
      </c>
      <c r="O17" s="32">
        <v>26.24</v>
      </c>
      <c r="Q17" s="33">
        <f t="shared" si="5"/>
        <v>6.6962025316455769</v>
      </c>
      <c r="R17" s="34">
        <f t="shared" si="5"/>
        <v>-2.2368421052631553</v>
      </c>
      <c r="S17" s="34">
        <f t="shared" si="5"/>
        <v>-29.557046979865774</v>
      </c>
      <c r="T17" s="27">
        <f t="shared" si="4"/>
        <v>-0.99923967151749926</v>
      </c>
      <c r="U17" s="35"/>
      <c r="W17" s="33">
        <f t="shared" si="2"/>
        <v>5.2900000000000063</v>
      </c>
      <c r="X17" s="34">
        <f t="shared" si="2"/>
        <v>-2.5499999999999972</v>
      </c>
      <c r="Y17" s="34">
        <f t="shared" si="2"/>
        <v>-11.010000000000002</v>
      </c>
      <c r="Z17" s="34">
        <f t="shared" si="3"/>
        <v>-1.4350335026901462</v>
      </c>
      <c r="AA17" s="35"/>
    </row>
    <row r="18" spans="2:27" ht="15.75" thickBot="1" x14ac:dyDescent="0.3">
      <c r="C18" s="38">
        <f>(SUM(C5:C14)/10*100)</f>
        <v>40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164.95</v>
      </c>
      <c r="N21" s="16">
        <v>-25.2</v>
      </c>
      <c r="O21" s="17">
        <v>20.25</v>
      </c>
      <c r="Q21" s="18">
        <f>(M21-J21)/J21*100</f>
        <v>-5.7428571428571491</v>
      </c>
      <c r="R21" s="19">
        <f>(N21-K21)</f>
        <v>-25.2</v>
      </c>
      <c r="S21" s="19">
        <f>(O21-L21)/L21*100</f>
        <v>-45.63758389261745</v>
      </c>
      <c r="T21" s="40"/>
      <c r="U21" s="20"/>
      <c r="W21" s="45">
        <f t="shared" si="2"/>
        <v>-10.050000000000011</v>
      </c>
      <c r="X21" s="43">
        <f t="shared" si="2"/>
        <v>-25.2</v>
      </c>
      <c r="Y21" s="43">
        <f t="shared" si="2"/>
        <v>-17</v>
      </c>
      <c r="Z21" s="43">
        <f t="shared" si="3"/>
        <v>-10.832460983623605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189.72</v>
      </c>
      <c r="N22" s="24">
        <v>-12.69</v>
      </c>
      <c r="O22" s="25">
        <v>20.69</v>
      </c>
      <c r="Q22" s="26">
        <f t="shared" ref="Q22:Q25" si="6">(M22-J22)/J22*100</f>
        <v>8.411428571428571</v>
      </c>
      <c r="R22" s="27">
        <f t="shared" ref="R22:R25" si="7">(N22-K22)</f>
        <v>-12.69</v>
      </c>
      <c r="S22" s="27">
        <f t="shared" ref="S22:S25" si="8">(O22-L22)/L22*100</f>
        <v>-44.456375838926171</v>
      </c>
      <c r="T22" s="41"/>
      <c r="U22" s="28"/>
      <c r="W22" s="26">
        <f t="shared" si="2"/>
        <v>14.719999999999999</v>
      </c>
      <c r="X22" s="27">
        <f t="shared" si="2"/>
        <v>-12.69</v>
      </c>
      <c r="Y22" s="27">
        <f t="shared" si="2"/>
        <v>-16.559999999999999</v>
      </c>
      <c r="Z22" s="27">
        <f t="shared" si="3"/>
        <v>12.34573391185998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195.48</v>
      </c>
      <c r="N23" s="24">
        <v>-11.03</v>
      </c>
      <c r="O23" s="25">
        <v>23.93</v>
      </c>
      <c r="Q23" s="26">
        <f t="shared" si="6"/>
        <v>11.702857142857138</v>
      </c>
      <c r="R23" s="27">
        <f t="shared" si="7"/>
        <v>-11.03</v>
      </c>
      <c r="S23" s="27">
        <f t="shared" si="8"/>
        <v>-35.758389261744966</v>
      </c>
      <c r="T23" s="41"/>
      <c r="U23" s="28"/>
      <c r="W23" s="26">
        <f t="shared" si="2"/>
        <v>20.47999999999999</v>
      </c>
      <c r="X23" s="27">
        <f t="shared" si="2"/>
        <v>-11.03</v>
      </c>
      <c r="Y23" s="27">
        <f t="shared" si="2"/>
        <v>-13.32</v>
      </c>
      <c r="Z23" s="27">
        <f t="shared" si="3"/>
        <v>18.327357429371062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173.58</v>
      </c>
      <c r="N24" s="24">
        <v>-21.11</v>
      </c>
      <c r="O24" s="25">
        <v>19.73</v>
      </c>
      <c r="Q24" s="26">
        <f t="shared" si="6"/>
        <v>-0.81142857142856428</v>
      </c>
      <c r="R24" s="27">
        <f t="shared" si="7"/>
        <v>-21.11</v>
      </c>
      <c r="S24" s="27">
        <f t="shared" si="8"/>
        <v>-47.033557046979865</v>
      </c>
      <c r="T24" s="41"/>
      <c r="U24" s="28"/>
      <c r="W24" s="26">
        <f t="shared" si="2"/>
        <v>-1.4199999999999875</v>
      </c>
      <c r="X24" s="27">
        <f t="shared" si="2"/>
        <v>-21.11</v>
      </c>
      <c r="Y24" s="27">
        <f t="shared" si="2"/>
        <v>-17.52</v>
      </c>
      <c r="Z24" s="27">
        <f t="shared" si="3"/>
        <v>-2.9520241195171195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177.36</v>
      </c>
      <c r="N25" s="31">
        <v>-23.96</v>
      </c>
      <c r="O25" s="32">
        <v>19.5</v>
      </c>
      <c r="Q25" s="33">
        <f t="shared" si="6"/>
        <v>1.3485714285714363</v>
      </c>
      <c r="R25" s="34">
        <f t="shared" si="7"/>
        <v>-23.96</v>
      </c>
      <c r="S25" s="34">
        <f t="shared" si="8"/>
        <v>-47.651006711409394</v>
      </c>
      <c r="T25" s="42"/>
      <c r="U25" s="35"/>
      <c r="W25" s="33">
        <f t="shared" si="2"/>
        <v>2.3600000000000136</v>
      </c>
      <c r="X25" s="34">
        <f t="shared" si="2"/>
        <v>-23.96</v>
      </c>
      <c r="Y25" s="34">
        <f t="shared" si="2"/>
        <v>-17.75</v>
      </c>
      <c r="Z25" s="34">
        <f t="shared" si="3"/>
        <v>1.1097305550235035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-7.8239079875535573</v>
      </c>
      <c r="R28" s="44">
        <f>AVERAGE(R5:R9,R13:R17)</f>
        <v>-13.565988835725676</v>
      </c>
      <c r="S28" s="44">
        <f t="shared" ref="S28" si="9">AVERAGE(S5:S9,S13:S17,S21:S25)</f>
        <v>-47.506040268456374</v>
      </c>
      <c r="T28" s="44">
        <f>AVERAGE(T5:T9,T13:T17)</f>
        <v>-14.945422745812786</v>
      </c>
      <c r="V28" t="s">
        <v>89</v>
      </c>
      <c r="W28" s="44">
        <f>AVERAGE(W5:W9,W13:W17,W21:W25)</f>
        <v>10.646666666666668</v>
      </c>
      <c r="X28" s="44">
        <f>AVERAGE(X5:X9,X13:X17,X21:X25)</f>
        <v>-18.581333333333326</v>
      </c>
      <c r="Y28" s="44">
        <f t="shared" ref="Y28:Z28" si="10">AVERAGE(Y5:Y9,Y13:Y17,Y21:Y25)</f>
        <v>-17.695999999999994</v>
      </c>
      <c r="Z28" s="44">
        <f t="shared" si="10"/>
        <v>-14.488028502516864</v>
      </c>
    </row>
    <row r="29" spans="2:27" x14ac:dyDescent="0.25">
      <c r="O29" t="s">
        <v>83</v>
      </c>
      <c r="Q29" s="44">
        <f>MAX(Q5:Q9,Q13:Q17,Q21:Q25)</f>
        <v>11.702857142857138</v>
      </c>
      <c r="R29" s="44">
        <f>MAX(R5:R9,R13:R17)</f>
        <v>17.666666666666657</v>
      </c>
      <c r="S29" s="44">
        <f>MAX(S5:S9,S13:S17,S21:S25)</f>
        <v>-21.154362416107382</v>
      </c>
      <c r="T29" s="44">
        <f>MAX(T5:T9,T13:T17)</f>
        <v>11.71904794074732</v>
      </c>
      <c r="V29" t="s">
        <v>90</v>
      </c>
      <c r="W29" s="44">
        <f>MAX(W5:W9,W13:W17,W21:W25)</f>
        <v>63.14</v>
      </c>
      <c r="X29" s="44">
        <f>MAX(X5:X9,X13:X17,X21:X25)</f>
        <v>20.139999999999986</v>
      </c>
      <c r="Y29" s="44">
        <f>MAX(Y5:Y9,Y13:Y17,Y21:Y25)</f>
        <v>-7.879999999999999</v>
      </c>
      <c r="Z29" s="44">
        <f>MAX(Z5:Z9,Z13:Z17,Z21:Z25)</f>
        <v>18.327357429371062</v>
      </c>
    </row>
    <row r="30" spans="2:27" x14ac:dyDescent="0.25">
      <c r="O30" t="s">
        <v>84</v>
      </c>
      <c r="Q30" s="44">
        <f>MIN(Q5:Q9,Q13:Q17,Q21:Q25)</f>
        <v>-85.324324324324323</v>
      </c>
      <c r="R30" s="44">
        <f>MIN(R5:R9,R13:R17)</f>
        <v>-86.818181818181813</v>
      </c>
      <c r="S30" s="44">
        <f>MIN(S5:S9,S13:S17,S21:S25)</f>
        <v>-80.805369127516784</v>
      </c>
      <c r="T30" s="44">
        <f>MIN(T5:T9,T13:T17)</f>
        <v>-84.486873774509689</v>
      </c>
      <c r="V30" t="s">
        <v>91</v>
      </c>
      <c r="W30" s="44">
        <f>MIN(W5:W9,W13:W17,W21:W25)</f>
        <v>-10.050000000000011</v>
      </c>
      <c r="X30" s="44">
        <f>MIN(X5:X9,X13:X17,X21:X25)</f>
        <v>-114.6</v>
      </c>
      <c r="Y30" s="44">
        <f>MIN(Y5:Y9,Y13:Y17,Y21:Y25)</f>
        <v>-30.1</v>
      </c>
      <c r="Z30" s="44">
        <f>MIN(Z5:Z9,Z13:Z17,Z21:Z25)</f>
        <v>-131.66829323933803</v>
      </c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AB6D-C8E8-4FC5-AAAD-94FE7BBBFBC6}">
  <dimension ref="B2:U28"/>
  <sheetViews>
    <sheetView workbookViewId="0">
      <selection activeCell="O27" sqref="O27:T28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57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58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59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>(N14-K14)/K14*100</f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N15" s="24"/>
      <c r="O15" s="25"/>
      <c r="Q15" s="26">
        <f>(M15-J15)/J15*100</f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7130-5F80-4D20-95FD-593E09DF6DC8}">
  <dimension ref="B2:U28"/>
  <sheetViews>
    <sheetView workbookViewId="0">
      <selection activeCell="O27" sqref="O27:T28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60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61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E9" t="s">
        <v>52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>(N14-K14)/K14*100</f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N15" s="24"/>
      <c r="O15" s="25"/>
      <c r="Q15" s="26">
        <f>(M15-J15)/J15*100</f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6002-F62B-4F85-8127-FD4FFB0EDA50}">
  <dimension ref="B3:AN39"/>
  <sheetViews>
    <sheetView topLeftCell="AC12" workbookViewId="0">
      <selection activeCell="AD37" sqref="AD37:AD39"/>
    </sheetView>
  </sheetViews>
  <sheetFormatPr defaultRowHeight="15" x14ac:dyDescent="0.25"/>
  <sheetData>
    <row r="3" spans="2:40" x14ac:dyDescent="0.25">
      <c r="B3" t="s">
        <v>79</v>
      </c>
      <c r="G3">
        <v>1</v>
      </c>
      <c r="L3">
        <v>10</v>
      </c>
      <c r="Q3">
        <v>20</v>
      </c>
      <c r="V3">
        <v>40</v>
      </c>
      <c r="W3" t="s">
        <v>78</v>
      </c>
      <c r="AA3">
        <v>60</v>
      </c>
      <c r="AF3">
        <v>80</v>
      </c>
      <c r="AG3" t="s">
        <v>78</v>
      </c>
      <c r="AK3">
        <v>100</v>
      </c>
      <c r="AL3" t="s">
        <v>78</v>
      </c>
    </row>
    <row r="4" spans="2:40" ht="15.75" thickBot="1" x14ac:dyDescent="0.3">
      <c r="B4">
        <v>1</v>
      </c>
      <c r="C4">
        <v>10</v>
      </c>
      <c r="F4" t="s">
        <v>101</v>
      </c>
      <c r="G4" t="s">
        <v>92</v>
      </c>
      <c r="H4" t="s">
        <v>93</v>
      </c>
      <c r="I4" s="44" t="s">
        <v>94</v>
      </c>
      <c r="J4" t="s">
        <v>95</v>
      </c>
      <c r="L4" t="s">
        <v>92</v>
      </c>
      <c r="M4" t="s">
        <v>93</v>
      </c>
      <c r="N4" s="44" t="s">
        <v>94</v>
      </c>
      <c r="O4" t="s">
        <v>95</v>
      </c>
      <c r="P4" s="44"/>
      <c r="Q4" t="s">
        <v>92</v>
      </c>
      <c r="R4" t="s">
        <v>93</v>
      </c>
      <c r="S4" s="44" t="s">
        <v>94</v>
      </c>
      <c r="T4" t="s">
        <v>95</v>
      </c>
      <c r="U4" s="44"/>
      <c r="V4" t="s">
        <v>92</v>
      </c>
      <c r="W4" t="s">
        <v>93</v>
      </c>
      <c r="X4" s="44" t="s">
        <v>94</v>
      </c>
      <c r="Y4" t="s">
        <v>95</v>
      </c>
      <c r="AA4" t="s">
        <v>92</v>
      </c>
      <c r="AB4" t="s">
        <v>93</v>
      </c>
      <c r="AC4" t="s">
        <v>94</v>
      </c>
      <c r="AD4" t="s">
        <v>95</v>
      </c>
      <c r="AF4" t="s">
        <v>92</v>
      </c>
      <c r="AG4" t="s">
        <v>93</v>
      </c>
      <c r="AH4" t="s">
        <v>94</v>
      </c>
      <c r="AI4" t="s">
        <v>95</v>
      </c>
      <c r="AK4" t="s">
        <v>92</v>
      </c>
      <c r="AL4" t="s">
        <v>93</v>
      </c>
      <c r="AM4" t="s">
        <v>94</v>
      </c>
      <c r="AN4" t="s">
        <v>95</v>
      </c>
    </row>
    <row r="5" spans="2:40" x14ac:dyDescent="0.25">
      <c r="B5">
        <v>10</v>
      </c>
      <c r="C5">
        <v>10</v>
      </c>
      <c r="G5" s="18">
        <v>-13.324324324324325</v>
      </c>
      <c r="H5" s="19">
        <v>25.378787878787879</v>
      </c>
      <c r="I5" s="19">
        <v>-49.852348993288594</v>
      </c>
      <c r="J5" s="27">
        <v>14.520729300564147</v>
      </c>
      <c r="L5" s="18">
        <v>-1.202531645569624</v>
      </c>
      <c r="M5" s="19">
        <v>39.701754385964904</v>
      </c>
      <c r="N5" s="19">
        <v>-28.429530201342278</v>
      </c>
      <c r="O5" s="27">
        <v>24.884408188166816</v>
      </c>
      <c r="P5" s="44"/>
      <c r="Q5" s="18">
        <v>-4.3378378378378297</v>
      </c>
      <c r="R5" s="19">
        <v>13.424242424242424</v>
      </c>
      <c r="S5" s="19">
        <v>-56.724832214765101</v>
      </c>
      <c r="T5" s="27">
        <v>6.769501567322445</v>
      </c>
      <c r="V5" s="18">
        <v>-333.48648648648646</v>
      </c>
      <c r="W5" s="19">
        <v>-126.59090909090909</v>
      </c>
      <c r="X5" s="19">
        <v>-56.107382550335572</v>
      </c>
      <c r="Y5" s="27">
        <v>13.616777338173341</v>
      </c>
      <c r="AA5" s="18">
        <v>-16.729729729729733</v>
      </c>
      <c r="AB5" s="19">
        <v>-2.0151515151515125</v>
      </c>
      <c r="AC5" s="19">
        <v>-61.61073825503356</v>
      </c>
      <c r="AD5" s="27">
        <v>-7.6128964448941892</v>
      </c>
      <c r="AF5" s="18"/>
      <c r="AG5" s="19"/>
      <c r="AH5" s="19"/>
      <c r="AI5" s="27"/>
      <c r="AK5" s="18"/>
      <c r="AL5" s="19"/>
      <c r="AM5" s="19"/>
      <c r="AN5" s="27"/>
    </row>
    <row r="6" spans="2:40" x14ac:dyDescent="0.25">
      <c r="B6">
        <v>20</v>
      </c>
      <c r="C6">
        <v>60</v>
      </c>
      <c r="G6" s="26">
        <v>-11.999999999999995</v>
      </c>
      <c r="H6" s="27">
        <v>24.280303030303038</v>
      </c>
      <c r="I6" s="27">
        <v>-50.228187919463082</v>
      </c>
      <c r="J6" s="27">
        <v>13.878279138024507</v>
      </c>
      <c r="L6" s="26">
        <v>-1.2658227848101267</v>
      </c>
      <c r="M6" s="27">
        <v>39.850877192982466</v>
      </c>
      <c r="N6" s="27">
        <v>-31.087248322147648</v>
      </c>
      <c r="O6" s="27">
        <v>24.873863174634593</v>
      </c>
      <c r="P6" s="44"/>
      <c r="Q6" s="26">
        <v>9.9729729729729666</v>
      </c>
      <c r="R6" s="27">
        <v>19.356060606060616</v>
      </c>
      <c r="S6" s="27">
        <v>-63.140939597315437</v>
      </c>
      <c r="T6" s="27">
        <v>14.124722334538639</v>
      </c>
      <c r="V6" s="26">
        <v>-300.08108108108109</v>
      </c>
      <c r="W6" s="27">
        <v>-126.81818181818183</v>
      </c>
      <c r="X6" s="27">
        <v>-54.389261744966447</v>
      </c>
      <c r="Y6" s="27">
        <v>-1.7109343293173207</v>
      </c>
      <c r="AA6" s="26">
        <v>-85.324324324324323</v>
      </c>
      <c r="AB6" s="27">
        <v>-84.674242424242422</v>
      </c>
      <c r="AC6" s="27">
        <v>-79.677852348993284</v>
      </c>
      <c r="AD6" s="27">
        <v>-84.486873774509689</v>
      </c>
      <c r="AF6" s="26"/>
      <c r="AG6" s="27"/>
      <c r="AH6" s="27"/>
      <c r="AI6" s="27"/>
      <c r="AK6" s="26"/>
      <c r="AL6" s="27"/>
      <c r="AM6" s="27"/>
      <c r="AN6" s="27"/>
    </row>
    <row r="7" spans="2:40" x14ac:dyDescent="0.25">
      <c r="B7">
        <v>40</v>
      </c>
      <c r="C7">
        <v>60</v>
      </c>
      <c r="G7" s="26">
        <v>-11.999999999999995</v>
      </c>
      <c r="H7" s="27">
        <v>23.18181818181818</v>
      </c>
      <c r="I7" s="27">
        <v>-50.604026845637584</v>
      </c>
      <c r="J7" s="27">
        <v>13.009374458925954</v>
      </c>
      <c r="L7" s="26">
        <v>-6.0126582278481013</v>
      </c>
      <c r="M7" s="27">
        <v>37.043859649122794</v>
      </c>
      <c r="N7" s="27">
        <v>-26.604026845637584</v>
      </c>
      <c r="O7" s="27">
        <v>21.941867033243259</v>
      </c>
      <c r="P7" s="44"/>
      <c r="Q7" s="26">
        <v>9.1756756756756843</v>
      </c>
      <c r="R7" s="27">
        <v>20.196969696969695</v>
      </c>
      <c r="S7" s="27">
        <v>-57.449664429530202</v>
      </c>
      <c r="T7" s="27">
        <v>14.696960216839733</v>
      </c>
      <c r="V7" s="26">
        <v>-301.44594594594594</v>
      </c>
      <c r="W7" s="27">
        <v>-126.91666666666667</v>
      </c>
      <c r="X7" s="27">
        <v>-59.489932885906036</v>
      </c>
      <c r="Y7" s="27">
        <v>-1.1920917623142937</v>
      </c>
      <c r="AA7" s="26">
        <v>-66.337837837837839</v>
      </c>
      <c r="AB7" s="27">
        <v>-86.818181818181813</v>
      </c>
      <c r="AC7" s="27">
        <v>-80.805369127516784</v>
      </c>
      <c r="AD7" s="27">
        <v>-79.970293882560711</v>
      </c>
      <c r="AF7" s="26"/>
      <c r="AG7" s="27"/>
      <c r="AH7" s="27"/>
      <c r="AI7" s="27"/>
      <c r="AK7" s="26"/>
      <c r="AL7" s="27"/>
      <c r="AM7" s="27"/>
      <c r="AN7" s="27"/>
    </row>
    <row r="8" spans="2:40" x14ac:dyDescent="0.25">
      <c r="B8">
        <v>60</v>
      </c>
      <c r="C8">
        <v>40</v>
      </c>
      <c r="G8" s="26">
        <v>-12.945945945945944</v>
      </c>
      <c r="H8" s="27">
        <v>24.416666666666657</v>
      </c>
      <c r="I8" s="27">
        <v>-52.859060402684563</v>
      </c>
      <c r="J8" s="27">
        <v>13.757155762430054</v>
      </c>
      <c r="L8" s="26">
        <v>-1.3291139240506293</v>
      </c>
      <c r="M8" s="27">
        <v>40.008771929824569</v>
      </c>
      <c r="N8" s="27">
        <v>-33.718120805369125</v>
      </c>
      <c r="O8" s="27">
        <v>24.874400745511906</v>
      </c>
      <c r="P8" s="44"/>
      <c r="Q8" s="26">
        <v>8.3783783783783825</v>
      </c>
      <c r="R8" s="27">
        <v>19.939393939393934</v>
      </c>
      <c r="S8" s="27">
        <v>-52.134228187919462</v>
      </c>
      <c r="T8" s="27">
        <v>14.452469403362617</v>
      </c>
      <c r="V8" s="26">
        <v>-288.58108108108109</v>
      </c>
      <c r="W8" s="27">
        <v>-126.88636363636365</v>
      </c>
      <c r="X8" s="27">
        <v>-59.758389261744959</v>
      </c>
      <c r="Y8" s="27">
        <v>-7.1060266769307905</v>
      </c>
      <c r="AA8" s="26">
        <v>3.0135135135135189</v>
      </c>
      <c r="AB8" s="27">
        <v>14.787878787878794</v>
      </c>
      <c r="AC8" s="27">
        <v>-61.825503355704704</v>
      </c>
      <c r="AD8" s="27">
        <v>9.2178851285096766</v>
      </c>
      <c r="AF8" s="26"/>
      <c r="AG8" s="27"/>
      <c r="AH8" s="27"/>
      <c r="AI8" s="27"/>
      <c r="AK8" s="26"/>
      <c r="AL8" s="27"/>
      <c r="AM8" s="27"/>
      <c r="AN8" s="27"/>
    </row>
    <row r="9" spans="2:40" ht="15.75" thickBot="1" x14ac:dyDescent="0.3">
      <c r="B9">
        <v>80</v>
      </c>
      <c r="C9">
        <v>0</v>
      </c>
      <c r="G9" s="33">
        <v>-9.6756756756756719</v>
      </c>
      <c r="H9" s="34">
        <v>25.52272727272727</v>
      </c>
      <c r="I9" s="34">
        <v>-52.563758389261736</v>
      </c>
      <c r="J9" s="27">
        <v>15.20155338233857</v>
      </c>
      <c r="L9" s="33">
        <v>-1.3291139240506293</v>
      </c>
      <c r="M9" s="34">
        <v>41.271929824561418</v>
      </c>
      <c r="N9" s="34">
        <v>-33.369127516778526</v>
      </c>
      <c r="O9" s="27">
        <v>25.780047658272675</v>
      </c>
      <c r="P9" s="44"/>
      <c r="Q9" s="33">
        <v>8.7837837837837842</v>
      </c>
      <c r="R9" s="34">
        <v>17.863636363636374</v>
      </c>
      <c r="S9" s="34">
        <v>-55.516778523489933</v>
      </c>
      <c r="T9" s="27">
        <v>12.903698514838515</v>
      </c>
      <c r="V9" s="33">
        <v>-303.45945945945948</v>
      </c>
      <c r="W9" s="34">
        <v>-125.49999999999999</v>
      </c>
      <c r="X9" s="34">
        <v>-62.17449664429531</v>
      </c>
      <c r="Y9" s="27">
        <v>-0.59409507849562837</v>
      </c>
      <c r="AA9" s="33">
        <v>9.7567567567567561</v>
      </c>
      <c r="AB9" s="34">
        <v>-8.3787878787878807</v>
      </c>
      <c r="AC9" s="34">
        <v>-69.718120805369125</v>
      </c>
      <c r="AD9" s="27">
        <v>-6.2413925951872828</v>
      </c>
      <c r="AF9" s="33"/>
      <c r="AG9" s="34"/>
      <c r="AH9" s="34"/>
      <c r="AI9" s="27"/>
      <c r="AK9" s="33"/>
      <c r="AL9" s="34"/>
      <c r="AM9" s="34"/>
      <c r="AN9" s="27"/>
    </row>
    <row r="10" spans="2:40" x14ac:dyDescent="0.25">
      <c r="B10">
        <v>100</v>
      </c>
      <c r="C10">
        <v>0</v>
      </c>
      <c r="G10" s="18">
        <v>-22.025316455696199</v>
      </c>
      <c r="H10" s="19">
        <v>31.087719298245613</v>
      </c>
      <c r="I10" s="19">
        <v>-34.09395973154362</v>
      </c>
      <c r="J10" s="27">
        <v>13.842300500692403</v>
      </c>
      <c r="L10" s="18"/>
      <c r="M10" s="19"/>
      <c r="N10" s="19"/>
      <c r="O10" s="27"/>
      <c r="P10" s="44"/>
      <c r="Q10" s="18">
        <v>-63.658227848101269</v>
      </c>
      <c r="R10" s="19">
        <v>55.543859649122808</v>
      </c>
      <c r="S10" s="19">
        <v>-33.369127516778526</v>
      </c>
      <c r="T10" s="27">
        <v>26.267395779469805</v>
      </c>
      <c r="V10" s="18">
        <v>-3.0886075949367058</v>
      </c>
      <c r="W10" s="19">
        <v>14.403508771929813</v>
      </c>
      <c r="X10" s="19">
        <v>-33.0738255033557</v>
      </c>
      <c r="Y10" s="27">
        <v>6.7260741363538408</v>
      </c>
      <c r="AA10" s="18">
        <v>-8.8607594936700229E-2</v>
      </c>
      <c r="AB10" s="19">
        <v>-3.2894736842105261</v>
      </c>
      <c r="AC10" s="19">
        <v>-35.409395973154368</v>
      </c>
      <c r="AD10" s="27">
        <v>-4.1104340421656156</v>
      </c>
      <c r="AF10" s="18"/>
      <c r="AG10" s="19"/>
      <c r="AH10" s="19"/>
      <c r="AI10" s="27"/>
      <c r="AK10" s="18"/>
      <c r="AL10" s="19"/>
      <c r="AM10" s="19"/>
      <c r="AN10" s="27"/>
    </row>
    <row r="11" spans="2:40" x14ac:dyDescent="0.25">
      <c r="G11" s="26">
        <v>-22.11392405063291</v>
      </c>
      <c r="H11" s="27">
        <v>32.491228070175431</v>
      </c>
      <c r="I11" s="27">
        <v>-36.375838926174495</v>
      </c>
      <c r="J11" s="27">
        <v>14.75674118665277</v>
      </c>
      <c r="L11" s="26"/>
      <c r="M11" s="27"/>
      <c r="N11" s="27"/>
      <c r="O11" s="27"/>
      <c r="P11" s="44"/>
      <c r="Q11" s="26">
        <v>6.6962025316455769</v>
      </c>
      <c r="R11" s="27">
        <v>-2.2368421052631553</v>
      </c>
      <c r="S11" s="27">
        <v>-29.557046979865774</v>
      </c>
      <c r="T11" s="27">
        <v>-0.99923967151749926</v>
      </c>
      <c r="V11" s="26">
        <v>-1.189873417721516</v>
      </c>
      <c r="W11" s="27">
        <v>16.798245614035093</v>
      </c>
      <c r="X11" s="27">
        <v>-28.832214765100666</v>
      </c>
      <c r="Y11" s="27">
        <v>9.0467488067162982</v>
      </c>
      <c r="AA11" s="26">
        <v>5.0379746835443084</v>
      </c>
      <c r="AB11" s="27">
        <v>17.666666666666657</v>
      </c>
      <c r="AC11" s="27">
        <v>-21.154362416107382</v>
      </c>
      <c r="AD11" s="27">
        <v>11.71904794074732</v>
      </c>
      <c r="AF11" s="26"/>
      <c r="AG11" s="27"/>
      <c r="AH11" s="27"/>
      <c r="AI11" s="27"/>
      <c r="AK11" s="26"/>
      <c r="AL11" s="27"/>
      <c r="AM11" s="27"/>
      <c r="AN11" s="27"/>
    </row>
    <row r="12" spans="2:40" x14ac:dyDescent="0.25">
      <c r="G12" s="26">
        <v>-18.97468354430379</v>
      </c>
      <c r="H12" s="27">
        <v>32.342105263157897</v>
      </c>
      <c r="I12" s="27">
        <v>-33.63758389261745</v>
      </c>
      <c r="J12" s="27">
        <v>15.408519430871134</v>
      </c>
      <c r="L12" s="26"/>
      <c r="M12" s="27"/>
      <c r="N12" s="27"/>
      <c r="O12" s="27"/>
      <c r="P12" s="44"/>
      <c r="Q12" s="26">
        <v>28.759493670886076</v>
      </c>
      <c r="R12" s="27">
        <v>0</v>
      </c>
      <c r="S12" s="27">
        <v>12.053691275167791</v>
      </c>
      <c r="T12" s="27">
        <v>10.284960091779174</v>
      </c>
      <c r="V12" s="26">
        <v>-1.3164556962025395</v>
      </c>
      <c r="W12" s="27">
        <v>18.28947368421052</v>
      </c>
      <c r="X12" s="27">
        <v>-34.604026845637584</v>
      </c>
      <c r="Y12" s="27">
        <v>9.7793289659054086</v>
      </c>
      <c r="AA12" s="26">
        <v>4.987341772151896</v>
      </c>
      <c r="AB12" s="27">
        <v>16.535087719298243</v>
      </c>
      <c r="AC12" s="27">
        <v>-24.187919463087251</v>
      </c>
      <c r="AD12" s="27">
        <v>10.812319460496726</v>
      </c>
      <c r="AF12" s="26"/>
      <c r="AG12" s="27"/>
      <c r="AH12" s="27"/>
      <c r="AI12" s="27"/>
      <c r="AK12" s="26"/>
      <c r="AL12" s="27"/>
      <c r="AM12" s="27"/>
      <c r="AN12" s="27"/>
    </row>
    <row r="13" spans="2:40" x14ac:dyDescent="0.25">
      <c r="G13" s="26">
        <v>-18.88607594936709</v>
      </c>
      <c r="H13" s="27">
        <v>30.938596491228076</v>
      </c>
      <c r="I13" s="27">
        <v>-31.355704697986575</v>
      </c>
      <c r="J13" s="27">
        <v>14.504842447721837</v>
      </c>
      <c r="L13" s="26"/>
      <c r="M13" s="27"/>
      <c r="N13" s="27"/>
      <c r="O13" s="27"/>
      <c r="P13" s="44"/>
      <c r="Q13" s="26">
        <v>-63.987341772151893</v>
      </c>
      <c r="R13" s="27">
        <v>53.359649122807028</v>
      </c>
      <c r="S13" s="27">
        <v>-39.409395973154361</v>
      </c>
      <c r="T13" s="27">
        <v>24.335835832324499</v>
      </c>
      <c r="V13" s="26">
        <v>14.291139240506338</v>
      </c>
      <c r="W13" s="27">
        <v>18.491228070175449</v>
      </c>
      <c r="X13" s="27">
        <v>65.583892617449663</v>
      </c>
      <c r="Y13" s="27">
        <v>21.013805553370315</v>
      </c>
      <c r="AA13" s="26">
        <v>6.7215189873417751</v>
      </c>
      <c r="AB13" s="27">
        <v>2.7631578947368474</v>
      </c>
      <c r="AC13" s="27">
        <v>-28.107382550335569</v>
      </c>
      <c r="AD13" s="27">
        <v>2.217650422953418</v>
      </c>
      <c r="AF13" s="26"/>
      <c r="AG13" s="27"/>
      <c r="AH13" s="27"/>
      <c r="AI13" s="27"/>
      <c r="AK13" s="26"/>
      <c r="AL13" s="27"/>
      <c r="AM13" s="27"/>
      <c r="AN13" s="27"/>
    </row>
    <row r="14" spans="2:40" ht="15.75" thickBot="1" x14ac:dyDescent="0.3">
      <c r="G14" s="33">
        <v>-20.708860759493668</v>
      </c>
      <c r="H14" s="34">
        <v>32.201754385964918</v>
      </c>
      <c r="I14" s="34">
        <v>-31.033557046979865</v>
      </c>
      <c r="J14" s="27">
        <v>15.044821504841616</v>
      </c>
      <c r="L14" s="33"/>
      <c r="M14" s="34"/>
      <c r="N14" s="34"/>
      <c r="O14" s="27"/>
      <c r="Q14" s="33">
        <v>14.607594936708868</v>
      </c>
      <c r="R14" s="34">
        <v>-1.1052631578947414</v>
      </c>
      <c r="S14" s="34">
        <v>-26.362416107382554</v>
      </c>
      <c r="T14" s="27">
        <v>2.4799488293136394</v>
      </c>
      <c r="V14" s="33">
        <v>-3.075949367088616</v>
      </c>
      <c r="W14" s="34">
        <v>16.921052631578938</v>
      </c>
      <c r="X14" s="34">
        <v>-32.348993288590606</v>
      </c>
      <c r="Y14" s="27">
        <v>8.4653134482304377</v>
      </c>
      <c r="AA14" s="33">
        <v>6.6962025316455769</v>
      </c>
      <c r="AB14" s="34">
        <v>-2.2368421052631553</v>
      </c>
      <c r="AC14" s="34">
        <v>-29.557046979865774</v>
      </c>
      <c r="AD14" s="27">
        <v>-0.99923967151749926</v>
      </c>
      <c r="AF14" s="33"/>
      <c r="AG14" s="34"/>
      <c r="AH14" s="34"/>
      <c r="AI14" s="27"/>
      <c r="AK14" s="33"/>
      <c r="AL14" s="34"/>
      <c r="AM14" s="34"/>
      <c r="AN14" s="27"/>
    </row>
    <row r="16" spans="2:40" x14ac:dyDescent="0.25">
      <c r="E16" t="s">
        <v>67</v>
      </c>
      <c r="G16" s="44">
        <f>AVERAGE(G5:G14)</f>
        <v>-16.265480670543958</v>
      </c>
      <c r="H16" s="44">
        <f t="shared" ref="H16:X16" si="0">AVERAGE(H5:H14)</f>
        <v>28.184170653907493</v>
      </c>
      <c r="I16" s="44">
        <f t="shared" si="0"/>
        <v>-42.260402684563758</v>
      </c>
      <c r="J16" s="44">
        <f t="shared" si="0"/>
        <v>14.392431711306301</v>
      </c>
      <c r="K16" s="44"/>
      <c r="L16" s="44">
        <f t="shared" si="0"/>
        <v>-2.2278481012658222</v>
      </c>
      <c r="M16" s="44">
        <f t="shared" si="0"/>
        <v>39.575438596491232</v>
      </c>
      <c r="N16" s="44">
        <f t="shared" si="0"/>
        <v>-30.641610738255032</v>
      </c>
      <c r="O16" s="44">
        <f t="shared" si="0"/>
        <v>24.470917359965849</v>
      </c>
      <c r="P16" s="44"/>
      <c r="Q16" s="44">
        <f t="shared" si="0"/>
        <v>-4.560930550803965</v>
      </c>
      <c r="R16" s="44">
        <f t="shared" si="0"/>
        <v>19.6341706539075</v>
      </c>
      <c r="S16" s="44">
        <f t="shared" si="0"/>
        <v>-40.161073825503351</v>
      </c>
      <c r="T16" s="44">
        <f t="shared" si="0"/>
        <v>12.531625289827158</v>
      </c>
      <c r="U16" s="44"/>
      <c r="V16" s="44">
        <f t="shared" si="0"/>
        <v>-152.14338008894975</v>
      </c>
      <c r="W16" s="44">
        <f t="shared" si="0"/>
        <v>-54.780861244019135</v>
      </c>
      <c r="X16" s="44">
        <f t="shared" si="0"/>
        <v>-35.519463087248312</v>
      </c>
      <c r="Y16" s="44">
        <f>AVERAGE(Y5:Y14)</f>
        <v>5.8044900401691617</v>
      </c>
      <c r="Z16" s="44"/>
      <c r="AA16" s="44">
        <f>AVERAGE(AA5:AA14)</f>
        <v>-13.226719124187477</v>
      </c>
      <c r="AB16" s="44">
        <f>AVERAGE(AB5:AB14)</f>
        <v>-13.565988835725676</v>
      </c>
      <c r="AC16" s="44">
        <f>AVERAGE(AC5:AC14)</f>
        <v>-49.205369127516789</v>
      </c>
      <c r="AD16" s="44">
        <f>AVERAGE(AD5:AD14)</f>
        <v>-14.945422745812786</v>
      </c>
      <c r="AE16" s="44"/>
      <c r="AF16" s="44" t="e">
        <f>AVERAGE(AF5:AF14)</f>
        <v>#DIV/0!</v>
      </c>
      <c r="AG16" s="44" t="e">
        <f>AVERAGE(AG5:AG14)</f>
        <v>#DIV/0!</v>
      </c>
      <c r="AH16" s="44" t="e">
        <f>AVERAGE(AH5:AH14)</f>
        <v>#DIV/0!</v>
      </c>
      <c r="AI16" s="44" t="e">
        <f>AVERAGE(AI5:AI14)</f>
        <v>#DIV/0!</v>
      </c>
      <c r="AK16" s="44" t="e">
        <f>AVERAGE(AK5:AK14)</f>
        <v>#DIV/0!</v>
      </c>
      <c r="AL16" s="44" t="e">
        <f>AVERAGE(AL5:AL14)</f>
        <v>#DIV/0!</v>
      </c>
      <c r="AM16" s="44" t="e">
        <f>AVERAGE(AM5:AM14)</f>
        <v>#DIV/0!</v>
      </c>
      <c r="AN16" s="44" t="e">
        <f>AVERAGE(AN5:AN14)</f>
        <v>#DIV/0!</v>
      </c>
    </row>
    <row r="17" spans="5:40" x14ac:dyDescent="0.25">
      <c r="E17" t="s">
        <v>83</v>
      </c>
      <c r="G17" s="44">
        <f>MAX(G5:G14)</f>
        <v>-9.6756756756756719</v>
      </c>
      <c r="H17" s="44">
        <f t="shared" ref="H17:X17" si="1">MAX(H5:H14)</f>
        <v>32.491228070175431</v>
      </c>
      <c r="I17" s="44">
        <f t="shared" si="1"/>
        <v>-31.033557046979865</v>
      </c>
      <c r="J17" s="44">
        <f t="shared" si="1"/>
        <v>15.408519430871134</v>
      </c>
      <c r="K17" s="44"/>
      <c r="L17" s="44">
        <f t="shared" si="1"/>
        <v>-1.202531645569624</v>
      </c>
      <c r="M17" s="44">
        <f t="shared" si="1"/>
        <v>41.271929824561418</v>
      </c>
      <c r="N17" s="44">
        <f t="shared" si="1"/>
        <v>-26.604026845637584</v>
      </c>
      <c r="O17" s="44">
        <f t="shared" si="1"/>
        <v>25.780047658272675</v>
      </c>
      <c r="P17" s="44"/>
      <c r="Q17" s="44">
        <f t="shared" si="1"/>
        <v>28.759493670886076</v>
      </c>
      <c r="R17" s="44">
        <f t="shared" si="1"/>
        <v>55.543859649122808</v>
      </c>
      <c r="S17" s="44">
        <f t="shared" si="1"/>
        <v>12.053691275167791</v>
      </c>
      <c r="T17" s="44">
        <f t="shared" si="1"/>
        <v>26.267395779469805</v>
      </c>
      <c r="U17" s="44"/>
      <c r="V17" s="44">
        <f t="shared" si="1"/>
        <v>14.291139240506338</v>
      </c>
      <c r="W17" s="44">
        <f t="shared" si="1"/>
        <v>18.491228070175449</v>
      </c>
      <c r="X17" s="44">
        <f t="shared" si="1"/>
        <v>65.583892617449663</v>
      </c>
      <c r="Y17" s="44">
        <f>MAX(Y5:Y14)</f>
        <v>21.013805553370315</v>
      </c>
      <c r="Z17" s="44"/>
      <c r="AA17" s="44">
        <f>MAX(AA5:AA14)</f>
        <v>9.7567567567567561</v>
      </c>
      <c r="AB17" s="44">
        <f>MAX(AB5:AB14)</f>
        <v>17.666666666666657</v>
      </c>
      <c r="AC17" s="44">
        <f>MAX(AC5:AC14)</f>
        <v>-21.154362416107382</v>
      </c>
      <c r="AD17" s="44">
        <f>MAX(AD5:AD14)</f>
        <v>11.71904794074732</v>
      </c>
      <c r="AE17" s="44"/>
      <c r="AF17" s="44">
        <f>MAX(AF5:AF14)</f>
        <v>0</v>
      </c>
      <c r="AG17" s="44">
        <f>MAX(AG5:AG14)</f>
        <v>0</v>
      </c>
      <c r="AH17" s="44">
        <f>MAX(AH5:AH14)</f>
        <v>0</v>
      </c>
      <c r="AI17" s="44">
        <f>MAX(AI5:AI14)</f>
        <v>0</v>
      </c>
      <c r="AK17" s="44">
        <f>MAX(AK5:AK14)</f>
        <v>0</v>
      </c>
      <c r="AL17" s="44">
        <f>MAX(AL5:AL14)</f>
        <v>0</v>
      </c>
      <c r="AM17" s="44">
        <f>MAX(AM5:AM14)</f>
        <v>0</v>
      </c>
      <c r="AN17" s="44">
        <f>MAX(AN5:AN14)</f>
        <v>0</v>
      </c>
    </row>
    <row r="18" spans="5:40" x14ac:dyDescent="0.25">
      <c r="E18" t="s">
        <v>84</v>
      </c>
      <c r="G18" s="44">
        <f>MIN(G5:G14)</f>
        <v>-22.11392405063291</v>
      </c>
      <c r="H18" s="44">
        <f t="shared" ref="H18:X18" si="2">MIN(H5:H14)</f>
        <v>23.18181818181818</v>
      </c>
      <c r="I18" s="44">
        <f t="shared" si="2"/>
        <v>-52.859060402684563</v>
      </c>
      <c r="J18" s="44">
        <f t="shared" si="2"/>
        <v>13.009374458925954</v>
      </c>
      <c r="K18" s="44"/>
      <c r="L18" s="44">
        <f t="shared" si="2"/>
        <v>-6.0126582278481013</v>
      </c>
      <c r="M18" s="44">
        <f t="shared" si="2"/>
        <v>37.043859649122794</v>
      </c>
      <c r="N18" s="44">
        <f t="shared" si="2"/>
        <v>-33.718120805369125</v>
      </c>
      <c r="O18" s="44">
        <f t="shared" si="2"/>
        <v>21.941867033243259</v>
      </c>
      <c r="P18" s="44"/>
      <c r="Q18" s="44">
        <f t="shared" si="2"/>
        <v>-63.987341772151893</v>
      </c>
      <c r="R18" s="44">
        <f t="shared" si="2"/>
        <v>-2.2368421052631553</v>
      </c>
      <c r="S18" s="44">
        <f t="shared" si="2"/>
        <v>-63.140939597315437</v>
      </c>
      <c r="T18" s="44">
        <f t="shared" si="2"/>
        <v>-0.99923967151749926</v>
      </c>
      <c r="U18" s="44"/>
      <c r="V18" s="44">
        <f t="shared" si="2"/>
        <v>-333.48648648648646</v>
      </c>
      <c r="W18" s="44">
        <f t="shared" si="2"/>
        <v>-126.91666666666667</v>
      </c>
      <c r="X18" s="44">
        <f t="shared" si="2"/>
        <v>-62.17449664429531</v>
      </c>
      <c r="Y18" s="44">
        <f>MIN(Y5:Y14)</f>
        <v>-7.1060266769307905</v>
      </c>
      <c r="Z18" s="44"/>
      <c r="AA18" s="44">
        <f>MIN(AA5:AA14)</f>
        <v>-85.324324324324323</v>
      </c>
      <c r="AB18" s="44">
        <f>MIN(AB5:AB14)</f>
        <v>-86.818181818181813</v>
      </c>
      <c r="AC18" s="44">
        <f>MIN(AC5:AC14)</f>
        <v>-80.805369127516784</v>
      </c>
      <c r="AD18" s="44">
        <f>MIN(AD5:AD14)</f>
        <v>-84.486873774509689</v>
      </c>
      <c r="AE18" s="44"/>
      <c r="AF18" s="44">
        <f>MIN(AF5:AF14)</f>
        <v>0</v>
      </c>
      <c r="AG18" s="44">
        <f>MIN(AG5:AG14)</f>
        <v>0</v>
      </c>
      <c r="AH18" s="44">
        <f>MIN(AH5:AH14)</f>
        <v>0</v>
      </c>
      <c r="AI18" s="44">
        <f>MIN(AI5:AI14)</f>
        <v>0</v>
      </c>
      <c r="AK18" s="44">
        <f>MIN(AK5:AK14)</f>
        <v>0</v>
      </c>
      <c r="AL18" s="44">
        <f>MIN(AL5:AL14)</f>
        <v>0</v>
      </c>
      <c r="AM18" s="44">
        <f>MIN(AM5:AM14)</f>
        <v>0</v>
      </c>
      <c r="AN18" s="44">
        <f>MIN(AN5:AN14)</f>
        <v>0</v>
      </c>
    </row>
    <row r="20" spans="5:40" x14ac:dyDescent="0.25">
      <c r="F20" t="s">
        <v>97</v>
      </c>
      <c r="G20" t="s">
        <v>92</v>
      </c>
      <c r="H20" t="s">
        <v>93</v>
      </c>
      <c r="I20" s="44" t="s">
        <v>94</v>
      </c>
      <c r="J20" t="s">
        <v>95</v>
      </c>
      <c r="L20" t="s">
        <v>92</v>
      </c>
      <c r="M20" t="s">
        <v>93</v>
      </c>
      <c r="N20" s="44" t="s">
        <v>94</v>
      </c>
      <c r="O20" t="s">
        <v>95</v>
      </c>
      <c r="P20" s="44"/>
      <c r="Q20" t="s">
        <v>92</v>
      </c>
      <c r="R20" t="s">
        <v>93</v>
      </c>
      <c r="S20" s="44" t="s">
        <v>94</v>
      </c>
      <c r="T20" t="s">
        <v>95</v>
      </c>
      <c r="U20" s="44"/>
      <c r="V20" t="s">
        <v>92</v>
      </c>
      <c r="W20" t="s">
        <v>93</v>
      </c>
      <c r="X20" s="44" t="s">
        <v>94</v>
      </c>
      <c r="Y20" t="s">
        <v>95</v>
      </c>
      <c r="AA20" t="s">
        <v>92</v>
      </c>
      <c r="AB20" t="s">
        <v>93</v>
      </c>
      <c r="AC20" t="s">
        <v>94</v>
      </c>
      <c r="AD20" t="s">
        <v>95</v>
      </c>
      <c r="AF20" t="s">
        <v>92</v>
      </c>
      <c r="AG20" t="s">
        <v>93</v>
      </c>
      <c r="AH20" t="s">
        <v>94</v>
      </c>
      <c r="AI20" t="s">
        <v>95</v>
      </c>
      <c r="AK20" t="s">
        <v>92</v>
      </c>
      <c r="AL20" t="s">
        <v>93</v>
      </c>
      <c r="AM20" t="s">
        <v>94</v>
      </c>
      <c r="AN20" t="s">
        <v>95</v>
      </c>
    </row>
    <row r="21" spans="5:40" x14ac:dyDescent="0.25">
      <c r="G21" s="45">
        <v>9.86</v>
      </c>
      <c r="H21" s="43">
        <v>33.5</v>
      </c>
      <c r="I21" s="43">
        <v>-18.57</v>
      </c>
      <c r="J21" s="43">
        <v>22.629783280874193</v>
      </c>
      <c r="L21" s="45">
        <v>-0.95000000000000284</v>
      </c>
      <c r="M21" s="43">
        <v>45.259999999999991</v>
      </c>
      <c r="N21" s="43">
        <v>-10.59</v>
      </c>
      <c r="O21" s="43">
        <v>35.737131403525353</v>
      </c>
      <c r="Q21" s="45">
        <v>3.2099999999999937</v>
      </c>
      <c r="R21" s="43">
        <v>17.72</v>
      </c>
      <c r="S21" s="43">
        <v>-21.13</v>
      </c>
      <c r="T21" s="43">
        <v>10.549907667660563</v>
      </c>
      <c r="V21" s="45">
        <v>246.78</v>
      </c>
      <c r="W21" s="43">
        <v>-167.1</v>
      </c>
      <c r="X21" s="43">
        <v>-20.9</v>
      </c>
      <c r="Y21" s="43">
        <v>21.221022289480317</v>
      </c>
      <c r="AA21" s="45">
        <v>12.380000000000003</v>
      </c>
      <c r="AB21" s="43">
        <v>-2.6599999999999966</v>
      </c>
      <c r="AC21" s="43">
        <v>-22.95</v>
      </c>
      <c r="AD21" s="43">
        <v>-11.864293667467507</v>
      </c>
      <c r="AF21" s="45"/>
      <c r="AG21" s="43"/>
      <c r="AH21" s="43"/>
      <c r="AI21" s="43"/>
      <c r="AK21" s="45"/>
      <c r="AL21" s="43"/>
      <c r="AM21" s="43"/>
      <c r="AN21" s="43"/>
    </row>
    <row r="22" spans="5:40" x14ac:dyDescent="0.25">
      <c r="G22" s="26">
        <v>8.8799999999999955</v>
      </c>
      <c r="H22" s="27">
        <v>32.050000000000011</v>
      </c>
      <c r="I22" s="27">
        <v>-18.71</v>
      </c>
      <c r="J22" s="27">
        <v>21.628558917682625</v>
      </c>
      <c r="L22" s="26">
        <v>-1</v>
      </c>
      <c r="M22" s="27">
        <v>45.430000000000007</v>
      </c>
      <c r="N22" s="27">
        <v>-11.579999999999998</v>
      </c>
      <c r="O22" s="27">
        <v>35.721987441434578</v>
      </c>
      <c r="Q22" s="26">
        <v>-7.3799999999999955</v>
      </c>
      <c r="R22" s="27">
        <v>25.550000000000011</v>
      </c>
      <c r="S22" s="27">
        <v>-23.52</v>
      </c>
      <c r="T22" s="27">
        <v>22.012627514563917</v>
      </c>
      <c r="V22" s="26">
        <v>222.06</v>
      </c>
      <c r="W22" s="27">
        <v>-167.4</v>
      </c>
      <c r="X22" s="27">
        <v>-20.260000000000002</v>
      </c>
      <c r="Y22" s="27">
        <v>-2.6664000325902748</v>
      </c>
      <c r="AA22" s="26">
        <v>63.14</v>
      </c>
      <c r="AB22" s="27">
        <v>-111.77</v>
      </c>
      <c r="AC22" s="27">
        <v>-29.68</v>
      </c>
      <c r="AD22" s="27">
        <v>-131.66829323933803</v>
      </c>
      <c r="AF22" s="26"/>
      <c r="AG22" s="27"/>
      <c r="AH22" s="27"/>
      <c r="AI22" s="27"/>
      <c r="AK22" s="26"/>
      <c r="AL22" s="27"/>
      <c r="AM22" s="27"/>
      <c r="AN22" s="27"/>
    </row>
    <row r="23" spans="5:40" x14ac:dyDescent="0.25">
      <c r="G23" s="26">
        <v>8.8799999999999955</v>
      </c>
      <c r="H23" s="27">
        <v>30.599999999999994</v>
      </c>
      <c r="I23" s="27">
        <v>-18.850000000000001</v>
      </c>
      <c r="J23" s="27">
        <v>20.27441725077793</v>
      </c>
      <c r="L23" s="26">
        <v>-4.75</v>
      </c>
      <c r="M23" s="27">
        <v>42.22999999999999</v>
      </c>
      <c r="N23" s="27">
        <v>-9.91</v>
      </c>
      <c r="O23" s="27">
        <v>31.511273222827697</v>
      </c>
      <c r="Q23" s="26">
        <v>-6.7900000000000063</v>
      </c>
      <c r="R23" s="27">
        <v>26.659999999999997</v>
      </c>
      <c r="S23" s="27">
        <v>-21.4</v>
      </c>
      <c r="T23" s="27">
        <v>22.904429778316398</v>
      </c>
      <c r="V23" s="26">
        <v>223.07</v>
      </c>
      <c r="W23" s="27">
        <v>-167.53</v>
      </c>
      <c r="X23" s="27">
        <v>-22.16</v>
      </c>
      <c r="Y23" s="27">
        <v>-1.8578115240423756</v>
      </c>
      <c r="AA23" s="26">
        <v>49.09</v>
      </c>
      <c r="AB23" s="27">
        <v>-114.6</v>
      </c>
      <c r="AC23" s="27">
        <v>-30.1</v>
      </c>
      <c r="AD23" s="27">
        <v>-124.6294440183427</v>
      </c>
      <c r="AF23" s="26"/>
      <c r="AG23" s="27"/>
      <c r="AH23" s="27"/>
      <c r="AI23" s="27"/>
      <c r="AK23" s="26"/>
      <c r="AL23" s="27"/>
      <c r="AM23" s="27"/>
      <c r="AN23" s="27"/>
    </row>
    <row r="24" spans="5:40" x14ac:dyDescent="0.25">
      <c r="G24" s="26">
        <v>9.5799999999999983</v>
      </c>
      <c r="H24" s="27">
        <v>32.22999999999999</v>
      </c>
      <c r="I24" s="27">
        <v>-19.690000000000001</v>
      </c>
      <c r="J24" s="27">
        <v>21.439794587516104</v>
      </c>
      <c r="L24" s="26">
        <v>-1.0499999999999972</v>
      </c>
      <c r="M24" s="27">
        <v>45.610000000000014</v>
      </c>
      <c r="N24" s="27">
        <v>-12.559999999999999</v>
      </c>
      <c r="O24" s="27">
        <v>35.722759460641782</v>
      </c>
      <c r="Q24" s="26">
        <v>-6.2000000000000028</v>
      </c>
      <c r="R24" s="27">
        <v>26.319999999999993</v>
      </c>
      <c r="S24" s="27">
        <v>-19.420000000000002</v>
      </c>
      <c r="T24" s="27">
        <v>22.523403866419756</v>
      </c>
      <c r="V24" s="26">
        <v>213.55</v>
      </c>
      <c r="W24" s="27">
        <v>-167.49</v>
      </c>
      <c r="X24" s="27">
        <v>-22.259999999999998</v>
      </c>
      <c r="Y24" s="27">
        <v>-11.074364128584563</v>
      </c>
      <c r="AA24" s="26">
        <v>-2.230000000000004</v>
      </c>
      <c r="AB24" s="27">
        <v>19.52000000000001</v>
      </c>
      <c r="AC24" s="27">
        <v>-23.03</v>
      </c>
      <c r="AD24" s="27">
        <v>14.365583053604809</v>
      </c>
      <c r="AF24" s="26"/>
      <c r="AG24" s="27"/>
      <c r="AH24" s="27"/>
      <c r="AI24" s="27"/>
      <c r="AK24" s="26"/>
      <c r="AL24" s="27"/>
      <c r="AM24" s="27"/>
      <c r="AN24" s="27"/>
    </row>
    <row r="25" spans="5:40" ht="15.75" thickBot="1" x14ac:dyDescent="0.3">
      <c r="G25" s="33">
        <v>7.1599999999999966</v>
      </c>
      <c r="H25" s="34">
        <v>33.69</v>
      </c>
      <c r="I25" s="34">
        <v>-19.579999999999998</v>
      </c>
      <c r="J25" s="34">
        <v>23.690811353503904</v>
      </c>
      <c r="L25" s="33">
        <v>-1.0499999999999972</v>
      </c>
      <c r="M25" s="34">
        <v>47.050000000000011</v>
      </c>
      <c r="N25" s="34">
        <v>-12.43</v>
      </c>
      <c r="O25" s="34">
        <v>37.023382022440103</v>
      </c>
      <c r="Q25" s="33">
        <v>-6.5</v>
      </c>
      <c r="R25" s="34">
        <v>23.580000000000013</v>
      </c>
      <c r="S25" s="34">
        <v>-20.68</v>
      </c>
      <c r="T25" s="34">
        <v>20.109726919927425</v>
      </c>
      <c r="V25" s="33">
        <v>224.56</v>
      </c>
      <c r="W25" s="34">
        <v>-165.66</v>
      </c>
      <c r="X25" s="34">
        <v>-23.16</v>
      </c>
      <c r="Y25" s="34">
        <v>-0.9258655399675888</v>
      </c>
      <c r="AA25" s="33">
        <v>-7.2199999999999989</v>
      </c>
      <c r="AB25" s="34">
        <v>-11.060000000000002</v>
      </c>
      <c r="AC25" s="34">
        <v>-25.97</v>
      </c>
      <c r="AD25" s="34">
        <v>-9.7268779602174504</v>
      </c>
      <c r="AF25" s="33"/>
      <c r="AG25" s="34"/>
      <c r="AH25" s="34"/>
      <c r="AI25" s="34"/>
      <c r="AK25" s="33"/>
      <c r="AL25" s="34"/>
      <c r="AM25" s="34"/>
      <c r="AN25" s="34"/>
    </row>
    <row r="26" spans="5:40" x14ac:dyDescent="0.25">
      <c r="G26" s="45">
        <v>-17.399999999999999</v>
      </c>
      <c r="H26" s="43">
        <v>35.44</v>
      </c>
      <c r="I26" s="43">
        <v>-12.7</v>
      </c>
      <c r="J26" s="43">
        <v>19.879279755407822</v>
      </c>
      <c r="L26" s="45">
        <v>7.6100000000000136</v>
      </c>
      <c r="M26" s="43">
        <v>49.6</v>
      </c>
      <c r="N26" s="43">
        <v>-8.75</v>
      </c>
      <c r="O26" s="43">
        <v>12.439902711178377</v>
      </c>
      <c r="Q26" s="45">
        <v>-50.29</v>
      </c>
      <c r="R26" s="43">
        <v>63.319999999999993</v>
      </c>
      <c r="S26" s="43">
        <v>-12.43</v>
      </c>
      <c r="T26" s="43">
        <v>37.723275052436492</v>
      </c>
      <c r="V26" s="45">
        <v>-2.4399999999999977</v>
      </c>
      <c r="W26" s="43">
        <v>16.419999999999987</v>
      </c>
      <c r="X26" s="43">
        <v>-12.32</v>
      </c>
      <c r="Y26" s="43">
        <v>9.6594861096609463</v>
      </c>
      <c r="AA26" s="45">
        <v>-6.9999999999993179E-2</v>
      </c>
      <c r="AB26" s="43">
        <v>-3.75</v>
      </c>
      <c r="AC26" s="43">
        <v>-13.190000000000001</v>
      </c>
      <c r="AD26" s="43">
        <v>-5.903098855300442</v>
      </c>
      <c r="AF26" s="45"/>
      <c r="AG26" s="43"/>
      <c r="AH26" s="43"/>
      <c r="AI26" s="43"/>
      <c r="AK26" s="45"/>
      <c r="AL26" s="43"/>
      <c r="AM26" s="43"/>
      <c r="AN26" s="43"/>
    </row>
    <row r="27" spans="5:40" x14ac:dyDescent="0.25">
      <c r="G27" s="26">
        <v>-17.47</v>
      </c>
      <c r="H27" s="27">
        <v>37.039999999999992</v>
      </c>
      <c r="I27" s="27">
        <v>-13.55</v>
      </c>
      <c r="J27" s="27">
        <v>21.192531278521614</v>
      </c>
      <c r="L27" s="26">
        <v>11.860000000000014</v>
      </c>
      <c r="M27" s="27">
        <v>52.36</v>
      </c>
      <c r="N27" s="27">
        <v>-4.43</v>
      </c>
      <c r="O27" s="27">
        <v>17.892514565172064</v>
      </c>
      <c r="Q27" s="26">
        <v>5.2900000000000063</v>
      </c>
      <c r="R27" s="27">
        <v>-2.5499999999999972</v>
      </c>
      <c r="S27" s="27">
        <v>-11.010000000000002</v>
      </c>
      <c r="T27" s="27">
        <v>-1.4350335026901462</v>
      </c>
      <c r="V27" s="26">
        <v>-0.93999999999999773</v>
      </c>
      <c r="W27" s="27">
        <v>19.150000000000006</v>
      </c>
      <c r="X27" s="27">
        <v>-10.739999999999998</v>
      </c>
      <c r="Y27" s="27">
        <v>12.992266017965676</v>
      </c>
      <c r="AA27" s="26">
        <v>3.980000000000004</v>
      </c>
      <c r="AB27" s="27">
        <v>20.139999999999986</v>
      </c>
      <c r="AC27" s="27">
        <v>-7.879999999999999</v>
      </c>
      <c r="AD27" s="27">
        <v>16.83002276027014</v>
      </c>
      <c r="AF27" s="26"/>
      <c r="AG27" s="27"/>
      <c r="AH27" s="27"/>
      <c r="AI27" s="27"/>
      <c r="AK27" s="26"/>
      <c r="AL27" s="27"/>
      <c r="AM27" s="27"/>
      <c r="AN27" s="27"/>
    </row>
    <row r="28" spans="5:40" x14ac:dyDescent="0.25">
      <c r="G28" s="26">
        <v>-14.989999999999995</v>
      </c>
      <c r="H28" s="27">
        <v>36.870000000000005</v>
      </c>
      <c r="I28" s="27">
        <v>-12.530000000000001</v>
      </c>
      <c r="J28" s="27">
        <v>22.128566589607175</v>
      </c>
      <c r="L28" s="26">
        <v>8.210000000000008</v>
      </c>
      <c r="M28" s="27">
        <v>49.58</v>
      </c>
      <c r="N28" s="27">
        <v>-5.73</v>
      </c>
      <c r="O28" s="27">
        <v>13.479012540989004</v>
      </c>
      <c r="Q28" s="26">
        <v>22.72</v>
      </c>
      <c r="R28" s="27">
        <v>0</v>
      </c>
      <c r="S28" s="27">
        <v>4.490000000000002</v>
      </c>
      <c r="T28" s="27">
        <v>14.770492731858837</v>
      </c>
      <c r="V28" s="26">
        <v>-1.0400000000000063</v>
      </c>
      <c r="W28" s="27">
        <v>20.849999999999994</v>
      </c>
      <c r="X28" s="27">
        <v>-12.89</v>
      </c>
      <c r="Y28" s="27">
        <v>14.044343013913931</v>
      </c>
      <c r="AA28" s="26">
        <v>3.9399999999999977</v>
      </c>
      <c r="AB28" s="27">
        <v>18.849999999999994</v>
      </c>
      <c r="AC28" s="27">
        <v>-9.0100000000000016</v>
      </c>
      <c r="AD28" s="27">
        <v>15.527846931895681</v>
      </c>
      <c r="AF28" s="26"/>
      <c r="AG28" s="27"/>
      <c r="AH28" s="27"/>
      <c r="AI28" s="27"/>
      <c r="AK28" s="26"/>
      <c r="AL28" s="27"/>
      <c r="AM28" s="27"/>
      <c r="AN28" s="27"/>
    </row>
    <row r="29" spans="5:40" x14ac:dyDescent="0.25">
      <c r="G29" s="26">
        <v>-14.920000000000002</v>
      </c>
      <c r="H29" s="27">
        <v>35.27000000000001</v>
      </c>
      <c r="I29" s="27">
        <v>-11.68</v>
      </c>
      <c r="J29" s="27">
        <v>20.830773093818721</v>
      </c>
      <c r="L29" s="26">
        <v>8.3300000000000125</v>
      </c>
      <c r="M29" s="27">
        <v>50.99</v>
      </c>
      <c r="N29" s="27">
        <v>-6.6000000000000014</v>
      </c>
      <c r="O29" s="27">
        <v>13.820966719479287</v>
      </c>
      <c r="Q29" s="26">
        <v>-50.55</v>
      </c>
      <c r="R29" s="27">
        <v>60.830000000000013</v>
      </c>
      <c r="S29" s="27">
        <v>-14.68</v>
      </c>
      <c r="T29" s="27">
        <v>34.949312693237488</v>
      </c>
      <c r="V29" s="26">
        <v>11.290000000000006</v>
      </c>
      <c r="W29" s="27">
        <v>21.080000000000013</v>
      </c>
      <c r="X29" s="27">
        <v>24.43</v>
      </c>
      <c r="Y29" s="27">
        <v>30.178460531202546</v>
      </c>
      <c r="AA29" s="26">
        <v>5.3100000000000023</v>
      </c>
      <c r="AB29" s="27">
        <v>3.1500000000000057</v>
      </c>
      <c r="AC29" s="27">
        <v>-10.469999999999999</v>
      </c>
      <c r="AD29" s="27">
        <v>3.1848241667188404</v>
      </c>
      <c r="AF29" s="26"/>
      <c r="AG29" s="27"/>
      <c r="AH29" s="27"/>
      <c r="AI29" s="27"/>
      <c r="AK29" s="26"/>
      <c r="AL29" s="27"/>
      <c r="AM29" s="27"/>
      <c r="AN29" s="27"/>
    </row>
    <row r="30" spans="5:40" ht="15.75" thickBot="1" x14ac:dyDescent="0.3">
      <c r="G30" s="33">
        <v>-16.36</v>
      </c>
      <c r="H30" s="34">
        <v>36.710000000000008</v>
      </c>
      <c r="I30" s="34">
        <v>-11.559999999999999</v>
      </c>
      <c r="J30" s="34">
        <v>21.606250749285635</v>
      </c>
      <c r="L30" s="33">
        <v>9.5099999999999909</v>
      </c>
      <c r="M30" s="34">
        <v>49.57</v>
      </c>
      <c r="N30" s="34">
        <v>-4.7100000000000009</v>
      </c>
      <c r="O30" s="34">
        <v>14.883416346292904</v>
      </c>
      <c r="Q30" s="33">
        <v>11.540000000000006</v>
      </c>
      <c r="R30" s="34">
        <v>-1.2600000000000051</v>
      </c>
      <c r="S30" s="34">
        <v>-9.82</v>
      </c>
      <c r="T30" s="34">
        <v>3.5615175782779716</v>
      </c>
      <c r="V30" s="33">
        <v>-2.4300000000000068</v>
      </c>
      <c r="W30" s="34">
        <v>19.289999999999992</v>
      </c>
      <c r="X30" s="34">
        <v>-12.05</v>
      </c>
      <c r="Y30" s="34">
        <v>12.157251913883186</v>
      </c>
      <c r="AA30" s="33">
        <v>5.2900000000000063</v>
      </c>
      <c r="AB30" s="34">
        <v>-2.5499999999999972</v>
      </c>
      <c r="AC30" s="34">
        <v>-11.010000000000002</v>
      </c>
      <c r="AD30" s="34">
        <v>-1.4350335026901462</v>
      </c>
      <c r="AF30" s="33"/>
      <c r="AG30" s="34"/>
      <c r="AH30" s="34"/>
      <c r="AI30" s="34"/>
      <c r="AK30" s="33"/>
      <c r="AL30" s="34"/>
      <c r="AM30" s="34"/>
      <c r="AN30" s="34"/>
    </row>
    <row r="31" spans="5:40" x14ac:dyDescent="0.25">
      <c r="G31" s="45">
        <v>-10.030000000000001</v>
      </c>
      <c r="H31" s="43">
        <v>28.55</v>
      </c>
      <c r="I31" s="43">
        <v>-9.9200000000000017</v>
      </c>
      <c r="J31" s="43">
        <v>-9.282308511388095</v>
      </c>
      <c r="L31" s="45"/>
      <c r="M31" s="43"/>
      <c r="N31" s="43"/>
      <c r="O31" s="43"/>
      <c r="Q31" s="45">
        <v>7.2299999999999898</v>
      </c>
      <c r="R31" s="43">
        <v>7.4</v>
      </c>
      <c r="S31" s="43">
        <v>-10.719999999999999</v>
      </c>
      <c r="T31" s="43">
        <v>5.3791367434056383</v>
      </c>
      <c r="V31" s="45">
        <v>14.259999999999991</v>
      </c>
      <c r="W31" s="43">
        <v>20.78</v>
      </c>
      <c r="X31" s="43">
        <v>9.7000000000000028</v>
      </c>
      <c r="Y31" s="43">
        <v>17.180085594835134</v>
      </c>
      <c r="AA31" s="45">
        <v>-10.050000000000011</v>
      </c>
      <c r="AB31" s="43">
        <v>-25.2</v>
      </c>
      <c r="AC31" s="43">
        <v>-17</v>
      </c>
      <c r="AD31" s="43">
        <v>-10.832460983623605</v>
      </c>
      <c r="AF31" s="45"/>
      <c r="AG31" s="43"/>
      <c r="AH31" s="43"/>
      <c r="AI31" s="43"/>
      <c r="AK31" s="45"/>
      <c r="AL31" s="43"/>
      <c r="AM31" s="43"/>
      <c r="AN31" s="43"/>
    </row>
    <row r="32" spans="5:40" x14ac:dyDescent="0.25">
      <c r="G32" s="26">
        <v>-4.6500000000000057</v>
      </c>
      <c r="H32" s="27">
        <v>29.35</v>
      </c>
      <c r="I32" s="27">
        <v>-11.75</v>
      </c>
      <c r="J32" s="27">
        <v>-4.1899124586060168</v>
      </c>
      <c r="L32" s="26"/>
      <c r="M32" s="27"/>
      <c r="N32" s="27"/>
      <c r="O32" s="27"/>
      <c r="Q32" s="26">
        <v>-56.569999999999993</v>
      </c>
      <c r="R32" s="27">
        <v>62.63</v>
      </c>
      <c r="S32" s="27">
        <v>-9.2199999999999989</v>
      </c>
      <c r="T32" s="27">
        <v>-42.048846405351213</v>
      </c>
      <c r="V32" s="26">
        <v>3.6899999999999977</v>
      </c>
      <c r="W32" s="27">
        <v>10.119999999999999</v>
      </c>
      <c r="X32" s="27">
        <v>-12.52</v>
      </c>
      <c r="Y32" s="27">
        <v>1.7562446342150224</v>
      </c>
      <c r="AA32" s="26">
        <v>14.719999999999999</v>
      </c>
      <c r="AB32" s="27">
        <v>-12.69</v>
      </c>
      <c r="AC32" s="27">
        <v>-16.559999999999999</v>
      </c>
      <c r="AD32" s="27">
        <v>12.34573391185998</v>
      </c>
      <c r="AF32" s="26"/>
      <c r="AG32" s="27"/>
      <c r="AH32" s="27"/>
      <c r="AI32" s="27"/>
      <c r="AK32" s="26"/>
      <c r="AL32" s="27"/>
      <c r="AM32" s="27"/>
      <c r="AN32" s="27"/>
    </row>
    <row r="33" spans="5:40" x14ac:dyDescent="0.25">
      <c r="G33" s="26">
        <v>-7.6599999999999966</v>
      </c>
      <c r="H33" s="27">
        <v>31.36</v>
      </c>
      <c r="I33" s="27">
        <v>-9.629999999999999</v>
      </c>
      <c r="J33" s="27">
        <v>-6.4415939309832595</v>
      </c>
      <c r="L33" s="26"/>
      <c r="M33" s="27"/>
      <c r="N33" s="27"/>
      <c r="O33" s="27"/>
      <c r="Q33" s="26">
        <v>18.050000000000011</v>
      </c>
      <c r="R33" s="27">
        <v>3.13</v>
      </c>
      <c r="S33" s="27">
        <v>-11.010000000000002</v>
      </c>
      <c r="T33" s="27">
        <v>15.929745806089528</v>
      </c>
      <c r="V33" s="26">
        <v>12.849999999999994</v>
      </c>
      <c r="W33" s="27">
        <v>20.51</v>
      </c>
      <c r="X33" s="27">
        <v>2.6300000000000026</v>
      </c>
      <c r="Y33" s="27">
        <v>14.208157780243681</v>
      </c>
      <c r="AA33" s="26">
        <v>20.47999999999999</v>
      </c>
      <c r="AB33" s="27">
        <v>-11.03</v>
      </c>
      <c r="AC33" s="27">
        <v>-13.32</v>
      </c>
      <c r="AD33" s="27">
        <v>18.327357429371062</v>
      </c>
      <c r="AF33" s="26"/>
      <c r="AG33" s="27"/>
      <c r="AH33" s="27"/>
      <c r="AI33" s="27"/>
      <c r="AK33" s="26"/>
      <c r="AL33" s="27"/>
      <c r="AM33" s="27"/>
      <c r="AN33" s="27"/>
    </row>
    <row r="34" spans="5:40" x14ac:dyDescent="0.25">
      <c r="G34" s="26">
        <v>-10.030000000000001</v>
      </c>
      <c r="H34" s="27">
        <v>28.55</v>
      </c>
      <c r="I34" s="27">
        <v>-9.9200000000000017</v>
      </c>
      <c r="J34" s="27">
        <v>-9.282308511388095</v>
      </c>
      <c r="L34" s="26"/>
      <c r="M34" s="27"/>
      <c r="N34" s="27"/>
      <c r="O34" s="27"/>
      <c r="Q34" s="26">
        <v>4.5300000000000011</v>
      </c>
      <c r="R34" s="27">
        <v>10.17</v>
      </c>
      <c r="S34" s="27">
        <v>-11.5</v>
      </c>
      <c r="T34" s="27">
        <v>2.7316259384604962</v>
      </c>
      <c r="V34" s="26">
        <v>14.759999999999991</v>
      </c>
      <c r="W34" s="27">
        <v>17.87</v>
      </c>
      <c r="X34" s="27">
        <v>5.4099999999999966</v>
      </c>
      <c r="Y34" s="27">
        <v>16.394761426349419</v>
      </c>
      <c r="AA34" s="26">
        <v>-1.4199999999999875</v>
      </c>
      <c r="AB34" s="27">
        <v>-21.11</v>
      </c>
      <c r="AC34" s="27">
        <v>-17.52</v>
      </c>
      <c r="AD34" s="27">
        <v>-2.9520241195171195</v>
      </c>
      <c r="AF34" s="26"/>
      <c r="AG34" s="27"/>
      <c r="AH34" s="27"/>
      <c r="AI34" s="27"/>
      <c r="AK34" s="26"/>
      <c r="AL34" s="27"/>
      <c r="AM34" s="27"/>
      <c r="AN34" s="27"/>
    </row>
    <row r="35" spans="5:40" ht="15.75" thickBot="1" x14ac:dyDescent="0.3">
      <c r="G35" s="33">
        <v>-10.889999999999986</v>
      </c>
      <c r="H35" s="34">
        <v>28.53</v>
      </c>
      <c r="I35" s="34">
        <v>-10.940000000000001</v>
      </c>
      <c r="J35" s="34">
        <v>-10.284048105064528</v>
      </c>
      <c r="L35" s="33"/>
      <c r="M35" s="34"/>
      <c r="N35" s="34"/>
      <c r="O35" s="34"/>
      <c r="Q35" s="33">
        <v>2.2800000000000011</v>
      </c>
      <c r="R35" s="34">
        <v>11.53</v>
      </c>
      <c r="S35" s="34">
        <v>-9.3999999999999986</v>
      </c>
      <c r="T35" s="34">
        <v>0.90370452619080766</v>
      </c>
      <c r="V35" s="33">
        <v>15.240000000000009</v>
      </c>
      <c r="W35" s="34">
        <v>17.38</v>
      </c>
      <c r="X35" s="34">
        <v>-5.68</v>
      </c>
      <c r="Y35" s="34">
        <v>14.702763861827719</v>
      </c>
      <c r="AA35" s="33">
        <v>2.3600000000000136</v>
      </c>
      <c r="AB35" s="34">
        <v>-23.96</v>
      </c>
      <c r="AC35" s="34">
        <v>-17.75</v>
      </c>
      <c r="AD35" s="34">
        <v>1.1097305550235035</v>
      </c>
      <c r="AF35" s="33"/>
      <c r="AG35" s="34"/>
      <c r="AH35" s="34"/>
      <c r="AI35" s="34"/>
      <c r="AK35" s="33"/>
      <c r="AL35" s="34"/>
      <c r="AM35" s="34"/>
      <c r="AN35" s="34"/>
    </row>
    <row r="37" spans="5:40" x14ac:dyDescent="0.25">
      <c r="E37" t="s">
        <v>67</v>
      </c>
      <c r="G37" s="44">
        <f>AVERAGE(G21:G35)</f>
        <v>-5.3359999999999994</v>
      </c>
      <c r="H37" s="44">
        <f t="shared" ref="H37:X37" si="3">AVERAGE(H21:H35)</f>
        <v>32.649333333333331</v>
      </c>
      <c r="I37" s="44">
        <f t="shared" si="3"/>
        <v>-13.972000000000003</v>
      </c>
      <c r="J37" s="44">
        <f t="shared" si="3"/>
        <v>11.721373022637716</v>
      </c>
      <c r="K37" s="44"/>
      <c r="L37" s="44">
        <f t="shared" si="3"/>
        <v>3.6720000000000041</v>
      </c>
      <c r="M37" s="44">
        <f t="shared" si="3"/>
        <v>47.768000000000001</v>
      </c>
      <c r="N37" s="44">
        <f t="shared" si="3"/>
        <v>-8.7290000000000028</v>
      </c>
      <c r="O37" s="44">
        <f t="shared" si="3"/>
        <v>24.823234643398116</v>
      </c>
      <c r="P37" s="44"/>
      <c r="Q37" s="44">
        <f t="shared" si="3"/>
        <v>-7.2953333333333337</v>
      </c>
      <c r="R37" s="44">
        <f t="shared" si="3"/>
        <v>22.335333333333335</v>
      </c>
      <c r="S37" s="44">
        <f t="shared" si="3"/>
        <v>-13.43</v>
      </c>
      <c r="T37" s="44">
        <f t="shared" si="3"/>
        <v>11.371001793920264</v>
      </c>
      <c r="U37" s="44"/>
      <c r="V37" s="44">
        <f t="shared" si="3"/>
        <v>79.683999999999983</v>
      </c>
      <c r="W37" s="44">
        <f t="shared" si="3"/>
        <v>-43.448666666666668</v>
      </c>
      <c r="X37" s="44">
        <f t="shared" si="3"/>
        <v>-8.8513333333333346</v>
      </c>
      <c r="Y37" s="44">
        <f>AVERAGE(Y21:Y35)</f>
        <v>9.8646934632261853</v>
      </c>
      <c r="Z37" s="44"/>
      <c r="AA37" s="44">
        <f t="shared" ref="AA37:AD37" si="4">AVERAGE(AA21:AA35)</f>
        <v>10.646666666666668</v>
      </c>
      <c r="AB37" s="44">
        <f t="shared" si="4"/>
        <v>-18.581333333333326</v>
      </c>
      <c r="AC37" s="44">
        <f t="shared" si="4"/>
        <v>-17.695999999999994</v>
      </c>
      <c r="AD37" s="44">
        <f t="shared" si="4"/>
        <v>-14.488028502516864</v>
      </c>
      <c r="AE37" s="44"/>
      <c r="AF37" s="44" t="e">
        <f t="shared" ref="AF37:AI37" si="5">AVERAGE(AF21:AF35)</f>
        <v>#DIV/0!</v>
      </c>
      <c r="AG37" s="44" t="e">
        <f t="shared" si="5"/>
        <v>#DIV/0!</v>
      </c>
      <c r="AH37" s="44" t="e">
        <f t="shared" si="5"/>
        <v>#DIV/0!</v>
      </c>
      <c r="AI37" s="44" t="e">
        <f t="shared" si="5"/>
        <v>#DIV/0!</v>
      </c>
      <c r="AK37" s="44" t="e">
        <f t="shared" ref="AK37:AN37" si="6">AVERAGE(AK21:AK35)</f>
        <v>#DIV/0!</v>
      </c>
      <c r="AL37" s="44" t="e">
        <f t="shared" si="6"/>
        <v>#DIV/0!</v>
      </c>
      <c r="AM37" s="44" t="e">
        <f t="shared" si="6"/>
        <v>#DIV/0!</v>
      </c>
      <c r="AN37" s="44" t="e">
        <f t="shared" si="6"/>
        <v>#DIV/0!</v>
      </c>
    </row>
    <row r="38" spans="5:40" x14ac:dyDescent="0.25">
      <c r="E38" t="s">
        <v>83</v>
      </c>
      <c r="G38" s="44">
        <f>MAX(G21:G35)</f>
        <v>9.86</v>
      </c>
      <c r="H38" s="44">
        <f t="shared" ref="H38:Y38" si="7">MAX(H21:H35)</f>
        <v>37.039999999999992</v>
      </c>
      <c r="I38" s="44">
        <f t="shared" si="7"/>
        <v>-9.629999999999999</v>
      </c>
      <c r="J38" s="44">
        <f t="shared" si="7"/>
        <v>23.690811353503904</v>
      </c>
      <c r="K38" s="44"/>
      <c r="L38" s="44">
        <f t="shared" si="7"/>
        <v>11.860000000000014</v>
      </c>
      <c r="M38" s="44">
        <f t="shared" si="7"/>
        <v>52.36</v>
      </c>
      <c r="N38" s="44">
        <f t="shared" si="7"/>
        <v>-4.43</v>
      </c>
      <c r="O38" s="44">
        <f t="shared" si="7"/>
        <v>37.023382022440103</v>
      </c>
      <c r="P38" s="44"/>
      <c r="Q38" s="44">
        <f t="shared" si="7"/>
        <v>22.72</v>
      </c>
      <c r="R38" s="44">
        <f t="shared" si="7"/>
        <v>63.319999999999993</v>
      </c>
      <c r="S38" s="44">
        <f t="shared" si="7"/>
        <v>4.490000000000002</v>
      </c>
      <c r="T38" s="44">
        <f t="shared" si="7"/>
        <v>37.723275052436492</v>
      </c>
      <c r="U38" s="44"/>
      <c r="V38" s="44">
        <f t="shared" si="7"/>
        <v>246.78</v>
      </c>
      <c r="W38" s="44">
        <f t="shared" si="7"/>
        <v>21.080000000000013</v>
      </c>
      <c r="X38" s="44">
        <f t="shared" si="7"/>
        <v>24.43</v>
      </c>
      <c r="Y38" s="44">
        <f t="shared" si="7"/>
        <v>30.178460531202546</v>
      </c>
      <c r="Z38" s="44"/>
      <c r="AA38" s="44">
        <f t="shared" ref="AA38:AD38" si="8">MAX(AA21:AA35)</f>
        <v>63.14</v>
      </c>
      <c r="AB38" s="44">
        <f t="shared" si="8"/>
        <v>20.139999999999986</v>
      </c>
      <c r="AC38" s="44">
        <f t="shared" si="8"/>
        <v>-7.879999999999999</v>
      </c>
      <c r="AD38" s="44">
        <f t="shared" si="8"/>
        <v>18.327357429371062</v>
      </c>
      <c r="AE38" s="44"/>
      <c r="AF38" s="44">
        <f t="shared" ref="AF38:AI38" si="9">MAX(AF21:AF35)</f>
        <v>0</v>
      </c>
      <c r="AG38" s="44">
        <f t="shared" si="9"/>
        <v>0</v>
      </c>
      <c r="AH38" s="44">
        <f t="shared" si="9"/>
        <v>0</v>
      </c>
      <c r="AI38" s="44">
        <f t="shared" si="9"/>
        <v>0</v>
      </c>
      <c r="AK38" s="44">
        <f t="shared" ref="AK38:AN38" si="10">MAX(AK21:AK35)</f>
        <v>0</v>
      </c>
      <c r="AL38" s="44">
        <f t="shared" si="10"/>
        <v>0</v>
      </c>
      <c r="AM38" s="44">
        <f t="shared" si="10"/>
        <v>0</v>
      </c>
      <c r="AN38" s="44">
        <f t="shared" si="10"/>
        <v>0</v>
      </c>
    </row>
    <row r="39" spans="5:40" x14ac:dyDescent="0.25">
      <c r="E39" t="s">
        <v>84</v>
      </c>
      <c r="G39" s="44">
        <f>MIN(G21:G35)</f>
        <v>-17.47</v>
      </c>
      <c r="H39" s="44">
        <f t="shared" ref="H39:Y39" si="11">MIN(H21:H35)</f>
        <v>28.53</v>
      </c>
      <c r="I39" s="44">
        <f t="shared" si="11"/>
        <v>-19.690000000000001</v>
      </c>
      <c r="J39" s="44">
        <f t="shared" si="11"/>
        <v>-10.284048105064528</v>
      </c>
      <c r="K39" s="44"/>
      <c r="L39" s="44">
        <f t="shared" si="11"/>
        <v>-4.75</v>
      </c>
      <c r="M39" s="44">
        <f t="shared" si="11"/>
        <v>42.22999999999999</v>
      </c>
      <c r="N39" s="44">
        <f t="shared" si="11"/>
        <v>-12.559999999999999</v>
      </c>
      <c r="O39" s="44">
        <f t="shared" si="11"/>
        <v>12.439902711178377</v>
      </c>
      <c r="P39" s="44"/>
      <c r="Q39" s="44">
        <f t="shared" si="11"/>
        <v>-56.569999999999993</v>
      </c>
      <c r="R39" s="44">
        <f t="shared" si="11"/>
        <v>-2.5499999999999972</v>
      </c>
      <c r="S39" s="44">
        <f t="shared" si="11"/>
        <v>-23.52</v>
      </c>
      <c r="T39" s="44">
        <f t="shared" si="11"/>
        <v>-42.048846405351213</v>
      </c>
      <c r="U39" s="44"/>
      <c r="V39" s="44">
        <f t="shared" si="11"/>
        <v>-2.4399999999999977</v>
      </c>
      <c r="W39" s="44">
        <f t="shared" si="11"/>
        <v>-167.53</v>
      </c>
      <c r="X39" s="44">
        <f t="shared" si="11"/>
        <v>-23.16</v>
      </c>
      <c r="Y39" s="44">
        <f t="shared" si="11"/>
        <v>-11.074364128584563</v>
      </c>
      <c r="Z39" s="44"/>
      <c r="AA39" s="44">
        <f t="shared" ref="AA39:AD39" si="12">MIN(AA21:AA35)</f>
        <v>-10.050000000000011</v>
      </c>
      <c r="AB39" s="44">
        <f t="shared" si="12"/>
        <v>-114.6</v>
      </c>
      <c r="AC39" s="44">
        <f t="shared" si="12"/>
        <v>-30.1</v>
      </c>
      <c r="AD39" s="44">
        <f t="shared" si="12"/>
        <v>-131.66829323933803</v>
      </c>
      <c r="AE39" s="44"/>
      <c r="AF39" s="44">
        <f t="shared" ref="AF39:AI39" si="13">MIN(AF21:AF35)</f>
        <v>0</v>
      </c>
      <c r="AG39" s="44">
        <f t="shared" si="13"/>
        <v>0</v>
      </c>
      <c r="AH39" s="44">
        <f t="shared" si="13"/>
        <v>0</v>
      </c>
      <c r="AI39" s="44">
        <f t="shared" si="13"/>
        <v>0</v>
      </c>
      <c r="AK39" s="44">
        <f t="shared" ref="AK39:AN39" si="14">MIN(AK21:AK35)</f>
        <v>0</v>
      </c>
      <c r="AL39" s="44">
        <f t="shared" si="14"/>
        <v>0</v>
      </c>
      <c r="AM39" s="44">
        <f t="shared" si="14"/>
        <v>0</v>
      </c>
      <c r="AN39" s="44">
        <f t="shared" si="14"/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092-0327-4EED-AFAB-2D42CBF38686}">
  <dimension ref="B2:AA30"/>
  <sheetViews>
    <sheetView topLeftCell="I1" workbookViewId="0">
      <selection activeCell="W4" sqref="W4:AA25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7" ht="15.75" thickBot="1" x14ac:dyDescent="0.3">
      <c r="B2" t="s">
        <v>21</v>
      </c>
      <c r="I2" t="s">
        <v>22</v>
      </c>
    </row>
    <row r="3" spans="2:27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7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  <c r="W4" s="4" t="s">
        <v>85</v>
      </c>
      <c r="X4" s="8" t="s">
        <v>86</v>
      </c>
      <c r="Y4" s="8" t="s">
        <v>87</v>
      </c>
      <c r="Z4" s="8" t="s">
        <v>88</v>
      </c>
      <c r="AA4" s="5" t="s">
        <v>96</v>
      </c>
    </row>
    <row r="5" spans="2:27" x14ac:dyDescent="0.25">
      <c r="B5" s="12">
        <v>1</v>
      </c>
      <c r="C5" s="13">
        <v>1</v>
      </c>
      <c r="I5" s="14">
        <v>1</v>
      </c>
      <c r="J5" s="15">
        <v>-74</v>
      </c>
      <c r="K5" s="16">
        <v>132</v>
      </c>
      <c r="L5" s="16">
        <v>37.25</v>
      </c>
      <c r="M5" s="16">
        <v>-65.72</v>
      </c>
      <c r="N5" s="16">
        <v>148.4</v>
      </c>
      <c r="O5" s="17">
        <v>15.05</v>
      </c>
      <c r="Q5" s="18">
        <f>(M5-J5)/J5*100</f>
        <v>-11.189189189189189</v>
      </c>
      <c r="R5" s="19">
        <f>(N5-K5)/K5*100</f>
        <v>12.424242424242427</v>
      </c>
      <c r="S5" s="19">
        <f>(O5-L5)/L5*100</f>
        <v>-59.597315436241601</v>
      </c>
      <c r="T5" s="27">
        <f t="shared" ref="T5:T9" si="0">(SQRT(M5^2+N5^2+O5^2)-SQRT(J5^2+K5^2+L5^2))/SQRT(J5^2+K5^2+L5^2)*100</f>
        <v>4.5897064893766526</v>
      </c>
      <c r="U5" s="20"/>
      <c r="W5" s="45">
        <f>(M5-J5)</f>
        <v>8.2800000000000011</v>
      </c>
      <c r="X5" s="43">
        <f>(N5-K5)</f>
        <v>16.400000000000006</v>
      </c>
      <c r="Y5" s="43">
        <f>(O5-L5)</f>
        <v>-22.2</v>
      </c>
      <c r="Z5" s="43">
        <f>(SQRT(M5^2+N5^2+O5^2)-SQRT(J5^2+K5^2+L5^2))</f>
        <v>7.1528131285651284</v>
      </c>
      <c r="AA5" s="46"/>
    </row>
    <row r="6" spans="2:27" x14ac:dyDescent="0.25">
      <c r="B6" s="21">
        <v>2</v>
      </c>
      <c r="C6" s="17">
        <v>0</v>
      </c>
      <c r="I6" s="22">
        <v>2</v>
      </c>
      <c r="J6" s="23">
        <v>-74</v>
      </c>
      <c r="K6" s="24">
        <v>132</v>
      </c>
      <c r="L6" s="24">
        <v>37.25</v>
      </c>
      <c r="M6" s="24">
        <v>-65.459999999999994</v>
      </c>
      <c r="N6" s="24">
        <v>145.34</v>
      </c>
      <c r="O6" s="25">
        <v>15.77</v>
      </c>
      <c r="Q6" s="26">
        <f t="shared" ref="Q6:S9" si="1">(M6-J6)/J6*100</f>
        <v>-11.540540540540549</v>
      </c>
      <c r="R6" s="27">
        <f t="shared" si="1"/>
        <v>10.106060606060609</v>
      </c>
      <c r="S6" s="27">
        <f t="shared" si="1"/>
        <v>-57.664429530201346</v>
      </c>
      <c r="T6" s="27">
        <f t="shared" si="0"/>
        <v>2.7813995257969677</v>
      </c>
      <c r="U6" s="28"/>
      <c r="W6" s="26">
        <f t="shared" ref="W6:Y25" si="2">(M6-J6)</f>
        <v>8.5400000000000063</v>
      </c>
      <c r="X6" s="27">
        <f t="shared" si="2"/>
        <v>13.340000000000003</v>
      </c>
      <c r="Y6" s="27">
        <f t="shared" si="2"/>
        <v>-21.48</v>
      </c>
      <c r="Z6" s="27">
        <f t="shared" ref="Z6:Z25" si="3">(SQRT(M6^2+N6^2+O6^2)-SQRT(J6^2+K6^2+L6^2))</f>
        <v>4.3346630312753121</v>
      </c>
      <c r="AA6" s="28"/>
    </row>
    <row r="7" spans="2:27" x14ac:dyDescent="0.25">
      <c r="B7" s="21">
        <v>3</v>
      </c>
      <c r="C7" s="17">
        <v>1</v>
      </c>
      <c r="I7" s="22">
        <v>3</v>
      </c>
      <c r="J7" s="23">
        <v>-74</v>
      </c>
      <c r="K7" s="24">
        <v>132</v>
      </c>
      <c r="L7" s="24">
        <v>37.25</v>
      </c>
      <c r="M7" s="24">
        <v>-65.45</v>
      </c>
      <c r="N7" s="24">
        <v>148.25</v>
      </c>
      <c r="O7" s="25">
        <v>16.04</v>
      </c>
      <c r="Q7" s="26">
        <f t="shared" si="1"/>
        <v>-11.554054054054049</v>
      </c>
      <c r="R7" s="27">
        <f t="shared" si="1"/>
        <v>12.310606060606061</v>
      </c>
      <c r="S7" s="27">
        <f t="shared" si="1"/>
        <v>-56.939597315436238</v>
      </c>
      <c r="T7" s="27">
        <f t="shared" si="0"/>
        <v>4.4929493914579917</v>
      </c>
      <c r="U7" s="28"/>
      <c r="W7" s="26">
        <f t="shared" si="2"/>
        <v>8.5499999999999972</v>
      </c>
      <c r="X7" s="27">
        <f t="shared" si="2"/>
        <v>16.25</v>
      </c>
      <c r="Y7" s="27">
        <f t="shared" si="2"/>
        <v>-21.21</v>
      </c>
      <c r="Z7" s="27">
        <f t="shared" si="3"/>
        <v>7.0020223444754777</v>
      </c>
      <c r="AA7" s="28"/>
    </row>
    <row r="8" spans="2:27" x14ac:dyDescent="0.25">
      <c r="B8" s="21">
        <v>4</v>
      </c>
      <c r="C8" s="17">
        <v>0</v>
      </c>
      <c r="I8" s="22">
        <v>4</v>
      </c>
      <c r="J8" s="23">
        <v>-74</v>
      </c>
      <c r="K8" s="24">
        <v>132</v>
      </c>
      <c r="L8" s="24">
        <v>37.25</v>
      </c>
      <c r="M8" s="24">
        <v>-63</v>
      </c>
      <c r="N8" s="24">
        <v>151.13999999999999</v>
      </c>
      <c r="O8" s="25">
        <v>16.34</v>
      </c>
      <c r="Q8" s="26">
        <f t="shared" si="1"/>
        <v>-14.864864864864865</v>
      </c>
      <c r="R8" s="27">
        <f t="shared" si="1"/>
        <v>14.499999999999991</v>
      </c>
      <c r="S8" s="27">
        <f t="shared" si="1"/>
        <v>-56.134228187919469</v>
      </c>
      <c r="T8" s="27">
        <f t="shared" si="0"/>
        <v>5.5909537679654546</v>
      </c>
      <c r="U8" s="28"/>
      <c r="W8" s="26">
        <f t="shared" si="2"/>
        <v>11</v>
      </c>
      <c r="X8" s="27">
        <f t="shared" si="2"/>
        <v>19.139999999999986</v>
      </c>
      <c r="Y8" s="27">
        <f t="shared" si="2"/>
        <v>-20.91</v>
      </c>
      <c r="Z8" s="27">
        <f t="shared" si="3"/>
        <v>8.7132036885729747</v>
      </c>
      <c r="AA8" s="28"/>
    </row>
    <row r="9" spans="2:27" ht="15.75" thickBot="1" x14ac:dyDescent="0.3">
      <c r="B9" s="21">
        <v>5</v>
      </c>
      <c r="C9" s="17">
        <v>1</v>
      </c>
      <c r="I9" s="29">
        <v>5</v>
      </c>
      <c r="J9" s="30">
        <v>-74</v>
      </c>
      <c r="K9" s="31">
        <v>132</v>
      </c>
      <c r="L9" s="31">
        <v>37.25</v>
      </c>
      <c r="M9" s="31">
        <v>-66.63</v>
      </c>
      <c r="N9" s="31">
        <v>148.1</v>
      </c>
      <c r="O9" s="32">
        <v>17.02</v>
      </c>
      <c r="Q9" s="33">
        <f t="shared" si="1"/>
        <v>-9.9594594594594668</v>
      </c>
      <c r="R9" s="34">
        <f t="shared" si="1"/>
        <v>12.196969696969692</v>
      </c>
      <c r="S9" s="34">
        <f t="shared" si="1"/>
        <v>-54.308724832214764</v>
      </c>
      <c r="T9" s="27">
        <f t="shared" si="0"/>
        <v>4.7758751793489207</v>
      </c>
      <c r="U9" s="35"/>
      <c r="W9" s="33">
        <f t="shared" si="2"/>
        <v>7.3700000000000045</v>
      </c>
      <c r="X9" s="34">
        <f t="shared" si="2"/>
        <v>16.099999999999994</v>
      </c>
      <c r="Y9" s="34">
        <f t="shared" si="2"/>
        <v>-20.23</v>
      </c>
      <c r="Z9" s="34">
        <f t="shared" si="3"/>
        <v>7.4429471170551551</v>
      </c>
      <c r="AA9" s="35"/>
    </row>
    <row r="10" spans="2:27" ht="15.75" thickBot="1" x14ac:dyDescent="0.3">
      <c r="B10" s="21">
        <v>6</v>
      </c>
      <c r="C10" s="17">
        <v>1</v>
      </c>
      <c r="W10" s="44"/>
      <c r="X10" s="44"/>
      <c r="Y10" s="44"/>
      <c r="Z10" s="44"/>
    </row>
    <row r="11" spans="2:27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  <c r="W11" s="44"/>
      <c r="X11" s="44"/>
      <c r="Y11" s="44"/>
      <c r="Z11" s="44"/>
    </row>
    <row r="12" spans="2:27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  <c r="W12" s="4" t="s">
        <v>85</v>
      </c>
      <c r="X12" s="8" t="s">
        <v>86</v>
      </c>
      <c r="Y12" s="8" t="s">
        <v>87</v>
      </c>
      <c r="Z12" s="8" t="s">
        <v>88</v>
      </c>
      <c r="AA12" s="5" t="s">
        <v>96</v>
      </c>
    </row>
    <row r="13" spans="2:27" x14ac:dyDescent="0.25">
      <c r="B13" s="21">
        <v>9</v>
      </c>
      <c r="C13" s="17">
        <v>1</v>
      </c>
      <c r="I13" s="14">
        <v>1</v>
      </c>
      <c r="J13" s="15">
        <v>79</v>
      </c>
      <c r="K13" s="16">
        <v>114</v>
      </c>
      <c r="L13" s="16">
        <v>37.25</v>
      </c>
      <c r="M13" s="16">
        <v>99.79</v>
      </c>
      <c r="N13" s="16">
        <v>121.6</v>
      </c>
      <c r="O13" s="17">
        <v>62.49</v>
      </c>
      <c r="Q13" s="18">
        <f>(M13-J13)/J13*100</f>
        <v>26.316455696202539</v>
      </c>
      <c r="R13" s="19">
        <f>(N13-K13)/K13*100</f>
        <v>6.6666666666666607</v>
      </c>
      <c r="S13" s="19">
        <f>(O13-L13)/L13*100</f>
        <v>67.758389261744966</v>
      </c>
      <c r="T13" s="27">
        <f t="shared" ref="T13:T17" si="4">(SQRT(M13^2+N13^2+O13^2)-SQRT(J13^2+K13^2+L13^2))/SQRT(J13^2+K13^2+L13^2)*100</f>
        <v>17.860136796568415</v>
      </c>
      <c r="U13" s="20"/>
      <c r="W13" s="45">
        <f t="shared" si="2"/>
        <v>20.790000000000006</v>
      </c>
      <c r="X13" s="43">
        <f t="shared" si="2"/>
        <v>7.5999999999999943</v>
      </c>
      <c r="Y13" s="43">
        <f t="shared" si="2"/>
        <v>25.240000000000002</v>
      </c>
      <c r="Z13" s="43">
        <f t="shared" si="3"/>
        <v>25.649396632523406</v>
      </c>
      <c r="AA13" s="46"/>
    </row>
    <row r="14" spans="2:27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>
        <v>85.34</v>
      </c>
      <c r="N14" s="24">
        <v>125.58</v>
      </c>
      <c r="O14" s="25">
        <v>28.59</v>
      </c>
      <c r="Q14" s="26">
        <f t="shared" ref="Q14:S17" si="5">(M14-J14)/J14*100</f>
        <v>8.0253164556962062</v>
      </c>
      <c r="R14" s="27">
        <f>(N14-K14)/K14*100</f>
        <v>10.157894736842103</v>
      </c>
      <c r="S14" s="27">
        <f t="shared" si="5"/>
        <v>-23.248322147651006</v>
      </c>
      <c r="T14" s="27">
        <f t="shared" si="4"/>
        <v>7.5820114684091386</v>
      </c>
      <c r="U14" s="28"/>
      <c r="W14" s="26">
        <f t="shared" si="2"/>
        <v>6.3400000000000034</v>
      </c>
      <c r="X14" s="27">
        <f t="shared" si="2"/>
        <v>11.579999999999998</v>
      </c>
      <c r="Y14" s="27">
        <f t="shared" si="2"/>
        <v>-8.66</v>
      </c>
      <c r="Z14" s="27">
        <f t="shared" si="3"/>
        <v>10.888719478505493</v>
      </c>
      <c r="AA14" s="28"/>
    </row>
    <row r="15" spans="2:27" x14ac:dyDescent="0.25">
      <c r="I15" s="22">
        <v>3</v>
      </c>
      <c r="J15" s="23">
        <v>79</v>
      </c>
      <c r="K15" s="24">
        <v>114</v>
      </c>
      <c r="L15" s="24">
        <v>37.25</v>
      </c>
      <c r="M15">
        <v>104.31</v>
      </c>
      <c r="N15" s="24">
        <v>121.11</v>
      </c>
      <c r="O15" s="25">
        <v>63.53</v>
      </c>
      <c r="Q15" s="26">
        <f>(M15-J15)/J15*100</f>
        <v>32.037974683544306</v>
      </c>
      <c r="R15" s="27">
        <f t="shared" si="5"/>
        <v>6.2368421052631575</v>
      </c>
      <c r="S15" s="27">
        <f t="shared" si="5"/>
        <v>70.550335570469798</v>
      </c>
      <c r="T15" s="27">
        <f t="shared" si="4"/>
        <v>19.767242262778247</v>
      </c>
      <c r="U15" s="28"/>
      <c r="W15" s="26">
        <f t="shared" si="2"/>
        <v>25.310000000000002</v>
      </c>
      <c r="X15" s="27">
        <f t="shared" si="2"/>
        <v>7.1099999999999994</v>
      </c>
      <c r="Y15" s="27">
        <f t="shared" si="2"/>
        <v>26.28</v>
      </c>
      <c r="Z15" s="27">
        <f t="shared" si="3"/>
        <v>28.38823928977942</v>
      </c>
      <c r="AA15" s="28"/>
    </row>
    <row r="16" spans="2:27" x14ac:dyDescent="0.25">
      <c r="I16" s="22">
        <v>4</v>
      </c>
      <c r="J16" s="23">
        <v>79</v>
      </c>
      <c r="K16" s="24">
        <v>114</v>
      </c>
      <c r="L16" s="24">
        <v>37.25</v>
      </c>
      <c r="M16" s="24">
        <v>93.47</v>
      </c>
      <c r="N16" s="24">
        <v>123.29</v>
      </c>
      <c r="O16" s="25">
        <v>46.54</v>
      </c>
      <c r="Q16" s="26">
        <f t="shared" si="5"/>
        <v>18.316455696202532</v>
      </c>
      <c r="R16" s="27">
        <f t="shared" si="5"/>
        <v>8.1491228070175481</v>
      </c>
      <c r="S16" s="27">
        <f t="shared" si="5"/>
        <v>24.939597315436242</v>
      </c>
      <c r="T16" s="27">
        <f t="shared" si="4"/>
        <v>12.500160942692762</v>
      </c>
      <c r="U16" s="28"/>
      <c r="W16" s="26">
        <f t="shared" si="2"/>
        <v>14.469999999999999</v>
      </c>
      <c r="X16" s="27">
        <f t="shared" si="2"/>
        <v>9.2900000000000063</v>
      </c>
      <c r="Y16" s="27">
        <f t="shared" si="2"/>
        <v>9.2899999999999991</v>
      </c>
      <c r="Z16" s="27">
        <f t="shared" si="3"/>
        <v>17.951799005879252</v>
      </c>
      <c r="AA16" s="28"/>
    </row>
    <row r="17" spans="2:27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>
        <v>87.86</v>
      </c>
      <c r="N17" s="31">
        <v>123.65</v>
      </c>
      <c r="O17" s="32">
        <v>32.450000000000003</v>
      </c>
      <c r="Q17" s="33">
        <f t="shared" si="5"/>
        <v>11.215189873417721</v>
      </c>
      <c r="R17" s="34">
        <f t="shared" si="5"/>
        <v>8.4649122807017605</v>
      </c>
      <c r="S17" s="34">
        <f t="shared" si="5"/>
        <v>-12.88590604026845</v>
      </c>
      <c r="T17" s="27">
        <f t="shared" si="4"/>
        <v>8.0117053378858323</v>
      </c>
      <c r="U17" s="35"/>
      <c r="W17" s="33">
        <f t="shared" si="2"/>
        <v>8.86</v>
      </c>
      <c r="X17" s="34">
        <f t="shared" si="2"/>
        <v>9.6500000000000057</v>
      </c>
      <c r="Y17" s="34">
        <f t="shared" si="2"/>
        <v>-4.7999999999999972</v>
      </c>
      <c r="Z17" s="34">
        <f t="shared" si="3"/>
        <v>11.505813771472447</v>
      </c>
      <c r="AA17" s="35"/>
    </row>
    <row r="18" spans="2:27" ht="15.75" thickBot="1" x14ac:dyDescent="0.3">
      <c r="C18" s="38">
        <f>(SUM(C5:C14)/10*100)</f>
        <v>50</v>
      </c>
      <c r="D18" s="39" t="s">
        <v>17</v>
      </c>
      <c r="W18" s="44"/>
      <c r="X18" s="44"/>
      <c r="Y18" s="44"/>
      <c r="Z18" s="44"/>
    </row>
    <row r="19" spans="2:27" ht="15.75" thickBot="1" x14ac:dyDescent="0.3">
      <c r="I19" s="1" t="s">
        <v>19</v>
      </c>
      <c r="J19" s="2"/>
      <c r="K19" s="2"/>
      <c r="L19" s="2"/>
      <c r="M19" s="2"/>
      <c r="N19" s="2"/>
      <c r="O19" s="3"/>
      <c r="W19" s="44"/>
      <c r="X19" s="44"/>
      <c r="Y19" s="44"/>
      <c r="Z19" s="44"/>
    </row>
    <row r="20" spans="2:27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  <c r="W20" s="4" t="s">
        <v>85</v>
      </c>
      <c r="X20" s="8" t="s">
        <v>86</v>
      </c>
      <c r="Y20" s="8" t="s">
        <v>87</v>
      </c>
      <c r="Z20" s="8" t="s">
        <v>88</v>
      </c>
      <c r="AA20" s="5" t="s">
        <v>96</v>
      </c>
    </row>
    <row r="21" spans="2:27" x14ac:dyDescent="0.25">
      <c r="I21" s="14">
        <v>1</v>
      </c>
      <c r="J21" s="15">
        <v>175</v>
      </c>
      <c r="K21" s="16">
        <v>0</v>
      </c>
      <c r="L21" s="16">
        <v>37.25</v>
      </c>
      <c r="M21" s="16">
        <v>188.46</v>
      </c>
      <c r="N21" s="16">
        <v>1.68</v>
      </c>
      <c r="O21" s="17">
        <v>25.05</v>
      </c>
      <c r="Q21" s="18">
        <f>(M21-J21)/J21*100</f>
        <v>7.6914285714285757</v>
      </c>
      <c r="R21" s="19">
        <f>(N21-K21)</f>
        <v>1.68</v>
      </c>
      <c r="S21" s="19">
        <f>(O21-L21)/L21*100</f>
        <v>-32.75167785234899</v>
      </c>
      <c r="T21" s="40"/>
      <c r="U21" s="20"/>
      <c r="W21" s="45">
        <f t="shared" si="2"/>
        <v>13.460000000000008</v>
      </c>
      <c r="X21" s="43">
        <f t="shared" si="2"/>
        <v>1.68</v>
      </c>
      <c r="Y21" s="43">
        <f t="shared" si="2"/>
        <v>-12.2</v>
      </c>
      <c r="Z21" s="43">
        <f t="shared" si="3"/>
        <v>11.204401694690688</v>
      </c>
      <c r="AA21" s="46"/>
    </row>
    <row r="22" spans="2:27" x14ac:dyDescent="0.25">
      <c r="I22" s="22">
        <v>2</v>
      </c>
      <c r="J22" s="23">
        <v>175</v>
      </c>
      <c r="K22" s="24">
        <v>0</v>
      </c>
      <c r="L22" s="24">
        <v>37.25</v>
      </c>
      <c r="M22" s="24">
        <v>192</v>
      </c>
      <c r="N22" s="24">
        <v>19.399999999999999</v>
      </c>
      <c r="O22" s="25">
        <v>46.85</v>
      </c>
      <c r="Q22" s="26">
        <f t="shared" ref="Q22:Q25" si="6">(M22-J22)/J22*100</f>
        <v>9.7142857142857135</v>
      </c>
      <c r="R22" s="27">
        <f t="shared" ref="R22:R25" si="7">(N22-K22)</f>
        <v>19.399999999999999</v>
      </c>
      <c r="S22" s="27">
        <f t="shared" ref="S22:S25" si="8">(O22-L22)/L22*100</f>
        <v>25.771812080536915</v>
      </c>
      <c r="T22" s="41"/>
      <c r="U22" s="28"/>
      <c r="W22" s="26">
        <f t="shared" si="2"/>
        <v>17</v>
      </c>
      <c r="X22" s="27">
        <f t="shared" si="2"/>
        <v>19.399999999999999</v>
      </c>
      <c r="Y22" s="27">
        <f t="shared" si="2"/>
        <v>9.6000000000000014</v>
      </c>
      <c r="Z22" s="27">
        <f t="shared" si="3"/>
        <v>19.662639848943797</v>
      </c>
      <c r="AA22" s="28"/>
    </row>
    <row r="23" spans="2:27" x14ac:dyDescent="0.25">
      <c r="I23" s="22">
        <v>3</v>
      </c>
      <c r="J23" s="23">
        <v>175</v>
      </c>
      <c r="K23" s="24">
        <v>0</v>
      </c>
      <c r="L23" s="24">
        <v>37.25</v>
      </c>
      <c r="M23" s="24">
        <v>189.39</v>
      </c>
      <c r="N23" s="24">
        <v>0.26</v>
      </c>
      <c r="O23" s="25">
        <v>24.92</v>
      </c>
      <c r="Q23" s="26">
        <f t="shared" si="6"/>
        <v>8.2228571428571353</v>
      </c>
      <c r="R23" s="27">
        <f t="shared" si="7"/>
        <v>0.26</v>
      </c>
      <c r="S23" s="27">
        <f t="shared" si="8"/>
        <v>-33.100671140939589</v>
      </c>
      <c r="T23" s="41"/>
      <c r="U23" s="28"/>
      <c r="W23" s="26">
        <f t="shared" si="2"/>
        <v>14.389999999999986</v>
      </c>
      <c r="X23" s="27">
        <f t="shared" si="2"/>
        <v>0.26</v>
      </c>
      <c r="Y23" s="27">
        <f t="shared" si="2"/>
        <v>-12.329999999999998</v>
      </c>
      <c r="Z23" s="27">
        <f t="shared" si="3"/>
        <v>12.102084419280885</v>
      </c>
      <c r="AA23" s="28"/>
    </row>
    <row r="24" spans="2:27" x14ac:dyDescent="0.25">
      <c r="I24" s="22">
        <v>4</v>
      </c>
      <c r="J24" s="23">
        <v>175</v>
      </c>
      <c r="K24" s="24">
        <v>0</v>
      </c>
      <c r="L24" s="24">
        <v>37.25</v>
      </c>
      <c r="M24" s="24">
        <v>190.45</v>
      </c>
      <c r="N24" s="24">
        <v>6.08</v>
      </c>
      <c r="O24" s="25">
        <v>28.5</v>
      </c>
      <c r="Q24" s="26">
        <f t="shared" si="6"/>
        <v>8.8285714285714221</v>
      </c>
      <c r="R24" s="27">
        <f t="shared" si="7"/>
        <v>6.08</v>
      </c>
      <c r="S24" s="27">
        <f t="shared" si="8"/>
        <v>-23.48993288590604</v>
      </c>
      <c r="T24" s="41"/>
      <c r="U24" s="28"/>
      <c r="W24" s="26">
        <f t="shared" si="2"/>
        <v>15.449999999999989</v>
      </c>
      <c r="X24" s="27">
        <f t="shared" si="2"/>
        <v>6.08</v>
      </c>
      <c r="Y24" s="27">
        <f t="shared" si="2"/>
        <v>-8.75</v>
      </c>
      <c r="Z24" s="27">
        <f t="shared" si="3"/>
        <v>13.74605236539972</v>
      </c>
      <c r="AA24" s="28"/>
    </row>
    <row r="25" spans="2:27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>
        <v>194.05</v>
      </c>
      <c r="N25" s="31">
        <v>0.53</v>
      </c>
      <c r="O25" s="32">
        <v>29.02</v>
      </c>
      <c r="Q25" s="33">
        <f t="shared" si="6"/>
        <v>10.885714285714291</v>
      </c>
      <c r="R25" s="34">
        <f t="shared" si="7"/>
        <v>0.53</v>
      </c>
      <c r="S25" s="34">
        <f t="shared" si="8"/>
        <v>-22.093959731543624</v>
      </c>
      <c r="T25" s="42"/>
      <c r="U25" s="35"/>
      <c r="W25" s="33">
        <f t="shared" si="2"/>
        <v>19.050000000000011</v>
      </c>
      <c r="X25" s="34">
        <f t="shared" si="2"/>
        <v>0.53</v>
      </c>
      <c r="Y25" s="34">
        <f t="shared" si="2"/>
        <v>-8.23</v>
      </c>
      <c r="Z25" s="34">
        <f t="shared" si="3"/>
        <v>17.288126110737892</v>
      </c>
      <c r="AA25" s="35"/>
    </row>
    <row r="27" spans="2:27" x14ac:dyDescent="0.25">
      <c r="Q27" t="s">
        <v>92</v>
      </c>
      <c r="R27" t="s">
        <v>93</v>
      </c>
      <c r="S27" t="s">
        <v>94</v>
      </c>
      <c r="T27" t="s">
        <v>95</v>
      </c>
      <c r="W27" t="s">
        <v>92</v>
      </c>
      <c r="X27" t="s">
        <v>93</v>
      </c>
      <c r="Y27" t="s">
        <v>94</v>
      </c>
      <c r="Z27" t="s">
        <v>95</v>
      </c>
    </row>
    <row r="28" spans="2:27" x14ac:dyDescent="0.25">
      <c r="O28" t="s">
        <v>67</v>
      </c>
      <c r="Q28" s="44">
        <f>AVERAGE(Q5:Q9,Q13:Q17,Q21:Q25)</f>
        <v>5.4764094293208219</v>
      </c>
      <c r="R28" s="44">
        <f>AVERAGE(R5:R9,R13:R17)</f>
        <v>10.121331738437002</v>
      </c>
      <c r="S28" s="44">
        <f t="shared" ref="S28" si="9">AVERAGE(S5:S9,S13:S17,S21:S25)</f>
        <v>-16.21297539149888</v>
      </c>
      <c r="T28" s="44">
        <f>AVERAGE(T5:T9,T13:T17)</f>
        <v>8.7952141162280366</v>
      </c>
      <c r="V28" t="s">
        <v>89</v>
      </c>
      <c r="W28" s="44">
        <f>AVERAGE(W5:W9,W13:W17,W21:W25)</f>
        <v>13.257333333333333</v>
      </c>
      <c r="X28" s="44">
        <f>AVERAGE(X5:X9,X13:X17,X21:X25)</f>
        <v>10.294</v>
      </c>
      <c r="Y28" s="44">
        <f t="shared" ref="Y28:Z28" si="10">AVERAGE(Y5:Y9,Y13:Y17,Y21:Y25)</f>
        <v>-6.0393333333333326</v>
      </c>
      <c r="Z28" s="44">
        <f t="shared" si="10"/>
        <v>13.535528128477136</v>
      </c>
    </row>
    <row r="29" spans="2:27" x14ac:dyDescent="0.25">
      <c r="O29" t="s">
        <v>83</v>
      </c>
      <c r="Q29" s="44">
        <f>MAX(Q5:Q9,Q13:Q17,Q21:Q25)</f>
        <v>32.037974683544306</v>
      </c>
      <c r="R29" s="44">
        <f>MAX(R5:R9,R13:R17)</f>
        <v>14.499999999999991</v>
      </c>
      <c r="S29" s="44">
        <f>MAX(S5:S9,S13:S17,S21:S25)</f>
        <v>70.550335570469798</v>
      </c>
      <c r="T29" s="44">
        <f>MAX(T5:T9,T13:T17)</f>
        <v>19.767242262778247</v>
      </c>
      <c r="V29" t="s">
        <v>90</v>
      </c>
      <c r="W29" s="44">
        <f>MAX(W5:W9,W13:W17,W21:W25)</f>
        <v>25.310000000000002</v>
      </c>
      <c r="X29" s="44">
        <f>MAX(X5:X9,X13:X17,X21:X25)</f>
        <v>19.399999999999999</v>
      </c>
      <c r="Y29" s="44">
        <f>MAX(Y5:Y9,Y13:Y17,Y21:Y25)</f>
        <v>26.28</v>
      </c>
      <c r="Z29" s="44">
        <f>MAX(Z5:Z9,Z13:Z17,Z21:Z25)</f>
        <v>28.38823928977942</v>
      </c>
    </row>
    <row r="30" spans="2:27" x14ac:dyDescent="0.25">
      <c r="O30" t="s">
        <v>84</v>
      </c>
      <c r="Q30" s="44">
        <f>MIN(Q5:Q9,Q13:Q17,Q21:Q25)</f>
        <v>-14.864864864864865</v>
      </c>
      <c r="R30" s="44">
        <f>MIN(R5:R9,R13:R17)</f>
        <v>6.2368421052631575</v>
      </c>
      <c r="S30" s="44">
        <f>MIN(S5:S9,S13:S17,S21:S25)</f>
        <v>-59.597315436241601</v>
      </c>
      <c r="T30" s="44">
        <f>MIN(T5:T9,T13:T17)</f>
        <v>2.7813995257969677</v>
      </c>
      <c r="V30" t="s">
        <v>91</v>
      </c>
      <c r="W30" s="44">
        <f>MIN(W5:W9,W13:W17,W21:W25)</f>
        <v>6.3400000000000034</v>
      </c>
      <c r="X30" s="44">
        <f>MIN(X5:X9,X13:X17,X21:X25)</f>
        <v>0.26</v>
      </c>
      <c r="Y30" s="44">
        <f>MIN(Y5:Y9,Y13:Y17,Y21:Y25)</f>
        <v>-22.2</v>
      </c>
      <c r="Z30" s="44">
        <f>MIN(Z5:Z9,Z13:Z17,Z21:Z25)</f>
        <v>4.3346630312753121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4772-F329-4CD3-881D-08766C49FB42}">
  <dimension ref="B2:U28"/>
  <sheetViews>
    <sheetView topLeftCell="F1" workbookViewId="0">
      <selection activeCell="Y27" sqref="Y27"/>
    </sheetView>
  </sheetViews>
  <sheetFormatPr defaultRowHeight="15" x14ac:dyDescent="0.25"/>
  <cols>
    <col min="3" max="3" width="11.140625" bestFit="1" customWidth="1"/>
    <col min="10" max="11" width="10.28515625" bestFit="1" customWidth="1"/>
    <col min="12" max="12" width="9.7109375" bestFit="1" customWidth="1"/>
    <col min="13" max="14" width="13.85546875" bestFit="1" customWidth="1"/>
    <col min="15" max="15" width="13.7109375" bestFit="1" customWidth="1"/>
  </cols>
  <sheetData>
    <row r="2" spans="2:21" ht="15.75" thickBot="1" x14ac:dyDescent="0.3">
      <c r="B2" t="s">
        <v>21</v>
      </c>
      <c r="I2" t="s">
        <v>22</v>
      </c>
    </row>
    <row r="3" spans="2:21" ht="15.75" thickBot="1" x14ac:dyDescent="0.3">
      <c r="E3" t="s">
        <v>0</v>
      </c>
      <c r="I3" s="1" t="s">
        <v>1</v>
      </c>
      <c r="J3" s="2"/>
      <c r="K3" s="2"/>
      <c r="L3" s="2"/>
      <c r="M3" s="2"/>
      <c r="N3" s="2"/>
      <c r="O3" s="3"/>
      <c r="T3" t="s">
        <v>2</v>
      </c>
    </row>
    <row r="4" spans="2:21" ht="15.75" thickBot="1" x14ac:dyDescent="0.3">
      <c r="B4" s="4" t="s">
        <v>3</v>
      </c>
      <c r="C4" s="5" t="s">
        <v>4</v>
      </c>
      <c r="E4" t="s">
        <v>5</v>
      </c>
      <c r="I4" s="6" t="s">
        <v>6</v>
      </c>
      <c r="J4" s="7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5" t="s">
        <v>12</v>
      </c>
      <c r="Q4" s="9" t="s">
        <v>13</v>
      </c>
      <c r="R4" s="10" t="s">
        <v>14</v>
      </c>
      <c r="S4" s="10" t="s">
        <v>15</v>
      </c>
      <c r="T4" s="10" t="s">
        <v>16</v>
      </c>
      <c r="U4" s="11" t="s">
        <v>17</v>
      </c>
    </row>
    <row r="5" spans="2:21" x14ac:dyDescent="0.25">
      <c r="B5" s="12">
        <v>1</v>
      </c>
      <c r="C5" s="13">
        <v>0</v>
      </c>
      <c r="I5" s="14">
        <v>1</v>
      </c>
      <c r="J5" s="15">
        <v>-74</v>
      </c>
      <c r="K5" s="16">
        <v>132</v>
      </c>
      <c r="L5" s="16">
        <v>37.25</v>
      </c>
      <c r="M5" s="16"/>
      <c r="N5" s="16"/>
      <c r="O5" s="17"/>
      <c r="Q5" s="18">
        <f>(M5-J5)/J5*100</f>
        <v>-100</v>
      </c>
      <c r="R5" s="19">
        <f>(N5-K5)/K5*100</f>
        <v>-100</v>
      </c>
      <c r="S5" s="19">
        <f>(O5-L5)/L5*100</f>
        <v>-100</v>
      </c>
      <c r="T5" s="19">
        <f>SQRT(Q5^2+R5^2+S5^2)</f>
        <v>173.20508075688772</v>
      </c>
      <c r="U5" s="20"/>
    </row>
    <row r="6" spans="2:21" x14ac:dyDescent="0.25">
      <c r="B6" s="21">
        <v>2</v>
      </c>
      <c r="C6" s="17">
        <v>0</v>
      </c>
      <c r="E6" t="s">
        <v>62</v>
      </c>
      <c r="I6" s="22">
        <v>2</v>
      </c>
      <c r="J6" s="23">
        <v>-74</v>
      </c>
      <c r="K6" s="24">
        <v>132</v>
      </c>
      <c r="L6" s="24">
        <v>37.25</v>
      </c>
      <c r="M6" s="24"/>
      <c r="N6" s="24"/>
      <c r="O6" s="25"/>
      <c r="Q6" s="26">
        <f t="shared" ref="Q6:S9" si="0">(M6-J6)/J6*100</f>
        <v>-100</v>
      </c>
      <c r="R6" s="27">
        <f t="shared" si="0"/>
        <v>-100</v>
      </c>
      <c r="S6" s="27">
        <f t="shared" si="0"/>
        <v>-100</v>
      </c>
      <c r="T6" s="27">
        <f t="shared" ref="T6:T9" si="1">SQRT(Q6^2+R6^2+S6^2)</f>
        <v>173.20508075688772</v>
      </c>
      <c r="U6" s="28"/>
    </row>
    <row r="7" spans="2:21" x14ac:dyDescent="0.25">
      <c r="B7" s="21">
        <v>3</v>
      </c>
      <c r="C7" s="17">
        <v>0</v>
      </c>
      <c r="E7" t="s">
        <v>63</v>
      </c>
      <c r="I7" s="22">
        <v>3</v>
      </c>
      <c r="J7" s="23">
        <v>-74</v>
      </c>
      <c r="K7" s="24">
        <v>132</v>
      </c>
      <c r="L7" s="24">
        <v>37.25</v>
      </c>
      <c r="M7" s="24"/>
      <c r="N7" s="24"/>
      <c r="O7" s="25"/>
      <c r="Q7" s="26">
        <f t="shared" si="0"/>
        <v>-100</v>
      </c>
      <c r="R7" s="27">
        <f t="shared" si="0"/>
        <v>-100</v>
      </c>
      <c r="S7" s="27">
        <f t="shared" si="0"/>
        <v>-100</v>
      </c>
      <c r="T7" s="27">
        <f t="shared" si="1"/>
        <v>173.20508075688772</v>
      </c>
      <c r="U7" s="28"/>
    </row>
    <row r="8" spans="2:21" x14ac:dyDescent="0.25">
      <c r="B8" s="21">
        <v>4</v>
      </c>
      <c r="C8" s="17">
        <v>0</v>
      </c>
      <c r="E8" t="s">
        <v>52</v>
      </c>
      <c r="I8" s="22">
        <v>4</v>
      </c>
      <c r="J8" s="23">
        <v>-74</v>
      </c>
      <c r="K8" s="24">
        <v>132</v>
      </c>
      <c r="L8" s="24">
        <v>37.25</v>
      </c>
      <c r="M8" s="24"/>
      <c r="N8" s="24"/>
      <c r="O8" s="25"/>
      <c r="Q8" s="26">
        <f t="shared" si="0"/>
        <v>-100</v>
      </c>
      <c r="R8" s="27">
        <f t="shared" si="0"/>
        <v>-100</v>
      </c>
      <c r="S8" s="27">
        <f t="shared" si="0"/>
        <v>-100</v>
      </c>
      <c r="T8" s="27">
        <f t="shared" si="1"/>
        <v>173.20508075688772</v>
      </c>
      <c r="U8" s="28"/>
    </row>
    <row r="9" spans="2:21" ht="15.75" thickBot="1" x14ac:dyDescent="0.3">
      <c r="B9" s="21">
        <v>5</v>
      </c>
      <c r="C9" s="17">
        <v>0</v>
      </c>
      <c r="I9" s="29">
        <v>5</v>
      </c>
      <c r="J9" s="30">
        <v>-74</v>
      </c>
      <c r="K9" s="31">
        <v>132</v>
      </c>
      <c r="L9" s="31">
        <v>37.25</v>
      </c>
      <c r="M9" s="31"/>
      <c r="N9" s="31"/>
      <c r="O9" s="32"/>
      <c r="Q9" s="33">
        <f t="shared" si="0"/>
        <v>-100</v>
      </c>
      <c r="R9" s="34">
        <f t="shared" si="0"/>
        <v>-100</v>
      </c>
      <c r="S9" s="34">
        <f t="shared" si="0"/>
        <v>-100</v>
      </c>
      <c r="T9" s="34">
        <f t="shared" si="1"/>
        <v>173.20508075688772</v>
      </c>
      <c r="U9" s="35"/>
    </row>
    <row r="10" spans="2:21" ht="15.75" thickBot="1" x14ac:dyDescent="0.3">
      <c r="B10" s="21">
        <v>6</v>
      </c>
      <c r="C10" s="17">
        <v>0</v>
      </c>
    </row>
    <row r="11" spans="2:21" ht="15.75" thickBot="1" x14ac:dyDescent="0.3">
      <c r="B11" s="21">
        <v>7</v>
      </c>
      <c r="C11" s="17">
        <v>0</v>
      </c>
      <c r="I11" s="1" t="s">
        <v>18</v>
      </c>
      <c r="J11" s="2"/>
      <c r="K11" s="2"/>
      <c r="L11" s="2"/>
      <c r="M11" s="2"/>
      <c r="N11" s="2"/>
      <c r="O11" s="3"/>
    </row>
    <row r="12" spans="2:21" ht="15.75" thickBot="1" x14ac:dyDescent="0.3">
      <c r="B12" s="21">
        <v>8</v>
      </c>
      <c r="C12" s="17">
        <v>0</v>
      </c>
      <c r="I12" s="6" t="s">
        <v>6</v>
      </c>
      <c r="J12" s="7" t="s">
        <v>7</v>
      </c>
      <c r="K12" s="8" t="s">
        <v>8</v>
      </c>
      <c r="L12" s="8" t="s">
        <v>9</v>
      </c>
      <c r="M12" s="8" t="s">
        <v>10</v>
      </c>
      <c r="N12" s="8" t="s">
        <v>11</v>
      </c>
      <c r="O12" s="5" t="s">
        <v>12</v>
      </c>
      <c r="Q12" s="9" t="s">
        <v>13</v>
      </c>
      <c r="R12" s="10" t="s">
        <v>14</v>
      </c>
      <c r="S12" s="10" t="s">
        <v>15</v>
      </c>
      <c r="T12" s="10" t="s">
        <v>16</v>
      </c>
      <c r="U12" s="11" t="s">
        <v>17</v>
      </c>
    </row>
    <row r="13" spans="2:21" x14ac:dyDescent="0.25">
      <c r="B13" s="21">
        <v>9</v>
      </c>
      <c r="C13" s="17">
        <v>0</v>
      </c>
      <c r="I13" s="14">
        <v>1</v>
      </c>
      <c r="J13" s="15">
        <v>79</v>
      </c>
      <c r="K13" s="16">
        <v>114</v>
      </c>
      <c r="L13" s="16">
        <v>37.25</v>
      </c>
      <c r="M13" s="16"/>
      <c r="N13" s="16"/>
      <c r="O13" s="17"/>
      <c r="Q13" s="18">
        <f>(M13-J13)/J13*100</f>
        <v>-100</v>
      </c>
      <c r="R13" s="19">
        <f>(N13-K13)/K13*100</f>
        <v>-100</v>
      </c>
      <c r="S13" s="19">
        <f>(O13-L13)/L13*100</f>
        <v>-100</v>
      </c>
      <c r="T13" s="19">
        <f>SQRT(Q13^2+R13^2+S13^2)</f>
        <v>173.20508075688772</v>
      </c>
      <c r="U13" s="20"/>
    </row>
    <row r="14" spans="2:21" ht="15.75" thickBot="1" x14ac:dyDescent="0.3">
      <c r="B14" s="36">
        <v>10</v>
      </c>
      <c r="C14" s="37">
        <v>0</v>
      </c>
      <c r="I14" s="22">
        <v>2</v>
      </c>
      <c r="J14" s="23">
        <v>79</v>
      </c>
      <c r="K14" s="24">
        <v>114</v>
      </c>
      <c r="L14" s="24">
        <v>37.25</v>
      </c>
      <c r="M14" s="24"/>
      <c r="N14" s="24"/>
      <c r="O14" s="25"/>
      <c r="Q14" s="26">
        <f t="shared" ref="Q14:S17" si="2">(M14-J14)/J14*100</f>
        <v>-100</v>
      </c>
      <c r="R14" s="27">
        <f>(N14-K14)/K14*100</f>
        <v>-100</v>
      </c>
      <c r="S14" s="27">
        <f t="shared" si="2"/>
        <v>-100</v>
      </c>
      <c r="T14" s="27">
        <f t="shared" ref="T14:T17" si="3">SQRT(Q14^2+R14^2+S14^2)</f>
        <v>173.20508075688772</v>
      </c>
      <c r="U14" s="28"/>
    </row>
    <row r="15" spans="2:21" x14ac:dyDescent="0.25">
      <c r="I15" s="22">
        <v>3</v>
      </c>
      <c r="J15" s="23">
        <v>79</v>
      </c>
      <c r="K15" s="24">
        <v>114</v>
      </c>
      <c r="L15" s="24">
        <v>37.25</v>
      </c>
      <c r="N15" s="24"/>
      <c r="O15" s="25"/>
      <c r="Q15" s="26">
        <f>(M15-J15)/J15*100</f>
        <v>-100</v>
      </c>
      <c r="R15" s="27">
        <f t="shared" si="2"/>
        <v>-100</v>
      </c>
      <c r="S15" s="27">
        <f t="shared" si="2"/>
        <v>-100</v>
      </c>
      <c r="T15" s="27">
        <f t="shared" si="3"/>
        <v>173.20508075688772</v>
      </c>
      <c r="U15" s="28"/>
    </row>
    <row r="16" spans="2:21" x14ac:dyDescent="0.25">
      <c r="I16" s="22">
        <v>4</v>
      </c>
      <c r="J16" s="23">
        <v>79</v>
      </c>
      <c r="K16" s="24">
        <v>114</v>
      </c>
      <c r="L16" s="24">
        <v>37.25</v>
      </c>
      <c r="M16" s="24"/>
      <c r="N16" s="24"/>
      <c r="O16" s="25"/>
      <c r="Q16" s="26">
        <f t="shared" si="2"/>
        <v>-100</v>
      </c>
      <c r="R16" s="27">
        <f t="shared" si="2"/>
        <v>-100</v>
      </c>
      <c r="S16" s="27">
        <f t="shared" si="2"/>
        <v>-100</v>
      </c>
      <c r="T16" s="27">
        <f t="shared" si="3"/>
        <v>173.20508075688772</v>
      </c>
      <c r="U16" s="28"/>
    </row>
    <row r="17" spans="2:21" ht="15.75" thickBot="1" x14ac:dyDescent="0.3">
      <c r="B17" t="s">
        <v>24</v>
      </c>
      <c r="I17" s="29">
        <v>5</v>
      </c>
      <c r="J17" s="30">
        <v>79</v>
      </c>
      <c r="K17" s="31">
        <v>114</v>
      </c>
      <c r="L17" s="31">
        <v>37.25</v>
      </c>
      <c r="M17" s="31"/>
      <c r="N17" s="31"/>
      <c r="O17" s="32"/>
      <c r="Q17" s="33">
        <f t="shared" si="2"/>
        <v>-100</v>
      </c>
      <c r="R17" s="34">
        <f t="shared" si="2"/>
        <v>-100</v>
      </c>
      <c r="S17" s="34">
        <f t="shared" si="2"/>
        <v>-100</v>
      </c>
      <c r="T17" s="34">
        <f t="shared" si="3"/>
        <v>173.20508075688772</v>
      </c>
      <c r="U17" s="35"/>
    </row>
    <row r="18" spans="2:21" ht="15.75" thickBot="1" x14ac:dyDescent="0.3">
      <c r="C18" s="38">
        <f>(SUM(C5:C14)/10*100)</f>
        <v>0</v>
      </c>
      <c r="D18" s="39" t="s">
        <v>17</v>
      </c>
    </row>
    <row r="19" spans="2:21" ht="15.75" thickBot="1" x14ac:dyDescent="0.3">
      <c r="I19" s="1" t="s">
        <v>19</v>
      </c>
      <c r="J19" s="2"/>
      <c r="K19" s="2"/>
      <c r="L19" s="2"/>
      <c r="M19" s="2"/>
      <c r="N19" s="2"/>
      <c r="O19" s="3"/>
    </row>
    <row r="20" spans="2:21" ht="15.75" thickBot="1" x14ac:dyDescent="0.3">
      <c r="I20" s="6" t="s">
        <v>6</v>
      </c>
      <c r="J20" s="7" t="s">
        <v>7</v>
      </c>
      <c r="K20" s="8" t="s">
        <v>8</v>
      </c>
      <c r="L20" s="8" t="s">
        <v>9</v>
      </c>
      <c r="M20" s="8" t="s">
        <v>10</v>
      </c>
      <c r="N20" s="8" t="s">
        <v>11</v>
      </c>
      <c r="O20" s="5" t="s">
        <v>12</v>
      </c>
      <c r="Q20" s="9" t="s">
        <v>13</v>
      </c>
      <c r="R20" s="10" t="s">
        <v>20</v>
      </c>
      <c r="S20" s="10" t="s">
        <v>15</v>
      </c>
      <c r="T20" s="10" t="s">
        <v>16</v>
      </c>
      <c r="U20" s="11" t="s">
        <v>17</v>
      </c>
    </row>
    <row r="21" spans="2:21" x14ac:dyDescent="0.25">
      <c r="I21" s="14">
        <v>1</v>
      </c>
      <c r="J21" s="15">
        <v>175</v>
      </c>
      <c r="K21" s="16">
        <v>0</v>
      </c>
      <c r="L21" s="16">
        <v>37.25</v>
      </c>
      <c r="M21" s="16"/>
      <c r="N21" s="16"/>
      <c r="O21" s="17"/>
      <c r="Q21" s="18">
        <f>(M21-J21)/J21*100</f>
        <v>-100</v>
      </c>
      <c r="R21" s="19">
        <f>(N21-K21)</f>
        <v>0</v>
      </c>
      <c r="S21" s="19">
        <f>(O21-L21)/L21*100</f>
        <v>-100</v>
      </c>
      <c r="T21" s="40"/>
      <c r="U21" s="20"/>
    </row>
    <row r="22" spans="2:21" x14ac:dyDescent="0.25">
      <c r="I22" s="22">
        <v>2</v>
      </c>
      <c r="J22" s="23">
        <v>175</v>
      </c>
      <c r="K22" s="24">
        <v>0</v>
      </c>
      <c r="L22" s="24">
        <v>37.25</v>
      </c>
      <c r="M22" s="24"/>
      <c r="N22" s="24"/>
      <c r="O22" s="25"/>
      <c r="Q22" s="26">
        <f t="shared" ref="Q22:Q25" si="4">(M22-J22)/J22*100</f>
        <v>-100</v>
      </c>
      <c r="R22" s="27">
        <f t="shared" ref="R22:R25" si="5">(N22-K22)</f>
        <v>0</v>
      </c>
      <c r="S22" s="27">
        <f t="shared" ref="S22:S25" si="6">(O22-L22)/L22*100</f>
        <v>-100</v>
      </c>
      <c r="T22" s="41"/>
      <c r="U22" s="28"/>
    </row>
    <row r="23" spans="2:21" x14ac:dyDescent="0.25">
      <c r="I23" s="22">
        <v>3</v>
      </c>
      <c r="J23" s="23">
        <v>175</v>
      </c>
      <c r="K23" s="24">
        <v>0</v>
      </c>
      <c r="L23" s="24">
        <v>37.25</v>
      </c>
      <c r="M23" s="24"/>
      <c r="N23" s="24"/>
      <c r="O23" s="25"/>
      <c r="Q23" s="26">
        <f t="shared" si="4"/>
        <v>-100</v>
      </c>
      <c r="R23" s="27">
        <f t="shared" si="5"/>
        <v>0</v>
      </c>
      <c r="S23" s="27">
        <f t="shared" si="6"/>
        <v>-100</v>
      </c>
      <c r="T23" s="41"/>
      <c r="U23" s="28"/>
    </row>
    <row r="24" spans="2:21" x14ac:dyDescent="0.25">
      <c r="I24" s="22">
        <v>4</v>
      </c>
      <c r="J24" s="23">
        <v>175</v>
      </c>
      <c r="K24" s="24">
        <v>0</v>
      </c>
      <c r="L24" s="24">
        <v>37.25</v>
      </c>
      <c r="M24" s="24"/>
      <c r="N24" s="24"/>
      <c r="O24" s="25"/>
      <c r="Q24" s="26">
        <f t="shared" si="4"/>
        <v>-100</v>
      </c>
      <c r="R24" s="27">
        <f t="shared" si="5"/>
        <v>0</v>
      </c>
      <c r="S24" s="27">
        <f t="shared" si="6"/>
        <v>-100</v>
      </c>
      <c r="T24" s="41"/>
      <c r="U24" s="28"/>
    </row>
    <row r="25" spans="2:21" ht="15.75" thickBot="1" x14ac:dyDescent="0.3">
      <c r="I25" s="29">
        <v>5</v>
      </c>
      <c r="J25" s="30">
        <v>175</v>
      </c>
      <c r="K25" s="31">
        <v>0</v>
      </c>
      <c r="L25" s="31">
        <v>37.25</v>
      </c>
      <c r="M25" s="31"/>
      <c r="N25" s="31"/>
      <c r="O25" s="32"/>
      <c r="Q25" s="33">
        <f t="shared" si="4"/>
        <v>-100</v>
      </c>
      <c r="R25" s="34">
        <f t="shared" si="5"/>
        <v>0</v>
      </c>
      <c r="S25" s="34">
        <f t="shared" si="6"/>
        <v>-100</v>
      </c>
      <c r="T25" s="42"/>
      <c r="U25" s="35"/>
    </row>
    <row r="27" spans="2:21" x14ac:dyDescent="0.25">
      <c r="Q27" t="s">
        <v>68</v>
      </c>
      <c r="R27" t="s">
        <v>69</v>
      </c>
      <c r="S27" t="s">
        <v>70</v>
      </c>
      <c r="T27" t="s">
        <v>71</v>
      </c>
    </row>
    <row r="28" spans="2:21" x14ac:dyDescent="0.25">
      <c r="O28" t="s">
        <v>67</v>
      </c>
      <c r="Q28" s="44">
        <f>AVERAGE(Q5:Q9,Q13:Q17,Q21:Q25)</f>
        <v>-100</v>
      </c>
      <c r="R28" s="44">
        <f>AVERAGE(R5:R9,R13:R17)</f>
        <v>-100</v>
      </c>
      <c r="S28" s="44">
        <f t="shared" ref="S28" si="7">AVERAGE(S5:S9,S13:S17,S21:S25)</f>
        <v>-100</v>
      </c>
      <c r="T28" s="44">
        <f>AVERAGE(T5:T9,T13:T17)</f>
        <v>173.20508075688775</v>
      </c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C3C8-6AD4-4F78-94C1-92A221E34A0A}">
  <dimension ref="B2:O38"/>
  <sheetViews>
    <sheetView topLeftCell="G1" workbookViewId="0">
      <selection activeCell="S23" sqref="S23"/>
    </sheetView>
  </sheetViews>
  <sheetFormatPr defaultRowHeight="15" x14ac:dyDescent="0.25"/>
  <sheetData>
    <row r="2" spans="2:15" x14ac:dyDescent="0.25">
      <c r="G2">
        <v>4</v>
      </c>
      <c r="L2">
        <v>16</v>
      </c>
      <c r="M2" t="s">
        <v>78</v>
      </c>
    </row>
    <row r="3" spans="2:15" ht="15.75" thickBot="1" x14ac:dyDescent="0.3">
      <c r="B3" t="s">
        <v>79</v>
      </c>
      <c r="F3" t="s">
        <v>101</v>
      </c>
      <c r="G3" t="s">
        <v>92</v>
      </c>
      <c r="H3" t="s">
        <v>93</v>
      </c>
      <c r="I3" s="44" t="s">
        <v>94</v>
      </c>
      <c r="J3" t="s">
        <v>95</v>
      </c>
      <c r="L3" t="s">
        <v>92</v>
      </c>
      <c r="M3" t="s">
        <v>93</v>
      </c>
      <c r="N3" s="44" t="s">
        <v>94</v>
      </c>
      <c r="O3" t="s">
        <v>95</v>
      </c>
    </row>
    <row r="4" spans="2:15" x14ac:dyDescent="0.25">
      <c r="B4">
        <v>4</v>
      </c>
      <c r="C4">
        <v>50</v>
      </c>
      <c r="G4" s="18">
        <v>-11.189189189189189</v>
      </c>
      <c r="H4" s="19">
        <v>12.424242424242427</v>
      </c>
      <c r="I4" s="19">
        <v>-59.597315436241601</v>
      </c>
      <c r="J4" s="27">
        <v>4.5897064893766526</v>
      </c>
      <c r="L4" s="18"/>
      <c r="M4" s="19"/>
      <c r="N4" s="19"/>
      <c r="O4" s="27"/>
    </row>
    <row r="5" spans="2:15" x14ac:dyDescent="0.25">
      <c r="B5">
        <v>16</v>
      </c>
      <c r="C5">
        <v>0</v>
      </c>
      <c r="G5" s="26">
        <v>-11.540540540540549</v>
      </c>
      <c r="H5" s="27">
        <v>10.106060606060609</v>
      </c>
      <c r="I5" s="27">
        <v>-57.664429530201346</v>
      </c>
      <c r="J5" s="27">
        <v>2.7813995257969677</v>
      </c>
      <c r="L5" s="26"/>
      <c r="M5" s="27"/>
      <c r="N5" s="27"/>
      <c r="O5" s="27"/>
    </row>
    <row r="6" spans="2:15" x14ac:dyDescent="0.25">
      <c r="G6" s="26">
        <v>-11.554054054054049</v>
      </c>
      <c r="H6" s="27">
        <v>12.310606060606061</v>
      </c>
      <c r="I6" s="27">
        <v>-56.939597315436238</v>
      </c>
      <c r="J6" s="27">
        <v>4.4929493914579917</v>
      </c>
      <c r="L6" s="26"/>
      <c r="M6" s="27"/>
      <c r="N6" s="27"/>
      <c r="O6" s="27"/>
    </row>
    <row r="7" spans="2:15" x14ac:dyDescent="0.25">
      <c r="G7" s="26">
        <v>-14.864864864864865</v>
      </c>
      <c r="H7" s="27">
        <v>14.499999999999991</v>
      </c>
      <c r="I7" s="27">
        <v>-56.134228187919469</v>
      </c>
      <c r="J7" s="27">
        <v>5.5909537679654546</v>
      </c>
      <c r="L7" s="26"/>
      <c r="M7" s="27"/>
      <c r="N7" s="27"/>
      <c r="O7" s="27"/>
    </row>
    <row r="8" spans="2:15" ht="15.75" thickBot="1" x14ac:dyDescent="0.3">
      <c r="G8" s="33">
        <v>-9.9594594594594668</v>
      </c>
      <c r="H8" s="34">
        <v>12.196969696969692</v>
      </c>
      <c r="I8" s="34">
        <v>-54.308724832214764</v>
      </c>
      <c r="J8" s="27">
        <v>4.7758751793489207</v>
      </c>
      <c r="L8" s="33"/>
      <c r="M8" s="34"/>
      <c r="N8" s="34"/>
      <c r="O8" s="27"/>
    </row>
    <row r="9" spans="2:15" x14ac:dyDescent="0.25">
      <c r="G9" s="18">
        <v>26.316455696202539</v>
      </c>
      <c r="H9" s="19">
        <v>6.6666666666666607</v>
      </c>
      <c r="I9" s="19">
        <v>67.758389261744966</v>
      </c>
      <c r="J9" s="27">
        <v>17.860136796568415</v>
      </c>
      <c r="L9" s="18"/>
      <c r="M9" s="19"/>
      <c r="N9" s="19"/>
      <c r="O9" s="27"/>
    </row>
    <row r="10" spans="2:15" x14ac:dyDescent="0.25">
      <c r="G10" s="26">
        <v>8.0253164556962062</v>
      </c>
      <c r="H10" s="27">
        <v>10.157894736842103</v>
      </c>
      <c r="I10" s="27">
        <v>-23.248322147651006</v>
      </c>
      <c r="J10" s="27">
        <v>7.5820114684091386</v>
      </c>
      <c r="L10" s="26"/>
      <c r="M10" s="27"/>
      <c r="N10" s="27"/>
      <c r="O10" s="27"/>
    </row>
    <row r="11" spans="2:15" x14ac:dyDescent="0.25">
      <c r="G11" s="26">
        <v>32.037974683544306</v>
      </c>
      <c r="H11" s="27">
        <v>6.2368421052631575</v>
      </c>
      <c r="I11" s="27">
        <v>70.550335570469798</v>
      </c>
      <c r="J11" s="27">
        <v>19.767242262778247</v>
      </c>
      <c r="L11" s="26"/>
      <c r="M11" s="27"/>
      <c r="N11" s="27"/>
      <c r="O11" s="27"/>
    </row>
    <row r="12" spans="2:15" x14ac:dyDescent="0.25">
      <c r="G12" s="26">
        <v>18.316455696202532</v>
      </c>
      <c r="H12" s="27">
        <v>8.1491228070175481</v>
      </c>
      <c r="I12" s="27">
        <v>24.939597315436242</v>
      </c>
      <c r="J12" s="27">
        <v>12.500160942692762</v>
      </c>
      <c r="L12" s="26"/>
      <c r="M12" s="27"/>
      <c r="N12" s="27"/>
      <c r="O12" s="27"/>
    </row>
    <row r="13" spans="2:15" ht="15.75" thickBot="1" x14ac:dyDescent="0.3">
      <c r="G13" s="33">
        <v>11.215189873417721</v>
      </c>
      <c r="H13" s="34">
        <v>8.4649122807017605</v>
      </c>
      <c r="I13" s="34">
        <v>-12.88590604026845</v>
      </c>
      <c r="J13" s="27">
        <v>8.0117053378858323</v>
      </c>
      <c r="L13" s="33"/>
      <c r="M13" s="34"/>
      <c r="N13" s="34"/>
      <c r="O13" s="27"/>
    </row>
    <row r="15" spans="2:15" x14ac:dyDescent="0.25">
      <c r="E15" t="s">
        <v>67</v>
      </c>
      <c r="G15" s="44">
        <f>AVERAGE(G4:G13)</f>
        <v>3.6803284296955185</v>
      </c>
      <c r="H15" s="44">
        <f t="shared" ref="H15:O15" si="0">AVERAGE(H4:H13)</f>
        <v>10.121331738437002</v>
      </c>
      <c r="I15" s="44">
        <f t="shared" si="0"/>
        <v>-15.753020134228185</v>
      </c>
      <c r="J15" s="44">
        <f t="shared" si="0"/>
        <v>8.7952141162280366</v>
      </c>
      <c r="K15" s="44"/>
      <c r="L15" s="44" t="e">
        <f t="shared" si="0"/>
        <v>#DIV/0!</v>
      </c>
      <c r="M15" s="44" t="e">
        <f t="shared" si="0"/>
        <v>#DIV/0!</v>
      </c>
      <c r="N15" s="44" t="e">
        <f t="shared" si="0"/>
        <v>#DIV/0!</v>
      </c>
      <c r="O15" s="44" t="e">
        <f t="shared" si="0"/>
        <v>#DIV/0!</v>
      </c>
    </row>
    <row r="16" spans="2:15" x14ac:dyDescent="0.25">
      <c r="E16" t="s">
        <v>83</v>
      </c>
      <c r="G16" s="44">
        <f>MAX(G4:G13)</f>
        <v>32.037974683544306</v>
      </c>
      <c r="H16" s="44">
        <f t="shared" ref="H16:O16" si="1">MAX(H4:H13)</f>
        <v>14.499999999999991</v>
      </c>
      <c r="I16" s="44">
        <f t="shared" si="1"/>
        <v>70.550335570469798</v>
      </c>
      <c r="J16" s="44">
        <f t="shared" si="1"/>
        <v>19.767242262778247</v>
      </c>
      <c r="K16" s="44"/>
      <c r="L16" s="44">
        <f t="shared" si="1"/>
        <v>0</v>
      </c>
      <c r="M16" s="44">
        <f t="shared" si="1"/>
        <v>0</v>
      </c>
      <c r="N16" s="44">
        <f t="shared" si="1"/>
        <v>0</v>
      </c>
      <c r="O16" s="44">
        <f t="shared" si="1"/>
        <v>0</v>
      </c>
    </row>
    <row r="17" spans="5:15" x14ac:dyDescent="0.25">
      <c r="E17" t="s">
        <v>84</v>
      </c>
      <c r="G17" s="44">
        <f>MIN(G4:G13)</f>
        <v>-14.864864864864865</v>
      </c>
      <c r="H17" s="44">
        <f t="shared" ref="H17:O17" si="2">MIN(H4:H13)</f>
        <v>6.2368421052631575</v>
      </c>
      <c r="I17" s="44">
        <f t="shared" si="2"/>
        <v>-59.597315436241601</v>
      </c>
      <c r="J17" s="44">
        <f t="shared" si="2"/>
        <v>2.7813995257969677</v>
      </c>
      <c r="K17" s="44"/>
      <c r="L17" s="44">
        <f t="shared" si="2"/>
        <v>0</v>
      </c>
      <c r="M17" s="44">
        <f t="shared" si="2"/>
        <v>0</v>
      </c>
      <c r="N17" s="44">
        <f t="shared" si="2"/>
        <v>0</v>
      </c>
      <c r="O17" s="44">
        <f t="shared" si="2"/>
        <v>0</v>
      </c>
    </row>
    <row r="19" spans="5:15" x14ac:dyDescent="0.25">
      <c r="F19" t="s">
        <v>97</v>
      </c>
      <c r="G19" t="s">
        <v>92</v>
      </c>
      <c r="H19" t="s">
        <v>93</v>
      </c>
      <c r="I19" s="44" t="s">
        <v>94</v>
      </c>
      <c r="J19" t="s">
        <v>95</v>
      </c>
      <c r="L19" t="s">
        <v>92</v>
      </c>
      <c r="M19" t="s">
        <v>93</v>
      </c>
      <c r="N19" s="44" t="s">
        <v>94</v>
      </c>
      <c r="O19" t="s">
        <v>95</v>
      </c>
    </row>
    <row r="20" spans="5:15" x14ac:dyDescent="0.25">
      <c r="G20" s="45">
        <v>8.2800000000000011</v>
      </c>
      <c r="H20" s="43">
        <v>16.400000000000006</v>
      </c>
      <c r="I20" s="43">
        <v>-22.2</v>
      </c>
      <c r="J20" s="43">
        <v>7.1528131285651284</v>
      </c>
      <c r="L20" s="45"/>
      <c r="M20" s="43"/>
      <c r="N20" s="43"/>
      <c r="O20" s="43"/>
    </row>
    <row r="21" spans="5:15" x14ac:dyDescent="0.25">
      <c r="G21" s="26">
        <v>8.5400000000000063</v>
      </c>
      <c r="H21" s="27">
        <v>13.340000000000003</v>
      </c>
      <c r="I21" s="27">
        <v>-21.48</v>
      </c>
      <c r="J21" s="27">
        <v>4.3346630312753121</v>
      </c>
      <c r="L21" s="26"/>
      <c r="M21" s="27"/>
      <c r="N21" s="27"/>
      <c r="O21" s="27"/>
    </row>
    <row r="22" spans="5:15" x14ac:dyDescent="0.25">
      <c r="G22" s="26">
        <v>8.5499999999999972</v>
      </c>
      <c r="H22" s="27">
        <v>16.25</v>
      </c>
      <c r="I22" s="27">
        <v>-21.21</v>
      </c>
      <c r="J22" s="27">
        <v>7.0020223444754777</v>
      </c>
      <c r="L22" s="26"/>
      <c r="M22" s="27"/>
      <c r="N22" s="27"/>
      <c r="O22" s="27"/>
    </row>
    <row r="23" spans="5:15" x14ac:dyDescent="0.25">
      <c r="G23" s="26">
        <v>11</v>
      </c>
      <c r="H23" s="27">
        <v>19.139999999999986</v>
      </c>
      <c r="I23" s="27">
        <v>-20.91</v>
      </c>
      <c r="J23" s="27">
        <v>8.7132036885729747</v>
      </c>
      <c r="L23" s="26"/>
      <c r="M23" s="27"/>
      <c r="N23" s="27"/>
      <c r="O23" s="27"/>
    </row>
    <row r="24" spans="5:15" ht="15.75" thickBot="1" x14ac:dyDescent="0.3">
      <c r="G24" s="33">
        <v>7.3700000000000045</v>
      </c>
      <c r="H24" s="34">
        <v>16.099999999999994</v>
      </c>
      <c r="I24" s="34">
        <v>-20.23</v>
      </c>
      <c r="J24" s="34">
        <v>7.4429471170551551</v>
      </c>
      <c r="L24" s="33"/>
      <c r="M24" s="34"/>
      <c r="N24" s="34"/>
      <c r="O24" s="34"/>
    </row>
    <row r="25" spans="5:15" x14ac:dyDescent="0.25">
      <c r="G25" s="45">
        <v>20.790000000000006</v>
      </c>
      <c r="H25" s="43">
        <v>7.5999999999999943</v>
      </c>
      <c r="I25" s="43">
        <v>25.240000000000002</v>
      </c>
      <c r="J25" s="43">
        <v>25.649396632523406</v>
      </c>
      <c r="L25" s="45"/>
      <c r="M25" s="43"/>
      <c r="N25" s="43"/>
      <c r="O25" s="43"/>
    </row>
    <row r="26" spans="5:15" x14ac:dyDescent="0.25">
      <c r="G26" s="26">
        <v>6.3400000000000034</v>
      </c>
      <c r="H26" s="27">
        <v>11.579999999999998</v>
      </c>
      <c r="I26" s="27">
        <v>-8.66</v>
      </c>
      <c r="J26" s="27">
        <v>10.888719478505493</v>
      </c>
      <c r="L26" s="26"/>
      <c r="M26" s="27"/>
      <c r="N26" s="27"/>
      <c r="O26" s="27"/>
    </row>
    <row r="27" spans="5:15" x14ac:dyDescent="0.25">
      <c r="G27" s="26">
        <v>25.310000000000002</v>
      </c>
      <c r="H27" s="27">
        <v>7.1099999999999994</v>
      </c>
      <c r="I27" s="27">
        <v>26.28</v>
      </c>
      <c r="J27" s="27">
        <v>28.38823928977942</v>
      </c>
      <c r="L27" s="26"/>
      <c r="M27" s="27"/>
      <c r="N27" s="27"/>
      <c r="O27" s="27"/>
    </row>
    <row r="28" spans="5:15" x14ac:dyDescent="0.25">
      <c r="G28" s="26">
        <v>14.469999999999999</v>
      </c>
      <c r="H28" s="27">
        <v>9.2900000000000063</v>
      </c>
      <c r="I28" s="27">
        <v>9.2899999999999991</v>
      </c>
      <c r="J28" s="27">
        <v>17.951799005879252</v>
      </c>
      <c r="L28" s="26"/>
      <c r="M28" s="27"/>
      <c r="N28" s="27"/>
      <c r="O28" s="27"/>
    </row>
    <row r="29" spans="5:15" ht="15.75" thickBot="1" x14ac:dyDescent="0.3">
      <c r="G29" s="33">
        <v>8.86</v>
      </c>
      <c r="H29" s="34">
        <v>9.6500000000000057</v>
      </c>
      <c r="I29" s="34">
        <v>-4.7999999999999972</v>
      </c>
      <c r="J29" s="34">
        <v>11.505813771472447</v>
      </c>
      <c r="L29" s="33"/>
      <c r="M29" s="34"/>
      <c r="N29" s="34"/>
      <c r="O29" s="34"/>
    </row>
    <row r="30" spans="5:15" x14ac:dyDescent="0.25">
      <c r="G30" s="45">
        <v>13.460000000000008</v>
      </c>
      <c r="H30" s="43">
        <v>1.68</v>
      </c>
      <c r="I30" s="43">
        <v>-12.2</v>
      </c>
      <c r="J30" s="43">
        <v>11.204401694690688</v>
      </c>
      <c r="L30" s="45"/>
      <c r="M30" s="43"/>
      <c r="N30" s="43"/>
      <c r="O30" s="43"/>
    </row>
    <row r="31" spans="5:15" x14ac:dyDescent="0.25">
      <c r="G31" s="26">
        <v>17</v>
      </c>
      <c r="H31" s="27">
        <v>19.399999999999999</v>
      </c>
      <c r="I31" s="27">
        <v>9.6000000000000014</v>
      </c>
      <c r="J31" s="27">
        <v>19.662639848943797</v>
      </c>
      <c r="L31" s="26"/>
      <c r="M31" s="27"/>
      <c r="N31" s="27"/>
      <c r="O31" s="27"/>
    </row>
    <row r="32" spans="5:15" x14ac:dyDescent="0.25">
      <c r="G32" s="26">
        <v>14.389999999999986</v>
      </c>
      <c r="H32" s="27">
        <v>0.26</v>
      </c>
      <c r="I32" s="27">
        <v>-12.329999999999998</v>
      </c>
      <c r="J32" s="27">
        <v>12.102084419280885</v>
      </c>
      <c r="L32" s="26"/>
      <c r="M32" s="27"/>
      <c r="N32" s="27"/>
      <c r="O32" s="27"/>
    </row>
    <row r="33" spans="5:15" x14ac:dyDescent="0.25">
      <c r="G33" s="26">
        <v>15.449999999999989</v>
      </c>
      <c r="H33" s="27">
        <v>6.08</v>
      </c>
      <c r="I33" s="27">
        <v>-8.75</v>
      </c>
      <c r="J33" s="27">
        <v>13.74605236539972</v>
      </c>
      <c r="L33" s="26"/>
      <c r="M33" s="27"/>
      <c r="N33" s="27"/>
      <c r="O33" s="27"/>
    </row>
    <row r="34" spans="5:15" ht="15.75" thickBot="1" x14ac:dyDescent="0.3">
      <c r="G34" s="33">
        <v>19.050000000000011</v>
      </c>
      <c r="H34" s="34">
        <v>0.53</v>
      </c>
      <c r="I34" s="34">
        <v>-8.23</v>
      </c>
      <c r="J34" s="34">
        <v>17.288126110737892</v>
      </c>
      <c r="L34" s="33"/>
      <c r="M34" s="34"/>
      <c r="N34" s="34"/>
      <c r="O34" s="34"/>
    </row>
    <row r="36" spans="5:15" x14ac:dyDescent="0.25">
      <c r="E36" t="s">
        <v>67</v>
      </c>
      <c r="G36" s="44">
        <f>AVERAGE(G20:G34)</f>
        <v>13.257333333333333</v>
      </c>
      <c r="H36" s="44">
        <f t="shared" ref="H36:O36" si="3">AVERAGE(H20:H34)</f>
        <v>10.294</v>
      </c>
      <c r="I36" s="44">
        <f t="shared" si="3"/>
        <v>-6.0393333333333326</v>
      </c>
      <c r="J36" s="44">
        <f t="shared" si="3"/>
        <v>13.535528128477136</v>
      </c>
      <c r="K36" s="44"/>
      <c r="L36" s="44" t="e">
        <f t="shared" si="3"/>
        <v>#DIV/0!</v>
      </c>
      <c r="M36" s="44" t="e">
        <f t="shared" si="3"/>
        <v>#DIV/0!</v>
      </c>
      <c r="N36" s="44" t="e">
        <f t="shared" si="3"/>
        <v>#DIV/0!</v>
      </c>
      <c r="O36" s="44" t="e">
        <f t="shared" si="3"/>
        <v>#DIV/0!</v>
      </c>
    </row>
    <row r="37" spans="5:15" x14ac:dyDescent="0.25">
      <c r="E37" t="s">
        <v>83</v>
      </c>
      <c r="G37" s="44">
        <f>MAX(G20:G34)</f>
        <v>25.310000000000002</v>
      </c>
      <c r="H37" s="44">
        <f t="shared" ref="H37:O37" si="4">MAX(H20:H34)</f>
        <v>19.399999999999999</v>
      </c>
      <c r="I37" s="44">
        <f t="shared" si="4"/>
        <v>26.28</v>
      </c>
      <c r="J37" s="44">
        <f t="shared" si="4"/>
        <v>28.38823928977942</v>
      </c>
      <c r="K37" s="44"/>
      <c r="L37" s="44">
        <f t="shared" si="4"/>
        <v>0</v>
      </c>
      <c r="M37" s="44">
        <f t="shared" si="4"/>
        <v>0</v>
      </c>
      <c r="N37" s="44">
        <f t="shared" si="4"/>
        <v>0</v>
      </c>
      <c r="O37" s="44">
        <f t="shared" si="4"/>
        <v>0</v>
      </c>
    </row>
    <row r="38" spans="5:15" x14ac:dyDescent="0.25">
      <c r="E38" t="s">
        <v>84</v>
      </c>
      <c r="G38" s="44">
        <f>MIN(G20:G34)</f>
        <v>6.3400000000000034</v>
      </c>
      <c r="H38" s="44">
        <f t="shared" ref="H38:O38" si="5">MIN(H20:H34)</f>
        <v>0.26</v>
      </c>
      <c r="I38" s="44">
        <f t="shared" si="5"/>
        <v>-22.2</v>
      </c>
      <c r="J38" s="44">
        <f t="shared" si="5"/>
        <v>4.3346630312753121</v>
      </c>
      <c r="K38" s="44"/>
      <c r="L38" s="44">
        <f t="shared" si="5"/>
        <v>0</v>
      </c>
      <c r="M38" s="44">
        <f t="shared" si="5"/>
        <v>0</v>
      </c>
      <c r="N38" s="44">
        <f t="shared" si="5"/>
        <v>0</v>
      </c>
      <c r="O38" s="4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107</vt:i4>
      </vt:variant>
      <vt:variant>
        <vt:lpstr>Grafieken</vt:lpstr>
      </vt:variant>
      <vt:variant>
        <vt:i4>43</vt:i4>
      </vt:variant>
    </vt:vector>
  </HeadingPairs>
  <TitlesOfParts>
    <vt:vector size="150" baseType="lpstr">
      <vt:lpstr>template</vt:lpstr>
      <vt:lpstr>vergelijking val</vt:lpstr>
      <vt:lpstr>vergelijking rot</vt:lpstr>
      <vt:lpstr>vergelijking epoch</vt:lpstr>
      <vt:lpstr>vergelijking batch size</vt:lpstr>
      <vt:lpstr>vergelijking batchperepoch</vt:lpstr>
      <vt:lpstr>vergelijking val batches</vt:lpstr>
      <vt:lpstr>ggcnn_standaard</vt:lpstr>
      <vt:lpstr>ggcnn2_standaard</vt:lpstr>
      <vt:lpstr>standaard opsomming</vt:lpstr>
      <vt:lpstr>ggcnn_val_0,2</vt:lpstr>
      <vt:lpstr>ggcnn_val_0,4</vt:lpstr>
      <vt:lpstr>ggcnn_val_0,5</vt:lpstr>
      <vt:lpstr>ggcnn_val_0,6</vt:lpstr>
      <vt:lpstr>ggcnn_val_0,8</vt:lpstr>
      <vt:lpstr>opsomming ggcnn val</vt:lpstr>
      <vt:lpstr>ggcnn2_val_0,2</vt:lpstr>
      <vt:lpstr>ggcnn2_val_0,4</vt:lpstr>
      <vt:lpstr>ggcnn2_val_0,5</vt:lpstr>
      <vt:lpstr>ggcnn2_val_0,6</vt:lpstr>
      <vt:lpstr>ggcnn2_val_0,8</vt:lpstr>
      <vt:lpstr>opsomming ggcnn2 val</vt:lpstr>
      <vt:lpstr>ggcnn_rot_0,2</vt:lpstr>
      <vt:lpstr>ggcnn_rot_0,4</vt:lpstr>
      <vt:lpstr>ggcnn_rot_0,5</vt:lpstr>
      <vt:lpstr>ggcnn_rot_0,6</vt:lpstr>
      <vt:lpstr>ggcnn_rot_0,8</vt:lpstr>
      <vt:lpstr>ggcnn_rot_1</vt:lpstr>
      <vt:lpstr>ggcnn rot opsomming</vt:lpstr>
      <vt:lpstr>ggcnn2_rot_0,2</vt:lpstr>
      <vt:lpstr>ggcnn2_rot_0,4</vt:lpstr>
      <vt:lpstr>ggcnn2_rot_0,5</vt:lpstr>
      <vt:lpstr>ggcnn2_rot_0,6</vt:lpstr>
      <vt:lpstr>ggcnn2_rot_0,8</vt:lpstr>
      <vt:lpstr>ggcnn2_rot_1</vt:lpstr>
      <vt:lpstr>ggcnn2 rot opsom</vt:lpstr>
      <vt:lpstr>ggcnn_epoch_1</vt:lpstr>
      <vt:lpstr>ggcnn_epoch_10</vt:lpstr>
      <vt:lpstr>ggcnn_epoch_20</vt:lpstr>
      <vt:lpstr>ggcnn_epoch_30</vt:lpstr>
      <vt:lpstr>ggcnn_epoch_40</vt:lpstr>
      <vt:lpstr>ggcnn_epoch_60</vt:lpstr>
      <vt:lpstr>ggcnn_epoch_80</vt:lpstr>
      <vt:lpstr>ggcnn_epoch_100</vt:lpstr>
      <vt:lpstr>ggcnn epoch opsom</vt:lpstr>
      <vt:lpstr>ggcnn2_epoch_1</vt:lpstr>
      <vt:lpstr>ggcnn2_epoch_10</vt:lpstr>
      <vt:lpstr>ggcnn2_epoch_20</vt:lpstr>
      <vt:lpstr>ggcnn2_epoch_40</vt:lpstr>
      <vt:lpstr>ggcnn2_epoch_60</vt:lpstr>
      <vt:lpstr>ggcnn2_epoch_80</vt:lpstr>
      <vt:lpstr>ggcnn2_epoch_100</vt:lpstr>
      <vt:lpstr>ggcnn2 opsom epoch</vt:lpstr>
      <vt:lpstr>ggcnn_epoch20_bat_size_4</vt:lpstr>
      <vt:lpstr>ggcnn_epoch20_bat_size_16</vt:lpstr>
      <vt:lpstr>ggcnn batsiz opsom</vt:lpstr>
      <vt:lpstr>ggcnn2_epoch20_bat_size_4</vt:lpstr>
      <vt:lpstr>ggcnn2_epoch20_bat_siz_16</vt:lpstr>
      <vt:lpstr>ggcnn2 batsiz opsom</vt:lpstr>
      <vt:lpstr>ggcnn_epoch20_batperep_100</vt:lpstr>
      <vt:lpstr>ggcnn_epoch20_batperep_500</vt:lpstr>
      <vt:lpstr>ggcnn_epoch_batperep_1500</vt:lpstr>
      <vt:lpstr>ggcnn_epoch20_batperep_2000</vt:lpstr>
      <vt:lpstr>ggcnn batperep opsom</vt:lpstr>
      <vt:lpstr>ggcnn2_epoch20_batperep_100</vt:lpstr>
      <vt:lpstr>ggcnn2_epoch20_batperep_500</vt:lpstr>
      <vt:lpstr>ggcnn2_epoch20_batperep_1500</vt:lpstr>
      <vt:lpstr>ggcnn2_epoch20_batperep_2000</vt:lpstr>
      <vt:lpstr>ggcnn2 batperep opsom</vt:lpstr>
      <vt:lpstr>ggcnn_epoch20_valbat_125</vt:lpstr>
      <vt:lpstr>ggcnn_epoch20_valbat_500</vt:lpstr>
      <vt:lpstr>ggcnn valbat opsom</vt:lpstr>
      <vt:lpstr>ggcnn2_epoch20_valbat_125</vt:lpstr>
      <vt:lpstr>ggcnn2_epoch20_valbat_500</vt:lpstr>
      <vt:lpstr>ggcnn2 valbat opsom</vt:lpstr>
      <vt:lpstr>ggcnn2_met_ruis</vt:lpstr>
      <vt:lpstr>ggcnn2_ruis_val_0,2</vt:lpstr>
      <vt:lpstr>ggcnn2_ruis_val_0,4</vt:lpstr>
      <vt:lpstr>ggcnn2_ruis_val_0,5</vt:lpstr>
      <vt:lpstr>ggcnn_ruis_val_0,6</vt:lpstr>
      <vt:lpstr>ggcnn_ruis_val_0,8</vt:lpstr>
      <vt:lpstr>ggcnn ruis val opsom</vt:lpstr>
      <vt:lpstr>ggcnn_ruis_rot_0,2</vt:lpstr>
      <vt:lpstr>ggcnn_ruis_rot_0,4</vt:lpstr>
      <vt:lpstr>ggcnn_ruis_rot_0,6</vt:lpstr>
      <vt:lpstr>ggcnn_ruis_rot_0,8</vt:lpstr>
      <vt:lpstr>ggcnn_ruis_rot_1</vt:lpstr>
      <vt:lpstr>ggcnn ruis rot opsom</vt:lpstr>
      <vt:lpstr>ggcnn_ruis_epoch_1</vt:lpstr>
      <vt:lpstr>ggcnn_ruis_epoch_10</vt:lpstr>
      <vt:lpstr>ggcnn_ruis_epoch_20</vt:lpstr>
      <vt:lpstr>ggcnn_ruis_epoch_40</vt:lpstr>
      <vt:lpstr>ggcnn_ruis_epoch_60</vt:lpstr>
      <vt:lpstr>ggcnn_ruis_epoch_80</vt:lpstr>
      <vt:lpstr>ggcnn_ruis_epoch_100</vt:lpstr>
      <vt:lpstr>ggcnn2 ruis ep opsom</vt:lpstr>
      <vt:lpstr>ggcnn _ruis_epoch_20_batsiz_4</vt:lpstr>
      <vt:lpstr>ggcnn_ruis_epoch20_batsiz_16</vt:lpstr>
      <vt:lpstr>ggcnn2 ruis batsiz opsom</vt:lpstr>
      <vt:lpstr>ggcnn_ruis_epoch20_batperep_100</vt:lpstr>
      <vt:lpstr>ggcnn_ruis_epoch20_batperep_500</vt:lpstr>
      <vt:lpstr>ggcnn_ruis_epoch20_batperep1500</vt:lpstr>
      <vt:lpstr>ggcnn_ruis_batperep2000</vt:lpstr>
      <vt:lpstr>ggcnn ruis batperep opsom</vt:lpstr>
      <vt:lpstr>ggcnn_ruis_epoch20_valbat_125</vt:lpstr>
      <vt:lpstr>ggcnn_ruis_epoch20_valbat_500</vt:lpstr>
      <vt:lpstr>ggcnn2 ruis valbat opsom</vt:lpstr>
      <vt:lpstr>val drie reeksen</vt:lpstr>
      <vt:lpstr>rot drie reeksen</vt:lpstr>
      <vt:lpstr>epoch drie reeksen</vt:lpstr>
      <vt:lpstr>drie reeksen batch size</vt:lpstr>
      <vt:lpstr>drie reeksen batches per epoch</vt:lpstr>
      <vt:lpstr>drie reeksen val batches</vt:lpstr>
      <vt:lpstr>herkenning standaard</vt:lpstr>
      <vt:lpstr>herkenning val ggcnn</vt:lpstr>
      <vt:lpstr>fout ggcnn val</vt:lpstr>
      <vt:lpstr>ggcnn2 herk val</vt:lpstr>
      <vt:lpstr>ggcnn2 fout val</vt:lpstr>
      <vt:lpstr>herkenning ggcnn rot</vt:lpstr>
      <vt:lpstr>ggcnn fout rot</vt:lpstr>
      <vt:lpstr>herken ggcnn2 rot</vt:lpstr>
      <vt:lpstr>ggcnn2 fout rot</vt:lpstr>
      <vt:lpstr>herkenning ggcnn epoch</vt:lpstr>
      <vt:lpstr>ggcnn fout epoch</vt:lpstr>
      <vt:lpstr>herkenning ggcnn2 epoch</vt:lpstr>
      <vt:lpstr>ggcnn2 fout epoch</vt:lpstr>
      <vt:lpstr>herken ggcnn batch size</vt:lpstr>
      <vt:lpstr>ggcnn fout batsiz</vt:lpstr>
      <vt:lpstr>herkenning ggcnn batch size</vt:lpstr>
      <vt:lpstr>ggcnn2 fout batsiz</vt:lpstr>
      <vt:lpstr>herken ggcnn batperep</vt:lpstr>
      <vt:lpstr>ggcnn fout batperep</vt:lpstr>
      <vt:lpstr>herken ggcnn2 batperep</vt:lpstr>
      <vt:lpstr>ggcnn2 batperep fout</vt:lpstr>
      <vt:lpstr>herken ggcnn valbat</vt:lpstr>
      <vt:lpstr>ggcnn fout valbat</vt:lpstr>
      <vt:lpstr>herken ggcnn2 valbat</vt:lpstr>
      <vt:lpstr>ggcnn2 fout valbat</vt:lpstr>
      <vt:lpstr>herken ggcnn2 ruis val</vt:lpstr>
      <vt:lpstr>ggcnn ruis fout val</vt:lpstr>
      <vt:lpstr>herken ggcnn2 ruis rot</vt:lpstr>
      <vt:lpstr>fout ggcnn ruis rot</vt:lpstr>
      <vt:lpstr>herken ggcnn2 ruis ep</vt:lpstr>
      <vt:lpstr>ggcnn ruis epoch fout</vt:lpstr>
      <vt:lpstr>herken ggcnn2 ruis batsiz</vt:lpstr>
      <vt:lpstr>fout ggcnn ruis bat siz</vt:lpstr>
      <vt:lpstr>herken ggcnn2 ruis batperep</vt:lpstr>
      <vt:lpstr>ggcnn ruis batperep verloop</vt:lpstr>
      <vt:lpstr>herken ggcnn2 ruis valbat</vt:lpstr>
      <vt:lpstr>fout ggcnn ruis valbat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2022-07-04T11:59:54Z</dcterms:created>
  <dcterms:modified xsi:type="dcterms:W3CDTF">2022-08-23T19:35:49Z</dcterms:modified>
</cp:coreProperties>
</file>