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luc/Downloads/"/>
    </mc:Choice>
  </mc:AlternateContent>
  <xr:revisionPtr revIDLastSave="0" documentId="13_ncr:1_{2D1F505C-BF02-E44D-84FF-33A4E1521157}" xr6:coauthVersionLast="47" xr6:coauthVersionMax="47" xr10:uidLastSave="{00000000-0000-0000-0000-000000000000}"/>
  <bookViews>
    <workbookView xWindow="0" yWindow="500" windowWidth="38400" windowHeight="22460" firstSheet="4" activeTab="15" xr2:uid="{00000000-000D-0000-FFFF-FFFF00000000}"/>
  </bookViews>
  <sheets>
    <sheet name="mIoU" sheetId="2" r:id="rId1"/>
    <sheet name="mIoU Improvement over Pointnet+" sheetId="3" r:id="rId2"/>
    <sheet name="mIoU Improvement over RF" sheetId="4" r:id="rId3"/>
    <sheet name="mIoU pretraining improvement" sheetId="5" r:id="rId4"/>
    <sheet name="mIoU Holdout difference (holdou" sheetId="6" r:id="rId5"/>
    <sheet name="mIoU effective" sheetId="7" r:id="rId6"/>
    <sheet name="Improvement via training%" sheetId="8" r:id="rId7"/>
    <sheet name="Effective mIoU Improvement via " sheetId="9" r:id="rId8"/>
    <sheet name="Effective mIoU Improv. over lab" sheetId="10" r:id="rId9"/>
    <sheet name="mIoU (effective-base)" sheetId="11" r:id="rId10"/>
    <sheet name="PointTransformer" sheetId="12" r:id="rId11"/>
    <sheet name="KPConv" sheetId="13" r:id="rId12"/>
    <sheet name="Pointnet++" sheetId="14" r:id="rId13"/>
    <sheet name="Random Forests" sheetId="15" r:id="rId14"/>
    <sheet name="XGBoost" sheetId="16" r:id="rId15"/>
    <sheet name="Active Learning"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7" l="1"/>
  <c r="G33" i="17"/>
  <c r="I33" i="17" s="1"/>
  <c r="I32" i="17"/>
  <c r="I31" i="17"/>
  <c r="F3" i="17"/>
  <c r="E3" i="17"/>
  <c r="AO49" i="12"/>
  <c r="AN49" i="12"/>
  <c r="AM49" i="12"/>
  <c r="AL49" i="12"/>
  <c r="AK49" i="12"/>
  <c r="AJ49" i="12"/>
  <c r="AH49" i="12"/>
  <c r="AO47" i="12"/>
  <c r="AN47" i="12"/>
  <c r="AM47" i="12"/>
  <c r="AL47" i="12"/>
  <c r="AK47" i="12"/>
  <c r="AJ47" i="12"/>
  <c r="AH47" i="12"/>
  <c r="AO45" i="12"/>
  <c r="AN45" i="12"/>
  <c r="AM45" i="12"/>
  <c r="AL45" i="12"/>
  <c r="AK45" i="12"/>
  <c r="AJ45" i="12"/>
  <c r="AH45" i="12"/>
  <c r="AO41" i="12"/>
  <c r="AN41" i="12"/>
  <c r="AM41" i="12"/>
  <c r="AL41" i="12"/>
  <c r="AK41" i="12"/>
  <c r="AJ41" i="12"/>
  <c r="AI41" i="12"/>
  <c r="AH41" i="12"/>
  <c r="AO39" i="12"/>
  <c r="AN39" i="12"/>
  <c r="AM39" i="12"/>
  <c r="AL39" i="12"/>
  <c r="AK39" i="12"/>
  <c r="AJ39" i="12"/>
  <c r="AI39" i="12"/>
  <c r="AH39" i="12"/>
  <c r="AO37" i="12"/>
  <c r="AN37" i="12"/>
  <c r="AM37" i="12"/>
  <c r="AL37" i="12"/>
  <c r="AK37" i="12"/>
  <c r="AJ37" i="12"/>
  <c r="AI37" i="12"/>
  <c r="AH37" i="12"/>
  <c r="AO33" i="12"/>
  <c r="AN33" i="12"/>
  <c r="AM33" i="12"/>
  <c r="AL33" i="12"/>
  <c r="AK33" i="12"/>
  <c r="AJ33" i="12"/>
  <c r="AI33" i="12"/>
  <c r="AH33" i="12"/>
  <c r="AO31" i="12"/>
  <c r="AN31" i="12"/>
  <c r="AM31" i="12"/>
  <c r="AL31" i="12"/>
  <c r="AK31" i="12"/>
  <c r="AJ31" i="12"/>
  <c r="AI31" i="12"/>
  <c r="AH31" i="12"/>
  <c r="AO29" i="12"/>
  <c r="AN29" i="12"/>
  <c r="AM29" i="12"/>
  <c r="AL29" i="12"/>
  <c r="AK29" i="12"/>
  <c r="AJ29" i="12"/>
  <c r="AI29" i="12"/>
  <c r="AH29" i="12"/>
  <c r="AO25" i="12"/>
  <c r="AN25" i="12"/>
  <c r="AM25" i="12"/>
  <c r="AL25" i="12"/>
  <c r="AK25" i="12"/>
  <c r="AJ25" i="12"/>
  <c r="AI25" i="12"/>
  <c r="AH25" i="12"/>
  <c r="AO23" i="12"/>
  <c r="AN23" i="12"/>
  <c r="AM23" i="12"/>
  <c r="AL23" i="12"/>
  <c r="AK23" i="12"/>
  <c r="AJ23" i="12"/>
  <c r="AI23" i="12"/>
  <c r="AH23" i="12"/>
  <c r="AO21" i="12"/>
  <c r="AN21" i="12"/>
  <c r="AM21" i="12"/>
  <c r="AL21" i="12"/>
  <c r="AK21" i="12"/>
  <c r="AJ21" i="12"/>
  <c r="AI21" i="12"/>
  <c r="AH21" i="12"/>
  <c r="AO17" i="12"/>
  <c r="AN17" i="12"/>
  <c r="AM17" i="12"/>
  <c r="AL17" i="12"/>
  <c r="AK17" i="12"/>
  <c r="AJ17" i="12"/>
  <c r="AI17" i="12"/>
  <c r="AH17" i="12"/>
  <c r="AO15" i="12"/>
  <c r="AN15" i="12"/>
  <c r="AM15" i="12"/>
  <c r="AL15" i="12"/>
  <c r="AK15" i="12"/>
  <c r="AJ15" i="12"/>
  <c r="AI15" i="12"/>
  <c r="AH15" i="12"/>
  <c r="AO13" i="12"/>
  <c r="AN13" i="12"/>
  <c r="AM13" i="12"/>
  <c r="AL13" i="12"/>
  <c r="AK13" i="12"/>
  <c r="AJ13" i="12"/>
  <c r="AI13" i="12"/>
  <c r="AH13" i="12"/>
  <c r="AO9" i="12"/>
  <c r="AN9" i="12"/>
  <c r="AM9" i="12"/>
  <c r="AL9" i="12"/>
  <c r="AK9" i="12"/>
  <c r="AJ9" i="12"/>
  <c r="AI9" i="12"/>
  <c r="AH9" i="12"/>
  <c r="AO7" i="12"/>
  <c r="AN7" i="12"/>
  <c r="AM7" i="12"/>
  <c r="AL7" i="12"/>
  <c r="AK7" i="12"/>
  <c r="AJ7" i="12"/>
  <c r="AI7" i="12"/>
  <c r="AH7" i="12"/>
  <c r="AO5" i="12"/>
  <c r="AN5" i="12"/>
  <c r="AM5" i="12"/>
  <c r="AL5" i="12"/>
  <c r="AK5" i="12"/>
  <c r="AJ5" i="12"/>
  <c r="AI5" i="12"/>
  <c r="AH5" i="12"/>
  <c r="F28" i="5"/>
  <c r="Q37" i="4"/>
  <c r="M36" i="4"/>
  <c r="N34" i="4"/>
  <c r="H31" i="4"/>
  <c r="J28" i="4"/>
  <c r="C17" i="4"/>
  <c r="E12" i="4"/>
  <c r="E6" i="4"/>
  <c r="N37" i="3"/>
  <c r="F36" i="3"/>
  <c r="D36" i="3"/>
  <c r="P35" i="3"/>
  <c r="M35" i="3"/>
  <c r="J35" i="3"/>
  <c r="H35" i="3"/>
  <c r="B35" i="3"/>
  <c r="P34" i="3"/>
  <c r="H34" i="3"/>
  <c r="N31" i="3"/>
  <c r="C30" i="3"/>
  <c r="J29" i="3"/>
  <c r="J28" i="3"/>
  <c r="N26" i="3"/>
  <c r="N25" i="3"/>
  <c r="N23" i="3"/>
  <c r="F23" i="3"/>
  <c r="C23" i="3"/>
  <c r="N22" i="3"/>
  <c r="F22" i="3"/>
  <c r="N18" i="3"/>
  <c r="F18" i="3"/>
  <c r="M12" i="3"/>
  <c r="M11" i="3"/>
  <c r="M10" i="3"/>
  <c r="K4" i="3"/>
  <c r="Q38" i="2"/>
  <c r="P38" i="2"/>
  <c r="O38" i="2"/>
  <c r="N38" i="2"/>
  <c r="I38" i="2"/>
  <c r="H38" i="2"/>
  <c r="H38" i="3" s="1"/>
  <c r="G38" i="2"/>
  <c r="F38" i="2"/>
  <c r="F38" i="3" s="1"/>
  <c r="Q37" i="2"/>
  <c r="P37" i="2"/>
  <c r="L35" i="4" s="1"/>
  <c r="O37" i="2"/>
  <c r="N37" i="2"/>
  <c r="I37" i="2"/>
  <c r="H37" i="2"/>
  <c r="H37" i="4" s="1"/>
  <c r="G37" i="2"/>
  <c r="F37" i="2"/>
  <c r="F37" i="7" s="1"/>
  <c r="Q36" i="2"/>
  <c r="P36" i="2"/>
  <c r="P36" i="4" s="1"/>
  <c r="O36" i="2"/>
  <c r="N36" i="2"/>
  <c r="M36" i="2"/>
  <c r="L36" i="2"/>
  <c r="L36" i="3" s="1"/>
  <c r="J36" i="2"/>
  <c r="I36" i="2"/>
  <c r="H36" i="2"/>
  <c r="G36" i="2"/>
  <c r="F36" i="2"/>
  <c r="E36" i="2"/>
  <c r="D36" i="2"/>
  <c r="C36" i="2"/>
  <c r="C36" i="4" s="1"/>
  <c r="B36" i="2"/>
  <c r="Q35" i="2"/>
  <c r="P35" i="2"/>
  <c r="O35" i="2"/>
  <c r="O35" i="4" s="1"/>
  <c r="N35" i="2"/>
  <c r="M35" i="2"/>
  <c r="L35" i="2"/>
  <c r="K35" i="2"/>
  <c r="K35" i="3" s="1"/>
  <c r="J35" i="2"/>
  <c r="I35" i="2"/>
  <c r="I35" i="4" s="1"/>
  <c r="H35" i="2"/>
  <c r="G35" i="2"/>
  <c r="F35" i="2"/>
  <c r="E35" i="2"/>
  <c r="D35" i="2"/>
  <c r="C35" i="2"/>
  <c r="C35" i="3" s="1"/>
  <c r="B35" i="2"/>
  <c r="Q34" i="2"/>
  <c r="Q38" i="3" s="1"/>
  <c r="P34" i="2"/>
  <c r="O34" i="2"/>
  <c r="O34" i="3" s="1"/>
  <c r="N34" i="2"/>
  <c r="M34" i="2"/>
  <c r="L34" i="2"/>
  <c r="K34" i="2"/>
  <c r="K34" i="3" s="1"/>
  <c r="J34" i="2"/>
  <c r="J34" i="3" s="1"/>
  <c r="I34" i="2"/>
  <c r="I34" i="3" s="1"/>
  <c r="H34" i="2"/>
  <c r="G34" i="2"/>
  <c r="G34" i="3" s="1"/>
  <c r="F34" i="2"/>
  <c r="E34" i="2"/>
  <c r="D34" i="2"/>
  <c r="C34" i="2"/>
  <c r="C34" i="3" s="1"/>
  <c r="B34" i="2"/>
  <c r="Q32" i="2"/>
  <c r="Q32" i="3" s="1"/>
  <c r="P32" i="2"/>
  <c r="O32" i="2"/>
  <c r="N32" i="2"/>
  <c r="I32" i="2"/>
  <c r="H32" i="2"/>
  <c r="G32" i="2"/>
  <c r="G32" i="4" s="1"/>
  <c r="F32" i="2"/>
  <c r="F32" i="7" s="1"/>
  <c r="Q31" i="2"/>
  <c r="P31" i="2"/>
  <c r="O31" i="2"/>
  <c r="N31" i="2"/>
  <c r="I31" i="2"/>
  <c r="H31" i="2"/>
  <c r="G31" i="2"/>
  <c r="C29" i="4" s="1"/>
  <c r="F31" i="2"/>
  <c r="F32" i="4" s="1"/>
  <c r="Q30" i="2"/>
  <c r="Q30" i="3" s="1"/>
  <c r="P30" i="2"/>
  <c r="O30" i="2"/>
  <c r="O30" i="3" s="1"/>
  <c r="M30" i="2"/>
  <c r="L30" i="2"/>
  <c r="K30" i="2"/>
  <c r="J30" i="2"/>
  <c r="B30" i="6" s="1"/>
  <c r="I30" i="2"/>
  <c r="H30" i="2"/>
  <c r="H30" i="4" s="1"/>
  <c r="G30" i="2"/>
  <c r="E30" i="2"/>
  <c r="D30" i="2"/>
  <c r="C30" i="2"/>
  <c r="B30" i="2"/>
  <c r="Q29" i="2"/>
  <c r="Q29" i="3" s="1"/>
  <c r="P29" i="2"/>
  <c r="P29" i="4" s="1"/>
  <c r="O29" i="2"/>
  <c r="N29" i="2"/>
  <c r="M29" i="2"/>
  <c r="M29" i="4" s="1"/>
  <c r="L29" i="2"/>
  <c r="K29" i="2"/>
  <c r="J29" i="2"/>
  <c r="I29" i="2"/>
  <c r="I29" i="4" s="1"/>
  <c r="H29" i="2"/>
  <c r="G29" i="2"/>
  <c r="F29" i="2"/>
  <c r="E29" i="2"/>
  <c r="D29" i="2"/>
  <c r="C29" i="2"/>
  <c r="B29" i="2"/>
  <c r="Q28" i="2"/>
  <c r="Q28" i="3" s="1"/>
  <c r="P28" i="2"/>
  <c r="P30" i="3" s="1"/>
  <c r="O28" i="2"/>
  <c r="O28" i="3" s="1"/>
  <c r="N28" i="2"/>
  <c r="M28" i="2"/>
  <c r="M28" i="4" s="1"/>
  <c r="L28" i="2"/>
  <c r="K28" i="2"/>
  <c r="K28" i="4" s="1"/>
  <c r="J28" i="2"/>
  <c r="I28" i="2"/>
  <c r="I28" i="3" s="1"/>
  <c r="H28" i="2"/>
  <c r="H32" i="3" s="1"/>
  <c r="G28" i="2"/>
  <c r="G28" i="3" s="1"/>
  <c r="F28" i="2"/>
  <c r="E28" i="2"/>
  <c r="E28" i="3" s="1"/>
  <c r="D28" i="2"/>
  <c r="D28" i="3" s="1"/>
  <c r="C28" i="2"/>
  <c r="C28" i="3" s="1"/>
  <c r="B28" i="2"/>
  <c r="Q26" i="2"/>
  <c r="Q26" i="3" s="1"/>
  <c r="P26" i="2"/>
  <c r="O26" i="2"/>
  <c r="O26" i="3" s="1"/>
  <c r="N26" i="2"/>
  <c r="I26" i="2"/>
  <c r="I26" i="4" s="1"/>
  <c r="H26" i="2"/>
  <c r="H26" i="3" s="1"/>
  <c r="G26" i="2"/>
  <c r="G26" i="3" s="1"/>
  <c r="F26" i="2"/>
  <c r="Q25" i="2"/>
  <c r="Q25" i="3" s="1"/>
  <c r="P25" i="2"/>
  <c r="P25" i="3" s="1"/>
  <c r="O25" i="2"/>
  <c r="O25" i="3" s="1"/>
  <c r="N25" i="2"/>
  <c r="I25" i="2"/>
  <c r="I25" i="3" s="1"/>
  <c r="H25" i="2"/>
  <c r="G25" i="2"/>
  <c r="F25" i="2"/>
  <c r="Q24" i="2"/>
  <c r="Q24" i="3" s="1"/>
  <c r="P24" i="2"/>
  <c r="P24" i="4" s="1"/>
  <c r="O24" i="2"/>
  <c r="O24" i="4" s="1"/>
  <c r="N24" i="2"/>
  <c r="M24" i="2"/>
  <c r="M24" i="3" s="1"/>
  <c r="L24" i="2"/>
  <c r="L24" i="3" s="1"/>
  <c r="K24" i="2"/>
  <c r="K24" i="3" s="1"/>
  <c r="J24" i="2"/>
  <c r="I24" i="2"/>
  <c r="I24" i="3" s="1"/>
  <c r="H24" i="2"/>
  <c r="G24" i="2"/>
  <c r="G24" i="4" s="1"/>
  <c r="F24" i="2"/>
  <c r="E24" i="2"/>
  <c r="D24" i="2"/>
  <c r="C24" i="2"/>
  <c r="B24" i="2"/>
  <c r="Q23" i="2"/>
  <c r="Q23" i="3" s="1"/>
  <c r="P23" i="2"/>
  <c r="P23" i="4" s="1"/>
  <c r="O23" i="2"/>
  <c r="O23" i="3" s="1"/>
  <c r="N23" i="2"/>
  <c r="M23" i="2"/>
  <c r="M23" i="3" s="1"/>
  <c r="L23" i="2"/>
  <c r="K23" i="2"/>
  <c r="J23" i="2"/>
  <c r="I23" i="2"/>
  <c r="I23" i="4" s="1"/>
  <c r="H23" i="2"/>
  <c r="G23" i="2"/>
  <c r="G23" i="4" s="1"/>
  <c r="F23" i="2"/>
  <c r="E23" i="2"/>
  <c r="D23" i="2"/>
  <c r="D23" i="4" s="1"/>
  <c r="C23" i="2"/>
  <c r="B23" i="2"/>
  <c r="Q22" i="2"/>
  <c r="Q22" i="3" s="1"/>
  <c r="P22" i="2"/>
  <c r="P22" i="3" s="1"/>
  <c r="O22" i="2"/>
  <c r="O22" i="3" s="1"/>
  <c r="N22" i="2"/>
  <c r="M22" i="2"/>
  <c r="L22" i="2"/>
  <c r="K22" i="2"/>
  <c r="J22" i="2"/>
  <c r="I22" i="2"/>
  <c r="I22" i="3" s="1"/>
  <c r="H22" i="2"/>
  <c r="H22" i="3" s="1"/>
  <c r="G22" i="2"/>
  <c r="G22" i="4" s="1"/>
  <c r="F22" i="2"/>
  <c r="E22" i="2"/>
  <c r="E22" i="3" s="1"/>
  <c r="D22" i="2"/>
  <c r="D22" i="4" s="1"/>
  <c r="C22" i="2"/>
  <c r="B22" i="2"/>
  <c r="Q20" i="2"/>
  <c r="Q20" i="3" s="1"/>
  <c r="P20" i="2"/>
  <c r="P20" i="3" s="1"/>
  <c r="O20" i="2"/>
  <c r="O20" i="3" s="1"/>
  <c r="N20" i="2"/>
  <c r="I20" i="2"/>
  <c r="I20" i="3" s="1"/>
  <c r="H20" i="2"/>
  <c r="G20" i="2"/>
  <c r="G20" i="3" s="1"/>
  <c r="F20" i="2"/>
  <c r="Q19" i="2"/>
  <c r="Q19" i="4" s="1"/>
  <c r="P19" i="2"/>
  <c r="P19" i="4" s="1"/>
  <c r="O19" i="2"/>
  <c r="O19" i="3" s="1"/>
  <c r="N19" i="2"/>
  <c r="I19" i="2"/>
  <c r="I19" i="3" s="1"/>
  <c r="H19" i="2"/>
  <c r="H19" i="3" s="1"/>
  <c r="G19" i="2"/>
  <c r="G19" i="3" s="1"/>
  <c r="F19" i="2"/>
  <c r="F19" i="7" s="1"/>
  <c r="Q18" i="2"/>
  <c r="Q18" i="3" s="1"/>
  <c r="P18" i="2"/>
  <c r="P18" i="3" s="1"/>
  <c r="O18" i="2"/>
  <c r="O18" i="3" s="1"/>
  <c r="N18" i="2"/>
  <c r="M18" i="2"/>
  <c r="M18" i="3" s="1"/>
  <c r="L18" i="2"/>
  <c r="K18" i="2"/>
  <c r="J18" i="2"/>
  <c r="I18" i="2"/>
  <c r="I18" i="3" s="1"/>
  <c r="H18" i="2"/>
  <c r="H18" i="3" s="1"/>
  <c r="G18" i="2"/>
  <c r="G18" i="4" s="1"/>
  <c r="F18" i="2"/>
  <c r="E18" i="2"/>
  <c r="E18" i="3" s="1"/>
  <c r="D18" i="2"/>
  <c r="C18" i="2"/>
  <c r="B18" i="2"/>
  <c r="Q17" i="2"/>
  <c r="Q17" i="3" s="1"/>
  <c r="P17" i="2"/>
  <c r="P17" i="4" s="1"/>
  <c r="O17" i="2"/>
  <c r="O17" i="3" s="1"/>
  <c r="N17" i="2"/>
  <c r="M17" i="2"/>
  <c r="M17" i="3" s="1"/>
  <c r="L17" i="2"/>
  <c r="L17" i="3" s="1"/>
  <c r="K17" i="2"/>
  <c r="K17" i="3" s="1"/>
  <c r="J17" i="2"/>
  <c r="I17" i="2"/>
  <c r="I17" i="4" s="1"/>
  <c r="H17" i="2"/>
  <c r="G17" i="2"/>
  <c r="F17" i="2"/>
  <c r="E17" i="2"/>
  <c r="D17" i="2"/>
  <c r="C17" i="2"/>
  <c r="B17" i="2"/>
  <c r="Q16" i="2"/>
  <c r="Q16" i="3" s="1"/>
  <c r="P16" i="2"/>
  <c r="P16" i="4" s="1"/>
  <c r="O16" i="2"/>
  <c r="N16" i="2"/>
  <c r="M16" i="2"/>
  <c r="M16" i="4" s="1"/>
  <c r="L16" i="2"/>
  <c r="K16" i="2"/>
  <c r="K16" i="4" s="1"/>
  <c r="J16" i="2"/>
  <c r="I16" i="2"/>
  <c r="I16" i="3" s="1"/>
  <c r="H16" i="2"/>
  <c r="H16" i="3" s="1"/>
  <c r="G16" i="2"/>
  <c r="G16" i="3" s="1"/>
  <c r="F16" i="2"/>
  <c r="E16" i="2"/>
  <c r="E16" i="5" s="1"/>
  <c r="D16" i="2"/>
  <c r="C16" i="2"/>
  <c r="B16" i="2"/>
  <c r="Q14" i="2"/>
  <c r="Q14" i="4" s="1"/>
  <c r="O14" i="2"/>
  <c r="O14" i="3" s="1"/>
  <c r="N14" i="2"/>
  <c r="I14" i="2"/>
  <c r="I14" i="4" s="1"/>
  <c r="H14" i="2"/>
  <c r="G14" i="2"/>
  <c r="G14" i="4" s="1"/>
  <c r="F14" i="2"/>
  <c r="Q13" i="2"/>
  <c r="Q13" i="4" s="1"/>
  <c r="P13" i="2"/>
  <c r="P13" i="3" s="1"/>
  <c r="O13" i="2"/>
  <c r="N13" i="2"/>
  <c r="J10" i="4" s="1"/>
  <c r="I13" i="2"/>
  <c r="H13" i="2"/>
  <c r="G13" i="2"/>
  <c r="F13" i="2"/>
  <c r="Q12" i="2"/>
  <c r="P12" i="2"/>
  <c r="P12" i="3" s="1"/>
  <c r="O12" i="2"/>
  <c r="O12" i="3" s="1"/>
  <c r="N12" i="2"/>
  <c r="M12" i="2"/>
  <c r="L12" i="2"/>
  <c r="L12" i="3" s="1"/>
  <c r="K12" i="2"/>
  <c r="K12" i="3" s="1"/>
  <c r="J12" i="2"/>
  <c r="J12" i="3" s="1"/>
  <c r="I12" i="2"/>
  <c r="H12" i="2"/>
  <c r="H12" i="3" s="1"/>
  <c r="G12" i="2"/>
  <c r="G12" i="3" s="1"/>
  <c r="F12" i="2"/>
  <c r="E12" i="2"/>
  <c r="D12" i="2"/>
  <c r="C12" i="2"/>
  <c r="B12" i="2"/>
  <c r="Q11" i="2"/>
  <c r="P11" i="2"/>
  <c r="P11" i="4" s="1"/>
  <c r="O11" i="2"/>
  <c r="O11" i="3" s="1"/>
  <c r="N11" i="2"/>
  <c r="N11" i="3" s="1"/>
  <c r="M11" i="2"/>
  <c r="L11" i="2"/>
  <c r="L11" i="3" s="1"/>
  <c r="K11" i="2"/>
  <c r="J11" i="2"/>
  <c r="I11" i="2"/>
  <c r="H11" i="2"/>
  <c r="H11" i="3" s="1"/>
  <c r="G11" i="2"/>
  <c r="G11" i="3" s="1"/>
  <c r="F11" i="2"/>
  <c r="F11" i="3" s="1"/>
  <c r="E11" i="2"/>
  <c r="E11" i="3" s="1"/>
  <c r="D11" i="2"/>
  <c r="D11" i="3" s="1"/>
  <c r="C11" i="2"/>
  <c r="C11" i="3" s="1"/>
  <c r="B11" i="2"/>
  <c r="Q10" i="2"/>
  <c r="P10" i="2"/>
  <c r="P10" i="4" s="1"/>
  <c r="O10" i="2"/>
  <c r="O10" i="3" s="1"/>
  <c r="N10" i="2"/>
  <c r="N10" i="3" s="1"/>
  <c r="M10" i="2"/>
  <c r="L10" i="2"/>
  <c r="L10" i="3" s="1"/>
  <c r="K10" i="2"/>
  <c r="K10" i="3" s="1"/>
  <c r="J10" i="2"/>
  <c r="I10" i="2"/>
  <c r="I10" i="3" s="1"/>
  <c r="H10" i="2"/>
  <c r="G10" i="2"/>
  <c r="G10" i="4" s="1"/>
  <c r="F10" i="2"/>
  <c r="F14" i="3" s="1"/>
  <c r="E10" i="2"/>
  <c r="E10" i="5" s="1"/>
  <c r="D10" i="2"/>
  <c r="D10" i="4" s="1"/>
  <c r="C10" i="2"/>
  <c r="B10" i="2"/>
  <c r="B10" i="4" s="1"/>
  <c r="Q8" i="2"/>
  <c r="P8" i="2"/>
  <c r="P8" i="3" s="1"/>
  <c r="O8" i="2"/>
  <c r="O8" i="3" s="1"/>
  <c r="N8" i="2"/>
  <c r="N8" i="3" s="1"/>
  <c r="I8" i="2"/>
  <c r="I8" i="7" s="1"/>
  <c r="H8" i="2"/>
  <c r="G8" i="2"/>
  <c r="G8" i="7" s="1"/>
  <c r="F8" i="2"/>
  <c r="Q7" i="2"/>
  <c r="P7" i="2"/>
  <c r="P7" i="3" s="1"/>
  <c r="O7" i="2"/>
  <c r="O7" i="3" s="1"/>
  <c r="N7" i="2"/>
  <c r="F7" i="6" s="1"/>
  <c r="I7" i="2"/>
  <c r="H7" i="2"/>
  <c r="H7" i="7" s="1"/>
  <c r="G7" i="2"/>
  <c r="G7" i="3" s="1"/>
  <c r="F7" i="2"/>
  <c r="F7" i="7" s="1"/>
  <c r="Q6" i="2"/>
  <c r="P6" i="2"/>
  <c r="P6" i="3" s="1"/>
  <c r="O6" i="2"/>
  <c r="O6" i="3" s="1"/>
  <c r="N6" i="2"/>
  <c r="N6" i="3" s="1"/>
  <c r="M6" i="2"/>
  <c r="M6" i="3" s="1"/>
  <c r="L6" i="2"/>
  <c r="K6" i="2"/>
  <c r="J6" i="2"/>
  <c r="I6" i="2"/>
  <c r="H6" i="2"/>
  <c r="H6" i="3" s="1"/>
  <c r="G6" i="2"/>
  <c r="G6" i="4" s="1"/>
  <c r="F6" i="2"/>
  <c r="F6" i="3" s="1"/>
  <c r="E6" i="2"/>
  <c r="D6" i="2"/>
  <c r="D6" i="3" s="1"/>
  <c r="C6" i="2"/>
  <c r="B6" i="2"/>
  <c r="Q5" i="2"/>
  <c r="P5" i="2"/>
  <c r="P5" i="4" s="1"/>
  <c r="O5" i="2"/>
  <c r="O5" i="3" s="1"/>
  <c r="M5" i="2"/>
  <c r="L5" i="2"/>
  <c r="L5" i="4" s="1"/>
  <c r="K5" i="2"/>
  <c r="J5" i="2"/>
  <c r="I5" i="2"/>
  <c r="H5" i="2"/>
  <c r="G5" i="2"/>
  <c r="G5" i="3" s="1"/>
  <c r="E5" i="2"/>
  <c r="E5" i="4" s="1"/>
  <c r="D5" i="2"/>
  <c r="C5" i="2"/>
  <c r="C5" i="3" s="1"/>
  <c r="B5" i="2"/>
  <c r="B5" i="7" s="1"/>
  <c r="Q4" i="2"/>
  <c r="P4" i="2"/>
  <c r="O4" i="2"/>
  <c r="N4" i="2"/>
  <c r="N4" i="4" s="1"/>
  <c r="M4" i="2"/>
  <c r="L4" i="2"/>
  <c r="K4" i="2"/>
  <c r="J4" i="2"/>
  <c r="J4" i="3" s="1"/>
  <c r="I4" i="2"/>
  <c r="I4" i="4" s="1"/>
  <c r="H4" i="2"/>
  <c r="G4" i="2"/>
  <c r="F4" i="2"/>
  <c r="F4" i="3" s="1"/>
  <c r="E4" i="2"/>
  <c r="E4" i="5" s="1"/>
  <c r="D4" i="2"/>
  <c r="C4" i="2"/>
  <c r="B4" i="2"/>
  <c r="B4" i="4" s="1"/>
  <c r="U25" i="3" l="1"/>
  <c r="T12" i="3"/>
  <c r="U18" i="3"/>
  <c r="U30" i="3"/>
  <c r="B18" i="7"/>
  <c r="B18" i="5"/>
  <c r="B18" i="3"/>
  <c r="F19" i="11"/>
  <c r="P19" i="7"/>
  <c r="F20" i="7"/>
  <c r="F20" i="4"/>
  <c r="B22" i="7"/>
  <c r="B22" i="5"/>
  <c r="B22" i="3"/>
  <c r="F22" i="5"/>
  <c r="B22" i="6"/>
  <c r="J22" i="3"/>
  <c r="B23" i="5"/>
  <c r="B23" i="7"/>
  <c r="B23" i="4"/>
  <c r="B23" i="3"/>
  <c r="B23" i="6"/>
  <c r="J23" i="4"/>
  <c r="J23" i="3"/>
  <c r="B24" i="7"/>
  <c r="B24" i="5"/>
  <c r="B24" i="6"/>
  <c r="J24" i="4"/>
  <c r="F25" i="7"/>
  <c r="F25" i="3"/>
  <c r="F26" i="7"/>
  <c r="F26" i="3"/>
  <c r="F26" i="4"/>
  <c r="B28" i="5"/>
  <c r="B28" i="7"/>
  <c r="B28" i="6"/>
  <c r="B29" i="7"/>
  <c r="B29" i="5"/>
  <c r="B29" i="4"/>
  <c r="F29" i="5"/>
  <c r="B29" i="6"/>
  <c r="J29" i="4"/>
  <c r="B30" i="7"/>
  <c r="B30" i="3"/>
  <c r="K30" i="8"/>
  <c r="C30" i="6"/>
  <c r="K30" i="4"/>
  <c r="G30" i="5"/>
  <c r="K30" i="3"/>
  <c r="H31" i="8"/>
  <c r="H31" i="7"/>
  <c r="H32" i="8"/>
  <c r="H32" i="7"/>
  <c r="H32" i="4"/>
  <c r="D34" i="8"/>
  <c r="D34" i="7"/>
  <c r="D34" i="5"/>
  <c r="D34" i="3"/>
  <c r="L34" i="8"/>
  <c r="D34" i="6"/>
  <c r="L34" i="4"/>
  <c r="H34" i="5"/>
  <c r="L34" i="3"/>
  <c r="D35" i="8"/>
  <c r="D35" i="7"/>
  <c r="D35" i="5"/>
  <c r="D35" i="3"/>
  <c r="R35" i="3" s="1"/>
  <c r="L35" i="8"/>
  <c r="D35" i="6"/>
  <c r="H35" i="5"/>
  <c r="L35" i="3"/>
  <c r="D36" i="8"/>
  <c r="D36" i="7"/>
  <c r="D36" i="4"/>
  <c r="D36" i="5"/>
  <c r="M36" i="8"/>
  <c r="E36" i="6"/>
  <c r="I36" i="5"/>
  <c r="I37" i="8"/>
  <c r="I37" i="7"/>
  <c r="I37" i="4"/>
  <c r="I37" i="3"/>
  <c r="I38" i="8"/>
  <c r="I38" i="7"/>
  <c r="I38" i="4"/>
  <c r="I38" i="3"/>
  <c r="E4" i="3"/>
  <c r="N4" i="3"/>
  <c r="F7" i="3"/>
  <c r="I23" i="3"/>
  <c r="M28" i="3"/>
  <c r="I29" i="3"/>
  <c r="J30" i="3"/>
  <c r="G31" i="3"/>
  <c r="G32" i="3"/>
  <c r="I35" i="3"/>
  <c r="F37" i="3"/>
  <c r="P6" i="4"/>
  <c r="D11" i="4"/>
  <c r="G12" i="4"/>
  <c r="M17" i="4"/>
  <c r="P18" i="4"/>
  <c r="B22" i="4"/>
  <c r="Q25" i="4"/>
  <c r="F31" i="4"/>
  <c r="D34" i="4"/>
  <c r="F24" i="5"/>
  <c r="I36" i="8"/>
  <c r="I36" i="7"/>
  <c r="G4" i="8"/>
  <c r="G4" i="7"/>
  <c r="G4" i="4"/>
  <c r="O4" i="8"/>
  <c r="G4" i="6"/>
  <c r="O4" i="4"/>
  <c r="H5" i="7"/>
  <c r="H5" i="8"/>
  <c r="Q5" i="8"/>
  <c r="I5" i="6"/>
  <c r="Q5" i="4"/>
  <c r="I6" i="8"/>
  <c r="I6" i="7"/>
  <c r="Q6" i="8"/>
  <c r="I6" i="6"/>
  <c r="Q6" i="4"/>
  <c r="Q7" i="8"/>
  <c r="I7" i="6"/>
  <c r="Q8" i="8"/>
  <c r="I8" i="6"/>
  <c r="I10" i="8"/>
  <c r="I10" i="7"/>
  <c r="I10" i="4"/>
  <c r="Q10" i="8"/>
  <c r="I10" i="6"/>
  <c r="Q10" i="4"/>
  <c r="I11" i="8"/>
  <c r="I11" i="7"/>
  <c r="Q11" i="8"/>
  <c r="I11" i="6"/>
  <c r="Q11" i="4"/>
  <c r="I12" i="8"/>
  <c r="I12" i="7"/>
  <c r="Q12" i="8"/>
  <c r="I12" i="6"/>
  <c r="Q12" i="4"/>
  <c r="Q13" i="8"/>
  <c r="I13" i="6"/>
  <c r="B16" i="7"/>
  <c r="B16" i="5"/>
  <c r="F16" i="5"/>
  <c r="B16" i="6"/>
  <c r="B17" i="7"/>
  <c r="B17" i="5"/>
  <c r="B17" i="4"/>
  <c r="B17" i="6"/>
  <c r="J17" i="4"/>
  <c r="B18" i="6"/>
  <c r="J18" i="4"/>
  <c r="J18" i="3"/>
  <c r="H4" i="7"/>
  <c r="H4" i="8"/>
  <c r="H4" i="3"/>
  <c r="P4" i="8"/>
  <c r="H4" i="6"/>
  <c r="P4" i="4"/>
  <c r="P4" i="3"/>
  <c r="I5" i="8"/>
  <c r="I5" i="7"/>
  <c r="I5" i="4"/>
  <c r="B6" i="7"/>
  <c r="B6" i="5"/>
  <c r="B6" i="3"/>
  <c r="B6" i="6"/>
  <c r="J6" i="4"/>
  <c r="J6" i="3"/>
  <c r="F7" i="11"/>
  <c r="P7" i="7"/>
  <c r="F8" i="7"/>
  <c r="F8" i="4"/>
  <c r="B10" i="7"/>
  <c r="B10" i="5"/>
  <c r="B10" i="3"/>
  <c r="B10" i="6"/>
  <c r="F10" i="5"/>
  <c r="J10" i="3"/>
  <c r="B11" i="7"/>
  <c r="B11" i="5"/>
  <c r="B11" i="4"/>
  <c r="B11" i="3"/>
  <c r="R11" i="3" s="1"/>
  <c r="B11" i="6"/>
  <c r="J11" i="4"/>
  <c r="J11" i="3"/>
  <c r="B12" i="7"/>
  <c r="B12" i="5"/>
  <c r="B12" i="6"/>
  <c r="J12" i="4"/>
  <c r="F13" i="7"/>
  <c r="F13" i="3"/>
  <c r="F14" i="7"/>
  <c r="F14" i="4"/>
  <c r="C16" i="8"/>
  <c r="C16" i="7"/>
  <c r="C16" i="5"/>
  <c r="C16" i="4"/>
  <c r="K16" i="8"/>
  <c r="C16" i="6"/>
  <c r="G16" i="5"/>
  <c r="C17" i="8"/>
  <c r="C17" i="5"/>
  <c r="C17" i="7"/>
  <c r="K17" i="8"/>
  <c r="G17" i="5"/>
  <c r="C17" i="6"/>
  <c r="K17" i="4"/>
  <c r="C18" i="8"/>
  <c r="C18" i="7"/>
  <c r="C18" i="5"/>
  <c r="C18" i="4"/>
  <c r="K18" i="8"/>
  <c r="G18" i="5"/>
  <c r="G19" i="7"/>
  <c r="G19" i="8"/>
  <c r="G19" i="4"/>
  <c r="G20" i="8"/>
  <c r="G20" i="7"/>
  <c r="C22" i="8"/>
  <c r="C22" i="7"/>
  <c r="C22" i="5"/>
  <c r="C22" i="4"/>
  <c r="K22" i="8"/>
  <c r="G22" i="5"/>
  <c r="C22" i="6"/>
  <c r="C23" i="8"/>
  <c r="C23" i="7"/>
  <c r="C23" i="5"/>
  <c r="K23" i="8"/>
  <c r="G23" i="5"/>
  <c r="C23" i="6"/>
  <c r="K23" i="4"/>
  <c r="C24" i="8"/>
  <c r="C24" i="5"/>
  <c r="C24" i="7"/>
  <c r="C24" i="4"/>
  <c r="C24" i="6"/>
  <c r="K24" i="8"/>
  <c r="G24" i="5"/>
  <c r="G25" i="8"/>
  <c r="G25" i="7"/>
  <c r="G25" i="4"/>
  <c r="G26" i="8"/>
  <c r="G26" i="7"/>
  <c r="C28" i="8"/>
  <c r="C28" i="7"/>
  <c r="C28" i="5"/>
  <c r="C28" i="4"/>
  <c r="K28" i="8"/>
  <c r="G28" i="5"/>
  <c r="C28" i="6"/>
  <c r="C29" i="7"/>
  <c r="C29" i="8"/>
  <c r="C29" i="5"/>
  <c r="K29" i="8"/>
  <c r="C29" i="6"/>
  <c r="G29" i="5"/>
  <c r="K29" i="4"/>
  <c r="C30" i="8"/>
  <c r="C30" i="7"/>
  <c r="C30" i="5"/>
  <c r="C30" i="4"/>
  <c r="D30" i="6"/>
  <c r="L30" i="8"/>
  <c r="H30" i="5"/>
  <c r="I31" i="7"/>
  <c r="I31" i="8"/>
  <c r="I31" i="4"/>
  <c r="I32" i="8"/>
  <c r="I32" i="7"/>
  <c r="E34" i="4"/>
  <c r="E34" i="7"/>
  <c r="E34" i="8"/>
  <c r="E34" i="5"/>
  <c r="E34" i="6"/>
  <c r="M34" i="4"/>
  <c r="M34" i="8"/>
  <c r="I34" i="5"/>
  <c r="E35" i="4"/>
  <c r="E35" i="8"/>
  <c r="E35" i="7"/>
  <c r="E35" i="5"/>
  <c r="E35" i="6"/>
  <c r="M35" i="4"/>
  <c r="M35" i="8"/>
  <c r="I35" i="5"/>
  <c r="E36" i="4"/>
  <c r="E36" i="7"/>
  <c r="E36" i="8"/>
  <c r="E36" i="5"/>
  <c r="F36" i="6"/>
  <c r="N36" i="4"/>
  <c r="N37" i="4"/>
  <c r="F37" i="6"/>
  <c r="F38" i="6"/>
  <c r="N38" i="4"/>
  <c r="O4" i="3"/>
  <c r="E5" i="3"/>
  <c r="P5" i="3"/>
  <c r="U5" i="3" s="1"/>
  <c r="E6" i="3"/>
  <c r="F8" i="3"/>
  <c r="B12" i="3"/>
  <c r="Q13" i="3"/>
  <c r="Q14" i="3"/>
  <c r="B17" i="3"/>
  <c r="C18" i="3"/>
  <c r="K23" i="3"/>
  <c r="B24" i="3"/>
  <c r="G25" i="3"/>
  <c r="L30" i="3"/>
  <c r="H31" i="3"/>
  <c r="E34" i="3"/>
  <c r="T35" i="3"/>
  <c r="M36" i="3"/>
  <c r="G37" i="3"/>
  <c r="K4" i="4"/>
  <c r="F7" i="4"/>
  <c r="G11" i="4"/>
  <c r="I12" i="4"/>
  <c r="F19" i="4"/>
  <c r="I24" i="4"/>
  <c r="G26" i="4"/>
  <c r="G34" i="4"/>
  <c r="F37" i="4"/>
  <c r="F11" i="5"/>
  <c r="F4" i="7"/>
  <c r="F4" i="4"/>
  <c r="I4" i="8"/>
  <c r="I4" i="7"/>
  <c r="Q4" i="8"/>
  <c r="I4" i="6"/>
  <c r="B5" i="6"/>
  <c r="J5" i="4"/>
  <c r="C6" i="7"/>
  <c r="C6" i="8"/>
  <c r="C6" i="5"/>
  <c r="C6" i="4"/>
  <c r="K6" i="8"/>
  <c r="G6" i="5"/>
  <c r="C6" i="6"/>
  <c r="G7" i="7"/>
  <c r="G7" i="4"/>
  <c r="G8" i="11"/>
  <c r="G8" i="10"/>
  <c r="G8" i="9"/>
  <c r="G8" i="8"/>
  <c r="Q8" i="7"/>
  <c r="C10" i="8"/>
  <c r="C10" i="5"/>
  <c r="C10" i="7"/>
  <c r="C10" i="4"/>
  <c r="K10" i="8"/>
  <c r="G10" i="5"/>
  <c r="C10" i="6"/>
  <c r="C11" i="8"/>
  <c r="C11" i="7"/>
  <c r="C11" i="5"/>
  <c r="K11" i="8"/>
  <c r="C11" i="6"/>
  <c r="G11" i="5"/>
  <c r="K11" i="4"/>
  <c r="C12" i="8"/>
  <c r="C12" i="7"/>
  <c r="C12" i="5"/>
  <c r="C12" i="4"/>
  <c r="C12" i="6"/>
  <c r="K12" i="8"/>
  <c r="G12" i="5"/>
  <c r="G13" i="8"/>
  <c r="G13" i="7"/>
  <c r="G13" i="4"/>
  <c r="G14" i="8"/>
  <c r="G14" i="7"/>
  <c r="D16" i="8"/>
  <c r="D16" i="7"/>
  <c r="D16" i="5"/>
  <c r="D16" i="6"/>
  <c r="H16" i="5"/>
  <c r="L16" i="8"/>
  <c r="L16" i="4"/>
  <c r="D17" i="7"/>
  <c r="D17" i="5"/>
  <c r="D17" i="8"/>
  <c r="L17" i="8"/>
  <c r="D17" i="6"/>
  <c r="H17" i="5"/>
  <c r="D18" i="8"/>
  <c r="D18" i="7"/>
  <c r="D18" i="4"/>
  <c r="D18" i="3"/>
  <c r="D18" i="5"/>
  <c r="D18" i="6"/>
  <c r="H18" i="5"/>
  <c r="L18" i="8"/>
  <c r="L18" i="4"/>
  <c r="L18" i="3"/>
  <c r="H19" i="7"/>
  <c r="H19" i="8"/>
  <c r="H20" i="8"/>
  <c r="H20" i="7"/>
  <c r="H20" i="4"/>
  <c r="H20" i="3"/>
  <c r="D22" i="7"/>
  <c r="D22" i="8"/>
  <c r="D22" i="5"/>
  <c r="D22" i="3"/>
  <c r="D22" i="6"/>
  <c r="H22" i="5"/>
  <c r="L22" i="8"/>
  <c r="L22" i="3"/>
  <c r="L22" i="4"/>
  <c r="D23" i="8"/>
  <c r="D23" i="7"/>
  <c r="D23" i="5"/>
  <c r="D23" i="3"/>
  <c r="L23" i="8"/>
  <c r="D23" i="6"/>
  <c r="H23" i="5"/>
  <c r="L23" i="3"/>
  <c r="D24" i="7"/>
  <c r="D24" i="8"/>
  <c r="D24" i="5"/>
  <c r="D24" i="4"/>
  <c r="L24" i="8"/>
  <c r="D24" i="6"/>
  <c r="H24" i="5"/>
  <c r="L24" i="4"/>
  <c r="H25" i="8"/>
  <c r="H25" i="7"/>
  <c r="H25" i="3"/>
  <c r="H26" i="8"/>
  <c r="H26" i="7"/>
  <c r="H26" i="4"/>
  <c r="D28" i="8"/>
  <c r="D28" i="7"/>
  <c r="D28" i="5"/>
  <c r="D28" i="6"/>
  <c r="H28" i="5"/>
  <c r="L28" i="8"/>
  <c r="L28" i="4"/>
  <c r="D29" i="8"/>
  <c r="D29" i="7"/>
  <c r="D29" i="5"/>
  <c r="L29" i="8"/>
  <c r="D29" i="6"/>
  <c r="H29" i="5"/>
  <c r="D30" i="8"/>
  <c r="D30" i="7"/>
  <c r="D30" i="5"/>
  <c r="D30" i="4"/>
  <c r="D30" i="3"/>
  <c r="M30" i="8"/>
  <c r="E30" i="6"/>
  <c r="M30" i="4"/>
  <c r="M30" i="3"/>
  <c r="F31" i="6"/>
  <c r="F32" i="6"/>
  <c r="N32" i="4"/>
  <c r="N32" i="3"/>
  <c r="F34" i="7"/>
  <c r="F34" i="3"/>
  <c r="F34" i="4"/>
  <c r="F34" i="6"/>
  <c r="N34" i="3"/>
  <c r="F35" i="7"/>
  <c r="F35" i="4"/>
  <c r="F35" i="3"/>
  <c r="F35" i="6"/>
  <c r="N35" i="4"/>
  <c r="N35" i="3"/>
  <c r="F36" i="7"/>
  <c r="F36" i="4"/>
  <c r="O36" i="8"/>
  <c r="G36" i="6"/>
  <c r="O36" i="4"/>
  <c r="O37" i="8"/>
  <c r="G37" i="6"/>
  <c r="O37" i="4"/>
  <c r="O37" i="3"/>
  <c r="U37" i="3" s="1"/>
  <c r="O38" i="8"/>
  <c r="G38" i="6"/>
  <c r="O38" i="3"/>
  <c r="O38" i="4"/>
  <c r="G4" i="3"/>
  <c r="S4" i="3" s="1"/>
  <c r="Q4" i="3"/>
  <c r="Q5" i="3"/>
  <c r="H7" i="3"/>
  <c r="G8" i="3"/>
  <c r="C10" i="3"/>
  <c r="C12" i="3"/>
  <c r="C17" i="3"/>
  <c r="G22" i="3"/>
  <c r="C24" i="3"/>
  <c r="I26" i="3"/>
  <c r="K29" i="3"/>
  <c r="T29" i="3" s="1"/>
  <c r="I31" i="3"/>
  <c r="I32" i="3"/>
  <c r="Q34" i="3"/>
  <c r="C36" i="3"/>
  <c r="N36" i="3"/>
  <c r="H37" i="3"/>
  <c r="N38" i="3"/>
  <c r="B6" i="4"/>
  <c r="H7" i="4"/>
  <c r="I11" i="4"/>
  <c r="K12" i="4"/>
  <c r="B18" i="4"/>
  <c r="H19" i="4"/>
  <c r="K24" i="4"/>
  <c r="P28" i="4"/>
  <c r="B30" i="4"/>
  <c r="N31" i="4"/>
  <c r="J34" i="4"/>
  <c r="F12" i="5"/>
  <c r="I30" i="5"/>
  <c r="B5" i="11"/>
  <c r="L5" i="7"/>
  <c r="K5" i="8"/>
  <c r="C5" i="6"/>
  <c r="D6" i="8"/>
  <c r="D6" i="5"/>
  <c r="D6" i="7"/>
  <c r="D6" i="4"/>
  <c r="L6" i="8"/>
  <c r="D6" i="6"/>
  <c r="H6" i="5"/>
  <c r="L6" i="4"/>
  <c r="H7" i="10"/>
  <c r="H7" i="11"/>
  <c r="H7" i="9"/>
  <c r="H7" i="8"/>
  <c r="R7" i="7"/>
  <c r="H8" i="7"/>
  <c r="H8" i="4"/>
  <c r="H8" i="3"/>
  <c r="D10" i="7"/>
  <c r="D10" i="8"/>
  <c r="D10" i="5"/>
  <c r="L10" i="8"/>
  <c r="D10" i="6"/>
  <c r="H10" i="5"/>
  <c r="L10" i="4"/>
  <c r="D11" i="8"/>
  <c r="D11" i="5"/>
  <c r="D11" i="7"/>
  <c r="L11" i="8"/>
  <c r="D11" i="6"/>
  <c r="H11" i="5"/>
  <c r="D12" i="8"/>
  <c r="D12" i="7"/>
  <c r="D12" i="4"/>
  <c r="D12" i="5"/>
  <c r="L12" i="8"/>
  <c r="D12" i="6"/>
  <c r="H12" i="5"/>
  <c r="L12" i="4"/>
  <c r="H13" i="8"/>
  <c r="H13" i="7"/>
  <c r="H14" i="8"/>
  <c r="H14" i="7"/>
  <c r="H14" i="6"/>
  <c r="H14" i="4"/>
  <c r="E16" i="7"/>
  <c r="E16" i="8"/>
  <c r="E16" i="4"/>
  <c r="M16" i="8"/>
  <c r="E16" i="6"/>
  <c r="I16" i="5"/>
  <c r="E17" i="7"/>
  <c r="E17" i="8"/>
  <c r="E17" i="5"/>
  <c r="E17" i="4"/>
  <c r="M17" i="8"/>
  <c r="E17" i="6"/>
  <c r="I17" i="5"/>
  <c r="E18" i="7"/>
  <c r="E18" i="8"/>
  <c r="E18" i="5"/>
  <c r="M18" i="8"/>
  <c r="I18" i="5"/>
  <c r="E18" i="6"/>
  <c r="M18" i="4"/>
  <c r="I19" i="8"/>
  <c r="I19" i="7"/>
  <c r="I19" i="4"/>
  <c r="I20" i="7"/>
  <c r="I20" i="8"/>
  <c r="E22" i="7"/>
  <c r="E22" i="8"/>
  <c r="E22" i="4"/>
  <c r="M22" i="8"/>
  <c r="E22" i="6"/>
  <c r="I22" i="5"/>
  <c r="E23" i="7"/>
  <c r="E23" i="5"/>
  <c r="E23" i="8"/>
  <c r="E23" i="4"/>
  <c r="M23" i="8"/>
  <c r="I23" i="5"/>
  <c r="E23" i="6"/>
  <c r="E24" i="8"/>
  <c r="E24" i="7"/>
  <c r="E24" i="5"/>
  <c r="M24" i="8"/>
  <c r="I24" i="5"/>
  <c r="E24" i="6"/>
  <c r="M24" i="4"/>
  <c r="I25" i="7"/>
  <c r="I25" i="8"/>
  <c r="I25" i="4"/>
  <c r="I26" i="7"/>
  <c r="I26" i="8"/>
  <c r="E28" i="7"/>
  <c r="E28" i="8"/>
  <c r="E28" i="5"/>
  <c r="E28" i="4"/>
  <c r="M28" i="8"/>
  <c r="E28" i="6"/>
  <c r="I28" i="5"/>
  <c r="E29" i="7"/>
  <c r="E29" i="5"/>
  <c r="E29" i="8"/>
  <c r="E29" i="4"/>
  <c r="M29" i="8"/>
  <c r="E29" i="6"/>
  <c r="I29" i="5"/>
  <c r="E30" i="7"/>
  <c r="E30" i="8"/>
  <c r="E30" i="5"/>
  <c r="G30" i="6"/>
  <c r="O30" i="4"/>
  <c r="O31" i="8"/>
  <c r="G31" i="6"/>
  <c r="O31" i="4"/>
  <c r="O32" i="8"/>
  <c r="G32" i="6"/>
  <c r="G34" i="7"/>
  <c r="G34" i="8"/>
  <c r="O34" i="8"/>
  <c r="G34" i="6"/>
  <c r="G35" i="8"/>
  <c r="G35" i="7"/>
  <c r="G35" i="4"/>
  <c r="O35" i="8"/>
  <c r="G35" i="6"/>
  <c r="G36" i="7"/>
  <c r="G36" i="8"/>
  <c r="P36" i="8"/>
  <c r="H36" i="6"/>
  <c r="P37" i="8"/>
  <c r="H37" i="6"/>
  <c r="P37" i="4"/>
  <c r="I4" i="3"/>
  <c r="H5" i="3"/>
  <c r="S5" i="3" s="1"/>
  <c r="G6" i="3"/>
  <c r="S6" i="3" s="1"/>
  <c r="I7" i="3"/>
  <c r="I8" i="3"/>
  <c r="D10" i="3"/>
  <c r="D12" i="3"/>
  <c r="G13" i="3"/>
  <c r="J16" i="3"/>
  <c r="D17" i="3"/>
  <c r="D24" i="3"/>
  <c r="O24" i="3"/>
  <c r="B29" i="3"/>
  <c r="L29" i="3"/>
  <c r="O32" i="3"/>
  <c r="O36" i="3"/>
  <c r="Q4" i="4"/>
  <c r="P7" i="4"/>
  <c r="L11" i="4"/>
  <c r="O12" i="4"/>
  <c r="E18" i="4"/>
  <c r="J22" i="4"/>
  <c r="L23" i="4"/>
  <c r="Q26" i="4"/>
  <c r="E30" i="4"/>
  <c r="B36" i="4"/>
  <c r="C4" i="8"/>
  <c r="C4" i="7"/>
  <c r="C4" i="5"/>
  <c r="C4" i="4"/>
  <c r="C4" i="6"/>
  <c r="K4" i="8"/>
  <c r="G4" i="5"/>
  <c r="C5" i="7"/>
  <c r="C5" i="8"/>
  <c r="C5" i="5"/>
  <c r="C5" i="4"/>
  <c r="H5" i="5"/>
  <c r="L5" i="8"/>
  <c r="D5" i="6"/>
  <c r="E6" i="7"/>
  <c r="E6" i="8"/>
  <c r="E6" i="5"/>
  <c r="M6" i="8"/>
  <c r="E6" i="6"/>
  <c r="I6" i="5"/>
  <c r="M6" i="4"/>
  <c r="I7" i="7"/>
  <c r="I7" i="4"/>
  <c r="I8" i="9"/>
  <c r="I8" i="10"/>
  <c r="I8" i="11"/>
  <c r="I8" i="8"/>
  <c r="S8" i="7"/>
  <c r="E10" i="7"/>
  <c r="E10" i="8"/>
  <c r="E10" i="4"/>
  <c r="M10" i="8"/>
  <c r="I10" i="5"/>
  <c r="E10" i="6"/>
  <c r="E11" i="7"/>
  <c r="E11" i="5"/>
  <c r="E11" i="8"/>
  <c r="E11" i="4"/>
  <c r="M11" i="8"/>
  <c r="E11" i="6"/>
  <c r="I11" i="5"/>
  <c r="E12" i="7"/>
  <c r="E12" i="8"/>
  <c r="E12" i="5"/>
  <c r="M12" i="8"/>
  <c r="I12" i="5"/>
  <c r="E12" i="6"/>
  <c r="M12" i="4"/>
  <c r="I13" i="7"/>
  <c r="I13" i="8"/>
  <c r="I13" i="4"/>
  <c r="I14" i="7"/>
  <c r="I14" i="8"/>
  <c r="F16" i="7"/>
  <c r="F16" i="4"/>
  <c r="F16" i="3"/>
  <c r="F16" i="6"/>
  <c r="N16" i="4"/>
  <c r="N16" i="3"/>
  <c r="F17" i="7"/>
  <c r="F17" i="4"/>
  <c r="F17" i="3"/>
  <c r="F17" i="6"/>
  <c r="N17" i="4"/>
  <c r="N17" i="3"/>
  <c r="F18" i="7"/>
  <c r="F18" i="4"/>
  <c r="N18" i="4"/>
  <c r="F18" i="6"/>
  <c r="N19" i="4"/>
  <c r="F19" i="6"/>
  <c r="N19" i="3"/>
  <c r="F20" i="6"/>
  <c r="N20" i="4"/>
  <c r="N20" i="3"/>
  <c r="U20" i="3" s="1"/>
  <c r="F22" i="7"/>
  <c r="F22" i="4"/>
  <c r="N22" i="4"/>
  <c r="F22" i="6"/>
  <c r="F23" i="4"/>
  <c r="F23" i="7"/>
  <c r="N23" i="4"/>
  <c r="F23" i="6"/>
  <c r="F24" i="7"/>
  <c r="F24" i="4"/>
  <c r="F24" i="3"/>
  <c r="N24" i="4"/>
  <c r="F24" i="6"/>
  <c r="N24" i="3"/>
  <c r="N25" i="4"/>
  <c r="F25" i="6"/>
  <c r="N26" i="4"/>
  <c r="F26" i="6"/>
  <c r="F28" i="7"/>
  <c r="F28" i="4"/>
  <c r="F28" i="3"/>
  <c r="F28" i="6"/>
  <c r="N28" i="4"/>
  <c r="N28" i="3"/>
  <c r="F29" i="7"/>
  <c r="F29" i="4"/>
  <c r="F29" i="3"/>
  <c r="F29" i="6"/>
  <c r="N29" i="4"/>
  <c r="N29" i="3"/>
  <c r="G30" i="4"/>
  <c r="G30" i="7"/>
  <c r="P30" i="8"/>
  <c r="H30" i="6"/>
  <c r="P30" i="4"/>
  <c r="P31" i="8"/>
  <c r="H31" i="6"/>
  <c r="P31" i="4"/>
  <c r="P31" i="3"/>
  <c r="P32" i="8"/>
  <c r="P32" i="4"/>
  <c r="H32" i="6"/>
  <c r="P32" i="3"/>
  <c r="H34" i="7"/>
  <c r="H34" i="8"/>
  <c r="H34" i="4"/>
  <c r="P34" i="8"/>
  <c r="H34" i="6"/>
  <c r="P38" i="3"/>
  <c r="P34" i="4"/>
  <c r="H35" i="8"/>
  <c r="H35" i="7"/>
  <c r="P35" i="8"/>
  <c r="H35" i="6"/>
  <c r="P35" i="4"/>
  <c r="H36" i="8"/>
  <c r="H36" i="7"/>
  <c r="H36" i="4"/>
  <c r="H36" i="3"/>
  <c r="Q36" i="8"/>
  <c r="I36" i="6"/>
  <c r="Q36" i="4"/>
  <c r="Q36" i="3"/>
  <c r="I37" i="6"/>
  <c r="Q37" i="8"/>
  <c r="Q38" i="8"/>
  <c r="I38" i="6"/>
  <c r="Q38" i="4"/>
  <c r="I5" i="3"/>
  <c r="Q6" i="3"/>
  <c r="U6" i="3" s="1"/>
  <c r="E10" i="3"/>
  <c r="P11" i="3"/>
  <c r="U11" i="3" s="1"/>
  <c r="E12" i="3"/>
  <c r="H13" i="3"/>
  <c r="G14" i="3"/>
  <c r="S14" i="3" s="1"/>
  <c r="B16" i="3"/>
  <c r="K16" i="3"/>
  <c r="E17" i="3"/>
  <c r="G18" i="3"/>
  <c r="S18" i="3" s="1"/>
  <c r="Q19" i="3"/>
  <c r="E23" i="3"/>
  <c r="E24" i="3"/>
  <c r="C29" i="3"/>
  <c r="M29" i="3"/>
  <c r="E30" i="3"/>
  <c r="O31" i="3"/>
  <c r="U31" i="3" s="1"/>
  <c r="O35" i="3"/>
  <c r="E36" i="3"/>
  <c r="P36" i="3"/>
  <c r="P37" i="3"/>
  <c r="B5" i="4"/>
  <c r="Q7" i="4"/>
  <c r="K10" i="4"/>
  <c r="M11" i="4"/>
  <c r="P12" i="4"/>
  <c r="B16" i="4"/>
  <c r="D17" i="4"/>
  <c r="K22" i="4"/>
  <c r="M23" i="4"/>
  <c r="B28" i="4"/>
  <c r="D29" i="4"/>
  <c r="O34" i="4"/>
  <c r="P38" i="4"/>
  <c r="F17" i="5"/>
  <c r="C18" i="6"/>
  <c r="F4" i="5"/>
  <c r="B4" i="6"/>
  <c r="J4" i="4"/>
  <c r="D4" i="8"/>
  <c r="D4" i="7"/>
  <c r="D4" i="4"/>
  <c r="D4" i="5"/>
  <c r="D4" i="6"/>
  <c r="L4" i="8"/>
  <c r="L4" i="4"/>
  <c r="H4" i="5"/>
  <c r="D5" i="8"/>
  <c r="D5" i="4"/>
  <c r="D5" i="7"/>
  <c r="D5" i="5"/>
  <c r="D5" i="3"/>
  <c r="M5" i="8"/>
  <c r="E5" i="6"/>
  <c r="M5" i="4"/>
  <c r="I5" i="5"/>
  <c r="M5" i="3"/>
  <c r="F6" i="7"/>
  <c r="F6" i="4"/>
  <c r="N6" i="4"/>
  <c r="F6" i="6"/>
  <c r="N7" i="4"/>
  <c r="N7" i="3"/>
  <c r="F8" i="6"/>
  <c r="N8" i="4"/>
  <c r="F10" i="7"/>
  <c r="F10" i="4"/>
  <c r="F10" i="6"/>
  <c r="N10" i="4"/>
  <c r="F11" i="7"/>
  <c r="F11" i="4"/>
  <c r="N11" i="4"/>
  <c r="F11" i="6"/>
  <c r="F12" i="4"/>
  <c r="F12" i="7"/>
  <c r="F12" i="3"/>
  <c r="F12" i="6"/>
  <c r="N12" i="4"/>
  <c r="N12" i="3"/>
  <c r="N13" i="4"/>
  <c r="F13" i="6"/>
  <c r="N14" i="4"/>
  <c r="F14" i="6"/>
  <c r="G16" i="8"/>
  <c r="G16" i="7"/>
  <c r="O16" i="8"/>
  <c r="G16" i="6"/>
  <c r="O16" i="4"/>
  <c r="G17" i="8"/>
  <c r="G17" i="7"/>
  <c r="O17" i="8"/>
  <c r="G17" i="6"/>
  <c r="O17" i="4"/>
  <c r="G18" i="8"/>
  <c r="G18" i="7"/>
  <c r="O18" i="8"/>
  <c r="G18" i="6"/>
  <c r="O19" i="8"/>
  <c r="G19" i="6"/>
  <c r="O19" i="4"/>
  <c r="O20" i="8"/>
  <c r="G20" i="6"/>
  <c r="O20" i="4"/>
  <c r="G22" i="8"/>
  <c r="G22" i="7"/>
  <c r="O22" i="8"/>
  <c r="G22" i="6"/>
  <c r="O22" i="4"/>
  <c r="G23" i="8"/>
  <c r="G23" i="7"/>
  <c r="O23" i="8"/>
  <c r="G23" i="6"/>
  <c r="O23" i="4"/>
  <c r="G24" i="8"/>
  <c r="G24" i="7"/>
  <c r="O24" i="8"/>
  <c r="G24" i="6"/>
  <c r="O25" i="8"/>
  <c r="G25" i="6"/>
  <c r="O25" i="4"/>
  <c r="O26" i="8"/>
  <c r="G26" i="6"/>
  <c r="O26" i="4"/>
  <c r="G28" i="8"/>
  <c r="G28" i="7"/>
  <c r="O28" i="8"/>
  <c r="G28" i="6"/>
  <c r="O28" i="4"/>
  <c r="G29" i="8"/>
  <c r="G29" i="7"/>
  <c r="O29" i="8"/>
  <c r="G29" i="6"/>
  <c r="O29" i="4"/>
  <c r="H30" i="8"/>
  <c r="H30" i="7"/>
  <c r="Q30" i="8"/>
  <c r="I30" i="6"/>
  <c r="I31" i="6"/>
  <c r="Q31" i="8"/>
  <c r="Q31" i="4"/>
  <c r="Q32" i="8"/>
  <c r="I32" i="6"/>
  <c r="Q32" i="4"/>
  <c r="I34" i="8"/>
  <c r="I34" i="7"/>
  <c r="I34" i="4"/>
  <c r="Q34" i="8"/>
  <c r="I34" i="6"/>
  <c r="Q35" i="8"/>
  <c r="I35" i="6"/>
  <c r="Q35" i="4"/>
  <c r="F37" i="11"/>
  <c r="P37" i="7"/>
  <c r="F38" i="7"/>
  <c r="F38" i="4"/>
  <c r="B4" i="3"/>
  <c r="J5" i="3"/>
  <c r="I6" i="3"/>
  <c r="F10" i="3"/>
  <c r="Q11" i="3"/>
  <c r="I13" i="3"/>
  <c r="H14" i="3"/>
  <c r="C16" i="3"/>
  <c r="L16" i="3"/>
  <c r="G17" i="3"/>
  <c r="K22" i="3"/>
  <c r="P23" i="3"/>
  <c r="U23" i="3" s="1"/>
  <c r="G24" i="3"/>
  <c r="D29" i="3"/>
  <c r="O29" i="3"/>
  <c r="G30" i="3"/>
  <c r="Q31" i="3"/>
  <c r="E35" i="3"/>
  <c r="Q37" i="3"/>
  <c r="I6" i="4"/>
  <c r="G8" i="4"/>
  <c r="M10" i="4"/>
  <c r="F13" i="4"/>
  <c r="D16" i="4"/>
  <c r="G17" i="4"/>
  <c r="I18" i="4"/>
  <c r="G20" i="4"/>
  <c r="M22" i="4"/>
  <c r="F25" i="4"/>
  <c r="D28" i="4"/>
  <c r="G29" i="4"/>
  <c r="J30" i="4"/>
  <c r="I32" i="4"/>
  <c r="Q34" i="4"/>
  <c r="G36" i="4"/>
  <c r="F18" i="5"/>
  <c r="B4" i="7"/>
  <c r="B4" i="5"/>
  <c r="I35" i="7"/>
  <c r="I35" i="8"/>
  <c r="E4" i="7"/>
  <c r="E4" i="8"/>
  <c r="M4" i="8"/>
  <c r="E4" i="6"/>
  <c r="I4" i="5"/>
  <c r="M4" i="4"/>
  <c r="E5" i="8"/>
  <c r="E5" i="7"/>
  <c r="E5" i="5"/>
  <c r="G5" i="6"/>
  <c r="O5" i="4"/>
  <c r="G6" i="8"/>
  <c r="G6" i="7"/>
  <c r="O6" i="8"/>
  <c r="G6" i="6"/>
  <c r="O7" i="8"/>
  <c r="G7" i="6"/>
  <c r="O7" i="4"/>
  <c r="O8" i="8"/>
  <c r="G8" i="6"/>
  <c r="O8" i="4"/>
  <c r="G10" i="8"/>
  <c r="G10" i="7"/>
  <c r="O10" i="8"/>
  <c r="G10" i="6"/>
  <c r="O10" i="4"/>
  <c r="G11" i="8"/>
  <c r="G11" i="7"/>
  <c r="O11" i="8"/>
  <c r="G11" i="6"/>
  <c r="O11" i="4"/>
  <c r="G12" i="8"/>
  <c r="G12" i="7"/>
  <c r="O12" i="8"/>
  <c r="G12" i="6"/>
  <c r="O13" i="8"/>
  <c r="G13" i="6"/>
  <c r="O13" i="4"/>
  <c r="O14" i="8"/>
  <c r="P14" i="8"/>
  <c r="G14" i="6"/>
  <c r="O14" i="4"/>
  <c r="H16" i="8"/>
  <c r="H16" i="7"/>
  <c r="H16" i="4"/>
  <c r="P16" i="8"/>
  <c r="H16" i="6"/>
  <c r="P16" i="3"/>
  <c r="H17" i="8"/>
  <c r="H17" i="7"/>
  <c r="H17" i="4"/>
  <c r="H17" i="3"/>
  <c r="P17" i="8"/>
  <c r="P17" i="3"/>
  <c r="H17" i="6"/>
  <c r="H18" i="8"/>
  <c r="H18" i="7"/>
  <c r="H18" i="4"/>
  <c r="P18" i="8"/>
  <c r="H18" i="6"/>
  <c r="H19" i="6"/>
  <c r="P19" i="8"/>
  <c r="P19" i="3"/>
  <c r="H20" i="6"/>
  <c r="P20" i="8"/>
  <c r="P20" i="4"/>
  <c r="H22" i="8"/>
  <c r="H22" i="7"/>
  <c r="H22" i="4"/>
  <c r="P22" i="8"/>
  <c r="H22" i="6"/>
  <c r="H23" i="8"/>
  <c r="H23" i="7"/>
  <c r="H23" i="4"/>
  <c r="P23" i="8"/>
  <c r="H23" i="6"/>
  <c r="H24" i="8"/>
  <c r="H24" i="7"/>
  <c r="H24" i="3"/>
  <c r="H24" i="4"/>
  <c r="P24" i="8"/>
  <c r="H24" i="6"/>
  <c r="P24" i="3"/>
  <c r="P25" i="8"/>
  <c r="H25" i="6"/>
  <c r="P26" i="8"/>
  <c r="H26" i="6"/>
  <c r="P26" i="4"/>
  <c r="P26" i="3"/>
  <c r="U26" i="3" s="1"/>
  <c r="H28" i="8"/>
  <c r="H28" i="7"/>
  <c r="H28" i="4"/>
  <c r="H28" i="3"/>
  <c r="P28" i="8"/>
  <c r="H28" i="6"/>
  <c r="P28" i="3"/>
  <c r="H29" i="8"/>
  <c r="H29" i="7"/>
  <c r="H29" i="4"/>
  <c r="H29" i="3"/>
  <c r="P29" i="8"/>
  <c r="P29" i="3"/>
  <c r="H29" i="6"/>
  <c r="I30" i="8"/>
  <c r="I30" i="7"/>
  <c r="I30" i="4"/>
  <c r="F31" i="7"/>
  <c r="F31" i="3"/>
  <c r="S31" i="3" s="1"/>
  <c r="F32" i="11"/>
  <c r="P32" i="7"/>
  <c r="B34" i="5"/>
  <c r="B34" i="7"/>
  <c r="B34" i="4"/>
  <c r="B34" i="6"/>
  <c r="F34" i="5"/>
  <c r="B35" i="5"/>
  <c r="B35" i="7"/>
  <c r="B35" i="4"/>
  <c r="B35" i="6"/>
  <c r="F35" i="5"/>
  <c r="J35" i="4"/>
  <c r="B36" i="5"/>
  <c r="B36" i="7"/>
  <c r="B36" i="3"/>
  <c r="R36" i="3" s="1"/>
  <c r="B36" i="6"/>
  <c r="F36" i="5"/>
  <c r="J36" i="4"/>
  <c r="J36" i="3"/>
  <c r="T36" i="3" s="1"/>
  <c r="G37" i="7"/>
  <c r="G37" i="8"/>
  <c r="G37" i="4"/>
  <c r="G38" i="7"/>
  <c r="G38" i="8"/>
  <c r="G38" i="4"/>
  <c r="G38" i="3"/>
  <c r="S38" i="3" s="1"/>
  <c r="C4" i="3"/>
  <c r="L4" i="3"/>
  <c r="T4" i="3" s="1"/>
  <c r="K5" i="3"/>
  <c r="K6" i="3"/>
  <c r="Q7" i="3"/>
  <c r="G10" i="3"/>
  <c r="P10" i="3"/>
  <c r="I11" i="3"/>
  <c r="S11" i="3" s="1"/>
  <c r="Q12" i="3"/>
  <c r="N13" i="3"/>
  <c r="U13" i="3" s="1"/>
  <c r="I14" i="3"/>
  <c r="D16" i="3"/>
  <c r="M16" i="3"/>
  <c r="I17" i="3"/>
  <c r="M22" i="3"/>
  <c r="G23" i="3"/>
  <c r="S23" i="3" s="1"/>
  <c r="K28" i="3"/>
  <c r="E29" i="3"/>
  <c r="H30" i="3"/>
  <c r="G35" i="3"/>
  <c r="Q35" i="3"/>
  <c r="G36" i="3"/>
  <c r="S36" i="3" s="1"/>
  <c r="E4" i="4"/>
  <c r="H5" i="4"/>
  <c r="K6" i="4"/>
  <c r="I8" i="4"/>
  <c r="B12" i="4"/>
  <c r="H13" i="4"/>
  <c r="G16" i="4"/>
  <c r="K18" i="4"/>
  <c r="I20" i="4"/>
  <c r="P22" i="4"/>
  <c r="B24" i="4"/>
  <c r="H25" i="4"/>
  <c r="G28" i="4"/>
  <c r="L30" i="4"/>
  <c r="O32" i="4"/>
  <c r="D35" i="4"/>
  <c r="I36" i="4"/>
  <c r="G5" i="5"/>
  <c r="E22" i="5"/>
  <c r="F4" i="6"/>
  <c r="G5" i="7"/>
  <c r="G5" i="4"/>
  <c r="P5" i="8"/>
  <c r="H5" i="6"/>
  <c r="H6" i="7"/>
  <c r="H6" i="8"/>
  <c r="H6" i="4"/>
  <c r="H6" i="6"/>
  <c r="P6" i="8"/>
  <c r="H7" i="6"/>
  <c r="P7" i="8"/>
  <c r="P8" i="8"/>
  <c r="H8" i="6"/>
  <c r="P8" i="4"/>
  <c r="H10" i="7"/>
  <c r="H10" i="8"/>
  <c r="H10" i="4"/>
  <c r="P10" i="8"/>
  <c r="H10" i="6"/>
  <c r="P14" i="3"/>
  <c r="H11" i="8"/>
  <c r="H11" i="7"/>
  <c r="H11" i="4"/>
  <c r="H11" i="6"/>
  <c r="P11" i="8"/>
  <c r="H12" i="8"/>
  <c r="H12" i="7"/>
  <c r="H12" i="4"/>
  <c r="P12" i="8"/>
  <c r="H12" i="6"/>
  <c r="P13" i="8"/>
  <c r="H13" i="6"/>
  <c r="P14" i="4"/>
  <c r="Q14" i="8"/>
  <c r="I14" i="6"/>
  <c r="I16" i="8"/>
  <c r="I16" i="7"/>
  <c r="I16" i="4"/>
  <c r="Q16" i="8"/>
  <c r="I16" i="6"/>
  <c r="Q16" i="4"/>
  <c r="I17" i="8"/>
  <c r="I17" i="7"/>
  <c r="Q17" i="8"/>
  <c r="I17" i="6"/>
  <c r="Q17" i="4"/>
  <c r="I18" i="8"/>
  <c r="I18" i="7"/>
  <c r="Q18" i="8"/>
  <c r="I18" i="6"/>
  <c r="Q18" i="4"/>
  <c r="Q19" i="8"/>
  <c r="I19" i="6"/>
  <c r="Q20" i="8"/>
  <c r="I20" i="6"/>
  <c r="I22" i="8"/>
  <c r="I22" i="7"/>
  <c r="I22" i="4"/>
  <c r="Q22" i="8"/>
  <c r="I22" i="6"/>
  <c r="Q22" i="4"/>
  <c r="I23" i="8"/>
  <c r="I23" i="7"/>
  <c r="Q23" i="8"/>
  <c r="I23" i="6"/>
  <c r="Q23" i="4"/>
  <c r="I24" i="8"/>
  <c r="I24" i="7"/>
  <c r="Q24" i="8"/>
  <c r="I24" i="6"/>
  <c r="Q24" i="4"/>
  <c r="Q25" i="8"/>
  <c r="I25" i="6"/>
  <c r="Q26" i="8"/>
  <c r="I26" i="6"/>
  <c r="I28" i="8"/>
  <c r="I28" i="7"/>
  <c r="I28" i="4"/>
  <c r="Q28" i="8"/>
  <c r="Q28" i="4"/>
  <c r="I28" i="6"/>
  <c r="I29" i="8"/>
  <c r="I29" i="7"/>
  <c r="Q29" i="8"/>
  <c r="I29" i="6"/>
  <c r="Q29" i="4"/>
  <c r="G31" i="8"/>
  <c r="G31" i="7"/>
  <c r="G31" i="4"/>
  <c r="G32" i="8"/>
  <c r="G32" i="7"/>
  <c r="C34" i="8"/>
  <c r="C34" i="5"/>
  <c r="C34" i="7"/>
  <c r="K34" i="8"/>
  <c r="C34" i="6"/>
  <c r="G34" i="5"/>
  <c r="K34" i="4"/>
  <c r="C35" i="8"/>
  <c r="C35" i="7"/>
  <c r="C35" i="5"/>
  <c r="C35" i="4"/>
  <c r="K35" i="8"/>
  <c r="C35" i="6"/>
  <c r="G35" i="5"/>
  <c r="K35" i="4"/>
  <c r="C36" i="8"/>
  <c r="C36" i="7"/>
  <c r="C36" i="5"/>
  <c r="D36" i="6"/>
  <c r="L36" i="8"/>
  <c r="H36" i="5"/>
  <c r="L36" i="4"/>
  <c r="H37" i="8"/>
  <c r="H37" i="7"/>
  <c r="H38" i="8"/>
  <c r="H38" i="7"/>
  <c r="H38" i="4"/>
  <c r="D4" i="3"/>
  <c r="M4" i="3"/>
  <c r="B5" i="3"/>
  <c r="R5" i="3" s="1"/>
  <c r="L5" i="3"/>
  <c r="C6" i="3"/>
  <c r="L6" i="3"/>
  <c r="Q8" i="3"/>
  <c r="U8" i="3" s="1"/>
  <c r="H10" i="3"/>
  <c r="Q10" i="3"/>
  <c r="K11" i="3"/>
  <c r="I12" i="3"/>
  <c r="O13" i="3"/>
  <c r="N14" i="3"/>
  <c r="E16" i="3"/>
  <c r="O16" i="3"/>
  <c r="J17" i="3"/>
  <c r="T17" i="3" s="1"/>
  <c r="K18" i="3"/>
  <c r="F19" i="3"/>
  <c r="S19" i="3" s="1"/>
  <c r="F20" i="3"/>
  <c r="S20" i="3" s="1"/>
  <c r="C22" i="3"/>
  <c r="H23" i="3"/>
  <c r="J24" i="3"/>
  <c r="T24" i="3" s="1"/>
  <c r="B28" i="3"/>
  <c r="L28" i="3"/>
  <c r="G29" i="3"/>
  <c r="I30" i="3"/>
  <c r="F32" i="3"/>
  <c r="S32" i="3" s="1"/>
  <c r="B34" i="3"/>
  <c r="M34" i="3"/>
  <c r="I36" i="3"/>
  <c r="H4" i="4"/>
  <c r="K5" i="4"/>
  <c r="O6" i="4"/>
  <c r="Q8" i="4"/>
  <c r="C11" i="4"/>
  <c r="P13" i="4"/>
  <c r="J16" i="4"/>
  <c r="L17" i="4"/>
  <c r="O18" i="4"/>
  <c r="Q20" i="4"/>
  <c r="C23" i="4"/>
  <c r="E24" i="4"/>
  <c r="P25" i="4"/>
  <c r="L29" i="4"/>
  <c r="Q30" i="4"/>
  <c r="C34" i="4"/>
  <c r="H35" i="4"/>
  <c r="F6" i="5"/>
  <c r="F23" i="5"/>
  <c r="P38" i="8"/>
  <c r="H38" i="6"/>
  <c r="C35" i="11" l="1"/>
  <c r="C35" i="10"/>
  <c r="C35" i="9"/>
  <c r="M35" i="7"/>
  <c r="U14" i="3"/>
  <c r="H22" i="11"/>
  <c r="H22" i="10"/>
  <c r="H22" i="9"/>
  <c r="R22" i="7"/>
  <c r="H16" i="10"/>
  <c r="H16" i="11"/>
  <c r="H16" i="9"/>
  <c r="R16" i="7"/>
  <c r="G11" i="11"/>
  <c r="G11" i="10"/>
  <c r="G11" i="9"/>
  <c r="Q11" i="7"/>
  <c r="U19" i="3"/>
  <c r="C5" i="9"/>
  <c r="C5" i="11"/>
  <c r="C5" i="10"/>
  <c r="M5" i="7"/>
  <c r="G36" i="11"/>
  <c r="G36" i="10"/>
  <c r="G36" i="9"/>
  <c r="Q36" i="7"/>
  <c r="H13" i="10"/>
  <c r="H13" i="11"/>
  <c r="H13" i="9"/>
  <c r="R13" i="7"/>
  <c r="D12" i="10"/>
  <c r="D12" i="9"/>
  <c r="D12" i="11"/>
  <c r="N12" i="7"/>
  <c r="U38" i="3"/>
  <c r="U35" i="3"/>
  <c r="C10" i="10"/>
  <c r="C10" i="11"/>
  <c r="C10" i="9"/>
  <c r="M10" i="7"/>
  <c r="C6" i="10"/>
  <c r="C6" i="11"/>
  <c r="C6" i="9"/>
  <c r="M6" i="7"/>
  <c r="F4" i="11"/>
  <c r="P4" i="7"/>
  <c r="R12" i="3"/>
  <c r="I32" i="11"/>
  <c r="I32" i="9"/>
  <c r="I32" i="10"/>
  <c r="S32" i="7"/>
  <c r="C28" i="11"/>
  <c r="C28" i="10"/>
  <c r="C28" i="9"/>
  <c r="M28" i="7"/>
  <c r="G19" i="10"/>
  <c r="G19" i="11"/>
  <c r="G19" i="9"/>
  <c r="Q19" i="7"/>
  <c r="F13" i="11"/>
  <c r="P13" i="7"/>
  <c r="I36" i="9"/>
  <c r="I36" i="11"/>
  <c r="I36" i="10"/>
  <c r="S36" i="7"/>
  <c r="T30" i="3"/>
  <c r="H32" i="11"/>
  <c r="H32" i="10"/>
  <c r="R32" i="7"/>
  <c r="H32" i="9"/>
  <c r="B29" i="11"/>
  <c r="L29" i="7"/>
  <c r="F25" i="11"/>
  <c r="P25" i="7"/>
  <c r="R23" i="3"/>
  <c r="B18" i="11"/>
  <c r="L18" i="7"/>
  <c r="H37" i="10"/>
  <c r="H37" i="11"/>
  <c r="H37" i="9"/>
  <c r="R37" i="7"/>
  <c r="G32" i="11"/>
  <c r="G32" i="10"/>
  <c r="Q32" i="7"/>
  <c r="G32" i="9"/>
  <c r="I29" i="10"/>
  <c r="I29" i="11"/>
  <c r="I29" i="9"/>
  <c r="S29" i="7"/>
  <c r="H12" i="11"/>
  <c r="H12" i="10"/>
  <c r="H12" i="9"/>
  <c r="R12" i="7"/>
  <c r="G38" i="11"/>
  <c r="G38" i="10"/>
  <c r="G38" i="9"/>
  <c r="Q38" i="7"/>
  <c r="B36" i="11"/>
  <c r="L36" i="7"/>
  <c r="F31" i="11"/>
  <c r="P31" i="7"/>
  <c r="H28" i="11"/>
  <c r="H28" i="10"/>
  <c r="H28" i="9"/>
  <c r="R28" i="7"/>
  <c r="H30" i="11"/>
  <c r="H30" i="9"/>
  <c r="H30" i="10"/>
  <c r="R30" i="7"/>
  <c r="G18" i="11"/>
  <c r="G18" i="9"/>
  <c r="G18" i="10"/>
  <c r="Q18" i="7"/>
  <c r="U12" i="3"/>
  <c r="U7" i="3"/>
  <c r="H35" i="11"/>
  <c r="H35" i="10"/>
  <c r="H35" i="9"/>
  <c r="R35" i="7"/>
  <c r="H34" i="11"/>
  <c r="H34" i="10"/>
  <c r="H34" i="9"/>
  <c r="R34" i="7"/>
  <c r="E6" i="11"/>
  <c r="E6" i="9"/>
  <c r="O6" i="7"/>
  <c r="E6" i="10"/>
  <c r="G34" i="11"/>
  <c r="G34" i="10"/>
  <c r="Q34" i="7"/>
  <c r="G34" i="9"/>
  <c r="E28" i="10"/>
  <c r="E28" i="11"/>
  <c r="O28" i="7"/>
  <c r="E28" i="9"/>
  <c r="H8" i="8"/>
  <c r="H8" i="11"/>
  <c r="H8" i="9"/>
  <c r="H8" i="10"/>
  <c r="R8" i="7"/>
  <c r="H25" i="10"/>
  <c r="H25" i="11"/>
  <c r="H25" i="9"/>
  <c r="R25" i="7"/>
  <c r="D23" i="9"/>
  <c r="D23" i="11"/>
  <c r="D23" i="10"/>
  <c r="N23" i="7"/>
  <c r="H19" i="10"/>
  <c r="H19" i="11"/>
  <c r="H19" i="9"/>
  <c r="R19" i="7"/>
  <c r="D17" i="9"/>
  <c r="D17" i="11"/>
  <c r="D17" i="10"/>
  <c r="N17" i="7"/>
  <c r="G14" i="11"/>
  <c r="G14" i="10"/>
  <c r="G14" i="9"/>
  <c r="Q14" i="7"/>
  <c r="G7" i="10"/>
  <c r="G7" i="9"/>
  <c r="G7" i="11"/>
  <c r="Q7" i="7"/>
  <c r="G7" i="8"/>
  <c r="S8" i="3"/>
  <c r="B10" i="11"/>
  <c r="L10" i="7"/>
  <c r="R6" i="3"/>
  <c r="B16" i="11"/>
  <c r="L16" i="7"/>
  <c r="H5" i="10"/>
  <c r="H5" i="9"/>
  <c r="H5" i="11"/>
  <c r="R5" i="7"/>
  <c r="I38" i="11"/>
  <c r="I38" i="9"/>
  <c r="I38" i="10"/>
  <c r="S38" i="7"/>
  <c r="R30" i="3"/>
  <c r="B22" i="11"/>
  <c r="L22" i="7"/>
  <c r="I17" i="10"/>
  <c r="I17" i="11"/>
  <c r="I17" i="9"/>
  <c r="S17" i="7"/>
  <c r="I22" i="10"/>
  <c r="I22" i="11"/>
  <c r="I22" i="9"/>
  <c r="S22" i="7"/>
  <c r="G5" i="11"/>
  <c r="Q5" i="7"/>
  <c r="H29" i="10"/>
  <c r="H29" i="9"/>
  <c r="H29" i="11"/>
  <c r="R29" i="7"/>
  <c r="H17" i="10"/>
  <c r="H17" i="11"/>
  <c r="H17" i="9"/>
  <c r="R17" i="7"/>
  <c r="G23" i="11"/>
  <c r="G23" i="10"/>
  <c r="Q23" i="7"/>
  <c r="G23" i="9"/>
  <c r="F11" i="11"/>
  <c r="P11" i="7"/>
  <c r="S29" i="3"/>
  <c r="F28" i="11"/>
  <c r="P28" i="7"/>
  <c r="S24" i="3"/>
  <c r="S17" i="3"/>
  <c r="F16" i="11"/>
  <c r="P16" i="7"/>
  <c r="I7" i="11"/>
  <c r="I7" i="10"/>
  <c r="I7" i="8"/>
  <c r="I7" i="9"/>
  <c r="S7" i="7"/>
  <c r="E29" i="11"/>
  <c r="O29" i="7"/>
  <c r="E29" i="9"/>
  <c r="E29" i="10"/>
  <c r="E22" i="10"/>
  <c r="E22" i="11"/>
  <c r="E22" i="9"/>
  <c r="O22" i="7"/>
  <c r="U36" i="3"/>
  <c r="F34" i="11"/>
  <c r="P34" i="7"/>
  <c r="D24" i="10"/>
  <c r="D24" i="11"/>
  <c r="D24" i="9"/>
  <c r="N24" i="7"/>
  <c r="D18" i="11"/>
  <c r="D18" i="10"/>
  <c r="D18" i="9"/>
  <c r="N18" i="7"/>
  <c r="C11" i="11"/>
  <c r="C11" i="10"/>
  <c r="C11" i="9"/>
  <c r="M11" i="7"/>
  <c r="R24" i="3"/>
  <c r="C30" i="11"/>
  <c r="C30" i="10"/>
  <c r="C30" i="9"/>
  <c r="M30" i="7"/>
  <c r="C29" i="10"/>
  <c r="C29" i="11"/>
  <c r="C29" i="9"/>
  <c r="M29" i="7"/>
  <c r="G26" i="11"/>
  <c r="G26" i="10"/>
  <c r="Q26" i="7"/>
  <c r="G26" i="9"/>
  <c r="C22" i="11"/>
  <c r="C22" i="9"/>
  <c r="C22" i="10"/>
  <c r="M22" i="7"/>
  <c r="I10" i="10"/>
  <c r="I10" i="11"/>
  <c r="I10" i="9"/>
  <c r="S10" i="7"/>
  <c r="H31" i="10"/>
  <c r="H31" i="11"/>
  <c r="H31" i="9"/>
  <c r="R31" i="7"/>
  <c r="B30" i="11"/>
  <c r="L30" i="7"/>
  <c r="B28" i="11"/>
  <c r="L28" i="7"/>
  <c r="B23" i="11"/>
  <c r="L23" i="7"/>
  <c r="G37" i="9"/>
  <c r="G37" i="10"/>
  <c r="G37" i="11"/>
  <c r="Q37" i="7"/>
  <c r="I30" i="10"/>
  <c r="I30" i="11"/>
  <c r="S30" i="7"/>
  <c r="I30" i="9"/>
  <c r="H23" i="10"/>
  <c r="H23" i="11"/>
  <c r="H23" i="9"/>
  <c r="R23" i="7"/>
  <c r="H18" i="11"/>
  <c r="H18" i="10"/>
  <c r="H18" i="9"/>
  <c r="R18" i="7"/>
  <c r="G12" i="11"/>
  <c r="G12" i="9"/>
  <c r="G12" i="10"/>
  <c r="Q12" i="7"/>
  <c r="E4" i="10"/>
  <c r="E4" i="11"/>
  <c r="E4" i="9"/>
  <c r="O4" i="7"/>
  <c r="T5" i="3"/>
  <c r="G28" i="11"/>
  <c r="G28" i="10"/>
  <c r="Q28" i="7"/>
  <c r="G28" i="9"/>
  <c r="G16" i="11"/>
  <c r="G16" i="10"/>
  <c r="G16" i="9"/>
  <c r="Q16" i="7"/>
  <c r="E10" i="10"/>
  <c r="E10" i="11"/>
  <c r="O10" i="7"/>
  <c r="E10" i="9"/>
  <c r="E30" i="11"/>
  <c r="E30" i="9"/>
  <c r="E30" i="10"/>
  <c r="O30" i="7"/>
  <c r="I26" i="9"/>
  <c r="I26" i="11"/>
  <c r="I26" i="10"/>
  <c r="S26" i="7"/>
  <c r="E16" i="10"/>
  <c r="E16" i="11"/>
  <c r="O16" i="7"/>
  <c r="E16" i="9"/>
  <c r="S35" i="3"/>
  <c r="U32" i="3"/>
  <c r="D28" i="10"/>
  <c r="D28" i="11"/>
  <c r="D28" i="9"/>
  <c r="N28" i="7"/>
  <c r="D22" i="10"/>
  <c r="D22" i="11"/>
  <c r="D22" i="9"/>
  <c r="N22" i="7"/>
  <c r="C12" i="11"/>
  <c r="C12" i="10"/>
  <c r="C12" i="9"/>
  <c r="M12" i="7"/>
  <c r="C24" i="11"/>
  <c r="C24" i="10"/>
  <c r="C24" i="9"/>
  <c r="M24" i="7"/>
  <c r="C23" i="11"/>
  <c r="C23" i="9"/>
  <c r="C23" i="10"/>
  <c r="M23" i="7"/>
  <c r="C17" i="11"/>
  <c r="C17" i="10"/>
  <c r="C17" i="9"/>
  <c r="M17" i="7"/>
  <c r="C16" i="11"/>
  <c r="C16" i="10"/>
  <c r="C16" i="9"/>
  <c r="M16" i="7"/>
  <c r="B11" i="11"/>
  <c r="L11" i="7"/>
  <c r="F8" i="11"/>
  <c r="P8" i="7"/>
  <c r="B6" i="11"/>
  <c r="L6" i="7"/>
  <c r="I6" i="10"/>
  <c r="I6" i="11"/>
  <c r="I6" i="9"/>
  <c r="S6" i="7"/>
  <c r="F20" i="11"/>
  <c r="P20" i="7"/>
  <c r="H10" i="11"/>
  <c r="H10" i="9"/>
  <c r="H10" i="10"/>
  <c r="R10" i="7"/>
  <c r="B34" i="11"/>
  <c r="L34" i="7"/>
  <c r="E5" i="11"/>
  <c r="E5" i="10"/>
  <c r="E5" i="9"/>
  <c r="O5" i="7"/>
  <c r="R4" i="3"/>
  <c r="S12" i="3"/>
  <c r="H36" i="11"/>
  <c r="H36" i="9"/>
  <c r="H36" i="10"/>
  <c r="R36" i="7"/>
  <c r="F29" i="11"/>
  <c r="P29" i="7"/>
  <c r="F24" i="11"/>
  <c r="P24" i="7"/>
  <c r="F22" i="11"/>
  <c r="P22" i="7"/>
  <c r="F17" i="11"/>
  <c r="P17" i="7"/>
  <c r="I14" i="9"/>
  <c r="I14" i="11"/>
  <c r="I14" i="10"/>
  <c r="S14" i="7"/>
  <c r="G35" i="11"/>
  <c r="Q35" i="7"/>
  <c r="G35" i="10"/>
  <c r="G35" i="9"/>
  <c r="E24" i="11"/>
  <c r="O24" i="7"/>
  <c r="E24" i="10"/>
  <c r="E24" i="9"/>
  <c r="E23" i="11"/>
  <c r="E23" i="10"/>
  <c r="O23" i="7"/>
  <c r="E23" i="9"/>
  <c r="I20" i="9"/>
  <c r="I20" i="10"/>
  <c r="I20" i="11"/>
  <c r="S20" i="7"/>
  <c r="D6" i="10"/>
  <c r="D6" i="11"/>
  <c r="N6" i="7"/>
  <c r="D6" i="9"/>
  <c r="D29" i="9"/>
  <c r="D29" i="11"/>
  <c r="D29" i="10"/>
  <c r="N29" i="7"/>
  <c r="G13" i="10"/>
  <c r="G13" i="11"/>
  <c r="G13" i="9"/>
  <c r="Q13" i="7"/>
  <c r="I31" i="10"/>
  <c r="I31" i="11"/>
  <c r="I31" i="9"/>
  <c r="S31" i="7"/>
  <c r="G20" i="11"/>
  <c r="G20" i="10"/>
  <c r="G20" i="9"/>
  <c r="Q20" i="7"/>
  <c r="B12" i="11"/>
  <c r="L12" i="7"/>
  <c r="I11" i="10"/>
  <c r="I11" i="11"/>
  <c r="I11" i="9"/>
  <c r="S11" i="7"/>
  <c r="S37" i="3"/>
  <c r="S7" i="3"/>
  <c r="D36" i="10"/>
  <c r="D36" i="11"/>
  <c r="D36" i="9"/>
  <c r="N36" i="7"/>
  <c r="D35" i="10"/>
  <c r="D35" i="11"/>
  <c r="D35" i="9"/>
  <c r="N35" i="7"/>
  <c r="B24" i="11"/>
  <c r="L24" i="7"/>
  <c r="C36" i="10"/>
  <c r="C36" i="11"/>
  <c r="C36" i="9"/>
  <c r="M36" i="7"/>
  <c r="G31" i="10"/>
  <c r="G31" i="11"/>
  <c r="Q31" i="7"/>
  <c r="G31" i="9"/>
  <c r="I23" i="10"/>
  <c r="I23" i="9"/>
  <c r="I23" i="11"/>
  <c r="S23" i="7"/>
  <c r="C34" i="9"/>
  <c r="C34" i="11"/>
  <c r="C34" i="10"/>
  <c r="M34" i="7"/>
  <c r="H11" i="10"/>
  <c r="H11" i="11"/>
  <c r="H11" i="9"/>
  <c r="R11" i="7"/>
  <c r="G10" i="11"/>
  <c r="G10" i="10"/>
  <c r="Q10" i="7"/>
  <c r="G10" i="9"/>
  <c r="I35" i="10"/>
  <c r="I35" i="11"/>
  <c r="I35" i="9"/>
  <c r="S35" i="7"/>
  <c r="S30" i="3"/>
  <c r="G24" i="11"/>
  <c r="G24" i="9"/>
  <c r="G24" i="10"/>
  <c r="Q24" i="7"/>
  <c r="F12" i="11"/>
  <c r="P12" i="7"/>
  <c r="G30" i="11"/>
  <c r="Q30" i="7"/>
  <c r="E11" i="11"/>
  <c r="E11" i="10"/>
  <c r="O11" i="7"/>
  <c r="E11" i="9"/>
  <c r="R29" i="3"/>
  <c r="E17" i="11"/>
  <c r="E17" i="9"/>
  <c r="E17" i="10"/>
  <c r="O17" i="7"/>
  <c r="D11" i="9"/>
  <c r="D11" i="11"/>
  <c r="D11" i="10"/>
  <c r="N11" i="7"/>
  <c r="F35" i="11"/>
  <c r="P35" i="7"/>
  <c r="I4" i="11"/>
  <c r="I4" i="10"/>
  <c r="I4" i="9"/>
  <c r="S4" i="7"/>
  <c r="R17" i="3"/>
  <c r="E35" i="9"/>
  <c r="E35" i="10"/>
  <c r="E35" i="11"/>
  <c r="O35" i="7"/>
  <c r="G25" i="10"/>
  <c r="G25" i="11"/>
  <c r="G25" i="9"/>
  <c r="Q25" i="7"/>
  <c r="C18" i="10"/>
  <c r="C18" i="11"/>
  <c r="C18" i="9"/>
  <c r="M18" i="7"/>
  <c r="T11" i="3"/>
  <c r="I5" i="10"/>
  <c r="I5" i="11"/>
  <c r="I5" i="9"/>
  <c r="S5" i="7"/>
  <c r="H4" i="11"/>
  <c r="H4" i="10"/>
  <c r="H4" i="9"/>
  <c r="R4" i="7"/>
  <c r="B17" i="11"/>
  <c r="L17" i="7"/>
  <c r="U4" i="3"/>
  <c r="I37" i="10"/>
  <c r="I37" i="11"/>
  <c r="I37" i="9"/>
  <c r="S37" i="7"/>
  <c r="D34" i="9"/>
  <c r="D34" i="11"/>
  <c r="D34" i="10"/>
  <c r="N34" i="7"/>
  <c r="S26" i="3"/>
  <c r="T23" i="3"/>
  <c r="I24" i="10"/>
  <c r="I24" i="11"/>
  <c r="I24" i="9"/>
  <c r="S24" i="7"/>
  <c r="I18" i="10"/>
  <c r="I18" i="11"/>
  <c r="I18" i="9"/>
  <c r="S18" i="7"/>
  <c r="H38" i="11"/>
  <c r="H38" i="10"/>
  <c r="H38" i="9"/>
  <c r="R38" i="7"/>
  <c r="I28" i="10"/>
  <c r="I28" i="9"/>
  <c r="I28" i="11"/>
  <c r="S28" i="7"/>
  <c r="I16" i="11"/>
  <c r="I16" i="10"/>
  <c r="I16" i="9"/>
  <c r="S16" i="7"/>
  <c r="H6" i="11"/>
  <c r="H6" i="10"/>
  <c r="H6" i="9"/>
  <c r="R6" i="7"/>
  <c r="H24" i="11"/>
  <c r="H24" i="10"/>
  <c r="H24" i="9"/>
  <c r="R24" i="7"/>
  <c r="F38" i="11"/>
  <c r="P38" i="7"/>
  <c r="G29" i="11"/>
  <c r="G29" i="10"/>
  <c r="G29" i="9"/>
  <c r="Q29" i="7"/>
  <c r="G17" i="11"/>
  <c r="G17" i="10"/>
  <c r="Q17" i="7"/>
  <c r="G17" i="9"/>
  <c r="F10" i="11"/>
  <c r="P10" i="7"/>
  <c r="F6" i="11"/>
  <c r="P6" i="7"/>
  <c r="D5" i="11"/>
  <c r="N5" i="7"/>
  <c r="D5" i="10"/>
  <c r="D5" i="9"/>
  <c r="F18" i="11"/>
  <c r="P18" i="7"/>
  <c r="E12" i="11"/>
  <c r="E12" i="10"/>
  <c r="O12" i="7"/>
  <c r="E12" i="9"/>
  <c r="C4" i="10"/>
  <c r="C4" i="9"/>
  <c r="C4" i="11"/>
  <c r="M4" i="7"/>
  <c r="I25" i="11"/>
  <c r="I25" i="9"/>
  <c r="I25" i="10"/>
  <c r="S25" i="7"/>
  <c r="I19" i="11"/>
  <c r="I19" i="10"/>
  <c r="I19" i="9"/>
  <c r="S19" i="7"/>
  <c r="E18" i="11"/>
  <c r="E18" i="10"/>
  <c r="O18" i="7"/>
  <c r="E18" i="9"/>
  <c r="H14" i="11"/>
  <c r="H14" i="9"/>
  <c r="H14" i="10"/>
  <c r="R14" i="7"/>
  <c r="D10" i="10"/>
  <c r="D10" i="11"/>
  <c r="N10" i="7"/>
  <c r="D10" i="9"/>
  <c r="D30" i="11"/>
  <c r="D30" i="10"/>
  <c r="N30" i="7"/>
  <c r="D30" i="9"/>
  <c r="H26" i="11"/>
  <c r="H26" i="10"/>
  <c r="H26" i="9"/>
  <c r="R26" i="7"/>
  <c r="H20" i="10"/>
  <c r="H20" i="11"/>
  <c r="H20" i="9"/>
  <c r="R20" i="7"/>
  <c r="E36" i="10"/>
  <c r="E36" i="9"/>
  <c r="E36" i="11"/>
  <c r="O36" i="7"/>
  <c r="E34" i="10"/>
  <c r="E34" i="11"/>
  <c r="E34" i="9"/>
  <c r="O34" i="7"/>
  <c r="F14" i="11"/>
  <c r="P14" i="7"/>
  <c r="T6" i="3"/>
  <c r="T18" i="3"/>
  <c r="G4" i="11"/>
  <c r="G4" i="9"/>
  <c r="G4" i="10"/>
  <c r="Q4" i="7"/>
  <c r="F26" i="11"/>
  <c r="P26" i="7"/>
  <c r="R18" i="3"/>
  <c r="L35" i="7"/>
  <c r="B35" i="11"/>
  <c r="G6" i="11"/>
  <c r="G6" i="9"/>
  <c r="G6" i="10"/>
  <c r="Q6" i="7"/>
  <c r="B4" i="11"/>
  <c r="L4" i="7"/>
  <c r="I34" i="11"/>
  <c r="I34" i="10"/>
  <c r="I34" i="9"/>
  <c r="S34" i="7"/>
  <c r="G22" i="11"/>
  <c r="G22" i="10"/>
  <c r="Q22" i="7"/>
  <c r="G22" i="9"/>
  <c r="D4" i="10"/>
  <c r="D4" i="11"/>
  <c r="N4" i="7"/>
  <c r="D4" i="9"/>
  <c r="U29" i="3"/>
  <c r="U24" i="3"/>
  <c r="F23" i="11"/>
  <c r="P23" i="7"/>
  <c r="U17" i="3"/>
  <c r="I13" i="11"/>
  <c r="I13" i="10"/>
  <c r="S13" i="7"/>
  <c r="I13" i="9"/>
  <c r="F36" i="11"/>
  <c r="P36" i="7"/>
  <c r="D16" i="10"/>
  <c r="D16" i="11"/>
  <c r="D16" i="9"/>
  <c r="N16" i="7"/>
  <c r="S13" i="3"/>
  <c r="I12" i="10"/>
  <c r="I12" i="11"/>
  <c r="I12" i="9"/>
  <c r="S12" i="7"/>
  <c r="S25" i="3"/>
  <c r="T3" i="7" l="1"/>
  <c r="T4" i="7"/>
  <c r="T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6" authorId="0" shapeId="0" xr:uid="{00000000-0006-0000-0100-000001000000}">
      <text>
        <r>
          <rPr>
            <sz val="10"/>
            <color rgb="FF000000"/>
            <rFont val="Arial"/>
            <scheme val="minor"/>
          </rPr>
          <t>It's unclear where this discrepancy comes from. Unlike the other randomly initialised training runs this rapidly collapsed to only predicting a single class. 
----
It's unclear where this discrepancy comes from. Unlike the other randomly initialised training runs this rapidly collapsed to only predicting a single class.
	-Luc Hayward
Seems likely that on Bagni Nerone the transformer was unable to learn meaningfully. Looking at the performance on the mIoU holdout set there is always the same performance suggesting that the model in fact did not learn anything meaningful with increasing training data. This supports the hypothesis that Transformers in particular require significantly more data to train
	-Luc Hayward</t>
        </r>
      </text>
    </comment>
    <comment ref="B36" authorId="0" shapeId="0" xr:uid="{00000000-0006-0000-0100-000003000000}">
      <text>
        <r>
          <rPr>
            <sz val="10"/>
            <color rgb="FF000000"/>
            <rFont val="Arial"/>
            <scheme val="minor"/>
          </rPr>
          <t>This takes an unusually long time to figure start learning and hovers at around 50% miou training even for ages at which point it suddenly start climbing in training (and much slower) in validation miou
	-Luc Hayward
It's plausible that the small batch size negatively impacted on the training performance
	-Luc Hayward</t>
        </r>
      </text>
    </comment>
    <comment ref="A38" authorId="0" shapeId="0" xr:uid="{00000000-0006-0000-0100-000002000000}">
      <text>
        <r>
          <rPr>
            <sz val="10"/>
            <color rgb="FF000000"/>
            <rFont val="Arial"/>
            <scheme val="minor"/>
          </rPr>
          <t xml:space="preserve">Overfits the data compared to the RF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8" authorId="0" shapeId="0" xr:uid="{00000000-0006-0000-0400-000002000000}">
      <text>
        <r>
          <rPr>
            <sz val="10"/>
            <color rgb="FF000000"/>
            <rFont val="Arial"/>
            <scheme val="minor"/>
          </rPr>
          <t>We hypothesize that the reason for the drop in performanc eon the pretrained models in both Lunnahoja and Monument is due to the extremely simple nature of the segmentation problem. As the models need only learn to segment based on the xyz values (the actual geometry is irrelevant), the pretraining requires the model to learn a more complex function. Conversely when starting from scratch it is trivial for the model to learn
	-Luc Hayward</t>
        </r>
      </text>
    </comment>
    <comment ref="A38" authorId="0" shapeId="0" xr:uid="{00000000-0006-0000-0400-000001000000}">
      <text>
        <r>
          <rPr>
            <sz val="10"/>
            <color rgb="FF000000"/>
            <rFont val="Arial"/>
            <scheme val="minor"/>
          </rPr>
          <t xml:space="preserve">Overfits the data compared to the RF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6" authorId="0" shapeId="0" xr:uid="{00000000-0006-0000-0500-000004000000}">
      <text>
        <r>
          <rPr>
            <sz val="10"/>
            <color rgb="FF000000"/>
            <rFont val="Arial"/>
            <scheme val="minor"/>
          </rPr>
          <t>This run collapsed unexpectedly.
	-Luc Hayward</t>
        </r>
      </text>
    </comment>
    <comment ref="I12" authorId="0" shapeId="0" xr:uid="{00000000-0006-0000-0500-000003000000}">
      <text>
        <r>
          <rPr>
            <sz val="10"/>
            <color rgb="FF000000"/>
            <rFont val="Arial"/>
            <scheme val="minor"/>
          </rPr>
          <t>This just did unreasonably well and we have no reason for it fuck.
	-Luc Hayward</t>
        </r>
      </text>
    </comment>
    <comment ref="F36" authorId="0" shapeId="0" xr:uid="{00000000-0006-0000-0500-000001000000}">
      <text>
        <r>
          <rPr>
            <sz val="10"/>
            <color rgb="FF000000"/>
            <rFont val="Arial"/>
            <scheme val="minor"/>
          </rPr>
          <t>We hypothesis that the large discrepancies in Piazza are this very issue wherein a significant portion of the points are the ground plane. thi allows the model to over-achieve on this simple region however when forced to predict only over the complex regions around the edge of the Piazza (buildings and restaurants and statues) the minimal training data leads to poor learning.</t>
        </r>
      </text>
    </comment>
    <comment ref="A38" authorId="0" shapeId="0" xr:uid="{00000000-0006-0000-0500-000002000000}">
      <text>
        <r>
          <rPr>
            <sz val="10"/>
            <color rgb="FF000000"/>
            <rFont val="Arial"/>
            <scheme val="minor"/>
          </rPr>
          <t xml:space="preserve">Overfits the data compared to the RF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44" authorId="0" shapeId="0" xr:uid="{00000000-0006-0000-0B00-000001000000}">
      <text>
        <r>
          <rPr>
            <sz val="10"/>
            <color rgb="FF000000"/>
            <rFont val="Arial"/>
            <scheme val="minor"/>
          </rPr>
          <t>Piazza appears to be unable to learn the dataset in any meaningful way beyond the very small training sizes allowing it to "get lucky". Looking at the validation results we're havering around 50% miou, 50-60% mAcc and an OA of about99% but this is not super relevant given the 4% discard rate.
	-Luc Hayward</t>
        </r>
      </text>
    </comment>
  </commentList>
</comments>
</file>

<file path=xl/sharedStrings.xml><?xml version="1.0" encoding="utf-8"?>
<sst xmlns="http://schemas.openxmlformats.org/spreadsheetml/2006/main" count="2098" uniqueCount="446">
  <si>
    <t>Pointnet++</t>
  </si>
  <si>
    <t>KPConv</t>
  </si>
  <si>
    <t>Point-Transformer</t>
  </si>
  <si>
    <t>Random Forest</t>
  </si>
  <si>
    <t xml:space="preserve">mIoU is the main metric </t>
  </si>
  <si>
    <t>Validation</t>
  </si>
  <si>
    <t>50% Holdout</t>
  </si>
  <si>
    <t>Pretrained</t>
  </si>
  <si>
    <t>Random Initialisation</t>
  </si>
  <si>
    <t>Bagni Nerone</t>
  </si>
  <si>
    <t>XGBoost</t>
  </si>
  <si>
    <t>Church</t>
  </si>
  <si>
    <t>Lunnahoja</t>
  </si>
  <si>
    <t>Montelupo</t>
  </si>
  <si>
    <t>Monument</t>
  </si>
  <si>
    <t>Piazza</t>
  </si>
  <si>
    <t>Holdout - base</t>
  </si>
  <si>
    <t>Shows the difference between the 50% holdout and the mIoU over the entire unseen region. 
where there are negative numbers it means that the 50% Holdout score was worse. 
This happens when the "extra" points (eg for a 5% training there is an extra 45% of the scene to evaluate on) are "easy" to predict and unfairly skews the performance. This could happen for instance where there is a large simple region (eg ground plane) in these "extra" points that is providing a "buffer" for he performance.
In theory there should be a 0% difference on the 50% columns because they should be literally the same. these discrepancies are concerning.</t>
  </si>
  <si>
    <t>mIoU * holdout% + 100*training%
Gives the effective labelling performance for a real world application. 
That is to say in the real world we only care about the overall effctive labelling of a scene. i.e. The user has labelled some "training%" which can be assumed as "correct". The model has then labelled some "Holdout%" and achieved some performance on this. Combing these, what is the overall labelling performance compared to having labelled everything by hand. Alternatively we could consider this as "what % still remains to be corrected?".</t>
  </si>
  <si>
    <t>Total Labelling Effort to reach 100% mIoU</t>
  </si>
  <si>
    <t>Validation (effective mIoU)</t>
  </si>
  <si>
    <t>50% Holdout (mIoU)</t>
  </si>
  <si>
    <t>An interesting observation is the relationship between increasing the training % and the overall mIoU performance.
For it to be efficient to increase the training% by X%, we expect at least X% increase in the effective performance.
How to show this? We could look just at the increase in performance but that doesn't account for the AMOUNT of increased training data being different.
Perhaps we subtract the amount of training data added. In theory an increase of X% training data should result in an increase by X% but what about times where the model was ALREADY very good? if its already predicting perfectly adding mroe training data won't help this.</t>
  </si>
  <si>
    <t>As the user labelsl a greater proportion of the data, so to does the influence of the model predictions on the overall labelling performance drop.
This metric measures the difference between the effective performance and the prediction performance.</t>
  </si>
  <si>
    <t>Pretrained (Holdout 50%)</t>
  </si>
  <si>
    <t>Random Initialisation (Holdout 50%)</t>
  </si>
  <si>
    <t>Pretrained (Holdout 50%) Best Train</t>
  </si>
  <si>
    <t>Random Initialisation (Holdout 50%) Best Train</t>
  </si>
  <si>
    <t>Pretrained (Holdout 50%) Best Train 50</t>
  </si>
  <si>
    <t>Random Initialisation (Holdout 50%) Best Train 50</t>
  </si>
  <si>
    <t>Pretrained (Holdout 50%) Diff(Best Train 50-Best Val)</t>
  </si>
  <si>
    <t>Random Initialisation (Holdout 50%) Diff(Best Train 50-Best Val)</t>
  </si>
  <si>
    <t>('Bagni_Nerone_2.5%', 'xyz')</t>
  </si>
  <si>
    <t>('Bagni_Nerone_5%', 'xyz')</t>
  </si>
  <si>
    <t>('Bagni_Nerone_25%', 'xyz')</t>
  </si>
  <si>
    <t>('Bagni_Nerone_50%', 'xyz')</t>
  </si>
  <si>
    <t>/home/eco02/Luc/point-transformer/s3dis_xyz_2_class_head.pth</t>
  </si>
  <si>
    <t>-</t>
  </si>
  <si>
    <t>/home/eco02/Luc/point-transformer/exp/Bagni_Nerone_2.5%/xyz/model_pretrained/model/model_best.pth</t>
  </si>
  <si>
    <t>/home/eco02/Luc/point-transformer/exp/Bagni_Nerone_5%/xyz/model_pretrained/model/model_best.pth</t>
  </si>
  <si>
    <t>/home/eco02/Luc/point-transformer/exp/Bagni_Nerone_25%/xyz/model_pretrained/model/model_best.pth</t>
  </si>
  <si>
    <t>/home/eco02/Luc/point-transformer/exp/Bagni_Nerone_50%/xyz/model_pretrained/model/model_best.pth</t>
  </si>
  <si>
    <t>/home/eco02/Luc/point-transformer/exp/Bagni_Nerone_2.5%/xyz/model/model_best.pth</t>
  </si>
  <si>
    <t>/home/eco02/Luc/point-transformer/exp/Bagni_Nerone_5%/xyz/model/model_best.pth</t>
  </si>
  <si>
    <t>/home/eco02/Luc/point-transformer/exp/Bagni_Nerone_25%/xyz/model/model_best.pth</t>
  </si>
  <si>
    <t>/home/eco02/Luc/point-transformer/exp/Bagni_Nerone_50%/xyz/model/model_best.pth</t>
  </si>
  <si>
    <t>/home/eco02/Luc/point-transformer/exp/Bagni_Nerone_2.5%/xyz/model_pretrained/model/model_best_train.pth</t>
  </si>
  <si>
    <t>/home/eco02/Luc/point-transformer/exp/Bagni_Nerone_5%/xyz/model_pretrained/model/model_best_train.pth</t>
  </si>
  <si>
    <t>/home/eco02/Luc/point-transformer/exp/Bagni_Nerone_25%/xyz/model_pretrained/model/model_best_train.pth</t>
  </si>
  <si>
    <t>/home/eco02/Luc/point-transformer/exp/Bagni_Nerone_50%/xyz/model_pretrained/model/model_best_train.pth</t>
  </si>
  <si>
    <t>/home/eco02/Luc/point-transformer/exp/Bagni_Nerone_2.5%/xyz/model/model_best_train.pth</t>
  </si>
  <si>
    <t>/home/eco02/Luc/point-transformer/exp/Bagni_Nerone_5%/xyz/model/model_best_train.pth</t>
  </si>
  <si>
    <t>/home/eco02/Luc/point-transformer/exp/Bagni_Nerone_25%/xyz/model/model_best_train.pth</t>
  </si>
  <si>
    <t>/home/eco02/Luc/point-transformer/exp/Bagni_Nerone_50%/xyz/model/model_best_train.pth</t>
  </si>
  <si>
    <t>/home/eco02/Luc/point-transformer/exp/Bagni_Nerone_2.5%/xyz/model_pretrained/model/model_best_train50.pth</t>
  </si>
  <si>
    <t>/home/eco02/Luc/point-transformer/exp/Bagni_Nerone_5%/xyz/model_pretrained/model/model_best_train50.pth</t>
  </si>
  <si>
    <t>/home/eco02/Luc/point-transformer/exp/Bagni_Nerone_25%/xyz/model_pretrained/model/model_best_train50.pth</t>
  </si>
  <si>
    <t>/home/eco02/Luc/point-transformer/exp/Bagni_Nerone_50%/xyz/model_pretrained/model/model_best_train50.pth</t>
  </si>
  <si>
    <t>/home/eco02/Luc/point-transformer/exp/Bagni_Nerone_2.5%/xyz/model/model_best_train50.pth</t>
  </si>
  <si>
    <t>/home/eco02/Luc/point-transformer/exp/Bagni_Nerone_5%/xyz/model/model_best_train50.pth</t>
  </si>
  <si>
    <t>/home/eco02/Luc/point-transformer/exp/Bagni_Nerone_25%/xyz/model/model_best_train50.pth</t>
  </si>
  <si>
    <t>/home/eco02/Luc/point-transformer/exp/Bagni_Nerone_50%/xyz/model/model_best_train50.pth</t>
  </si>
  <si>
    <t>mIoU_val</t>
  </si>
  <si>
    <t>mIoU_train</t>
  </si>
  <si>
    <t>mAcc_val</t>
  </si>
  <si>
    <t>mAcc_train</t>
  </si>
  <si>
    <t>allAcc_val</t>
  </si>
  <si>
    <t>allAcc_train</t>
  </si>
  <si>
    <t>('Church_2.5%', 'xyz')</t>
  </si>
  <si>
    <t>('Church_5%', 'xyz')</t>
  </si>
  <si>
    <t>('Church_25%', 'xyz')</t>
  </si>
  <si>
    <t>('Church_50%', 'xyz')</t>
  </si>
  <si>
    <t>/home/eco02/Luc/point-transformer/exp/Church_2.5%/xyz/model_pretrained/model/model_best.pth</t>
  </si>
  <si>
    <t>/home/eco02/Luc/point-transformer/exp/Church_5%/xyz/model_pretrained/model/model_best.pth</t>
  </si>
  <si>
    <t>/home/eco02/Luc/point-transformer/exp/Church_25%/xyz/model_pretrained/model/model_best.pth</t>
  </si>
  <si>
    <t>/home/eco02/Luc/point-transformer/exp/Church_50%/xyz/model_pretrained/model/model_best.pth</t>
  </si>
  <si>
    <t>/home/eco02/Luc/point-transformer/exp/Church_2.5%/xyz/model/model_best.pth</t>
  </si>
  <si>
    <t>/home/eco02/Luc/point-transformer/exp/Church_5%/xyz/model/model_best.pth</t>
  </si>
  <si>
    <t>/home/eco02/Luc/point-transformer/exp/Church_25%/xyz/model/model_best.pth</t>
  </si>
  <si>
    <t>/home/eco02/Luc/point-transformer/exp/Church_50%/xyz/model/model_best.pth</t>
  </si>
  <si>
    <t>/home/eco02/Luc/point-transformer/exp/Church_2.5%/xyz/model_pretrained/model/model_best_train.pth</t>
  </si>
  <si>
    <t>/home/eco02/Luc/point-transformer/exp/Church_5%/xyz/model_pretrained/model/model_best_train.pth</t>
  </si>
  <si>
    <t>/home/eco02/Luc/point-transformer/exp/Church_25%/xyz/model_pretrained/model/model_best_train.pth</t>
  </si>
  <si>
    <t>/home/eco02/Luc/point-transformer/exp/Church_50%/xyz/model_pretrained/model/model_best_train.pth</t>
  </si>
  <si>
    <t>/home/eco02/Luc/point-transformer/exp/Church_2.5%/xyz/model/model_best_train.pth</t>
  </si>
  <si>
    <t>/home/eco02/Luc/point-transformer/exp/Church_5%/xyz/model/model_best_train.pth</t>
  </si>
  <si>
    <t>/home/eco02/Luc/point-transformer/exp/Church_25%/xyz/model/model_best_train.pth</t>
  </si>
  <si>
    <t>/home/eco02/Luc/point-transformer/exp/Church_50%/xyz/model/model_best_train.pth</t>
  </si>
  <si>
    <t>/home/eco02/Luc/point-transformer/exp/Church_2.5%/xyz/model_pretrained/model/model_best_train50.pth</t>
  </si>
  <si>
    <t>/home/eco02/Luc/point-transformer/exp/Church_5%/xyz/model_pretrained/model/model_best_train50.pth</t>
  </si>
  <si>
    <t>/home/eco02/Luc/point-transformer/exp/Church_25%/xyz/model_pretrained/model/model_best_train50.pth</t>
  </si>
  <si>
    <t>/home/eco02/Luc/point-transformer/exp/Church_50%/xyz/model_pretrained/model/model_best_train50.pth</t>
  </si>
  <si>
    <t>/home/eco02/Luc/point-transformer/exp/Church_2.5%/xyz/model/model_best_train50.pth</t>
  </si>
  <si>
    <t>/home/eco02/Luc/point-transformer/exp/Church_5%/xyz/model/model_best_train50.pth</t>
  </si>
  <si>
    <t>/home/eco02/Luc/point-transformer/exp/Church_25%/xyz/model/model_best_train50.pth</t>
  </si>
  <si>
    <t>/home/eco02/Luc/point-transformer/exp/Church_50%/xyz/model/model_best_train50.pth</t>
  </si>
  <si>
    <t>('Lunnahoja_2.5%', 'xyz')</t>
  </si>
  <si>
    <t>('Lunnahoja_5%', 'xyz')</t>
  </si>
  <si>
    <t>('Lunnahoja_25%', 'xyz')</t>
  </si>
  <si>
    <t>('Lunnahoja_50%', 'xyz')</t>
  </si>
  <si>
    <t>/home/eco02/Luc/point-transformer/exp/Lunnahoja_2.5%/xyz/model_pretrained/model/model_best.pth</t>
  </si>
  <si>
    <t>/home/eco02/Luc/point-transformer/exp/Lunnahoja_5%/xyz/model_pretrained/model/model_best.pth</t>
  </si>
  <si>
    <t>/home/eco02/Luc/point-transformer/exp/Lunnahoja_25%/xyz/model_pretrained/model/model_best.pth</t>
  </si>
  <si>
    <t>/home/eco02/Luc/point-transformer/exp/Lunnahoja_50%/xyz/model_pretrained/model/model_best.pth</t>
  </si>
  <si>
    <t>/home/eco02/Luc/point-transformer/exp/Lunnahoja_2.5%/xyz/model/model_best.pth</t>
  </si>
  <si>
    <t>/home/eco02/Luc/point-transformer/exp/Lunnahoja_5%/xyz/model/model_best.pth</t>
  </si>
  <si>
    <t>/home/eco02/Luc/point-transformer/exp/Lunnahoja_25%/xyz/model/model_best.pth</t>
  </si>
  <si>
    <t>/home/eco02/Luc/point-transformer/exp/Lunnahoja_50%/xyz/model/model_best.pth</t>
  </si>
  <si>
    <t>/home/eco02/Luc/point-transformer/exp/Lunnahoja_2.5%/xyz/model_pretrained/model/model_best_train.pth</t>
  </si>
  <si>
    <t>/home/eco02/Luc/point-transformer/exp/Lunnahoja_5%/xyz/model_pretrained/model/model_best_train.pth</t>
  </si>
  <si>
    <t>/home/eco02/Luc/point-transformer/exp/Lunnahoja_25%/xyz/model_pretrained/model/model_best_train.pth</t>
  </si>
  <si>
    <t>/home/eco02/Luc/point-transformer/exp/Lunnahoja_50%/xyz/model_pretrained/model/model_best_train.pth</t>
  </si>
  <si>
    <t>/home/eco02/Luc/point-transformer/exp/Lunnahoja_2.5%/xyz/model/model_best_train.pth</t>
  </si>
  <si>
    <t>/home/eco02/Luc/point-transformer/exp/Lunnahoja_5%/xyz/model/model_best_train.pth</t>
  </si>
  <si>
    <t>/home/eco02/Luc/point-transformer/exp/Lunnahoja_25%/xyz/model/model_best_train.pth</t>
  </si>
  <si>
    <t>/home/eco02/Luc/point-transformer/exp/Lunnahoja_50%/xyz/model/model_best_train.pth</t>
  </si>
  <si>
    <t>/home/eco02/Luc/point-transformer/exp/Lunnahoja_2.5%/xyz/model_pretrained/model/model_best_train50.pth</t>
  </si>
  <si>
    <t>/home/eco02/Luc/point-transformer/exp/Lunnahoja_5%/xyz/model_pretrained/model/model_best_train50.pth</t>
  </si>
  <si>
    <t>/home/eco02/Luc/point-transformer/exp/Lunnahoja_25%/xyz/model_pretrained/model/model_best_train50.pth</t>
  </si>
  <si>
    <t>/home/eco02/Luc/point-transformer/exp/Lunnahoja_50%/xyz/model_pretrained/model/model_best_train50.pth</t>
  </si>
  <si>
    <t>/home/eco02/Luc/point-transformer/exp/Lunnahoja_2.5%/xyz/model/model_best_train50.pth</t>
  </si>
  <si>
    <t>/home/eco02/Luc/point-transformer/exp/Lunnahoja_5%/xyz/model/model_best_train50.pth</t>
  </si>
  <si>
    <t>/home/eco02/Luc/point-transformer/exp/Lunnahoja_25%/xyz/model/model_best_train50.pth</t>
  </si>
  <si>
    <t>/home/eco02/Luc/point-transformer/exp/Lunnahoja_50%/xyz/model/model_best_train50.pth</t>
  </si>
  <si>
    <t>('Montelupo_2.5%', 'xyz')</t>
  </si>
  <si>
    <t>('Montelupo_5%', 'xyz')</t>
  </si>
  <si>
    <t>('Montelupo_25%', 'xyz')</t>
  </si>
  <si>
    <t>('Montelupo_50%', 'xyz')</t>
  </si>
  <si>
    <t>('Monument_2.5%', 'xyz')</t>
  </si>
  <si>
    <t>('Monument_5%', 'xyz')</t>
  </si>
  <si>
    <t>('Monument_25%', 'xyz')</t>
  </si>
  <si>
    <t>('Monument_50%', 'xyz')</t>
  </si>
  <si>
    <t>/home/eco02/Luc/point-transformer/exp/Montelupo_2.5%/xyz/model_pretrained/model/model_best.pth</t>
  </si>
  <si>
    <t>/home/eco02/Luc/point-transformer/exp/Montelupo_5%/xyz/model_pretrained/model/model_best.pth</t>
  </si>
  <si>
    <t>/home/eco02/Luc/point-transformer/exp/Montelupo_25%/xyz/model_pretrained/model/model_best.pth</t>
  </si>
  <si>
    <t>/home/eco02/Luc/point-transformer/exp/Montelupo_50%/xyz/model_pretrained/model/model_best.pth</t>
  </si>
  <si>
    <t>/home/eco02/Luc/point-transformer/exp/Montelupo_2.5%/xyz/model/model_best.pth</t>
  </si>
  <si>
    <t>/home/eco02/Luc/point-transformer/exp/Montelupo_5%/xyz/model/model_best.pth</t>
  </si>
  <si>
    <t>/home/eco02/Luc/point-transformer/exp/Montelupo_25%/xyz/model/model_best.pth</t>
  </si>
  <si>
    <t>/home/eco02/Luc/point-transformer/exp/Montelupo_50%/xyz/model/model_best.pth</t>
  </si>
  <si>
    <t>/home/eco02/Luc/point-transformer/exp/Monument_2.5%/xyz/model_pretrained/model/model_best_train.pth</t>
  </si>
  <si>
    <t>/home/eco02/Luc/point-transformer/exp/Monument_5%/xyz/model_pretrained/model/model_best_train.pth</t>
  </si>
  <si>
    <t>/home/eco02/Luc/point-transformer/exp/Monument_25%/xyz/model_pretrained/model/model_best_train.pth</t>
  </si>
  <si>
    <t>/home/eco02/Luc/point-transformer/exp/Monument_50%/xyz/model_pretrained/model/model_best_train.pth</t>
  </si>
  <si>
    <t>/home/eco02/Luc/point-transformer/exp/Monument_2.5%/xyz/model/model_best_train.pth</t>
  </si>
  <si>
    <t>/home/eco02/Luc/point-transformer/exp/Monument_5%/xyz/model/model_best_train.pth</t>
  </si>
  <si>
    <t>/home/eco02/Luc/point-transformer/exp/Monument_25%/xyz/model/model_best_train.pth</t>
  </si>
  <si>
    <t>/home/eco02/Luc/point-transformer/exp/Monument_50%/xyz/model/model_best_train.pth</t>
  </si>
  <si>
    <t>/home/eco02/Luc/point-transformer/exp/Monument_2.5%/xyz/model_pretrained/model/model_best_train50.pth</t>
  </si>
  <si>
    <t>/home/eco02/Luc/point-transformer/exp/Monument_5%/xyz/model_pretrained/model/model_best_train50.pth</t>
  </si>
  <si>
    <t>/home/eco02/Luc/point-transformer/exp/Monument_25%/xyz/model_pretrained/model/model_best_train50.pth</t>
  </si>
  <si>
    <t>/home/eco02/Luc/point-transformer/exp/Monument_50%/xyz/model_pretrained/model/model_best_train50.pth</t>
  </si>
  <si>
    <t>/home/eco02/Luc/point-transformer/exp/Monument_2.5%/xyz/model/model_best_train50.pth</t>
  </si>
  <si>
    <t>/home/eco02/Luc/point-transformer/exp/Monument_5%/xyz/model/model_best_train50.pth</t>
  </si>
  <si>
    <t>/home/eco02/Luc/point-transformer/exp/Monument_25%/xyz/model/model_best_train50.pth</t>
  </si>
  <si>
    <t>/home/eco02/Luc/point-transformer/exp/Monument_50%/xyz/model/model_best_train50.pth</t>
  </si>
  <si>
    <t>/home/eco02/Luc/point-transformer/exp/Monument_2.5%/xyz/model_pretrained/model/model_best.pth</t>
  </si>
  <si>
    <t>/home/eco02/Luc/point-transformer/exp/Monument_5%/xyz/model_pretrained/model/model_best.pth</t>
  </si>
  <si>
    <t>/home/eco02/Luc/point-transformer/exp/Monument_25%/xyz/model_pretrained/model/model_best.pth</t>
  </si>
  <si>
    <t>/home/eco02/Luc/point-transformer/exp/Monument_50%/xyz/model_pretrained/model/model_best.pth</t>
  </si>
  <si>
    <t>/home/eco02/Luc/point-transformer/exp/Monument_2.5%/xyz/model/model_best.pth</t>
  </si>
  <si>
    <t>/home/eco02/Luc/point-transformer/exp/Monument_5%/xyz/model/model_best.pth</t>
  </si>
  <si>
    <t>/home/eco02/Luc/point-transformer/exp/Monument_25%/xyz/model/model_best.pth</t>
  </si>
  <si>
    <t>/home/eco02/Luc/point-transformer/exp/Monument_50%/xyz/model/model_best.pth</t>
  </si>
  <si>
    <t>/home/eco02/Luc/point-transformer/exp/Montelupo_2.5%/xyz/model_pretrained/model/model_best_train.pth</t>
  </si>
  <si>
    <t>/home/eco02/Luc/point-transformer/exp/Montelupo_5%/xyz/model_pretrained/model/model_best_train.pth</t>
  </si>
  <si>
    <t>/home/eco02/Luc/point-transformer/exp/Montelupo_25%/xyz/model_pretrained/model/model_best_train.pth</t>
  </si>
  <si>
    <t>/home/eco02/Luc/point-transformer/exp/Montelupo_50%/xyz/model_pretrained/model/model_best_train.pth</t>
  </si>
  <si>
    <t>/home/eco02/Luc/point-transformer/exp/Montelupo_2.5%/xyz/model/model_best_train.pth</t>
  </si>
  <si>
    <t>/home/eco02/Luc/point-transformer/exp/Montelupo_5%/xyz/model/model_best_train.pth</t>
  </si>
  <si>
    <t>/home/eco02/Luc/point-transformer/exp/Montelupo_25%/xyz/model/model_best_train.pth</t>
  </si>
  <si>
    <t>/home/eco02/Luc/point-transformer/exp/Montelupo_50%/xyz/model/model_best_train.pth</t>
  </si>
  <si>
    <t>/home/eco02/Luc/point-transformer/exp/Montelupo_2.5%/xyz/model_pretrained/model/model_best_train50.pth</t>
  </si>
  <si>
    <t>/home/eco02/Luc/point-transformer/exp/Montelupo_5%/xyz/model_pretrained/model/model_best_train50.pth</t>
  </si>
  <si>
    <t>/home/eco02/Luc/point-transformer/exp/Montelupo_25%/xyz/model_pretrained/model/model_best_train50.pth</t>
  </si>
  <si>
    <t>/home/eco02/Luc/point-transformer/exp/Montelupo_50%/xyz/model_pretrained/model/model_best_train50.pth</t>
  </si>
  <si>
    <t>/home/eco02/Luc/point-transformer/exp/Montelupo_2.5%/xyz/model/model_best_train50.pth</t>
  </si>
  <si>
    <t>/home/eco02/Luc/point-transformer/exp/Montelupo_5%/xyz/model/model_best_train50.pth</t>
  </si>
  <si>
    <t>/home/eco02/Luc/point-transformer/exp/Montelupo_25%/xyz/model/model_best_train50.pth</t>
  </si>
  <si>
    <t>/home/eco02/Luc/point-transformer/exp/Montelupo_50%/xyz/model/model_best_train50.pth</t>
  </si>
  <si>
    <t>('Piazza_2.5%', 'xyz')</t>
  </si>
  <si>
    <t>('Piazza_5%', 'xyz')</t>
  </si>
  <si>
    <t>('Piazza_25%', 'xyz')</t>
  </si>
  <si>
    <t>('Piazza_50%', 'xyz')</t>
  </si>
  <si>
    <t>/home/eco02/Luc/point-transformer/exp/Piazza_2.5%/xyz/model_pretrained/model/model_best.pth</t>
  </si>
  <si>
    <t>/home/eco02/Luc/point-transformer/exp/Piazza_5%/xyz/model_pretrained/model/model_best.pth</t>
  </si>
  <si>
    <t>/home/eco02/Luc/point-transformer/exp/Piazza_25%/xyz/model_pretrained/model/model_best.pth</t>
  </si>
  <si>
    <t>/home/eco02/Luc/point-transformer/exp/Piazza_50%/xyz/model_pretrained/model/model_best.pth</t>
  </si>
  <si>
    <t>/home/eco02/Luc/point-transformer/exp/Piazza_2.5%/xyz/model/model_best.pth</t>
  </si>
  <si>
    <t>/home/eco02/Luc/point-transformer/exp/Piazza_5%/xyz/model/model_best.pth</t>
  </si>
  <si>
    <t>/home/eco02/Luc/point-transformer/exp/Piazza_25%/xyz/model/model_best.pth</t>
  </si>
  <si>
    <t>/home/eco02/Luc/point-transformer/exp/Piazza_50%/xyz/model/model_best.pth</t>
  </si>
  <si>
    <t>/home/eco02/Luc/point-transformer/exp/Piazza_2.5%/xyz/model_pretrained/model/model_best_train.pth</t>
  </si>
  <si>
    <t>/home/eco02/Luc/point-transformer/exp/Piazza_5%/xyz/model_pretrained/model/model_best_train.pth</t>
  </si>
  <si>
    <t>/home/eco02/Luc/point-transformer/exp/Piazza_25%/xyz/model_pretrained/model/model_best_train.pth</t>
  </si>
  <si>
    <t>/home/eco02/Luc/point-transformer/exp/Piazza_50%/xyz/model_pretrained/model/model_best_train.pth</t>
  </si>
  <si>
    <t>/home/eco02/Luc/point-transformer/exp/Piazza_2.5%/xyz/model/model_best_train.pth</t>
  </si>
  <si>
    <t>/home/eco02/Luc/point-transformer/exp/Piazza_5%/xyz/model/model_best_train.pth</t>
  </si>
  <si>
    <t>/home/eco02/Luc/point-transformer/exp/Piazza_25%/xyz/model/model_best_train.pth</t>
  </si>
  <si>
    <t>/home/eco02/Luc/point-transformer/exp/Piazza_50%/xyz/model/model_best_train.pth</t>
  </si>
  <si>
    <t>/home/eco02/Luc/point-transformer/exp/Piazza_2.5%/xyz/model_pretrained/model/model_best_train50.pth</t>
  </si>
  <si>
    <t>/home/eco02/Luc/point-transformer/exp/Piazza_5%/xyz/model_pretrained/model/model_best_train50.pth</t>
  </si>
  <si>
    <t>/home/eco02/Luc/point-transformer/exp/Piazza_25%/xyz/model_pretrained/model/model_best_train50.pth</t>
  </si>
  <si>
    <t>/home/eco02/Luc/point-transformer/exp/Piazza_50%/xyz/model_pretrained/model/model_best_train50.pth</t>
  </si>
  <si>
    <t>/home/eco02/Luc/point-transformer/exp/Piazza_2.5%/xyz/model/model_best_train50.pth</t>
  </si>
  <si>
    <t>/home/eco02/Luc/point-transformer/exp/Piazza_5%/xyz/model/model_best_train50.pth</t>
  </si>
  <si>
    <t>/home/eco02/Luc/point-transformer/exp/Piazza_25%/xyz/model/model_best_train50.pth</t>
  </si>
  <si>
    <t>/home/eco02/Luc/point-transformer/exp/Piazza_50%/xyz/model/model_best_train50.pth</t>
  </si>
  <si>
    <t>50% Holdout data</t>
  </si>
  <si>
    <t>On Bagni nerone best 9val) has an unusual dip at 25% pretrained but is otherwise as normal well above the rest.</t>
  </si>
  <si>
    <t>best</t>
  </si>
  <si>
    <t>best train</t>
  </si>
  <si>
    <t>best train 50</t>
  </si>
  <si>
    <t>best train 55</t>
  </si>
  <si>
    <t>•</t>
  </si>
  <si>
    <t>Pretrained (50% Holdout)</t>
  </si>
  <si>
    <t>Random Initialisation (50% Holdout)</t>
  </si>
  <si>
    <t>Bagni_Nerone_2.5%_s3dis</t>
  </si>
  <si>
    <t>Bagni_Nerone_5%_s3dis</t>
  </si>
  <si>
    <t>Bagni_Nerone_25%_s3dis</t>
  </si>
  <si>
    <t>Bagni_Nerone_50%_s3dis-xyz</t>
  </si>
  <si>
    <t>Bagni_Nerone_5%</t>
  </si>
  <si>
    <t>Bagni_Nerone_25%</t>
  </si>
  <si>
    <t>Bagni_Nerone_50%</t>
  </si>
  <si>
    <t>Bagni_Nerone_2.5%_s3dis-xyz_Bagni_Nerone_2.5%_s3dis-xyz-50%Validation</t>
  </si>
  <si>
    <t>Bagni_Nerone_5%_s3dis-xyz_Bagni_Nerone_5%_s3dis-xyz-50%Validation</t>
  </si>
  <si>
    <t>Bagni_Nerone_25%_s3dis-xyz_Bagni_Nerone_25%_s3dis-xyz-50%Validation</t>
  </si>
  <si>
    <t>Bagni_Nerone_50%_s3dis-xyz_Bagni_Nerone_50%_s3dis-xyz-50%Validation</t>
  </si>
  <si>
    <t>Bagni_Nerone_2.5%_Bagni_Nerone_2.5%-50%Validation</t>
  </si>
  <si>
    <t>Bagni_Nerone_5%_Bagni_Nerone_5%-50%Validation</t>
  </si>
  <si>
    <t>Bagni_Nerone_25%_Bagni_Nerone_25%-50%Validation</t>
  </si>
  <si>
    <t>Bagni_Nerone_50%_Bagni_Nerone_50%-50%Validation</t>
  </si>
  <si>
    <t>Validation/mIoU.max</t>
  </si>
  <si>
    <t>Train/mIoU.max</t>
  </si>
  <si>
    <t>Validation/accuracy.max</t>
  </si>
  <si>
    <t>Train/accuracy.max</t>
  </si>
  <si>
    <t>Validation/F1.max</t>
  </si>
  <si>
    <t>Train/F1.max</t>
  </si>
  <si>
    <t>Church_2.5%_s3dis-xyz</t>
  </si>
  <si>
    <t>Church_5%_s3dis-xyz</t>
  </si>
  <si>
    <t>Church_25%_s3dis-xyz</t>
  </si>
  <si>
    <t>Church_50%_s3dis-xyz</t>
  </si>
  <si>
    <t>Church_2.5%</t>
  </si>
  <si>
    <t>Church_5%</t>
  </si>
  <si>
    <t>Church_25%</t>
  </si>
  <si>
    <t>Church_50%</t>
  </si>
  <si>
    <t>Church_2.5%_s3dis-xyz_Church_2.5%_s3dis-xyz-50%Validation</t>
  </si>
  <si>
    <t>Church_5%_s3dis-xyz_Church_5%_s3dis-xyz-50%Validation</t>
  </si>
  <si>
    <t>Church_25%_s3dis-xyz_Church_25%_s3dis-xyz-50%Validation</t>
  </si>
  <si>
    <t>Church_50%_s3dis-xyz_Church_50%_s3dis-xyz-50%Validation</t>
  </si>
  <si>
    <t>Church_2.5%_Church_2.5%-50%Validation</t>
  </si>
  <si>
    <t>Church_5%_Church_5%-50%Validation</t>
  </si>
  <si>
    <t>Church_25%_Church_25%-50%Validation</t>
  </si>
  <si>
    <t>Church_50%_Church_50%-50%Validation</t>
  </si>
  <si>
    <t>Lunnahoja_2.5%_s3dis-xyz</t>
  </si>
  <si>
    <t>Lunnahoja_5%_s3dis-xyz</t>
  </si>
  <si>
    <t>Lunnahoja_25%_s3dis-xyz</t>
  </si>
  <si>
    <t>Lunnahoja_50%_s3dis-xyz</t>
  </si>
  <si>
    <t>Lunnahoja_2.5%</t>
  </si>
  <si>
    <t>Lunnahoja_5%</t>
  </si>
  <si>
    <t>Lunnahoja_25%</t>
  </si>
  <si>
    <t>Lunnahoja_50%</t>
  </si>
  <si>
    <t>Lunnahoja_2.5%_s3dis-xyz_Lunnahoja_2.5%_s3dis-xyz-50%Validation</t>
  </si>
  <si>
    <t>Lunnahoja_5%_s3dis-xyz_Lunnahoja_5%_s3dis-xyz-50%Validation</t>
  </si>
  <si>
    <t>Lunnahoja_25%_s3dis-xyz_Lunnahoja_25%_s3dis-xyz-50%Validation</t>
  </si>
  <si>
    <t>Lunnahoja_50%_s3dis-xyz_Lunnahoja_50%_s3dis-xyz-50%Validation</t>
  </si>
  <si>
    <t>Lunnahoja_2.5%_Lunnahoja_2.5%-50%Validation</t>
  </si>
  <si>
    <t>Lunnahoja_5%_Lunnahoja_5%-50%Validation</t>
  </si>
  <si>
    <t>Lunnahoja_25%_Lunnahoja_25%-50%Validation</t>
  </si>
  <si>
    <t>Lunnahoja_50%_Lunnahoja_50%-50%Validation</t>
  </si>
  <si>
    <t>Montelupo_2.5%_s3dis-xyz</t>
  </si>
  <si>
    <t>Montelupo_5%_s3dis-xyz</t>
  </si>
  <si>
    <t>Montelupo_25%_s3dis-xyz</t>
  </si>
  <si>
    <t>Montelupo_50%_s3dis-xyz</t>
  </si>
  <si>
    <t>Montelupo_2.5%</t>
  </si>
  <si>
    <t>Montelupo_5%</t>
  </si>
  <si>
    <t>Montelupo_25%</t>
  </si>
  <si>
    <t>Montelupo_50%</t>
  </si>
  <si>
    <t>Montelupo_2.5%_s3dis-xyz_Montelupo_2.5%_s3dis-xyz-50%Validation</t>
  </si>
  <si>
    <t>Montelupo_5%_s3dis-xyz_Montelupo_5%_s3dis-xyz-50%Validation</t>
  </si>
  <si>
    <t>Montelupo_25%_s3dis-xyz_Montelupo_25%_s3dis-xyz-50%Validation</t>
  </si>
  <si>
    <t>Montelupo_50%_s3dis-xyz_Montelupo_50%_s3dis-xyz-50%Validation</t>
  </si>
  <si>
    <t>Montelupo_2.5%_Montelupo_2.5%-50%Validation</t>
  </si>
  <si>
    <t>Montelupo_5%_Montelupo_5%-50%Validation</t>
  </si>
  <si>
    <t>Montelupo_25%_Montelupo_25%-50%Validation</t>
  </si>
  <si>
    <t>Montelupo_50%_Montelupo_50%-50%Validation</t>
  </si>
  <si>
    <t>Monument_2.5%_s3dis-xyz</t>
  </si>
  <si>
    <t>Monument_5%_s3dis-xyz</t>
  </si>
  <si>
    <t>Monument_25%_s3dis-xyz</t>
  </si>
  <si>
    <t>Monument_50%_s3dis-xyz</t>
  </si>
  <si>
    <t>Monument_2.5%</t>
  </si>
  <si>
    <t>Monument_5%</t>
  </si>
  <si>
    <t>Monument_25%</t>
  </si>
  <si>
    <t>Monument_50%</t>
  </si>
  <si>
    <t>Monument_2.5%_s3dis-xyz_Monument_2.5%_s3dis-xyz-50%Validation</t>
  </si>
  <si>
    <t>Monument_5%_s3dis-xyz_Monument_5%_s3dis-xyz-50%Validation</t>
  </si>
  <si>
    <t>Monument_25%_s3dis-xyz_Monument_25%_s3dis-xyz-50%Validation</t>
  </si>
  <si>
    <t>Monument_50%_s3dis-xyz_Monument_50%_s3dis-xyz-50%Validation</t>
  </si>
  <si>
    <t>Monument_2.5%_Monument_2.5%-50%Validation</t>
  </si>
  <si>
    <t>Monument_5%_Monument_5%-50%Validation</t>
  </si>
  <si>
    <t>Monument_25%_Monument_25%-50%Validation</t>
  </si>
  <si>
    <t>Monument_50%_Monument_50%-50%Validation</t>
  </si>
  <si>
    <t>Piazza_2.5%_s3dis-xyz</t>
  </si>
  <si>
    <t>Piazza_5%_s3dis-xyz</t>
  </si>
  <si>
    <t>Piazza_25%_s3dis-xyz</t>
  </si>
  <si>
    <t>Piazza_50%_s3dis-xyz</t>
  </si>
  <si>
    <t>Piazza_2.5%</t>
  </si>
  <si>
    <t>Piazza_5%</t>
  </si>
  <si>
    <t>Piazza_25%</t>
  </si>
  <si>
    <t>Piazza_50%</t>
  </si>
  <si>
    <t>Piazza_2.5%_s3dis-xyz_Piazza_2.5%_s3dis-xyz-50%Validation</t>
  </si>
  <si>
    <t>Piazza_5%_s3dis-xyz_Piazza_5%_s3dis-xyz-50%Validation</t>
  </si>
  <si>
    <t>Piazza_25%_s3dis-xyz_Piazza_25%_s3dis-xyz-50%Validation</t>
  </si>
  <si>
    <t>Piazza_50%_s3dis-xyz_Piazza_50%_s3dis-xyz-50%Validation</t>
  </si>
  <si>
    <t>Piazza_2.5%_Piazza_2.5%-50%Validation</t>
  </si>
  <si>
    <t>Piazza_5%_Piazza_5%-50%Validation</t>
  </si>
  <si>
    <t>Piazza_25%_Piazza_25%-50%Validation</t>
  </si>
  <si>
    <t>Piazza_50%_Piazza_50%-50%Validation</t>
  </si>
  <si>
    <t>log_dir</t>
  </si>
  <si>
    <t>final/Bagni_Nerone_2.5%_s3dis</t>
  </si>
  <si>
    <t>final/Bagni_Nerone_5%_s3dis</t>
  </si>
  <si>
    <t>final/Bagni_Nerone_25%_s3dis</t>
  </si>
  <si>
    <t>final/Bagni_Nerone_50%_s3dis</t>
  </si>
  <si>
    <t>final/Bagni_Nerone_2.5%</t>
  </si>
  <si>
    <t>final/Bagni_Nerone_5%</t>
  </si>
  <si>
    <t>final/Bagni_Nerone_25%</t>
  </si>
  <si>
    <t>final/Bagni_Nerone_50%</t>
  </si>
  <si>
    <t>Validation/eval_point_mIoU.max</t>
  </si>
  <si>
    <t>Validation/eval_point_avg_class_accuracy.max</t>
  </si>
  <si>
    <t>Validation/eval_point_accuracy.max</t>
  </si>
  <si>
    <t>final/Church_2.5%_s3dis</t>
  </si>
  <si>
    <t>final/Church_5%_s3dis</t>
  </si>
  <si>
    <t>final/Church_25%_s3dis</t>
  </si>
  <si>
    <t>final/Church_50%_s3dis</t>
  </si>
  <si>
    <t>final/Church_2.5%</t>
  </si>
  <si>
    <t>final/Church_5%</t>
  </si>
  <si>
    <t>final/Church_25%</t>
  </si>
  <si>
    <t>final/Church_50%</t>
  </si>
  <si>
    <t>final/Lunnahoja_2.5%_s3dis</t>
  </si>
  <si>
    <t>final/Lunnahoja_5%_s3dis</t>
  </si>
  <si>
    <t>final/Lunnahoja_25%_s3dis</t>
  </si>
  <si>
    <t>final/Lunnahoja_50%_s3dis</t>
  </si>
  <si>
    <t>final/Lunnahoja_2.5%</t>
  </si>
  <si>
    <t>final/Lunnahoja_5%</t>
  </si>
  <si>
    <t>final/Lunnahoja_25%</t>
  </si>
  <si>
    <t>final/Lunnahoja_50%</t>
  </si>
  <si>
    <t>final/Montelupo_2.5%_s3dis</t>
  </si>
  <si>
    <t>final/Montelupo_5%_s3dis</t>
  </si>
  <si>
    <t>final/Montelupo_25%_s3dis</t>
  </si>
  <si>
    <t>final/Montelupo_50%_s3dis</t>
  </si>
  <si>
    <t>final/Montelupo_2.5%</t>
  </si>
  <si>
    <t>final/Montelupo_5%</t>
  </si>
  <si>
    <t>final/Montelupo_25%</t>
  </si>
  <si>
    <t>final/Montelupo_50%</t>
  </si>
  <si>
    <t>final/Monument_2.5%_s3dis</t>
  </si>
  <si>
    <t>final/Monument_5%_s3dis</t>
  </si>
  <si>
    <t>final/Monument_25%_s3dis</t>
  </si>
  <si>
    <t>final/Monument_50%_s3dis</t>
  </si>
  <si>
    <t>final/Monument_2.5%</t>
  </si>
  <si>
    <t>final/Monument_5%</t>
  </si>
  <si>
    <t>final/Monument_25%</t>
  </si>
  <si>
    <t>final/Monument_50%</t>
  </si>
  <si>
    <t>final/Piazza_2.5%_s3dis</t>
  </si>
  <si>
    <t>final/Piazza_5%_s3dis</t>
  </si>
  <si>
    <t>final/Piazza_25%_s3dis</t>
  </si>
  <si>
    <t>final/Piazza_50%_s3dis</t>
  </si>
  <si>
    <t>final/Piazza_2.5%</t>
  </si>
  <si>
    <t>final/Piazza_5%</t>
  </si>
  <si>
    <t>final/Piazza_25%</t>
  </si>
  <si>
    <t>final/Piazza_50%</t>
  </si>
  <si>
    <t>INTENSITY</t>
  </si>
  <si>
    <t>Validation/eval_point_mIoU.max_intensity</t>
  </si>
  <si>
    <t>Name (48 visualized)</t>
  </si>
  <si>
    <t>Bagni_Nerone-2.5%</t>
  </si>
  <si>
    <t>Bagni_Nerone-5%</t>
  </si>
  <si>
    <t>Bagni_Nerone-25%</t>
  </si>
  <si>
    <t>Bagni_Nerone-50%</t>
  </si>
  <si>
    <t>Bagni_Nerone-2.5%',</t>
  </si>
  <si>
    <t>Bagni_Nerone-2.5%_50%Val',</t>
  </si>
  <si>
    <t>Bagni_Nerone-25%',</t>
  </si>
  <si>
    <t>Bagni_Nerone-25%_50%Val',</t>
  </si>
  <si>
    <t>Validation/Precision.max</t>
  </si>
  <si>
    <t>Train/Precision.max</t>
  </si>
  <si>
    <t>Validation/Recall.max</t>
  </si>
  <si>
    <t>Train/Recall.max</t>
  </si>
  <si>
    <t>Church-2.5%</t>
  </si>
  <si>
    <t>Church-5%</t>
  </si>
  <si>
    <t>Church-25%</t>
  </si>
  <si>
    <t>Church-50%</t>
  </si>
  <si>
    <t>Church-2.5%_50%Val</t>
  </si>
  <si>
    <t>Church-5%_50%Val</t>
  </si>
  <si>
    <t>Church-25%_50%Val</t>
  </si>
  <si>
    <t>Church-50%_50%Val</t>
  </si>
  <si>
    <t>Lunnahoja-2.5%</t>
  </si>
  <si>
    <t>Lunnahoja-5%</t>
  </si>
  <si>
    <t>Lunnahoja-25%</t>
  </si>
  <si>
    <t>Lunnahoja-50%</t>
  </si>
  <si>
    <t>Lunnahoja-2.5%_50%Val</t>
  </si>
  <si>
    <t>Lunnahoja-5%_50%Val</t>
  </si>
  <si>
    <t>Lunnahoja-25%_50%Val</t>
  </si>
  <si>
    <t>Lunnahoja-50%_50%Val</t>
  </si>
  <si>
    <t>Montelupo-2.5%</t>
  </si>
  <si>
    <t>Montelupo-5%</t>
  </si>
  <si>
    <t>Montelupo-25%</t>
  </si>
  <si>
    <t>Montelupo-50%</t>
  </si>
  <si>
    <t>Montelupo-2.5%_50%Val</t>
  </si>
  <si>
    <t>Montelupo-5%_50%Val</t>
  </si>
  <si>
    <t>Montelupo-25%_50%Val</t>
  </si>
  <si>
    <t>Montelupo-50%_50%Val</t>
  </si>
  <si>
    <t>Monument-2.5%</t>
  </si>
  <si>
    <t>Monument-5%</t>
  </si>
  <si>
    <t>Monument-25%</t>
  </si>
  <si>
    <t>Monument-50%</t>
  </si>
  <si>
    <t>Monument-2.5%_50%Val</t>
  </si>
  <si>
    <t>Monument-5%_50%Val</t>
  </si>
  <si>
    <t>Monument-25%_50%Val</t>
  </si>
  <si>
    <t>Monument-50%_50%Val</t>
  </si>
  <si>
    <t>Piazza-2.5%</t>
  </si>
  <si>
    <t>Piazza-5%</t>
  </si>
  <si>
    <t>Piazza-25%</t>
  </si>
  <si>
    <t>Piazza-50%</t>
  </si>
  <si>
    <t>Piazza-2.5%_50%Val</t>
  </si>
  <si>
    <t>Piazza-5%_50%Val</t>
  </si>
  <si>
    <t>Piazza-25%_50%Val</t>
  </si>
  <si>
    <t>Piazza-50%_50%Val</t>
  </si>
  <si>
    <t>Bagni_Nerone-2.5%_50%Val</t>
  </si>
  <si>
    <t>Bagni_Nerone-5%_50%Val</t>
  </si>
  <si>
    <t>Bagni_Nerone-25%_50%Val</t>
  </si>
  <si>
    <t>Bagni_Nerone-50%_50%Val</t>
  </si>
  <si>
    <t>XGB_Validation/mIoU.max</t>
  </si>
  <si>
    <t>XGB_Train/mIoU.max</t>
  </si>
  <si>
    <t>XGB_Validation/accuracy.max</t>
  </si>
  <si>
    <t>XGB_Train/accuracy.max</t>
  </si>
  <si>
    <t>XGB_Validation/F1.max</t>
  </si>
  <si>
    <t>XGB_Train/F1.max</t>
  </si>
  <si>
    <t>XGB_Validation/Precision.max</t>
  </si>
  <si>
    <t>XGB_Train/Precision.max</t>
  </si>
  <si>
    <t>XGB_Validation/Recall.max</t>
  </si>
  <si>
    <t>XGB_Train/Recall.max</t>
  </si>
  <si>
    <t>Validation mIoU</t>
  </si>
  <si>
    <t>P++5x5</t>
  </si>
  <si>
    <t>P++10x12</t>
  </si>
  <si>
    <t>happy</t>
  </si>
  <si>
    <t>unhappy</t>
  </si>
  <si>
    <t>hug</t>
  </si>
  <si>
    <t>no hug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</si>
</sst>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4">
    <font>
      <sz val="10"/>
      <color rgb="FF000000"/>
      <name val="Arial"/>
      <scheme val="minor"/>
    </font>
    <font>
      <sz val="10"/>
      <color theme="1"/>
      <name val="Arial"/>
      <scheme val="minor"/>
    </font>
    <font>
      <sz val="10"/>
      <name val="Arial"/>
    </font>
    <font>
      <sz val="10"/>
      <color theme="1"/>
      <name val="Arial"/>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sz val="10"/>
      <color theme="1"/>
      <name val="Arial"/>
      <scheme val="minor"/>
    </font>
    <font>
      <b/>
      <i/>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rgb="FF999999"/>
      <name val="Arial"/>
      <scheme val="minor"/>
    </font>
    <font>
      <b/>
      <u/>
      <sz val="10"/>
      <color rgb="FF999999"/>
      <name val="Arial"/>
      <scheme val="minor"/>
    </font>
    <font>
      <b/>
      <u/>
      <sz val="10"/>
      <color rgb="FF999999"/>
      <name val="Arial"/>
      <scheme val="minor"/>
    </font>
    <font>
      <b/>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u/>
      <sz val="10"/>
      <color rgb="FF999999"/>
      <name val="Arial"/>
      <scheme val="minor"/>
    </font>
    <font>
      <b/>
      <u/>
      <sz val="10"/>
      <color theme="1"/>
      <name val="Arial"/>
      <scheme val="minor"/>
    </font>
    <font>
      <sz val="10"/>
      <color rgb="FF000000"/>
      <name val="Arial"/>
      <scheme val="minor"/>
    </font>
    <font>
      <b/>
      <u/>
      <sz val="10"/>
      <color theme="1"/>
      <name val="Arial"/>
    </font>
    <font>
      <b/>
      <u/>
      <sz val="10"/>
      <color theme="1"/>
      <name val="Arial"/>
    </font>
    <font>
      <b/>
      <u/>
      <sz val="10"/>
      <color theme="1"/>
      <name val="Arial"/>
    </font>
    <font>
      <b/>
      <u/>
      <sz val="10"/>
      <color theme="1"/>
      <name val="Arial"/>
    </font>
    <font>
      <b/>
      <u/>
      <sz val="10"/>
      <color theme="1"/>
      <name val="Arial"/>
    </font>
    <font>
      <i/>
      <u/>
      <sz val="10"/>
      <color rgb="FFA0C75C"/>
      <name val="Arial"/>
    </font>
    <font>
      <i/>
      <u/>
      <sz val="10"/>
      <color rgb="FFA12864"/>
      <name val="Arial"/>
    </font>
    <font>
      <i/>
      <u/>
      <sz val="10"/>
      <color rgb="FF5387DD"/>
      <name val="Arial"/>
    </font>
    <font>
      <i/>
      <u/>
      <sz val="10"/>
      <color rgb="FF479A5F"/>
      <name val="Arial"/>
    </font>
    <font>
      <u/>
      <sz val="10"/>
      <color rgb="FF0000FF"/>
      <name val="Arial"/>
    </font>
    <font>
      <i/>
      <u/>
      <sz val="10"/>
      <color rgb="FFA1A9AD"/>
      <name val="Arial"/>
    </font>
    <font>
      <i/>
      <u/>
      <sz val="10"/>
      <color rgb="FFDA4C4C"/>
      <name val="Arial"/>
    </font>
    <font>
      <i/>
      <u/>
      <sz val="10"/>
      <color rgb="FF7D54B2"/>
      <name val="Arial"/>
    </font>
    <font>
      <i/>
      <sz val="10"/>
      <color rgb="FFA0C75C"/>
      <name val="Arial"/>
      <scheme val="minor"/>
    </font>
    <font>
      <i/>
      <sz val="10"/>
      <color rgb="FFA12864"/>
      <name val="Arial"/>
      <scheme val="minor"/>
    </font>
    <font>
      <i/>
      <sz val="10"/>
      <color rgb="FF5387DD"/>
      <name val="Arial"/>
      <scheme val="minor"/>
    </font>
    <font>
      <i/>
      <sz val="10"/>
      <color rgb="FF479A5F"/>
      <name val="Arial"/>
      <scheme val="minor"/>
    </font>
    <font>
      <i/>
      <sz val="10"/>
      <color rgb="FFA1A9AD"/>
      <name val="Arial"/>
      <scheme val="minor"/>
    </font>
    <font>
      <i/>
      <sz val="10"/>
      <color rgb="FFDA4C4C"/>
      <name val="Arial"/>
      <scheme val="minor"/>
    </font>
    <font>
      <i/>
      <sz val="10"/>
      <color rgb="FF7D54B2"/>
      <name val="Arial"/>
      <scheme val="minor"/>
    </font>
    <font>
      <i/>
      <u/>
      <sz val="10"/>
      <color rgb="FFE87B9F"/>
      <name val="Arial"/>
    </font>
    <font>
      <i/>
      <u/>
      <sz val="10"/>
      <color rgb="FF87CEBF"/>
      <name val="Arial"/>
    </font>
    <font>
      <i/>
      <u/>
      <sz val="10"/>
      <color rgb="FFEDB732"/>
      <name val="Arial"/>
    </font>
    <font>
      <i/>
      <u/>
      <sz val="10"/>
      <color rgb="FF229487"/>
      <name val="Arial"/>
    </font>
    <font>
      <i/>
      <u/>
      <sz val="10"/>
      <color rgb="FFE57439"/>
      <name val="Arial"/>
    </font>
    <font>
      <i/>
      <u/>
      <sz val="10"/>
      <color rgb="FFC565C7"/>
      <name val="Arial"/>
    </font>
    <font>
      <i/>
      <u/>
      <sz val="10"/>
      <color rgb="FF5BC5DB"/>
      <name val="Arial"/>
    </font>
    <font>
      <i/>
      <u/>
      <sz val="10"/>
      <color rgb="FFF0B899"/>
      <name val="Arial"/>
    </font>
    <font>
      <i/>
      <sz val="10"/>
      <color rgb="FFE87B9F"/>
      <name val="Arial"/>
      <scheme val="minor"/>
    </font>
    <font>
      <i/>
      <sz val="10"/>
      <color rgb="FF87CEBF"/>
      <name val="Arial"/>
      <scheme val="minor"/>
    </font>
    <font>
      <i/>
      <sz val="10"/>
      <color rgb="FFEDB732"/>
      <name val="Arial"/>
      <scheme val="minor"/>
    </font>
    <font>
      <i/>
      <sz val="10"/>
      <color rgb="FF229487"/>
      <name val="Arial"/>
      <scheme val="minor"/>
    </font>
    <font>
      <i/>
      <sz val="10"/>
      <color rgb="FFE57439"/>
      <name val="Arial"/>
      <scheme val="minor"/>
    </font>
    <font>
      <i/>
      <sz val="10"/>
      <color rgb="FFC565C7"/>
      <name val="Arial"/>
      <scheme val="minor"/>
    </font>
    <font>
      <i/>
      <sz val="10"/>
      <color rgb="FF5BC5DB"/>
      <name val="Arial"/>
      <scheme val="minor"/>
    </font>
    <font>
      <i/>
      <sz val="10"/>
      <color rgb="FFF0B899"/>
      <name val="Arial"/>
      <scheme val="minor"/>
    </font>
    <font>
      <i/>
      <u/>
      <sz val="10"/>
      <color rgb="FFA46750"/>
      <name val="Arial"/>
    </font>
    <font>
      <i/>
      <sz val="10"/>
      <color rgb="FFA46750"/>
      <name val="Arial"/>
      <scheme val="minor"/>
    </font>
    <font>
      <b/>
      <u/>
      <sz val="10"/>
      <color theme="1"/>
      <name val="Arial"/>
    </font>
    <font>
      <b/>
      <u/>
      <sz val="10"/>
      <color theme="1"/>
      <name val="Arial"/>
    </font>
    <font>
      <b/>
      <u/>
      <sz val="10"/>
      <color theme="1"/>
      <name val="Arial"/>
    </font>
    <font>
      <i/>
      <sz val="10"/>
      <color theme="1"/>
      <name val="Arial"/>
      <scheme val="minor"/>
    </font>
    <font>
      <i/>
      <u/>
      <sz val="10"/>
      <color rgb="FFF0B899"/>
      <name val="Arial"/>
    </font>
    <font>
      <i/>
      <u/>
      <sz val="10"/>
      <color rgb="FFA0C75C"/>
      <name val="Arial"/>
    </font>
    <font>
      <i/>
      <u/>
      <sz val="10"/>
      <color rgb="FFE87B9F"/>
      <name val="Arial"/>
    </font>
    <font>
      <i/>
      <u/>
      <sz val="10"/>
      <color rgb="FF7D54B2"/>
      <name val="Arial"/>
    </font>
    <font>
      <sz val="12"/>
      <color rgb="FF363A3D"/>
      <name val="&quot;Source Sans Pro&quot;"/>
    </font>
    <font>
      <sz val="8"/>
      <color theme="1"/>
      <name val="&quot;Liberation Sans&quot;"/>
    </font>
    <font>
      <sz val="10"/>
      <color rgb="FF5BC5DB"/>
      <name val="Arial"/>
      <scheme val="minor"/>
    </font>
    <font>
      <sz val="10"/>
      <color rgb="FFE57439"/>
      <name val="Arial"/>
      <scheme val="minor"/>
    </font>
    <font>
      <sz val="10"/>
      <color rgb="FFF0B899"/>
      <name val="Arial"/>
      <scheme val="minor"/>
    </font>
    <font>
      <sz val="10"/>
      <color rgb="FFC565C7"/>
      <name val="Arial"/>
      <scheme val="minor"/>
    </font>
    <font>
      <sz val="10"/>
      <color rgb="FFA46750"/>
      <name val="Arial"/>
      <scheme val="minor"/>
    </font>
    <font>
      <sz val="10"/>
      <color rgb="FF87CEBF"/>
      <name val="Arial"/>
      <scheme val="minor"/>
    </font>
    <font>
      <b/>
      <sz val="10"/>
      <color rgb="FF87CEBF"/>
      <name val="Arial"/>
      <scheme val="minor"/>
    </font>
    <font>
      <sz val="10"/>
      <color rgb="FFE87B9F"/>
      <name val="Arial"/>
      <scheme val="minor"/>
    </font>
    <font>
      <sz val="10"/>
      <color rgb="FFA0C75C"/>
      <name val="Arial"/>
      <scheme val="minor"/>
    </font>
    <font>
      <sz val="10"/>
      <color rgb="FF7D54B2"/>
      <name val="Arial"/>
      <scheme val="minor"/>
    </font>
    <font>
      <sz val="10"/>
      <color rgb="FFDA4C4C"/>
      <name val="Arial"/>
      <scheme val="minor"/>
    </font>
    <font>
      <sz val="11"/>
      <color rgb="FF000000"/>
      <name val="Calibri"/>
    </font>
  </fonts>
  <fills count="50">
    <fill>
      <patternFill patternType="none"/>
    </fill>
    <fill>
      <patternFill patternType="gray125"/>
    </fill>
    <fill>
      <patternFill patternType="solid">
        <fgColor rgb="FF434343"/>
        <bgColor rgb="FF434343"/>
      </patternFill>
    </fill>
    <fill>
      <patternFill patternType="solid">
        <fgColor rgb="FF999999"/>
        <bgColor rgb="FF999999"/>
      </patternFill>
    </fill>
    <fill>
      <patternFill patternType="solid">
        <fgColor rgb="FFE67C73"/>
        <bgColor rgb="FFE67C73"/>
      </patternFill>
    </fill>
    <fill>
      <patternFill patternType="solid">
        <fgColor rgb="FFD8F0E4"/>
        <bgColor rgb="FFD8F0E4"/>
      </patternFill>
    </fill>
    <fill>
      <patternFill patternType="solid">
        <fgColor rgb="FFCFECDD"/>
        <bgColor rgb="FFCFECDD"/>
      </patternFill>
    </fill>
    <fill>
      <patternFill patternType="solid">
        <fgColor rgb="FFCCEBDC"/>
        <bgColor rgb="FFCCEBDC"/>
      </patternFill>
    </fill>
    <fill>
      <patternFill patternType="solid">
        <fgColor rgb="FFFAE9E8"/>
        <bgColor rgb="FFFAE9E8"/>
      </patternFill>
    </fill>
    <fill>
      <patternFill patternType="solid">
        <fgColor rgb="FFE5F5ED"/>
        <bgColor rgb="FFE5F5ED"/>
      </patternFill>
    </fill>
    <fill>
      <patternFill patternType="solid">
        <fgColor rgb="FFF8FCFA"/>
        <bgColor rgb="FFF8FCFA"/>
      </patternFill>
    </fill>
    <fill>
      <patternFill patternType="solid">
        <fgColor rgb="FFFDF4F3"/>
        <bgColor rgb="FFFDF4F3"/>
      </patternFill>
    </fill>
    <fill>
      <patternFill patternType="solid">
        <fgColor rgb="FFEC9C95"/>
        <bgColor rgb="FFEC9C95"/>
      </patternFill>
    </fill>
    <fill>
      <patternFill patternType="solid">
        <fgColor rgb="FFEDA59F"/>
        <bgColor rgb="FFEDA59F"/>
      </patternFill>
    </fill>
    <fill>
      <patternFill patternType="solid">
        <fgColor rgb="FFE9F7F0"/>
        <bgColor rgb="FFE9F7F0"/>
      </patternFill>
    </fill>
    <fill>
      <patternFill patternType="solid">
        <fgColor rgb="FFC6E8D7"/>
        <bgColor rgb="FFC6E8D7"/>
      </patternFill>
    </fill>
    <fill>
      <patternFill patternType="solid">
        <fgColor rgb="FFA2DABE"/>
        <bgColor rgb="FFA2DABE"/>
      </patternFill>
    </fill>
    <fill>
      <patternFill patternType="solid">
        <fgColor rgb="FFF1B7B2"/>
        <bgColor rgb="FFF1B7B2"/>
      </patternFill>
    </fill>
    <fill>
      <patternFill patternType="solid">
        <fgColor rgb="FFEA948C"/>
        <bgColor rgb="FFEA948C"/>
      </patternFill>
    </fill>
    <fill>
      <patternFill patternType="solid">
        <fgColor rgb="FFF1B6B1"/>
        <bgColor rgb="FFF1B6B1"/>
      </patternFill>
    </fill>
    <fill>
      <patternFill patternType="solid">
        <fgColor rgb="FFFAE6E4"/>
        <bgColor rgb="FFFAE6E4"/>
      </patternFill>
    </fill>
    <fill>
      <patternFill patternType="solid">
        <fgColor rgb="FFEB968F"/>
        <bgColor rgb="FFEB968F"/>
      </patternFill>
    </fill>
    <fill>
      <patternFill patternType="solid">
        <fgColor rgb="FFEEA7A1"/>
        <bgColor rgb="FFEEA7A1"/>
      </patternFill>
    </fill>
    <fill>
      <patternFill patternType="solid">
        <fgColor rgb="FFF7D9D7"/>
        <bgColor rgb="FFF7D9D7"/>
      </patternFill>
    </fill>
    <fill>
      <patternFill patternType="solid">
        <fgColor rgb="FFFEFAF9"/>
        <bgColor rgb="FFFEFAF9"/>
      </patternFill>
    </fill>
    <fill>
      <patternFill patternType="solid">
        <fgColor rgb="FFFEFEFE"/>
        <bgColor rgb="FFFEFEFE"/>
      </patternFill>
    </fill>
    <fill>
      <patternFill patternType="solid">
        <fgColor rgb="FFFFFFFF"/>
        <bgColor rgb="FFFFFFFF"/>
      </patternFill>
    </fill>
    <fill>
      <patternFill patternType="solid">
        <fgColor rgb="FFD6EFE2"/>
        <bgColor rgb="FFD6EFE2"/>
      </patternFill>
    </fill>
    <fill>
      <patternFill patternType="solid">
        <fgColor rgb="FFFAFDFC"/>
        <bgColor rgb="FFFAFDFC"/>
      </patternFill>
    </fill>
    <fill>
      <patternFill patternType="solid">
        <fgColor rgb="FFFDFFFE"/>
        <bgColor rgb="FFFDFFFE"/>
      </patternFill>
    </fill>
    <fill>
      <patternFill patternType="solid">
        <fgColor rgb="FFFCF0EF"/>
        <bgColor rgb="FFFCF0EF"/>
      </patternFill>
    </fill>
    <fill>
      <patternFill patternType="solid">
        <fgColor rgb="FFFAE5E3"/>
        <bgColor rgb="FFFAE5E3"/>
      </patternFill>
    </fill>
    <fill>
      <patternFill patternType="solid">
        <fgColor rgb="FFF6FCF9"/>
        <bgColor rgb="FFF6FCF9"/>
      </patternFill>
    </fill>
    <fill>
      <patternFill patternType="solid">
        <fgColor rgb="FFFDF6F5"/>
        <bgColor rgb="FFFDF6F5"/>
      </patternFill>
    </fill>
    <fill>
      <patternFill patternType="solid">
        <fgColor rgb="FFFDF5F5"/>
        <bgColor rgb="FFFDF5F5"/>
      </patternFill>
    </fill>
    <fill>
      <patternFill patternType="solid">
        <fgColor rgb="FFFDF7F6"/>
        <bgColor rgb="FFFDF7F6"/>
      </patternFill>
    </fill>
    <fill>
      <patternFill patternType="solid">
        <fgColor rgb="FF57BB8A"/>
        <bgColor rgb="FF57BB8A"/>
      </patternFill>
    </fill>
    <fill>
      <patternFill patternType="solid">
        <fgColor rgb="FFFEFDFD"/>
        <bgColor rgb="FFFEFDFD"/>
      </patternFill>
    </fill>
    <fill>
      <patternFill patternType="solid">
        <fgColor rgb="FFFDF9F8"/>
        <bgColor rgb="FFFDF9F8"/>
      </patternFill>
    </fill>
    <fill>
      <patternFill patternType="solid">
        <fgColor rgb="FFFEFBFA"/>
        <bgColor rgb="FFFEFBFA"/>
      </patternFill>
    </fill>
    <fill>
      <patternFill patternType="solid">
        <fgColor rgb="FFF9E4E2"/>
        <bgColor rgb="FFF9E4E2"/>
      </patternFill>
    </fill>
    <fill>
      <patternFill patternType="solid">
        <fgColor rgb="FFF9DFDD"/>
        <bgColor rgb="FFF9DFDD"/>
      </patternFill>
    </fill>
    <fill>
      <patternFill patternType="solid">
        <fgColor rgb="FFF2BBB6"/>
        <bgColor rgb="FFF2BBB6"/>
      </patternFill>
    </fill>
    <fill>
      <patternFill patternType="solid">
        <fgColor rgb="FFEDA09A"/>
        <bgColor rgb="FFEDA09A"/>
      </patternFill>
    </fill>
    <fill>
      <patternFill patternType="solid">
        <fgColor rgb="FFC8E9D9"/>
        <bgColor rgb="FFC8E9D9"/>
      </patternFill>
    </fill>
    <fill>
      <patternFill patternType="solid">
        <fgColor rgb="FFF8DEDC"/>
        <bgColor rgb="FFF8DEDC"/>
      </patternFill>
    </fill>
    <fill>
      <patternFill patternType="solid">
        <fgColor rgb="FFEB9B94"/>
        <bgColor rgb="FFEB9B94"/>
      </patternFill>
    </fill>
    <fill>
      <patternFill patternType="solid">
        <fgColor rgb="FFF2BEBA"/>
        <bgColor rgb="FFF2BEBA"/>
      </patternFill>
    </fill>
    <fill>
      <patternFill patternType="solid">
        <fgColor rgb="FFB7B7B7"/>
        <bgColor rgb="FFB7B7B7"/>
      </patternFill>
    </fill>
    <fill>
      <patternFill patternType="solid">
        <fgColor rgb="FF2E78C7"/>
        <bgColor rgb="FF2E78C7"/>
      </patternFill>
    </fill>
  </fills>
  <borders count="7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thin">
        <color rgb="FF000000"/>
      </right>
      <top/>
      <bottom style="medium">
        <color rgb="FF000000"/>
      </bottom>
      <diagonal/>
    </border>
    <border>
      <left style="medium">
        <color rgb="FF000000"/>
      </left>
      <right style="medium">
        <color rgb="FF000000"/>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top/>
      <bottom/>
      <diagonal/>
    </border>
    <border>
      <left style="thin">
        <color rgb="FF000000"/>
      </left>
      <right/>
      <top/>
      <bottom style="medium">
        <color rgb="FF000000"/>
      </bottom>
      <diagonal/>
    </border>
    <border>
      <left style="thin">
        <color rgb="FF000000"/>
      </left>
      <right/>
      <top style="medium">
        <color rgb="FF000000"/>
      </top>
      <bottom/>
      <diagonal/>
    </border>
    <border>
      <left style="double">
        <color rgb="FF000000"/>
      </left>
      <right/>
      <top style="double">
        <color rgb="FF000000"/>
      </top>
      <bottom style="thin">
        <color rgb="FF000000"/>
      </bottom>
      <diagonal/>
    </border>
    <border>
      <left/>
      <right/>
      <top style="double">
        <color rgb="FF000000"/>
      </top>
      <bottom style="thin">
        <color rgb="FF000000"/>
      </bottom>
      <diagonal/>
    </border>
    <border>
      <left/>
      <right style="double">
        <color rgb="FF000000"/>
      </right>
      <top style="double">
        <color rgb="FF000000"/>
      </top>
      <bottom style="thin">
        <color rgb="FF000000"/>
      </bottom>
      <diagonal/>
    </border>
    <border>
      <left style="double">
        <color rgb="FF000000"/>
      </left>
      <right/>
      <top/>
      <bottom style="medium">
        <color rgb="FF000000"/>
      </bottom>
      <diagonal/>
    </border>
    <border>
      <left/>
      <right style="double">
        <color rgb="FF000000"/>
      </right>
      <top/>
      <bottom style="medium">
        <color rgb="FF000000"/>
      </bottom>
      <diagonal/>
    </border>
    <border>
      <left style="double">
        <color rgb="FF000000"/>
      </left>
      <right style="thin">
        <color rgb="FF000000"/>
      </right>
      <top style="medium">
        <color rgb="FF000000"/>
      </top>
      <bottom style="thin">
        <color rgb="FF000000"/>
      </bottom>
      <diagonal/>
    </border>
    <border>
      <left style="thin">
        <color rgb="FF000000"/>
      </left>
      <right style="double">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double">
        <color rgb="FF000000"/>
      </left>
      <right style="thin">
        <color rgb="FF000000"/>
      </right>
      <top/>
      <bottom/>
      <diagonal/>
    </border>
    <border>
      <left style="double">
        <color rgb="FF000000"/>
      </left>
      <right style="thin">
        <color rgb="FF000000"/>
      </right>
      <top/>
      <bottom style="medium">
        <color rgb="FF000000"/>
      </bottom>
      <diagonal/>
    </border>
    <border>
      <left style="thin">
        <color rgb="FF000000"/>
      </left>
      <right style="double">
        <color rgb="FF000000"/>
      </right>
      <top/>
      <bottom/>
      <diagonal/>
    </border>
    <border>
      <left style="double">
        <color rgb="FF000000"/>
      </left>
      <right style="medium">
        <color rgb="FF000000"/>
      </right>
      <top/>
      <bottom/>
      <diagonal/>
    </border>
    <border>
      <left style="double">
        <color rgb="FF000000"/>
      </left>
      <right style="thin">
        <color rgb="FF000000"/>
      </right>
      <top style="medium">
        <color rgb="FF000000"/>
      </top>
      <bottom/>
      <diagonal/>
    </border>
    <border>
      <left style="thin">
        <color rgb="FF000000"/>
      </left>
      <right style="double">
        <color rgb="FF000000"/>
      </right>
      <top style="medium">
        <color rgb="FF000000"/>
      </top>
      <bottom/>
      <diagonal/>
    </border>
    <border>
      <left style="double">
        <color rgb="FF000000"/>
      </left>
      <right style="thin">
        <color rgb="FF000000"/>
      </right>
      <top/>
      <bottom style="double">
        <color rgb="FF000000"/>
      </bottom>
      <diagonal/>
    </border>
    <border>
      <left style="thin">
        <color rgb="FF000000"/>
      </left>
      <right style="thin">
        <color rgb="FF000000"/>
      </right>
      <top/>
      <bottom style="double">
        <color rgb="FF000000"/>
      </bottom>
      <diagonal/>
    </border>
  </borders>
  <cellStyleXfs count="1">
    <xf numFmtId="0" fontId="0" fillId="0" borderId="0"/>
  </cellStyleXfs>
  <cellXfs count="280">
    <xf numFmtId="0" fontId="0" fillId="0" borderId="0" xfId="0"/>
    <xf numFmtId="0" fontId="1" fillId="0" borderId="1" xfId="0" applyFont="1" applyBorder="1"/>
    <xf numFmtId="0" fontId="1" fillId="2" borderId="1" xfId="0" applyFont="1" applyFill="1" applyBorder="1"/>
    <xf numFmtId="0" fontId="3" fillId="0" borderId="0" xfId="0" applyFont="1"/>
    <xf numFmtId="0" fontId="8" fillId="0" borderId="13" xfId="0" applyFont="1" applyBorder="1"/>
    <xf numFmtId="164" fontId="9" fillId="0" borderId="14" xfId="0" applyNumberFormat="1" applyFont="1" applyBorder="1" applyAlignment="1">
      <alignment horizontal="center"/>
    </xf>
    <xf numFmtId="9" fontId="10" fillId="0" borderId="15" xfId="0" applyNumberFormat="1" applyFont="1" applyBorder="1" applyAlignment="1">
      <alignment horizontal="center"/>
    </xf>
    <xf numFmtId="164" fontId="11" fillId="0" borderId="15" xfId="0" applyNumberFormat="1" applyFont="1" applyBorder="1" applyAlignment="1">
      <alignment horizontal="center"/>
    </xf>
    <xf numFmtId="9" fontId="12" fillId="0" borderId="16" xfId="0" applyNumberFormat="1" applyFont="1" applyBorder="1" applyAlignment="1">
      <alignment horizontal="center"/>
    </xf>
    <xf numFmtId="164" fontId="13" fillId="0" borderId="17" xfId="0" applyNumberFormat="1" applyFont="1" applyBorder="1" applyAlignment="1">
      <alignment horizontal="center"/>
    </xf>
    <xf numFmtId="0" fontId="1" fillId="0" borderId="18" xfId="0" applyFont="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0" xfId="0" applyFont="1"/>
    <xf numFmtId="0" fontId="14" fillId="0" borderId="20" xfId="0" applyFont="1" applyBorder="1" applyAlignment="1">
      <alignment horizontal="center"/>
    </xf>
    <xf numFmtId="0" fontId="1" fillId="3" borderId="20" xfId="0" applyFont="1" applyFill="1"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2" xfId="0" applyFont="1" applyFill="1" applyBorder="1"/>
    <xf numFmtId="0" fontId="1" fillId="2" borderId="20" xfId="0" applyFont="1" applyFill="1" applyBorder="1"/>
    <xf numFmtId="0" fontId="1" fillId="0" borderId="23" xfId="0" applyFont="1" applyBorder="1"/>
    <xf numFmtId="0" fontId="1" fillId="2" borderId="24" xfId="0" applyFont="1" applyFill="1" applyBorder="1" applyAlignment="1">
      <alignment horizontal="center"/>
    </xf>
    <xf numFmtId="0" fontId="1" fillId="2" borderId="25" xfId="0" applyFont="1" applyFill="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5" fillId="0" borderId="0" xfId="0" applyFont="1"/>
    <xf numFmtId="0" fontId="1" fillId="0" borderId="27"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22" xfId="0" applyFont="1" applyBorder="1"/>
    <xf numFmtId="0" fontId="1" fillId="0" borderId="20" xfId="0" applyFont="1" applyBorder="1"/>
    <xf numFmtId="0" fontId="1" fillId="0" borderId="30" xfId="0" applyFont="1" applyBorder="1"/>
    <xf numFmtId="0" fontId="1" fillId="0" borderId="31" xfId="0" applyFont="1" applyBorder="1"/>
    <xf numFmtId="0" fontId="1" fillId="3" borderId="25" xfId="0" applyFont="1" applyFill="1" applyBorder="1" applyAlignment="1">
      <alignment horizontal="center"/>
    </xf>
    <xf numFmtId="0" fontId="16" fillId="0" borderId="32" xfId="0" applyFont="1" applyBorder="1"/>
    <xf numFmtId="0" fontId="17" fillId="0" borderId="21" xfId="0" applyFont="1" applyBorder="1" applyAlignment="1">
      <alignment horizontal="center"/>
    </xf>
    <xf numFmtId="0" fontId="18" fillId="0" borderId="20" xfId="0" applyFont="1" applyBorder="1"/>
    <xf numFmtId="0" fontId="18" fillId="0" borderId="21" xfId="0" applyFont="1" applyBorder="1"/>
    <xf numFmtId="0" fontId="19" fillId="0" borderId="20" xfId="0" applyFont="1" applyBorder="1" applyAlignment="1">
      <alignment horizontal="center"/>
    </xf>
    <xf numFmtId="0" fontId="19" fillId="0" borderId="21" xfId="0" applyFont="1" applyBorder="1" applyAlignment="1">
      <alignment horizontal="center"/>
    </xf>
    <xf numFmtId="0" fontId="19" fillId="0" borderId="22" xfId="0" applyFont="1" applyBorder="1" applyAlignment="1">
      <alignment horizontal="center"/>
    </xf>
    <xf numFmtId="0" fontId="1" fillId="3" borderId="21" xfId="0" applyFont="1" applyFill="1" applyBorder="1" applyAlignment="1">
      <alignment horizontal="center"/>
    </xf>
    <xf numFmtId="0" fontId="19" fillId="0" borderId="26" xfId="0" applyFont="1" applyBorder="1" applyAlignment="1">
      <alignment horizontal="center"/>
    </xf>
    <xf numFmtId="0" fontId="19" fillId="0" borderId="25" xfId="0" applyFont="1" applyBorder="1" applyAlignment="1">
      <alignment horizontal="center"/>
    </xf>
    <xf numFmtId="0" fontId="20" fillId="0" borderId="19" xfId="0" applyFont="1" applyBorder="1" applyAlignment="1">
      <alignment horizontal="center"/>
    </xf>
    <xf numFmtId="0" fontId="1" fillId="2" borderId="22" xfId="0" applyFont="1" applyFill="1" applyBorder="1" applyAlignment="1">
      <alignment horizontal="center"/>
    </xf>
    <xf numFmtId="0" fontId="1" fillId="2" borderId="33" xfId="0" applyFont="1" applyFill="1" applyBorder="1" applyAlignment="1">
      <alignment horizontal="center"/>
    </xf>
    <xf numFmtId="0" fontId="3" fillId="4" borderId="34" xfId="0" applyFont="1" applyFill="1" applyBorder="1" applyAlignment="1">
      <alignment horizontal="center"/>
    </xf>
    <xf numFmtId="0" fontId="3" fillId="4" borderId="12" xfId="0" applyFont="1" applyFill="1" applyBorder="1" applyAlignment="1">
      <alignment horizontal="center"/>
    </xf>
    <xf numFmtId="2" fontId="1" fillId="0" borderId="0" xfId="0" applyNumberFormat="1" applyFont="1"/>
    <xf numFmtId="0" fontId="3" fillId="3" borderId="18" xfId="0" applyFont="1" applyFill="1" applyBorder="1" applyAlignment="1">
      <alignment horizontal="center"/>
    </xf>
    <xf numFmtId="0" fontId="3" fillId="5" borderId="35" xfId="0" applyFont="1" applyFill="1" applyBorder="1" applyAlignment="1">
      <alignment horizontal="center"/>
    </xf>
    <xf numFmtId="0" fontId="3" fillId="6" borderId="35" xfId="0" applyFont="1" applyFill="1" applyBorder="1" applyAlignment="1">
      <alignment horizontal="center"/>
    </xf>
    <xf numFmtId="0" fontId="3" fillId="7" borderId="35" xfId="0" applyFont="1" applyFill="1" applyBorder="1" applyAlignment="1">
      <alignment horizontal="center"/>
    </xf>
    <xf numFmtId="0" fontId="3" fillId="8" borderId="18" xfId="0" applyFont="1" applyFill="1" applyBorder="1" applyAlignment="1">
      <alignment horizontal="center"/>
    </xf>
    <xf numFmtId="0" fontId="3" fillId="9" borderId="18" xfId="0" applyFont="1" applyFill="1" applyBorder="1" applyAlignment="1">
      <alignment horizontal="center"/>
    </xf>
    <xf numFmtId="0" fontId="3" fillId="10" borderId="35" xfId="0" applyFont="1" applyFill="1" applyBorder="1" applyAlignment="1">
      <alignment horizontal="center"/>
    </xf>
    <xf numFmtId="0" fontId="3" fillId="8" borderId="35" xfId="0" applyFont="1" applyFill="1" applyBorder="1" applyAlignment="1">
      <alignment horizontal="center"/>
    </xf>
    <xf numFmtId="0" fontId="3" fillId="11" borderId="35" xfId="0" applyFont="1" applyFill="1" applyBorder="1" applyAlignment="1">
      <alignment horizontal="center"/>
    </xf>
    <xf numFmtId="0" fontId="1" fillId="3" borderId="19" xfId="0" applyFont="1" applyFill="1" applyBorder="1" applyAlignment="1">
      <alignment horizontal="center"/>
    </xf>
    <xf numFmtId="164" fontId="22" fillId="0" borderId="39" xfId="0" applyNumberFormat="1" applyFont="1" applyBorder="1" applyAlignment="1">
      <alignment horizontal="center"/>
    </xf>
    <xf numFmtId="9" fontId="23" fillId="0" borderId="40" xfId="0" applyNumberFormat="1" applyFont="1" applyBorder="1" applyAlignment="1">
      <alignment horizontal="center"/>
    </xf>
    <xf numFmtId="9" fontId="24" fillId="0" borderId="41" xfId="0" applyNumberFormat="1" applyFont="1" applyBorder="1" applyAlignment="1">
      <alignment horizontal="center"/>
    </xf>
    <xf numFmtId="0" fontId="1" fillId="0" borderId="42" xfId="0" applyFont="1" applyBorder="1"/>
    <xf numFmtId="0" fontId="1" fillId="0" borderId="43" xfId="0" applyFont="1" applyBorder="1"/>
    <xf numFmtId="0" fontId="1" fillId="0" borderId="44" xfId="0" applyFont="1" applyBorder="1"/>
    <xf numFmtId="0" fontId="1" fillId="3" borderId="45" xfId="0" applyFont="1" applyFill="1" applyBorder="1"/>
    <xf numFmtId="0" fontId="1" fillId="0" borderId="46" xfId="0" applyFont="1" applyBorder="1"/>
    <xf numFmtId="0" fontId="1" fillId="0" borderId="45" xfId="0" applyFont="1" applyBorder="1"/>
    <xf numFmtId="0" fontId="1" fillId="2" borderId="45" xfId="0" applyFont="1" applyFill="1" applyBorder="1"/>
    <xf numFmtId="0" fontId="1" fillId="2" borderId="46" xfId="0" applyFont="1" applyFill="1" applyBorder="1"/>
    <xf numFmtId="0" fontId="1" fillId="3" borderId="1" xfId="0" applyFont="1" applyFill="1" applyBorder="1"/>
    <xf numFmtId="0" fontId="1" fillId="2" borderId="47" xfId="0" applyFont="1" applyFill="1" applyBorder="1"/>
    <xf numFmtId="0" fontId="1" fillId="2" borderId="48" xfId="0" applyFont="1" applyFill="1" applyBorder="1"/>
    <xf numFmtId="0" fontId="1" fillId="2" borderId="49" xfId="0" applyFont="1" applyFill="1" applyBorder="1"/>
    <xf numFmtId="0" fontId="27" fillId="0" borderId="0" xfId="0" applyFont="1" applyAlignment="1">
      <alignment horizontal="center"/>
    </xf>
    <xf numFmtId="2" fontId="30" fillId="0" borderId="0" xfId="0" applyNumberFormat="1" applyFont="1" applyAlignment="1">
      <alignment horizontal="center"/>
    </xf>
    <xf numFmtId="9" fontId="31" fillId="0" borderId="52" xfId="0" applyNumberFormat="1" applyFont="1" applyBorder="1" applyAlignment="1">
      <alignment horizontal="center"/>
    </xf>
    <xf numFmtId="2" fontId="32" fillId="0" borderId="0" xfId="0" applyNumberFormat="1" applyFont="1" applyAlignment="1">
      <alignment horizontal="center"/>
    </xf>
    <xf numFmtId="2" fontId="1" fillId="0" borderId="19" xfId="0" applyNumberFormat="1" applyFont="1" applyBorder="1" applyAlignment="1">
      <alignment horizontal="center"/>
    </xf>
    <xf numFmtId="2" fontId="1" fillId="0" borderId="20" xfId="0" applyNumberFormat="1" applyFont="1" applyBorder="1" applyAlignment="1">
      <alignment horizontal="center"/>
    </xf>
    <xf numFmtId="2" fontId="1" fillId="0" borderId="53" xfId="0" applyNumberFormat="1" applyFont="1" applyBorder="1" applyAlignment="1">
      <alignment horizontal="center"/>
    </xf>
    <xf numFmtId="2" fontId="1" fillId="0" borderId="0" xfId="0" applyNumberFormat="1" applyFont="1" applyAlignment="1">
      <alignment horizontal="center"/>
    </xf>
    <xf numFmtId="2" fontId="33" fillId="0" borderId="20" xfId="0" applyNumberFormat="1" applyFont="1" applyBorder="1" applyAlignment="1">
      <alignment horizontal="center"/>
    </xf>
    <xf numFmtId="2" fontId="1" fillId="3" borderId="20" xfId="0" applyNumberFormat="1" applyFont="1" applyFill="1" applyBorder="1" applyAlignment="1">
      <alignment horizontal="center"/>
    </xf>
    <xf numFmtId="2" fontId="34" fillId="0" borderId="19" xfId="0" applyNumberFormat="1" applyFont="1" applyBorder="1" applyAlignment="1">
      <alignment horizontal="center"/>
    </xf>
    <xf numFmtId="2" fontId="1" fillId="2" borderId="19" xfId="0" applyNumberFormat="1" applyFont="1" applyFill="1" applyBorder="1" applyAlignment="1">
      <alignment horizontal="center"/>
    </xf>
    <xf numFmtId="2" fontId="1" fillId="2" borderId="20" xfId="0" applyNumberFormat="1" applyFont="1" applyFill="1" applyBorder="1" applyAlignment="1">
      <alignment horizontal="center"/>
    </xf>
    <xf numFmtId="2" fontId="1" fillId="2" borderId="24" xfId="0" applyNumberFormat="1" applyFont="1" applyFill="1" applyBorder="1" applyAlignment="1">
      <alignment horizontal="center"/>
    </xf>
    <xf numFmtId="2" fontId="1" fillId="2" borderId="25" xfId="0" applyNumberFormat="1" applyFont="1" applyFill="1" applyBorder="1" applyAlignment="1">
      <alignment horizontal="center"/>
    </xf>
    <xf numFmtId="2" fontId="1" fillId="0" borderId="25" xfId="0" applyNumberFormat="1" applyFont="1" applyBorder="1" applyAlignment="1">
      <alignment horizontal="center"/>
    </xf>
    <xf numFmtId="2" fontId="1" fillId="0" borderId="54" xfId="0" applyNumberFormat="1" applyFont="1" applyBorder="1" applyAlignment="1">
      <alignment horizontal="center"/>
    </xf>
    <xf numFmtId="0" fontId="35" fillId="0" borderId="35" xfId="0" applyFont="1" applyBorder="1"/>
    <xf numFmtId="2" fontId="36" fillId="0" borderId="53" xfId="0" applyNumberFormat="1" applyFont="1" applyBorder="1" applyAlignment="1">
      <alignment horizontal="center"/>
    </xf>
    <xf numFmtId="2" fontId="3" fillId="12" borderId="18" xfId="0" applyNumberFormat="1" applyFont="1" applyFill="1" applyBorder="1" applyAlignment="1">
      <alignment horizontal="center"/>
    </xf>
    <xf numFmtId="2" fontId="3" fillId="13" borderId="18" xfId="0" applyNumberFormat="1" applyFont="1" applyFill="1" applyBorder="1" applyAlignment="1">
      <alignment horizontal="center"/>
    </xf>
    <xf numFmtId="2" fontId="1" fillId="0" borderId="27" xfId="0" applyNumberFormat="1" applyFont="1" applyBorder="1" applyAlignment="1">
      <alignment horizontal="center"/>
    </xf>
    <xf numFmtId="2" fontId="1" fillId="0" borderId="28" xfId="0" applyNumberFormat="1" applyFont="1" applyBorder="1" applyAlignment="1">
      <alignment horizontal="center"/>
    </xf>
    <xf numFmtId="2" fontId="1" fillId="0" borderId="55" xfId="0" applyNumberFormat="1" applyFont="1" applyBorder="1" applyAlignment="1">
      <alignment horizontal="center"/>
    </xf>
    <xf numFmtId="2" fontId="3" fillId="14" borderId="34" xfId="0" applyNumberFormat="1" applyFont="1" applyFill="1" applyBorder="1" applyAlignment="1">
      <alignment horizontal="center"/>
    </xf>
    <xf numFmtId="2" fontId="3" fillId="9" borderId="12" xfId="0" applyNumberFormat="1" applyFont="1" applyFill="1" applyBorder="1" applyAlignment="1">
      <alignment horizontal="center"/>
    </xf>
    <xf numFmtId="2" fontId="3" fillId="15" borderId="12" xfId="0" applyNumberFormat="1" applyFont="1" applyFill="1" applyBorder="1" applyAlignment="1">
      <alignment horizontal="center"/>
    </xf>
    <xf numFmtId="2" fontId="3" fillId="16" borderId="12" xfId="0" applyNumberFormat="1" applyFont="1" applyFill="1" applyBorder="1" applyAlignment="1">
      <alignment horizontal="center"/>
    </xf>
    <xf numFmtId="2" fontId="3" fillId="17" borderId="18" xfId="0" applyNumberFormat="1" applyFont="1" applyFill="1" applyBorder="1" applyAlignment="1">
      <alignment horizontal="center"/>
    </xf>
    <xf numFmtId="2" fontId="3" fillId="18" borderId="35" xfId="0" applyNumberFormat="1" applyFont="1" applyFill="1" applyBorder="1" applyAlignment="1">
      <alignment horizontal="center"/>
    </xf>
    <xf numFmtId="2" fontId="3" fillId="19" borderId="35" xfId="0" applyNumberFormat="1" applyFont="1" applyFill="1" applyBorder="1" applyAlignment="1">
      <alignment horizontal="center"/>
    </xf>
    <xf numFmtId="2" fontId="3" fillId="20" borderId="22" xfId="0" applyNumberFormat="1" applyFont="1" applyFill="1" applyBorder="1" applyAlignment="1">
      <alignment horizontal="center"/>
    </xf>
    <xf numFmtId="2" fontId="37" fillId="20" borderId="22" xfId="0" applyNumberFormat="1" applyFont="1" applyFill="1" applyBorder="1" applyAlignment="1">
      <alignment horizontal="center"/>
    </xf>
    <xf numFmtId="2" fontId="3" fillId="21" borderId="18" xfId="0" applyNumberFormat="1" applyFont="1" applyFill="1" applyBorder="1" applyAlignment="1">
      <alignment horizontal="center"/>
    </xf>
    <xf numFmtId="2" fontId="3" fillId="22" borderId="35" xfId="0" applyNumberFormat="1" applyFont="1" applyFill="1" applyBorder="1" applyAlignment="1">
      <alignment horizontal="center"/>
    </xf>
    <xf numFmtId="2" fontId="3" fillId="23" borderId="35" xfId="0" applyNumberFormat="1" applyFont="1" applyFill="1" applyBorder="1" applyAlignment="1">
      <alignment horizontal="center"/>
    </xf>
    <xf numFmtId="2" fontId="3" fillId="24" borderId="35" xfId="0" applyNumberFormat="1" applyFont="1" applyFill="1" applyBorder="1" applyAlignment="1">
      <alignment horizontal="center"/>
    </xf>
    <xf numFmtId="2" fontId="38" fillId="21" borderId="18" xfId="0" applyNumberFormat="1" applyFont="1" applyFill="1" applyBorder="1" applyAlignment="1">
      <alignment horizontal="center"/>
    </xf>
    <xf numFmtId="2" fontId="39" fillId="9" borderId="12" xfId="0" applyNumberFormat="1" applyFont="1" applyFill="1" applyBorder="1" applyAlignment="1">
      <alignment horizontal="center"/>
    </xf>
    <xf numFmtId="164" fontId="43" fillId="0" borderId="61" xfId="0" applyNumberFormat="1" applyFont="1" applyBorder="1" applyAlignment="1">
      <alignment horizontal="center"/>
    </xf>
    <xf numFmtId="9" fontId="44" fillId="0" borderId="15" xfId="0" applyNumberFormat="1" applyFont="1" applyBorder="1" applyAlignment="1">
      <alignment horizontal="center"/>
    </xf>
    <xf numFmtId="164" fontId="45" fillId="0" borderId="15" xfId="0" applyNumberFormat="1" applyFont="1" applyBorder="1" applyAlignment="1">
      <alignment horizontal="center"/>
    </xf>
    <xf numFmtId="9" fontId="46" fillId="0" borderId="62" xfId="0" applyNumberFormat="1" applyFont="1" applyBorder="1" applyAlignment="1">
      <alignment horizontal="center"/>
    </xf>
    <xf numFmtId="2" fontId="3" fillId="25" borderId="63" xfId="0" applyNumberFormat="1" applyFont="1" applyFill="1" applyBorder="1" applyAlignment="1">
      <alignment horizontal="center"/>
    </xf>
    <xf numFmtId="2" fontId="3" fillId="25" borderId="10" xfId="0" applyNumberFormat="1" applyFont="1" applyFill="1" applyBorder="1" applyAlignment="1">
      <alignment horizontal="center"/>
    </xf>
    <xf numFmtId="2" fontId="3" fillId="26" borderId="10" xfId="0" applyNumberFormat="1" applyFont="1" applyFill="1" applyBorder="1" applyAlignment="1">
      <alignment horizontal="center"/>
    </xf>
    <xf numFmtId="2" fontId="47" fillId="2" borderId="64" xfId="0" applyNumberFormat="1" applyFont="1" applyFill="1" applyBorder="1" applyAlignment="1">
      <alignment horizontal="center"/>
    </xf>
    <xf numFmtId="2" fontId="48" fillId="2" borderId="20" xfId="0" applyNumberFormat="1" applyFont="1" applyFill="1" applyBorder="1" applyAlignment="1">
      <alignment horizontal="center"/>
    </xf>
    <xf numFmtId="2" fontId="49" fillId="0" borderId="20" xfId="0" applyNumberFormat="1" applyFont="1" applyBorder="1" applyAlignment="1">
      <alignment horizontal="center"/>
    </xf>
    <xf numFmtId="2" fontId="3" fillId="27" borderId="20" xfId="0" applyNumberFormat="1" applyFont="1" applyFill="1" applyBorder="1" applyAlignment="1">
      <alignment horizontal="center"/>
    </xf>
    <xf numFmtId="2" fontId="3" fillId="28" borderId="22" xfId="0" applyNumberFormat="1" applyFont="1" applyFill="1" applyBorder="1" applyAlignment="1">
      <alignment horizontal="center"/>
    </xf>
    <xf numFmtId="2" fontId="3" fillId="29" borderId="22" xfId="0" applyNumberFormat="1" applyFont="1" applyFill="1" applyBorder="1" applyAlignment="1">
      <alignment horizontal="center"/>
    </xf>
    <xf numFmtId="2" fontId="50" fillId="2" borderId="65" xfId="0" applyNumberFormat="1" applyFont="1" applyFill="1" applyBorder="1" applyAlignment="1">
      <alignment horizontal="center"/>
    </xf>
    <xf numFmtId="2" fontId="51" fillId="2" borderId="25" xfId="0" applyNumberFormat="1" applyFont="1" applyFill="1" applyBorder="1" applyAlignment="1">
      <alignment horizontal="center"/>
    </xf>
    <xf numFmtId="2" fontId="52" fillId="0" borderId="25" xfId="0" applyNumberFormat="1" applyFont="1" applyBorder="1" applyAlignment="1">
      <alignment horizontal="center"/>
    </xf>
    <xf numFmtId="2" fontId="3" fillId="30" borderId="20" xfId="0" applyNumberFormat="1" applyFont="1" applyFill="1" applyBorder="1" applyAlignment="1">
      <alignment horizontal="center"/>
    </xf>
    <xf numFmtId="2" fontId="3" fillId="31" borderId="22" xfId="0" applyNumberFormat="1" applyFont="1" applyFill="1" applyBorder="1" applyAlignment="1">
      <alignment horizontal="center"/>
    </xf>
    <xf numFmtId="2" fontId="3" fillId="32" borderId="22" xfId="0" applyNumberFormat="1" applyFont="1" applyFill="1" applyBorder="1" applyAlignment="1">
      <alignment horizontal="center"/>
    </xf>
    <xf numFmtId="2" fontId="53" fillId="0" borderId="64" xfId="0" applyNumberFormat="1" applyFont="1" applyBorder="1" applyAlignment="1">
      <alignment horizontal="center"/>
    </xf>
    <xf numFmtId="2" fontId="54" fillId="0" borderId="66" xfId="0" applyNumberFormat="1" applyFont="1" applyBorder="1" applyAlignment="1">
      <alignment horizontal="center"/>
    </xf>
    <xf numFmtId="2" fontId="55" fillId="0" borderId="67" xfId="0" applyNumberFormat="1" applyFont="1" applyBorder="1" applyAlignment="1">
      <alignment horizontal="center"/>
    </xf>
    <xf numFmtId="2" fontId="56" fillId="0" borderId="68" xfId="0" applyNumberFormat="1" applyFont="1" applyBorder="1" applyAlignment="1">
      <alignment horizontal="center"/>
    </xf>
    <xf numFmtId="2" fontId="57" fillId="0" borderId="28" xfId="0" applyNumberFormat="1" applyFont="1" applyBorder="1" applyAlignment="1">
      <alignment horizontal="center"/>
    </xf>
    <xf numFmtId="2" fontId="58" fillId="0" borderId="69" xfId="0" applyNumberFormat="1" applyFont="1" applyBorder="1" applyAlignment="1">
      <alignment horizontal="center"/>
    </xf>
    <xf numFmtId="2" fontId="3" fillId="33" borderId="63" xfId="0" applyNumberFormat="1" applyFont="1" applyFill="1" applyBorder="1" applyAlignment="1">
      <alignment horizontal="center"/>
    </xf>
    <xf numFmtId="2" fontId="3" fillId="34" borderId="10" xfId="0" applyNumberFormat="1" applyFont="1" applyFill="1" applyBorder="1" applyAlignment="1">
      <alignment horizontal="center"/>
    </xf>
    <xf numFmtId="2" fontId="3" fillId="35" borderId="10" xfId="0" applyNumberFormat="1" applyFont="1" applyFill="1" applyBorder="1" applyAlignment="1">
      <alignment horizontal="center"/>
    </xf>
    <xf numFmtId="2" fontId="3" fillId="36" borderId="20" xfId="0" applyNumberFormat="1" applyFont="1" applyFill="1" applyBorder="1" applyAlignment="1">
      <alignment horizontal="center"/>
    </xf>
    <xf numFmtId="2" fontId="3" fillId="37" borderId="22" xfId="0" applyNumberFormat="1" applyFont="1" applyFill="1" applyBorder="1" applyAlignment="1">
      <alignment horizontal="center"/>
    </xf>
    <xf numFmtId="2" fontId="3" fillId="38" borderId="22" xfId="0" applyNumberFormat="1" applyFont="1" applyFill="1" applyBorder="1" applyAlignment="1">
      <alignment horizontal="center"/>
    </xf>
    <xf numFmtId="2" fontId="3" fillId="3" borderId="20" xfId="0" applyNumberFormat="1" applyFont="1" applyFill="1" applyBorder="1" applyAlignment="1">
      <alignment horizontal="center"/>
    </xf>
    <xf numFmtId="2" fontId="3" fillId="33" borderId="22" xfId="0" applyNumberFormat="1" applyFont="1" applyFill="1" applyBorder="1" applyAlignment="1">
      <alignment horizontal="center"/>
    </xf>
    <xf numFmtId="2" fontId="3" fillId="19" borderId="22" xfId="0" applyNumberFormat="1" applyFont="1" applyFill="1" applyBorder="1" applyAlignment="1">
      <alignment horizontal="center"/>
    </xf>
    <xf numFmtId="2" fontId="3" fillId="3" borderId="63" xfId="0" applyNumberFormat="1" applyFont="1" applyFill="1" applyBorder="1" applyAlignment="1">
      <alignment horizontal="center"/>
    </xf>
    <xf numFmtId="2" fontId="59" fillId="2" borderId="70" xfId="0" applyNumberFormat="1" applyFont="1" applyFill="1" applyBorder="1" applyAlignment="1">
      <alignment horizontal="center"/>
    </xf>
    <xf numFmtId="2" fontId="60" fillId="2" borderId="71" xfId="0" applyNumberFormat="1" applyFont="1" applyFill="1" applyBorder="1" applyAlignment="1">
      <alignment horizontal="center"/>
    </xf>
    <xf numFmtId="2" fontId="61" fillId="0" borderId="71" xfId="0" applyNumberFormat="1" applyFont="1" applyBorder="1" applyAlignment="1">
      <alignment horizontal="center"/>
    </xf>
    <xf numFmtId="2" fontId="3" fillId="39" borderId="63" xfId="0" applyNumberFormat="1" applyFont="1" applyFill="1" applyBorder="1" applyAlignment="1">
      <alignment horizontal="center"/>
    </xf>
    <xf numFmtId="2" fontId="3" fillId="40" borderId="10" xfId="0" applyNumberFormat="1" applyFont="1" applyFill="1" applyBorder="1" applyAlignment="1">
      <alignment horizontal="center"/>
    </xf>
    <xf numFmtId="2" fontId="3" fillId="41" borderId="10" xfId="0" applyNumberFormat="1" applyFont="1" applyFill="1" applyBorder="1" applyAlignment="1">
      <alignment horizontal="center"/>
    </xf>
    <xf numFmtId="2" fontId="3" fillId="42" borderId="22" xfId="0" applyNumberFormat="1" applyFont="1" applyFill="1" applyBorder="1" applyAlignment="1">
      <alignment horizontal="center"/>
    </xf>
    <xf numFmtId="2" fontId="3" fillId="43" borderId="22" xfId="0" applyNumberFormat="1" applyFont="1" applyFill="1" applyBorder="1" applyAlignment="1">
      <alignment horizontal="center"/>
    </xf>
    <xf numFmtId="2" fontId="3" fillId="44" borderId="20" xfId="0" applyNumberFormat="1" applyFont="1" applyFill="1" applyBorder="1" applyAlignment="1">
      <alignment horizontal="center"/>
    </xf>
    <xf numFmtId="2" fontId="3" fillId="45" borderId="20" xfId="0" applyNumberFormat="1" applyFont="1" applyFill="1" applyBorder="1" applyAlignment="1">
      <alignment horizontal="center"/>
    </xf>
    <xf numFmtId="2" fontId="3" fillId="46" borderId="22" xfId="0" applyNumberFormat="1" applyFont="1" applyFill="1" applyBorder="1" applyAlignment="1">
      <alignment horizontal="center"/>
    </xf>
    <xf numFmtId="2" fontId="3" fillId="47" borderId="22" xfId="0" applyNumberFormat="1" applyFont="1" applyFill="1" applyBorder="1" applyAlignment="1">
      <alignment horizontal="center"/>
    </xf>
    <xf numFmtId="2" fontId="1" fillId="48" borderId="19" xfId="0" applyNumberFormat="1" applyFont="1" applyFill="1" applyBorder="1" applyAlignment="1">
      <alignment horizontal="center"/>
    </xf>
    <xf numFmtId="2" fontId="1" fillId="0" borderId="21" xfId="0" applyNumberFormat="1" applyFont="1" applyBorder="1" applyAlignment="1">
      <alignment horizontal="center"/>
    </xf>
    <xf numFmtId="2" fontId="1" fillId="0" borderId="29" xfId="0" applyNumberFormat="1" applyFont="1" applyBorder="1" applyAlignment="1">
      <alignment horizontal="center"/>
    </xf>
    <xf numFmtId="2" fontId="63" fillId="3" borderId="19" xfId="0" applyNumberFormat="1" applyFont="1" applyFill="1" applyBorder="1" applyAlignment="1">
      <alignment horizontal="center"/>
    </xf>
    <xf numFmtId="10" fontId="66" fillId="0" borderId="14" xfId="0" applyNumberFormat="1" applyFont="1" applyBorder="1" applyAlignment="1">
      <alignment horizontal="center"/>
    </xf>
    <xf numFmtId="9" fontId="67" fillId="0" borderId="17" xfId="0" applyNumberFormat="1" applyFont="1" applyBorder="1" applyAlignment="1">
      <alignment horizontal="center"/>
    </xf>
    <xf numFmtId="9" fontId="68" fillId="0" borderId="6" xfId="0" applyNumberFormat="1" applyFont="1" applyBorder="1" applyAlignment="1">
      <alignment horizontal="center"/>
    </xf>
    <xf numFmtId="0" fontId="69" fillId="0" borderId="30" xfId="0" applyFont="1" applyBorder="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6" fillId="0" borderId="35" xfId="0" applyFont="1" applyBorder="1"/>
    <xf numFmtId="0" fontId="1" fillId="0" borderId="35" xfId="0" applyFont="1" applyBorder="1"/>
    <xf numFmtId="0" fontId="77" fillId="0" borderId="30" xfId="0" applyFont="1" applyBorder="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35" xfId="0" applyFont="1" applyBorder="1"/>
    <xf numFmtId="10" fontId="77" fillId="0" borderId="30" xfId="0" applyNumberFormat="1" applyFont="1" applyBorder="1"/>
    <xf numFmtId="0" fontId="84" fillId="0" borderId="30" xfId="0" applyFont="1" applyBorder="1"/>
    <xf numFmtId="0" fontId="85" fillId="0" borderId="0" xfId="0" applyFont="1"/>
    <xf numFmtId="0" fontId="86" fillId="0" borderId="0" xfId="0" applyFont="1"/>
    <xf numFmtId="0" fontId="87" fillId="0" borderId="0" xfId="0" applyFont="1"/>
    <xf numFmtId="0" fontId="88" fillId="0" borderId="0" xfId="0" applyFont="1"/>
    <xf numFmtId="0" fontId="89" fillId="0" borderId="0" xfId="0" applyFont="1"/>
    <xf numFmtId="0" fontId="90" fillId="0" borderId="0" xfId="0" applyFont="1"/>
    <xf numFmtId="0" fontId="91" fillId="0" borderId="35" xfId="0" applyFont="1" applyBorder="1"/>
    <xf numFmtId="0" fontId="92" fillId="0" borderId="30" xfId="0" applyFont="1" applyBorder="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35" xfId="0" applyFont="1" applyBorder="1"/>
    <xf numFmtId="0" fontId="100" fillId="0" borderId="0" xfId="0" applyFont="1"/>
    <xf numFmtId="0" fontId="101" fillId="0" borderId="0" xfId="0" applyFont="1"/>
    <xf numFmtId="0" fontId="77" fillId="0" borderId="31" xfId="0" applyFont="1" applyBorder="1"/>
    <xf numFmtId="0" fontId="78" fillId="0" borderId="50" xfId="0" applyFont="1" applyBorder="1"/>
    <xf numFmtId="0" fontId="79" fillId="0" borderId="50" xfId="0" applyFont="1" applyBorder="1"/>
    <xf numFmtId="0" fontId="80" fillId="0" borderId="50" xfId="0" applyFont="1" applyBorder="1"/>
    <xf numFmtId="0" fontId="101" fillId="0" borderId="50" xfId="0" applyFont="1" applyBorder="1"/>
    <xf numFmtId="0" fontId="81" fillId="0" borderId="50" xfId="0" applyFont="1" applyBorder="1"/>
    <xf numFmtId="0" fontId="82" fillId="0" borderId="50" xfId="0" applyFont="1" applyBorder="1"/>
    <xf numFmtId="0" fontId="83" fillId="0" borderId="51" xfId="0" applyFont="1" applyBorder="1"/>
    <xf numFmtId="0" fontId="1" fillId="0" borderId="50" xfId="0" applyFont="1" applyBorder="1"/>
    <xf numFmtId="0" fontId="1" fillId="0" borderId="51" xfId="0" applyFont="1" applyBorder="1"/>
    <xf numFmtId="0" fontId="77" fillId="0" borderId="0" xfId="0" applyFont="1"/>
    <xf numFmtId="0" fontId="3" fillId="0" borderId="35" xfId="0" applyFont="1" applyBorder="1"/>
    <xf numFmtId="0" fontId="3" fillId="0" borderId="0" xfId="0" applyFont="1" applyAlignment="1">
      <alignment horizontal="right"/>
    </xf>
    <xf numFmtId="0" fontId="3" fillId="0" borderId="35" xfId="0" applyFont="1" applyBorder="1" applyAlignment="1">
      <alignment horizontal="right"/>
    </xf>
    <xf numFmtId="0" fontId="92" fillId="0" borderId="0" xfId="0" applyFont="1"/>
    <xf numFmtId="0" fontId="105" fillId="0" borderId="0" xfId="0" applyFont="1"/>
    <xf numFmtId="0" fontId="106" fillId="0" borderId="0" xfId="0" applyFont="1"/>
    <xf numFmtId="0" fontId="1" fillId="3" borderId="0" xfId="0" applyFont="1" applyFill="1"/>
    <xf numFmtId="0" fontId="107" fillId="0" borderId="0" xfId="0" applyFont="1"/>
    <xf numFmtId="0" fontId="99" fillId="0" borderId="0" xfId="0" applyFont="1"/>
    <xf numFmtId="0" fontId="108" fillId="0" borderId="0" xfId="0" applyFont="1"/>
    <xf numFmtId="0" fontId="109" fillId="0" borderId="0" xfId="0" applyFont="1"/>
    <xf numFmtId="0" fontId="83" fillId="0" borderId="0" xfId="0" applyFont="1"/>
    <xf numFmtId="0" fontId="110" fillId="49" borderId="0" xfId="0" applyFont="1" applyFill="1"/>
    <xf numFmtId="0" fontId="111" fillId="0" borderId="0" xfId="0" applyFont="1" applyAlignment="1">
      <alignment horizontal="left"/>
    </xf>
    <xf numFmtId="0" fontId="112" fillId="0" borderId="0" xfId="0" applyFont="1"/>
    <xf numFmtId="0" fontId="98" fillId="0" borderId="0" xfId="0" quotePrefix="1" applyFont="1"/>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120" fillId="0" borderId="0" xfId="0" applyFont="1"/>
    <xf numFmtId="0" fontId="121" fillId="0" borderId="0" xfId="0" applyFont="1"/>
    <xf numFmtId="0" fontId="122" fillId="0" borderId="0" xfId="0" applyFont="1"/>
    <xf numFmtId="165" fontId="123" fillId="0" borderId="0" xfId="0" applyNumberFormat="1" applyFont="1" applyAlignment="1">
      <alignment horizontal="right"/>
    </xf>
    <xf numFmtId="165" fontId="123" fillId="0" borderId="0" xfId="0" applyNumberFormat="1" applyFont="1"/>
    <xf numFmtId="0" fontId="2" fillId="0" borderId="3" xfId="0" applyFont="1" applyBorder="1"/>
    <xf numFmtId="0" fontId="1" fillId="0" borderId="0" xfId="0" applyFont="1" applyAlignment="1">
      <alignment wrapText="1"/>
    </xf>
    <xf numFmtId="0" fontId="0" fillId="0" borderId="0" xfId="0"/>
    <xf numFmtId="0" fontId="4" fillId="0" borderId="4" xfId="0" applyFont="1" applyBorder="1" applyAlignment="1">
      <alignment horizontal="center"/>
    </xf>
    <xf numFmtId="0" fontId="2" fillId="0" borderId="5" xfId="0" applyFont="1" applyBorder="1"/>
    <xf numFmtId="0" fontId="2" fillId="0" borderId="6" xfId="0" applyFont="1" applyBorder="1"/>
    <xf numFmtId="0" fontId="5" fillId="0" borderId="7" xfId="0" applyFont="1" applyBorder="1" applyAlignment="1">
      <alignment horizontal="center"/>
    </xf>
    <xf numFmtId="0" fontId="2" fillId="0" borderId="7" xfId="0" applyFont="1" applyBorder="1"/>
    <xf numFmtId="0" fontId="6" fillId="0" borderId="8" xfId="0" applyFont="1" applyBorder="1" applyAlignment="1">
      <alignment horizontal="center"/>
    </xf>
    <xf numFmtId="0" fontId="2" fillId="0" borderId="9" xfId="0" applyFont="1" applyBorder="1"/>
    <xf numFmtId="0" fontId="2" fillId="0" borderId="10" xfId="0" applyFont="1" applyBorder="1"/>
    <xf numFmtId="0" fontId="7" fillId="0" borderId="11" xfId="0" applyFont="1" applyBorder="1" applyAlignment="1">
      <alignment horizontal="center"/>
    </xf>
    <xf numFmtId="0" fontId="2" fillId="0" borderId="12" xfId="0" applyFont="1" applyBorder="1"/>
    <xf numFmtId="0" fontId="21" fillId="0" borderId="36" xfId="0" applyFont="1" applyBorder="1" applyAlignment="1">
      <alignment horizontal="center"/>
    </xf>
    <xf numFmtId="0" fontId="2" fillId="0" borderId="37" xfId="0" applyFont="1" applyBorder="1"/>
    <xf numFmtId="0" fontId="2" fillId="0" borderId="38" xfId="0" applyFont="1" applyBorder="1"/>
    <xf numFmtId="0" fontId="1" fillId="0" borderId="0" xfId="0" applyFont="1" applyAlignment="1">
      <alignment vertical="top" wrapText="1"/>
    </xf>
    <xf numFmtId="0" fontId="25" fillId="0" borderId="4" xfId="0" applyFont="1" applyBorder="1" applyAlignment="1">
      <alignment horizontal="center"/>
    </xf>
    <xf numFmtId="0" fontId="26" fillId="0" borderId="4" xfId="0" applyFont="1" applyBorder="1" applyAlignment="1">
      <alignment horizontal="center"/>
    </xf>
    <xf numFmtId="0" fontId="28" fillId="0" borderId="31" xfId="0" applyFont="1" applyBorder="1" applyAlignment="1">
      <alignment horizontal="center"/>
    </xf>
    <xf numFmtId="0" fontId="2" fillId="0" borderId="50" xfId="0" applyFont="1" applyBorder="1"/>
    <xf numFmtId="0" fontId="2" fillId="0" borderId="51" xfId="0" applyFont="1" applyBorder="1"/>
    <xf numFmtId="0" fontId="29" fillId="0" borderId="50" xfId="0" applyFont="1" applyBorder="1" applyAlignment="1">
      <alignment horizontal="center"/>
    </xf>
    <xf numFmtId="0" fontId="40" fillId="0" borderId="56" xfId="0" applyFont="1" applyBorder="1" applyAlignment="1">
      <alignment horizontal="center"/>
    </xf>
    <xf numFmtId="0" fontId="2" fillId="0" borderId="57" xfId="0" applyFont="1" applyBorder="1"/>
    <xf numFmtId="0" fontId="2" fillId="0" borderId="58" xfId="0" applyFont="1" applyBorder="1"/>
    <xf numFmtId="0" fontId="41" fillId="0" borderId="59" xfId="0" applyFont="1" applyBorder="1" applyAlignment="1">
      <alignment horizontal="center"/>
    </xf>
    <xf numFmtId="0" fontId="42" fillId="0" borderId="50" xfId="0" applyFont="1" applyBorder="1" applyAlignment="1">
      <alignment horizontal="center"/>
    </xf>
    <xf numFmtId="0" fontId="2" fillId="0" borderId="60" xfId="0" applyFont="1" applyBorder="1"/>
    <xf numFmtId="0" fontId="62" fillId="0" borderId="9" xfId="0" applyFont="1" applyBorder="1" applyAlignment="1">
      <alignment horizontal="center"/>
    </xf>
    <xf numFmtId="0" fontId="65" fillId="0" borderId="52" xfId="0" applyFont="1" applyBorder="1" applyAlignment="1">
      <alignment horizontal="center"/>
    </xf>
    <xf numFmtId="0" fontId="2" fillId="0" borderId="17" xfId="0" applyFont="1" applyBorder="1"/>
    <xf numFmtId="0" fontId="64" fillId="0" borderId="52" xfId="0" applyFont="1" applyBorder="1" applyAlignment="1">
      <alignment horizontal="center"/>
    </xf>
    <xf numFmtId="0" fontId="102" fillId="0" borderId="2" xfId="0" applyFont="1" applyBorder="1" applyAlignment="1">
      <alignment horizontal="center"/>
    </xf>
    <xf numFmtId="0" fontId="103" fillId="0" borderId="2" xfId="0" applyFont="1" applyBorder="1" applyAlignment="1">
      <alignment horizontal="center"/>
    </xf>
    <xf numFmtId="0" fontId="104" fillId="0" borderId="2" xfId="0" applyFont="1" applyBorder="1" applyAlignment="1">
      <alignment horizontal="center"/>
    </xf>
  </cellXfs>
  <cellStyles count="1">
    <cellStyle name="Normal" xfId="0" builtinId="0"/>
  </cellStyles>
  <dxfs count="2">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PointTransformer!$A$54:$B$54</c:f>
              <c:strCache>
                <c:ptCount val="2"/>
                <c:pt idx="0">
                  <c:v>Bagni Nerone</c:v>
                </c:pt>
                <c:pt idx="1">
                  <c:v>best</c:v>
                </c:pt>
              </c:strCache>
            </c:strRef>
          </c:tx>
          <c:spPr>
            <a:solidFill>
              <a:srgbClr val="4285F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PointTransformer!$C$54:$J$54</c:f>
              <c:numCache>
                <c:formatCode>General</c:formatCode>
                <c:ptCount val="8"/>
                <c:pt idx="0">
                  <c:v>0.38979999999999998</c:v>
                </c:pt>
                <c:pt idx="1">
                  <c:v>0.70379999999999998</c:v>
                </c:pt>
                <c:pt idx="2">
                  <c:v>0.15049999999999999</c:v>
                </c:pt>
                <c:pt idx="3">
                  <c:v>0.76700000000000002</c:v>
                </c:pt>
                <c:pt idx="4">
                  <c:v>0.63749999999999996</c:v>
                </c:pt>
                <c:pt idx="5">
                  <c:v>0.63749999999999996</c:v>
                </c:pt>
                <c:pt idx="6">
                  <c:v>0.63749999999999996</c:v>
                </c:pt>
                <c:pt idx="7">
                  <c:v>0.63749999999999996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FEA-9340-90D7-62CBF2052BB9}"/>
            </c:ext>
          </c:extLst>
        </c:ser>
        <c:ser>
          <c:idx val="1"/>
          <c:order val="1"/>
          <c:tx>
            <c:strRef>
              <c:f>PointTransformer!$A$55:$B$55</c:f>
              <c:strCache>
                <c:ptCount val="2"/>
                <c:pt idx="0">
                  <c:v>Bagni Nerone</c:v>
                </c:pt>
                <c:pt idx="1">
                  <c:v>best train</c:v>
                </c:pt>
              </c:strCache>
            </c:strRef>
          </c:tx>
          <c:spPr>
            <a:solidFill>
              <a:srgbClr val="EA4335"/>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PointTransformer!$C$55:$J$55</c:f>
              <c:numCache>
                <c:formatCode>General</c:formatCode>
                <c:ptCount val="8"/>
                <c:pt idx="0">
                  <c:v>0.38869999999999999</c:v>
                </c:pt>
                <c:pt idx="1">
                  <c:v>0.60270000000000001</c:v>
                </c:pt>
                <c:pt idx="2">
                  <c:v>0.14449999999999999</c:v>
                </c:pt>
                <c:pt idx="3">
                  <c:v>0.14449999999999999</c:v>
                </c:pt>
                <c:pt idx="4">
                  <c:v>0.36530000000000001</c:v>
                </c:pt>
                <c:pt idx="5">
                  <c:v>0.13350000000000001</c:v>
                </c:pt>
                <c:pt idx="6">
                  <c:v>0.14449999999999999</c:v>
                </c:pt>
                <c:pt idx="7">
                  <c:v>0.14449999999999999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FEA-9340-90D7-62CBF2052BB9}"/>
            </c:ext>
          </c:extLst>
        </c:ser>
        <c:ser>
          <c:idx val="2"/>
          <c:order val="2"/>
          <c:tx>
            <c:strRef>
              <c:f>PointTransformer!$A$56:$B$56</c:f>
              <c:strCache>
                <c:ptCount val="2"/>
                <c:pt idx="0">
                  <c:v>Bagni Nerone</c:v>
                </c:pt>
                <c:pt idx="1">
                  <c:v>best train 50</c:v>
                </c:pt>
              </c:strCache>
            </c:strRef>
          </c:tx>
          <c:spPr>
            <a:solidFill>
              <a:srgbClr val="FBBC0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PointTransformer!$C$56:$J$56</c:f>
              <c:numCache>
                <c:formatCode>General</c:formatCode>
                <c:ptCount val="8"/>
                <c:pt idx="0">
                  <c:v>0.38529999999999998</c:v>
                </c:pt>
                <c:pt idx="1">
                  <c:v>0.54649999999999999</c:v>
                </c:pt>
                <c:pt idx="2">
                  <c:v>0.14449999999999999</c:v>
                </c:pt>
                <c:pt idx="3">
                  <c:v>0.14449999999999999</c:v>
                </c:pt>
                <c:pt idx="4">
                  <c:v>0.49380000000000002</c:v>
                </c:pt>
                <c:pt idx="5">
                  <c:v>0.38940000000000002</c:v>
                </c:pt>
                <c:pt idx="6">
                  <c:v>0.14449999999999999</c:v>
                </c:pt>
                <c:pt idx="7">
                  <c:v>0.14449999999999999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FEA-9340-90D7-62CBF2052BB9}"/>
            </c:ext>
          </c:extLst>
        </c:ser>
        <c:dLbls>
          <c:showLegendKey val="0"/>
          <c:showVal val="0"/>
          <c:showCatName val="0"/>
          <c:showSerName val="0"/>
          <c:showPercent val="0"/>
          <c:showBubbleSize val="0"/>
        </c:dLbls>
        <c:gapWidth val="150"/>
        <c:axId val="19869162"/>
        <c:axId val="449438950"/>
      </c:barChart>
      <c:catAx>
        <c:axId val="19869162"/>
        <c:scaling>
          <c:orientation val="minMax"/>
        </c:scaling>
        <c:delete val="0"/>
        <c:axPos val="b"/>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49438950"/>
        <c:crosses val="autoZero"/>
        <c:auto val="1"/>
        <c:lblAlgn val="ctr"/>
        <c:lblOffset val="100"/>
        <c:noMultiLvlLbl val="1"/>
      </c:catAx>
      <c:valAx>
        <c:axId val="449438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86916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PointTransformer!$A$57:$B$57</c:f>
              <c:strCache>
                <c:ptCount val="2"/>
                <c:pt idx="0">
                  <c:v>Church</c:v>
                </c:pt>
                <c:pt idx="1">
                  <c:v>best</c:v>
                </c:pt>
              </c:strCache>
            </c:strRef>
          </c:tx>
          <c:spPr>
            <a:solidFill>
              <a:srgbClr val="4285F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PointTransformer!$C$57:$J$57</c:f>
              <c:numCache>
                <c:formatCode>General</c:formatCode>
                <c:ptCount val="8"/>
                <c:pt idx="0">
                  <c:v>0.71189999999999998</c:v>
                </c:pt>
                <c:pt idx="1">
                  <c:v>0.81279999999999997</c:v>
                </c:pt>
                <c:pt idx="2">
                  <c:v>0.7671</c:v>
                </c:pt>
                <c:pt idx="3">
                  <c:v>0.82869999999999999</c:v>
                </c:pt>
                <c:pt idx="4">
                  <c:v>0.1925</c:v>
                </c:pt>
                <c:pt idx="5">
                  <c:v>0.1925</c:v>
                </c:pt>
                <c:pt idx="6">
                  <c:v>0.1925</c:v>
                </c:pt>
                <c:pt idx="7">
                  <c:v>0.82869999999999999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CF7-E044-9409-8547674AB43A}"/>
            </c:ext>
          </c:extLst>
        </c:ser>
        <c:ser>
          <c:idx val="1"/>
          <c:order val="1"/>
          <c:tx>
            <c:strRef>
              <c:f>PointTransformer!$A$58:$B$58</c:f>
              <c:strCache>
                <c:ptCount val="2"/>
                <c:pt idx="0">
                  <c:v>Church</c:v>
                </c:pt>
                <c:pt idx="1">
                  <c:v>best train</c:v>
                </c:pt>
              </c:strCache>
            </c:strRef>
          </c:tx>
          <c:spPr>
            <a:solidFill>
              <a:srgbClr val="EA4335"/>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PointTransformer!$C$58:$J$58</c:f>
              <c:numCache>
                <c:formatCode>General</c:formatCode>
                <c:ptCount val="8"/>
                <c:pt idx="0">
                  <c:v>0.71189999999999998</c:v>
                </c:pt>
                <c:pt idx="1">
                  <c:v>0.83960000000000001</c:v>
                </c:pt>
                <c:pt idx="2">
                  <c:v>0.74390000000000001</c:v>
                </c:pt>
                <c:pt idx="3">
                  <c:v>0.46850000000000003</c:v>
                </c:pt>
                <c:pt idx="4">
                  <c:v>0.47639999999999999</c:v>
                </c:pt>
                <c:pt idx="5">
                  <c:v>0.374</c:v>
                </c:pt>
                <c:pt idx="6">
                  <c:v>6.4259999999999998E-2</c:v>
                </c:pt>
                <c:pt idx="7">
                  <c:v>3.0460000000000001E-2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CF7-E044-9409-8547674AB43A}"/>
            </c:ext>
          </c:extLst>
        </c:ser>
        <c:ser>
          <c:idx val="2"/>
          <c:order val="2"/>
          <c:tx>
            <c:strRef>
              <c:f>PointTransformer!$A$59:$B$59</c:f>
              <c:strCache>
                <c:ptCount val="2"/>
                <c:pt idx="0">
                  <c:v>Church</c:v>
                </c:pt>
                <c:pt idx="1">
                  <c:v>best train 50</c:v>
                </c:pt>
              </c:strCache>
            </c:strRef>
          </c:tx>
          <c:spPr>
            <a:solidFill>
              <a:srgbClr val="FBBC0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PointTransformer!$C$59:$J$59</c:f>
              <c:numCache>
                <c:formatCode>General</c:formatCode>
                <c:ptCount val="8"/>
                <c:pt idx="0">
                  <c:v>0.58840000000000003</c:v>
                </c:pt>
                <c:pt idx="1">
                  <c:v>0.83520000000000005</c:v>
                </c:pt>
                <c:pt idx="2">
                  <c:v>0.64019999999999999</c:v>
                </c:pt>
                <c:pt idx="3">
                  <c:v>0.82869999999999999</c:v>
                </c:pt>
                <c:pt idx="4">
                  <c:v>0.4955</c:v>
                </c:pt>
                <c:pt idx="5">
                  <c:v>0.46089999999999998</c:v>
                </c:pt>
                <c:pt idx="6">
                  <c:v>0.13439999999999999</c:v>
                </c:pt>
                <c:pt idx="7">
                  <c:v>0.1159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CF7-E044-9409-8547674AB43A}"/>
            </c:ext>
          </c:extLst>
        </c:ser>
        <c:dLbls>
          <c:showLegendKey val="0"/>
          <c:showVal val="0"/>
          <c:showCatName val="0"/>
          <c:showSerName val="0"/>
          <c:showPercent val="0"/>
          <c:showBubbleSize val="0"/>
        </c:dLbls>
        <c:gapWidth val="150"/>
        <c:axId val="1594678850"/>
        <c:axId val="414298773"/>
      </c:barChart>
      <c:catAx>
        <c:axId val="1594678850"/>
        <c:scaling>
          <c:orientation val="minMax"/>
        </c:scaling>
        <c:delete val="0"/>
        <c:axPos val="b"/>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14298773"/>
        <c:crosses val="autoZero"/>
        <c:auto val="1"/>
        <c:lblAlgn val="ctr"/>
        <c:lblOffset val="100"/>
        <c:noMultiLvlLbl val="1"/>
      </c:catAx>
      <c:valAx>
        <c:axId val="4142987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467885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PointTransformer!$A$60:$B$60</c:f>
              <c:strCache>
                <c:ptCount val="2"/>
                <c:pt idx="0">
                  <c:v>Lunnahoja</c:v>
                </c:pt>
                <c:pt idx="1">
                  <c:v>best</c:v>
                </c:pt>
              </c:strCache>
            </c:strRef>
          </c:tx>
          <c:spPr>
            <a:solidFill>
              <a:srgbClr val="4285F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PointTransformer!$C$60:$J$60</c:f>
              <c:numCache>
                <c:formatCode>General</c:formatCode>
                <c:ptCount val="8"/>
                <c:pt idx="0">
                  <c:v>0.30099999999999999</c:v>
                </c:pt>
                <c:pt idx="1">
                  <c:v>0.59789999999999999</c:v>
                </c:pt>
                <c:pt idx="2">
                  <c:v>0.32279999999999998</c:v>
                </c:pt>
                <c:pt idx="3">
                  <c:v>0.6794</c:v>
                </c:pt>
                <c:pt idx="4">
                  <c:v>0.30099999999999999</c:v>
                </c:pt>
                <c:pt idx="5">
                  <c:v>0.59789999999999999</c:v>
                </c:pt>
                <c:pt idx="6">
                  <c:v>0.19309999999999999</c:v>
                </c:pt>
                <c:pt idx="7">
                  <c:v>0.6794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14-E04A-91F8-877125C615E2}"/>
            </c:ext>
          </c:extLst>
        </c:ser>
        <c:ser>
          <c:idx val="1"/>
          <c:order val="1"/>
          <c:tx>
            <c:strRef>
              <c:f>PointTransformer!$A$61:$B$61</c:f>
              <c:strCache>
                <c:ptCount val="2"/>
                <c:pt idx="0">
                  <c:v>Lunnahoja</c:v>
                </c:pt>
                <c:pt idx="1">
                  <c:v>best train</c:v>
                </c:pt>
              </c:strCache>
            </c:strRef>
          </c:tx>
          <c:spPr>
            <a:solidFill>
              <a:srgbClr val="EA4335"/>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PointTransformer!$C$61:$J$61</c:f>
              <c:numCache>
                <c:formatCode>General</c:formatCode>
                <c:ptCount val="8"/>
                <c:pt idx="0">
                  <c:v>0.30690000000000001</c:v>
                </c:pt>
                <c:pt idx="1">
                  <c:v>0.34799999999999998</c:v>
                </c:pt>
                <c:pt idx="2">
                  <c:v>0.33500000000000002</c:v>
                </c:pt>
                <c:pt idx="3">
                  <c:v>0.33500000000000002</c:v>
                </c:pt>
                <c:pt idx="4">
                  <c:v>0.33129999999999998</c:v>
                </c:pt>
                <c:pt idx="5">
                  <c:v>0.3997</c:v>
                </c:pt>
                <c:pt idx="6">
                  <c:v>0.32919999999999999</c:v>
                </c:pt>
                <c:pt idx="7">
                  <c:v>0.33500000000000002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514-E04A-91F8-877125C615E2}"/>
            </c:ext>
          </c:extLst>
        </c:ser>
        <c:ser>
          <c:idx val="2"/>
          <c:order val="2"/>
          <c:tx>
            <c:strRef>
              <c:f>PointTransformer!$A$62:$B$62</c:f>
              <c:strCache>
                <c:ptCount val="2"/>
                <c:pt idx="0">
                  <c:v>Lunnahoja</c:v>
                </c:pt>
                <c:pt idx="1">
                  <c:v>best train 50</c:v>
                </c:pt>
              </c:strCache>
            </c:strRef>
          </c:tx>
          <c:spPr>
            <a:solidFill>
              <a:srgbClr val="FBBC0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PointTransformer!$C$62:$J$62</c:f>
              <c:numCache>
                <c:formatCode>General</c:formatCode>
                <c:ptCount val="8"/>
                <c:pt idx="0">
                  <c:v>0.30099999999999999</c:v>
                </c:pt>
                <c:pt idx="1">
                  <c:v>0.52890000000000004</c:v>
                </c:pt>
                <c:pt idx="2">
                  <c:v>0.45429999999999998</c:v>
                </c:pt>
                <c:pt idx="3">
                  <c:v>0.33479999999999999</c:v>
                </c:pt>
                <c:pt idx="4">
                  <c:v>0.3236</c:v>
                </c:pt>
                <c:pt idx="5">
                  <c:v>0.43530000000000002</c:v>
                </c:pt>
                <c:pt idx="6">
                  <c:v>0.32919999999999999</c:v>
                </c:pt>
                <c:pt idx="7">
                  <c:v>0.33500000000000002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514-E04A-91F8-877125C615E2}"/>
            </c:ext>
          </c:extLst>
        </c:ser>
        <c:dLbls>
          <c:showLegendKey val="0"/>
          <c:showVal val="0"/>
          <c:showCatName val="0"/>
          <c:showSerName val="0"/>
          <c:showPercent val="0"/>
          <c:showBubbleSize val="0"/>
        </c:dLbls>
        <c:gapWidth val="150"/>
        <c:axId val="752012784"/>
        <c:axId val="57271895"/>
      </c:barChart>
      <c:catAx>
        <c:axId val="752012784"/>
        <c:scaling>
          <c:orientation val="minMax"/>
        </c:scaling>
        <c:delete val="0"/>
        <c:axPos val="b"/>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7271895"/>
        <c:crosses val="autoZero"/>
        <c:auto val="1"/>
        <c:lblAlgn val="ctr"/>
        <c:lblOffset val="100"/>
        <c:noMultiLvlLbl val="1"/>
      </c:catAx>
      <c:valAx>
        <c:axId val="57271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5201278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PointTransformer!$A$63:$B$63</c:f>
              <c:strCache>
                <c:ptCount val="2"/>
                <c:pt idx="0">
                  <c:v>Montelupo</c:v>
                </c:pt>
                <c:pt idx="1">
                  <c:v>best</c:v>
                </c:pt>
              </c:strCache>
            </c:strRef>
          </c:tx>
          <c:spPr>
            <a:solidFill>
              <a:srgbClr val="4285F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PointTransformer!$C$63:$J$63</c:f>
              <c:numCache>
                <c:formatCode>General</c:formatCode>
                <c:ptCount val="8"/>
                <c:pt idx="0">
                  <c:v>0.55649999999999999</c:v>
                </c:pt>
                <c:pt idx="1">
                  <c:v>0.69089999999999996</c:v>
                </c:pt>
                <c:pt idx="2">
                  <c:v>0.68579999999999997</c:v>
                </c:pt>
                <c:pt idx="3">
                  <c:v>0.77270000000000005</c:v>
                </c:pt>
                <c:pt idx="4">
                  <c:v>0.12280000000000001</c:v>
                </c:pt>
                <c:pt idx="5">
                  <c:v>0.12280000000000001</c:v>
                </c:pt>
                <c:pt idx="6">
                  <c:v>0.68579999999999997</c:v>
                </c:pt>
                <c:pt idx="7">
                  <c:v>0.77270000000000005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90-7340-BADF-CD6E899F53C3}"/>
            </c:ext>
          </c:extLst>
        </c:ser>
        <c:ser>
          <c:idx val="1"/>
          <c:order val="1"/>
          <c:tx>
            <c:strRef>
              <c:f>PointTransformer!$A$64:$B$64</c:f>
              <c:strCache>
                <c:ptCount val="2"/>
                <c:pt idx="0">
                  <c:v>Montelupo</c:v>
                </c:pt>
                <c:pt idx="1">
                  <c:v>best train</c:v>
                </c:pt>
              </c:strCache>
            </c:strRef>
          </c:tx>
          <c:spPr>
            <a:solidFill>
              <a:srgbClr val="EA4335"/>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PointTransformer!$C$64:$J$64</c:f>
              <c:numCache>
                <c:formatCode>General</c:formatCode>
                <c:ptCount val="8"/>
                <c:pt idx="0">
                  <c:v>0.1153</c:v>
                </c:pt>
                <c:pt idx="1">
                  <c:v>0.32019999999999998</c:v>
                </c:pt>
                <c:pt idx="2">
                  <c:v>0.5</c:v>
                </c:pt>
                <c:pt idx="3">
                  <c:v>0.5</c:v>
                </c:pt>
                <c:pt idx="4">
                  <c:v>0.35099999999999998</c:v>
                </c:pt>
                <c:pt idx="5">
                  <c:v>0.39879999999999999</c:v>
                </c:pt>
                <c:pt idx="6">
                  <c:v>0.5</c:v>
                </c:pt>
                <c:pt idx="7">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490-7340-BADF-CD6E899F53C3}"/>
            </c:ext>
          </c:extLst>
        </c:ser>
        <c:ser>
          <c:idx val="2"/>
          <c:order val="2"/>
          <c:tx>
            <c:strRef>
              <c:f>PointTransformer!$A$65:$B$65</c:f>
              <c:strCache>
                <c:ptCount val="2"/>
                <c:pt idx="0">
                  <c:v>Montelupo</c:v>
                </c:pt>
                <c:pt idx="1">
                  <c:v>best train 50</c:v>
                </c:pt>
              </c:strCache>
            </c:strRef>
          </c:tx>
          <c:spPr>
            <a:solidFill>
              <a:srgbClr val="FBBC0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PointTransformer!$C$65:$J$65</c:f>
              <c:numCache>
                <c:formatCode>General</c:formatCode>
                <c:ptCount val="8"/>
                <c:pt idx="0">
                  <c:v>9.6310000000000007E-2</c:v>
                </c:pt>
                <c:pt idx="1">
                  <c:v>0.35320000000000001</c:v>
                </c:pt>
                <c:pt idx="2">
                  <c:v>0.5</c:v>
                </c:pt>
                <c:pt idx="3">
                  <c:v>0.5</c:v>
                </c:pt>
                <c:pt idx="4">
                  <c:v>0.35610000000000003</c:v>
                </c:pt>
                <c:pt idx="5">
                  <c:v>0.37140000000000001</c:v>
                </c:pt>
                <c:pt idx="6">
                  <c:v>0.5</c:v>
                </c:pt>
                <c:pt idx="7">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490-7340-BADF-CD6E899F53C3}"/>
            </c:ext>
          </c:extLst>
        </c:ser>
        <c:dLbls>
          <c:showLegendKey val="0"/>
          <c:showVal val="0"/>
          <c:showCatName val="0"/>
          <c:showSerName val="0"/>
          <c:showPercent val="0"/>
          <c:showBubbleSize val="0"/>
        </c:dLbls>
        <c:gapWidth val="150"/>
        <c:axId val="1970774101"/>
        <c:axId val="131758470"/>
      </c:barChart>
      <c:catAx>
        <c:axId val="1970774101"/>
        <c:scaling>
          <c:orientation val="minMax"/>
        </c:scaling>
        <c:delete val="0"/>
        <c:axPos val="b"/>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1758470"/>
        <c:crosses val="autoZero"/>
        <c:auto val="1"/>
        <c:lblAlgn val="ctr"/>
        <c:lblOffset val="100"/>
        <c:noMultiLvlLbl val="1"/>
      </c:catAx>
      <c:valAx>
        <c:axId val="1317584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077410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PointTransformer!$A$66:$B$66</c:f>
              <c:strCache>
                <c:ptCount val="2"/>
                <c:pt idx="0">
                  <c:v>Monument</c:v>
                </c:pt>
                <c:pt idx="1">
                  <c:v>best</c:v>
                </c:pt>
              </c:strCache>
            </c:strRef>
          </c:tx>
          <c:spPr>
            <a:solidFill>
              <a:srgbClr val="4285F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PointTransformer!$C$66:$J$66</c:f>
              <c:numCache>
                <c:formatCode>General</c:formatCode>
                <c:ptCount val="8"/>
                <c:pt idx="0">
                  <c:v>0.1933</c:v>
                </c:pt>
                <c:pt idx="1">
                  <c:v>0.376</c:v>
                </c:pt>
                <c:pt idx="2">
                  <c:v>0.5</c:v>
                </c:pt>
                <c:pt idx="3">
                  <c:v>0.49990000000000001</c:v>
                </c:pt>
                <c:pt idx="4">
                  <c:v>0.1933</c:v>
                </c:pt>
                <c:pt idx="5">
                  <c:v>0.376</c:v>
                </c:pt>
                <c:pt idx="6">
                  <c:v>0.5</c:v>
                </c:pt>
                <c:pt idx="7">
                  <c:v>0.27929999999999999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2B3-DF4A-BF70-E3D0F2F1D389}"/>
            </c:ext>
          </c:extLst>
        </c:ser>
        <c:ser>
          <c:idx val="1"/>
          <c:order val="1"/>
          <c:tx>
            <c:strRef>
              <c:f>PointTransformer!$A$67:$B$67</c:f>
              <c:strCache>
                <c:ptCount val="2"/>
                <c:pt idx="0">
                  <c:v>Monument</c:v>
                </c:pt>
                <c:pt idx="1">
                  <c:v>best train</c:v>
                </c:pt>
              </c:strCache>
            </c:strRef>
          </c:tx>
          <c:spPr>
            <a:solidFill>
              <a:srgbClr val="EA4335"/>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PointTransformer!$C$67:$J$67</c:f>
              <c:numCache>
                <c:formatCode>General</c:formatCode>
                <c:ptCount val="8"/>
                <c:pt idx="0">
                  <c:v>0.56689999999999996</c:v>
                </c:pt>
                <c:pt idx="1">
                  <c:v>0.71840000000000004</c:v>
                </c:pt>
                <c:pt idx="2">
                  <c:v>0.30520000000000003</c:v>
                </c:pt>
                <c:pt idx="3">
                  <c:v>0.71799999999999997</c:v>
                </c:pt>
                <c:pt idx="4">
                  <c:v>0.46489999999999998</c:v>
                </c:pt>
                <c:pt idx="5">
                  <c:v>0.48680000000000001</c:v>
                </c:pt>
                <c:pt idx="6">
                  <c:v>0.34410000000000002</c:v>
                </c:pt>
                <c:pt idx="7">
                  <c:v>0.69269999999999998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2B3-DF4A-BF70-E3D0F2F1D389}"/>
            </c:ext>
          </c:extLst>
        </c:ser>
        <c:ser>
          <c:idx val="2"/>
          <c:order val="2"/>
          <c:tx>
            <c:strRef>
              <c:f>PointTransformer!$A$68:$B$68</c:f>
              <c:strCache>
                <c:ptCount val="2"/>
                <c:pt idx="0">
                  <c:v>Monument</c:v>
                </c:pt>
                <c:pt idx="1">
                  <c:v>best train 50</c:v>
                </c:pt>
              </c:strCache>
            </c:strRef>
          </c:tx>
          <c:spPr>
            <a:solidFill>
              <a:srgbClr val="FBBC0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PointTransformer!$C$68:$J$68</c:f>
              <c:numCache>
                <c:formatCode>General</c:formatCode>
                <c:ptCount val="8"/>
                <c:pt idx="0">
                  <c:v>0.56689999999999996</c:v>
                </c:pt>
                <c:pt idx="1">
                  <c:v>0.75049999999999994</c:v>
                </c:pt>
                <c:pt idx="2">
                  <c:v>0.30520000000000003</c:v>
                </c:pt>
                <c:pt idx="3">
                  <c:v>0.40360000000000001</c:v>
                </c:pt>
                <c:pt idx="4">
                  <c:v>0.46700000000000003</c:v>
                </c:pt>
                <c:pt idx="5">
                  <c:v>0.45619999999999999</c:v>
                </c:pt>
                <c:pt idx="6">
                  <c:v>0.24379999999999999</c:v>
                </c:pt>
                <c:pt idx="7">
                  <c:v>0.52300000000000002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2B3-DF4A-BF70-E3D0F2F1D389}"/>
            </c:ext>
          </c:extLst>
        </c:ser>
        <c:dLbls>
          <c:showLegendKey val="0"/>
          <c:showVal val="0"/>
          <c:showCatName val="0"/>
          <c:showSerName val="0"/>
          <c:showPercent val="0"/>
          <c:showBubbleSize val="0"/>
        </c:dLbls>
        <c:gapWidth val="150"/>
        <c:axId val="727832472"/>
        <c:axId val="1815479572"/>
      </c:barChart>
      <c:catAx>
        <c:axId val="727832472"/>
        <c:scaling>
          <c:orientation val="minMax"/>
        </c:scaling>
        <c:delete val="0"/>
        <c:axPos val="b"/>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15479572"/>
        <c:crosses val="autoZero"/>
        <c:auto val="1"/>
        <c:lblAlgn val="ctr"/>
        <c:lblOffset val="100"/>
        <c:noMultiLvlLbl val="1"/>
      </c:catAx>
      <c:valAx>
        <c:axId val="1815479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2783247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PointTransformer!$A$69:$B$69</c:f>
              <c:strCache>
                <c:ptCount val="2"/>
                <c:pt idx="0">
                  <c:v>Piazza</c:v>
                </c:pt>
                <c:pt idx="1">
                  <c:v>best</c:v>
                </c:pt>
              </c:strCache>
            </c:strRef>
          </c:tx>
          <c:spPr>
            <a:solidFill>
              <a:srgbClr val="4285F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PointTransformer!$C$69:$J$69</c:f>
              <c:numCache>
                <c:formatCode>General</c:formatCode>
                <c:ptCount val="8"/>
                <c:pt idx="0">
                  <c:v>0.52149999999999996</c:v>
                </c:pt>
                <c:pt idx="1">
                  <c:v>0</c:v>
                </c:pt>
                <c:pt idx="2">
                  <c:v>0.49709999999999999</c:v>
                </c:pt>
                <c:pt idx="3">
                  <c:v>0.4995</c:v>
                </c:pt>
                <c:pt idx="4">
                  <c:v>0.18529999999999999</c:v>
                </c:pt>
                <c:pt idx="5">
                  <c:v>0.18529999999999999</c:v>
                </c:pt>
                <c:pt idx="6">
                  <c:v>0.49709999999999999</c:v>
                </c:pt>
                <c:pt idx="7">
                  <c:v>0.4995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B40-9643-8DD3-6D5B7C4DCE34}"/>
            </c:ext>
          </c:extLst>
        </c:ser>
        <c:ser>
          <c:idx val="1"/>
          <c:order val="1"/>
          <c:tx>
            <c:strRef>
              <c:f>PointTransformer!$A$70:$B$70</c:f>
              <c:strCache>
                <c:ptCount val="2"/>
                <c:pt idx="0">
                  <c:v>Piazza</c:v>
                </c:pt>
                <c:pt idx="1">
                  <c:v>best train</c:v>
                </c:pt>
              </c:strCache>
            </c:strRef>
          </c:tx>
          <c:spPr>
            <a:solidFill>
              <a:srgbClr val="EA4335"/>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PointTransformer!$C$70:$J$70</c:f>
              <c:numCache>
                <c:formatCode>General</c:formatCode>
                <c:ptCount val="8"/>
                <c:pt idx="0">
                  <c:v>0.52429999999999999</c:v>
                </c:pt>
                <c:pt idx="1">
                  <c:v>0.58889999999999998</c:v>
                </c:pt>
                <c:pt idx="2">
                  <c:v>0.49709999999999999</c:v>
                </c:pt>
                <c:pt idx="3">
                  <c:v>2.941E-3</c:v>
                </c:pt>
                <c:pt idx="4">
                  <c:v>0.51049999999999995</c:v>
                </c:pt>
                <c:pt idx="5">
                  <c:v>0.33910000000000001</c:v>
                </c:pt>
                <c:pt idx="6">
                  <c:v>0.51370000000000005</c:v>
                </c:pt>
                <c:pt idx="7">
                  <c:v>2.941E-3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B40-9643-8DD3-6D5B7C4DCE34}"/>
            </c:ext>
          </c:extLst>
        </c:ser>
        <c:ser>
          <c:idx val="2"/>
          <c:order val="2"/>
          <c:tx>
            <c:strRef>
              <c:f>PointTransformer!$A$71:$B$71</c:f>
              <c:strCache>
                <c:ptCount val="2"/>
                <c:pt idx="0">
                  <c:v>Piazza</c:v>
                </c:pt>
                <c:pt idx="1">
                  <c:v>best train 55</c:v>
                </c:pt>
              </c:strCache>
            </c:strRef>
          </c:tx>
          <c:spPr>
            <a:solidFill>
              <a:srgbClr val="FBBC04"/>
            </a:solidFill>
            <a:ln cmpd="sng">
              <a:solidFill>
                <a:srgbClr val="000000"/>
              </a:solidFill>
            </a:ln>
          </c:spPr>
          <c:invertIfNegative val="1"/>
          <c:cat>
            <c:numRef>
              <c:f>PointTransformer!$C$53:$J$53</c:f>
              <c:numCache>
                <c:formatCode>General</c:formatCode>
                <c:ptCount val="8"/>
                <c:pt idx="0">
                  <c:v>2.5</c:v>
                </c:pt>
                <c:pt idx="1">
                  <c:v>5</c:v>
                </c:pt>
                <c:pt idx="2">
                  <c:v>25</c:v>
                </c:pt>
                <c:pt idx="3">
                  <c:v>50</c:v>
                </c:pt>
                <c:pt idx="4">
                  <c:v>2.5</c:v>
                </c:pt>
                <c:pt idx="5">
                  <c:v>5</c:v>
                </c:pt>
                <c:pt idx="6">
                  <c:v>25</c:v>
                </c:pt>
                <c:pt idx="7">
                  <c:v>50</c:v>
                </c:pt>
              </c:numCache>
            </c:numRef>
          </c:cat>
          <c:val>
            <c:numRef>
              <c:f>PointTransformer!$C$71:$J$71</c:f>
              <c:numCache>
                <c:formatCode>General</c:formatCode>
                <c:ptCount val="8"/>
                <c:pt idx="0">
                  <c:v>0.5141</c:v>
                </c:pt>
                <c:pt idx="1">
                  <c:v>0.53979999999999995</c:v>
                </c:pt>
                <c:pt idx="2">
                  <c:v>0.49709999999999999</c:v>
                </c:pt>
                <c:pt idx="3">
                  <c:v>2.941E-3</c:v>
                </c:pt>
                <c:pt idx="4">
                  <c:v>0.49709999999999999</c:v>
                </c:pt>
                <c:pt idx="5">
                  <c:v>0.45619999999999999</c:v>
                </c:pt>
                <c:pt idx="6">
                  <c:v>0.51370000000000005</c:v>
                </c:pt>
                <c:pt idx="7">
                  <c:v>2.941E-3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B40-9643-8DD3-6D5B7C4DCE34}"/>
            </c:ext>
          </c:extLst>
        </c:ser>
        <c:dLbls>
          <c:showLegendKey val="0"/>
          <c:showVal val="0"/>
          <c:showCatName val="0"/>
          <c:showSerName val="0"/>
          <c:showPercent val="0"/>
          <c:showBubbleSize val="0"/>
        </c:dLbls>
        <c:gapWidth val="150"/>
        <c:axId val="222604889"/>
        <c:axId val="87682057"/>
      </c:barChart>
      <c:catAx>
        <c:axId val="222604889"/>
        <c:scaling>
          <c:orientation val="minMax"/>
        </c:scaling>
        <c:delete val="0"/>
        <c:axPos val="b"/>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7682057"/>
        <c:crosses val="autoZero"/>
        <c:auto val="1"/>
        <c:lblAlgn val="ctr"/>
        <c:lblOffset val="100"/>
        <c:noMultiLvlLbl val="1"/>
      </c:catAx>
      <c:valAx>
        <c:axId val="87682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226048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ZA" b="0">
                <a:solidFill>
                  <a:srgbClr val="757575"/>
                </a:solidFill>
                <a:latin typeface="+mn-lt"/>
              </a:rPr>
              <a:t>1, 2, 3, 4 and 5</a:t>
            </a:r>
          </a:p>
        </c:rich>
      </c:tx>
      <c:overlay val="0"/>
    </c:title>
    <c:autoTitleDeleted val="0"/>
    <c:plotArea>
      <c:layout/>
      <c:lineChart>
        <c:grouping val="standard"/>
        <c:varyColors val="1"/>
        <c:ser>
          <c:idx val="0"/>
          <c:order val="0"/>
          <c:tx>
            <c:strRef>
              <c:f>'Active Learning'!$A$2</c:f>
              <c:strCache>
                <c:ptCount val="1"/>
                <c:pt idx="0">
                  <c:v>Random Forest</c:v>
                </c:pt>
              </c:strCache>
            </c:strRef>
          </c:tx>
          <c:spPr>
            <a:ln cmpd="sng">
              <a:solidFill>
                <a:srgbClr val="4285F4"/>
              </a:solidFill>
            </a:ln>
          </c:spPr>
          <c:marker>
            <c:symbol val="none"/>
          </c:marker>
          <c:cat>
            <c:numRef>
              <c:f>'Active Learning'!$B$1:$F$1</c:f>
              <c:numCache>
                <c:formatCode>General</c:formatCode>
                <c:ptCount val="5"/>
                <c:pt idx="0">
                  <c:v>1</c:v>
                </c:pt>
                <c:pt idx="1">
                  <c:v>2</c:v>
                </c:pt>
                <c:pt idx="2">
                  <c:v>3</c:v>
                </c:pt>
                <c:pt idx="3">
                  <c:v>4</c:v>
                </c:pt>
                <c:pt idx="4">
                  <c:v>5</c:v>
                </c:pt>
              </c:numCache>
            </c:numRef>
          </c:cat>
          <c:val>
            <c:numRef>
              <c:f>'Active Learning'!$B$2:$F$2</c:f>
              <c:numCache>
                <c:formatCode>General</c:formatCode>
                <c:ptCount val="5"/>
                <c:pt idx="0">
                  <c:v>0.50839999999999996</c:v>
                </c:pt>
                <c:pt idx="1">
                  <c:v>0.53210000000000002</c:v>
                </c:pt>
                <c:pt idx="2">
                  <c:v>0.66310000000000002</c:v>
                </c:pt>
                <c:pt idx="3">
                  <c:v>0.65980000000000005</c:v>
                </c:pt>
                <c:pt idx="4">
                  <c:v>0.63190000000000002</c:v>
                </c:pt>
              </c:numCache>
            </c:numRef>
          </c:val>
          <c:smooth val="0"/>
          <c:extLst>
            <c:ext xmlns:c16="http://schemas.microsoft.com/office/drawing/2014/chart" uri="{C3380CC4-5D6E-409C-BE32-E72D297353CC}">
              <c16:uniqueId val="{00000000-5793-104C-B255-1D5BC7AAD0A1}"/>
            </c:ext>
          </c:extLst>
        </c:ser>
        <c:ser>
          <c:idx val="1"/>
          <c:order val="1"/>
          <c:tx>
            <c:strRef>
              <c:f>'Active Learning'!$A$3</c:f>
              <c:strCache>
                <c:ptCount val="1"/>
                <c:pt idx="0">
                  <c:v>P++5x5</c:v>
                </c:pt>
              </c:strCache>
            </c:strRef>
          </c:tx>
          <c:spPr>
            <a:ln cmpd="sng">
              <a:solidFill>
                <a:srgbClr val="EA4335"/>
              </a:solidFill>
            </a:ln>
          </c:spPr>
          <c:marker>
            <c:symbol val="none"/>
          </c:marker>
          <c:cat>
            <c:numRef>
              <c:f>'Active Learning'!$B$1:$F$1</c:f>
              <c:numCache>
                <c:formatCode>General</c:formatCode>
                <c:ptCount val="5"/>
                <c:pt idx="0">
                  <c:v>1</c:v>
                </c:pt>
                <c:pt idx="1">
                  <c:v>2</c:v>
                </c:pt>
                <c:pt idx="2">
                  <c:v>3</c:v>
                </c:pt>
                <c:pt idx="3">
                  <c:v>4</c:v>
                </c:pt>
                <c:pt idx="4">
                  <c:v>5</c:v>
                </c:pt>
              </c:numCache>
            </c:numRef>
          </c:cat>
          <c:val>
            <c:numRef>
              <c:f>'Active Learning'!$B$3:$F$3</c:f>
              <c:numCache>
                <c:formatCode>General</c:formatCode>
                <c:ptCount val="5"/>
                <c:pt idx="0">
                  <c:v>0.75390000000000001</c:v>
                </c:pt>
                <c:pt idx="1">
                  <c:v>0.80510000000000004</c:v>
                </c:pt>
                <c:pt idx="2">
                  <c:v>0.65410000000000001</c:v>
                </c:pt>
                <c:pt idx="3">
                  <c:v>0.54330000000000001</c:v>
                </c:pt>
                <c:pt idx="4">
                  <c:v>0.66279999999999994</c:v>
                </c:pt>
              </c:numCache>
            </c:numRef>
          </c:val>
          <c:smooth val="0"/>
          <c:extLst>
            <c:ext xmlns:c16="http://schemas.microsoft.com/office/drawing/2014/chart" uri="{C3380CC4-5D6E-409C-BE32-E72D297353CC}">
              <c16:uniqueId val="{00000001-5793-104C-B255-1D5BC7AAD0A1}"/>
            </c:ext>
          </c:extLst>
        </c:ser>
        <c:ser>
          <c:idx val="2"/>
          <c:order val="2"/>
          <c:tx>
            <c:strRef>
              <c:f>'Active Learning'!$A$4</c:f>
              <c:strCache>
                <c:ptCount val="1"/>
                <c:pt idx="0">
                  <c:v>P++10x12</c:v>
                </c:pt>
              </c:strCache>
            </c:strRef>
          </c:tx>
          <c:spPr>
            <a:ln cmpd="sng">
              <a:solidFill>
                <a:srgbClr val="FBBC04"/>
              </a:solidFill>
            </a:ln>
          </c:spPr>
          <c:marker>
            <c:symbol val="none"/>
          </c:marker>
          <c:cat>
            <c:numRef>
              <c:f>'Active Learning'!$B$1:$F$1</c:f>
              <c:numCache>
                <c:formatCode>General</c:formatCode>
                <c:ptCount val="5"/>
                <c:pt idx="0">
                  <c:v>1</c:v>
                </c:pt>
                <c:pt idx="1">
                  <c:v>2</c:v>
                </c:pt>
                <c:pt idx="2">
                  <c:v>3</c:v>
                </c:pt>
                <c:pt idx="3">
                  <c:v>4</c:v>
                </c:pt>
                <c:pt idx="4">
                  <c:v>5</c:v>
                </c:pt>
              </c:numCache>
            </c:numRef>
          </c:cat>
          <c:val>
            <c:numRef>
              <c:f>'Active Learning'!$B$4:$F$4</c:f>
              <c:numCache>
                <c:formatCode>General</c:formatCode>
                <c:ptCount val="5"/>
                <c:pt idx="0">
                  <c:v>0.80359999999999998</c:v>
                </c:pt>
                <c:pt idx="1">
                  <c:v>0.50760000000000005</c:v>
                </c:pt>
                <c:pt idx="2">
                  <c:v>0.66120000000000001</c:v>
                </c:pt>
                <c:pt idx="3">
                  <c:v>0.63639999999999997</c:v>
                </c:pt>
                <c:pt idx="4">
                  <c:v>0.4839</c:v>
                </c:pt>
              </c:numCache>
            </c:numRef>
          </c:val>
          <c:smooth val="0"/>
          <c:extLst>
            <c:ext xmlns:c16="http://schemas.microsoft.com/office/drawing/2014/chart" uri="{C3380CC4-5D6E-409C-BE32-E72D297353CC}">
              <c16:uniqueId val="{00000002-5793-104C-B255-1D5BC7AAD0A1}"/>
            </c:ext>
          </c:extLst>
        </c:ser>
        <c:dLbls>
          <c:showLegendKey val="0"/>
          <c:showVal val="0"/>
          <c:showCatName val="0"/>
          <c:showSerName val="0"/>
          <c:showPercent val="0"/>
          <c:showBubbleSize val="0"/>
        </c:dLbls>
        <c:smooth val="0"/>
        <c:axId val="1028541707"/>
        <c:axId val="1037702092"/>
      </c:lineChart>
      <c:catAx>
        <c:axId val="1028541707"/>
        <c:scaling>
          <c:orientation val="minMax"/>
        </c:scaling>
        <c:delete val="0"/>
        <c:axPos val="b"/>
        <c:title>
          <c:tx>
            <c:rich>
              <a:bodyPr/>
              <a:lstStyle/>
              <a:p>
                <a:pPr lvl="0">
                  <a:defRPr b="0">
                    <a:solidFill>
                      <a:srgbClr val="000000"/>
                    </a:solidFill>
                    <a:latin typeface="+mn-lt"/>
                  </a:defRPr>
                </a:pPr>
                <a:r>
                  <a:rPr lang="en-ZA" b="0">
                    <a:solidFill>
                      <a:srgbClr val="000000"/>
                    </a:solidFill>
                    <a:latin typeface="+mn-lt"/>
                  </a:rPr>
                  <a:t>Validation mIoU</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37702092"/>
        <c:crosses val="autoZero"/>
        <c:auto val="1"/>
        <c:lblAlgn val="ctr"/>
        <c:lblOffset val="100"/>
        <c:noMultiLvlLbl val="1"/>
      </c:catAx>
      <c:valAx>
        <c:axId val="10377020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Z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285417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11</xdr:col>
      <xdr:colOff>942975</xdr:colOff>
      <xdr:row>52</xdr:row>
      <xdr:rowOff>28575</xdr:rowOff>
    </xdr:from>
    <xdr:ext cx="5715000" cy="3533775"/>
    <xdr:graphicFrame macro="">
      <xdr:nvGraphicFramePr>
        <xdr:cNvPr id="2" name="Chart 2" title="Chart">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0</xdr:colOff>
      <xdr:row>69</xdr:row>
      <xdr:rowOff>123825</xdr:rowOff>
    </xdr:from>
    <xdr:ext cx="5715000" cy="3533775"/>
    <xdr:graphicFrame macro="">
      <xdr:nvGraphicFramePr>
        <xdr:cNvPr id="3" name="Chart 3" title="Chart">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xdr:col>
      <xdr:colOff>9525</xdr:colOff>
      <xdr:row>87</xdr:row>
      <xdr:rowOff>9525</xdr:rowOff>
    </xdr:from>
    <xdr:ext cx="5715000" cy="3533775"/>
    <xdr:graphicFrame macro="">
      <xdr:nvGraphicFramePr>
        <xdr:cNvPr id="4" name="Chart 4" title="Chart">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17</xdr:col>
      <xdr:colOff>876300</xdr:colOff>
      <xdr:row>52</xdr:row>
      <xdr:rowOff>28575</xdr:rowOff>
    </xdr:from>
    <xdr:ext cx="5715000" cy="3533775"/>
    <xdr:graphicFrame macro="">
      <xdr:nvGraphicFramePr>
        <xdr:cNvPr id="5" name="Chart 5" title="Chart">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17</xdr:col>
      <xdr:colOff>895350</xdr:colOff>
      <xdr:row>69</xdr:row>
      <xdr:rowOff>123825</xdr:rowOff>
    </xdr:from>
    <xdr:ext cx="5715000" cy="3533775"/>
    <xdr:graphicFrame macro="">
      <xdr:nvGraphicFramePr>
        <xdr:cNvPr id="6" name="Chart 6" title="Chart">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17</xdr:col>
      <xdr:colOff>876300</xdr:colOff>
      <xdr:row>87</xdr:row>
      <xdr:rowOff>9525</xdr:rowOff>
    </xdr:from>
    <xdr:ext cx="5715000" cy="3533775"/>
    <xdr:graphicFrame macro="">
      <xdr:nvGraphicFramePr>
        <xdr:cNvPr id="7" name="Chart 7" title="Chart">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57150</xdr:colOff>
      <xdr:row>1</xdr:row>
      <xdr:rowOff>19050</xdr:rowOff>
    </xdr:from>
    <xdr:ext cx="5715000" cy="3533775"/>
    <xdr:graphicFrame macro="">
      <xdr:nvGraphicFramePr>
        <xdr:cNvPr id="8" name="Chart 8" title="Chart">
          <a:extLst>
            <a:ext uri="{FF2B5EF4-FFF2-40B4-BE49-F238E27FC236}">
              <a16:creationId xmlns:a16="http://schemas.microsoft.com/office/drawing/2014/main" id="{00000000-0008-0000-1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3" Type="http://schemas.openxmlformats.org/officeDocument/2006/relationships/hyperlink" Target="https://wandb.ai/luchayward/point-transformer/runs/35rcsak8" TargetMode="External"/><Relationship Id="rId18" Type="http://schemas.openxmlformats.org/officeDocument/2006/relationships/hyperlink" Target="https://wandb.ai/luchayward/point-transformer/runs/2qkcym9n" TargetMode="External"/><Relationship Id="rId26" Type="http://schemas.openxmlformats.org/officeDocument/2006/relationships/hyperlink" Target="https://wandb.ai/luchayward/point-transformer/runs/2g2ammpn" TargetMode="External"/><Relationship Id="rId39" Type="http://schemas.openxmlformats.org/officeDocument/2006/relationships/hyperlink" Target="https://wandb.ai/luchayward/point-transformer/runs/3fdhtxhx" TargetMode="External"/><Relationship Id="rId21" Type="http://schemas.openxmlformats.org/officeDocument/2006/relationships/hyperlink" Target="https://wandb.ai/luchayward/point-transformer/runs/vouy3ekc" TargetMode="External"/><Relationship Id="rId34" Type="http://schemas.openxmlformats.org/officeDocument/2006/relationships/hyperlink" Target="https://wandb.ai/luchayward/point-transformer/runs/23aq0omh" TargetMode="External"/><Relationship Id="rId42" Type="http://schemas.openxmlformats.org/officeDocument/2006/relationships/hyperlink" Target="https://wandb.ai/luchayward/point-transformer/runs/28xc9yn0" TargetMode="External"/><Relationship Id="rId47" Type="http://schemas.openxmlformats.org/officeDocument/2006/relationships/hyperlink" Target="https://wandb.ai/luchayward/point-transformer/runs/2edn9v2h" TargetMode="External"/><Relationship Id="rId50" Type="http://schemas.openxmlformats.org/officeDocument/2006/relationships/vmlDrawing" Target="../drawings/vmlDrawing4.vml"/><Relationship Id="rId7" Type="http://schemas.openxmlformats.org/officeDocument/2006/relationships/hyperlink" Target="https://wandb.ai/luchayward/point-transformer/runs/2xjey3wr" TargetMode="External"/><Relationship Id="rId2" Type="http://schemas.openxmlformats.org/officeDocument/2006/relationships/hyperlink" Target="https://wandb.ai/luchayward/point-transformer/runs/2uttl61p" TargetMode="External"/><Relationship Id="rId16" Type="http://schemas.openxmlformats.org/officeDocument/2006/relationships/hyperlink" Target="https://wandb.ai/luchayward/point-transformer/runs/2ahxjb5y" TargetMode="External"/><Relationship Id="rId29" Type="http://schemas.openxmlformats.org/officeDocument/2006/relationships/hyperlink" Target="https://wandb.ai/luchayward/point-transformer/runs/kv5ba6ma" TargetMode="External"/><Relationship Id="rId11" Type="http://schemas.openxmlformats.org/officeDocument/2006/relationships/hyperlink" Target="https://wandb.ai/luchayward/point-transformer/runs/2cp3q680" TargetMode="External"/><Relationship Id="rId24" Type="http://schemas.openxmlformats.org/officeDocument/2006/relationships/hyperlink" Target="https://wandb.ai/luchayward/point-transformer/runs/3c2z8q82" TargetMode="External"/><Relationship Id="rId32" Type="http://schemas.openxmlformats.org/officeDocument/2006/relationships/hyperlink" Target="https://wandb.ai/luchayward/point-transformer/runs/aieo7usm" TargetMode="External"/><Relationship Id="rId37" Type="http://schemas.openxmlformats.org/officeDocument/2006/relationships/hyperlink" Target="https://wandb.ai/luchayward/point-transformer/runs/1znk46dz" TargetMode="External"/><Relationship Id="rId40" Type="http://schemas.openxmlformats.org/officeDocument/2006/relationships/hyperlink" Target="https://wandb.ai/luchayward/point-transformer/runs/38q7n14k" TargetMode="External"/><Relationship Id="rId45" Type="http://schemas.openxmlformats.org/officeDocument/2006/relationships/hyperlink" Target="https://wandb.ai/luchayward/point-transformer/runs/bs5teq52" TargetMode="External"/><Relationship Id="rId5" Type="http://schemas.openxmlformats.org/officeDocument/2006/relationships/hyperlink" Target="https://wandb.ai/luchayward/point-transformer/runs/2lmj87yh" TargetMode="External"/><Relationship Id="rId15" Type="http://schemas.openxmlformats.org/officeDocument/2006/relationships/hyperlink" Target="https://wandb.ai/luchayward/point-transformer/runs/zjjlpqvd" TargetMode="External"/><Relationship Id="rId23" Type="http://schemas.openxmlformats.org/officeDocument/2006/relationships/hyperlink" Target="https://wandb.ai/luchayward/point-transformer/runs/3j9hszne" TargetMode="External"/><Relationship Id="rId28" Type="http://schemas.openxmlformats.org/officeDocument/2006/relationships/hyperlink" Target="https://wandb.ai/luchayward/point-transformer/runs/3poq4fbh" TargetMode="External"/><Relationship Id="rId36" Type="http://schemas.openxmlformats.org/officeDocument/2006/relationships/hyperlink" Target="https://wandb.ai/luchayward/point-transformer/runs/2a0o1i17" TargetMode="External"/><Relationship Id="rId49" Type="http://schemas.openxmlformats.org/officeDocument/2006/relationships/drawing" Target="../drawings/drawing1.xml"/><Relationship Id="rId10" Type="http://schemas.openxmlformats.org/officeDocument/2006/relationships/hyperlink" Target="https://wandb.ai/luchayward/point-transformer/runs/1emtcfg4" TargetMode="External"/><Relationship Id="rId19" Type="http://schemas.openxmlformats.org/officeDocument/2006/relationships/hyperlink" Target="https://wandb.ai/luchayward/point-transformer/runs/g47vo9bm" TargetMode="External"/><Relationship Id="rId31" Type="http://schemas.openxmlformats.org/officeDocument/2006/relationships/hyperlink" Target="https://wandb.ai/luchayward/point-transformer/runs/1czuwm5y" TargetMode="External"/><Relationship Id="rId44" Type="http://schemas.openxmlformats.org/officeDocument/2006/relationships/hyperlink" Target="https://wandb.ai/luchayward/point-transformer/runs/2darv38v" TargetMode="External"/><Relationship Id="rId4" Type="http://schemas.openxmlformats.org/officeDocument/2006/relationships/hyperlink" Target="https://wandb.ai/luchayward/point-transformer/runs/16bla1g4" TargetMode="External"/><Relationship Id="rId9" Type="http://schemas.openxmlformats.org/officeDocument/2006/relationships/hyperlink" Target="https://wandb.ai/luchayward/point-transformer/runs/10ohzglc" TargetMode="External"/><Relationship Id="rId14" Type="http://schemas.openxmlformats.org/officeDocument/2006/relationships/hyperlink" Target="https://wandb.ai/luchayward/point-transformer/runs/3hyzel4t" TargetMode="External"/><Relationship Id="rId22" Type="http://schemas.openxmlformats.org/officeDocument/2006/relationships/hyperlink" Target="https://wandb.ai/luchayward/point-transformer/runs/36ngc953" TargetMode="External"/><Relationship Id="rId27" Type="http://schemas.openxmlformats.org/officeDocument/2006/relationships/hyperlink" Target="https://wandb.ai/luchayward/point-transformer/runs/1xxq1vmd" TargetMode="External"/><Relationship Id="rId30" Type="http://schemas.openxmlformats.org/officeDocument/2006/relationships/hyperlink" Target="https://wandb.ai/luchayward/point-transformer/runs/12vhxebv" TargetMode="External"/><Relationship Id="rId35" Type="http://schemas.openxmlformats.org/officeDocument/2006/relationships/hyperlink" Target="https://wandb.ai/luchayward/point-transformer/runs/3arwsec9" TargetMode="External"/><Relationship Id="rId43" Type="http://schemas.openxmlformats.org/officeDocument/2006/relationships/hyperlink" Target="https://wandb.ai/luchayward/point-transformer/runs/2yw1jfas" TargetMode="External"/><Relationship Id="rId48" Type="http://schemas.openxmlformats.org/officeDocument/2006/relationships/hyperlink" Target="https://wandb.ai/luchayward/point-transformer/runs/1eftghv0" TargetMode="External"/><Relationship Id="rId8" Type="http://schemas.openxmlformats.org/officeDocument/2006/relationships/hyperlink" Target="https://wandb.ai/luchayward/point-transformer/runs/1zaqu6if" TargetMode="External"/><Relationship Id="rId51" Type="http://schemas.openxmlformats.org/officeDocument/2006/relationships/comments" Target="../comments4.xml"/><Relationship Id="rId3" Type="http://schemas.openxmlformats.org/officeDocument/2006/relationships/hyperlink" Target="https://wandb.ai/luchayward/point-transformer/runs/2umdkfux" TargetMode="External"/><Relationship Id="rId12" Type="http://schemas.openxmlformats.org/officeDocument/2006/relationships/hyperlink" Target="https://wandb.ai/luchayward/point-transformer/runs/14t1n10z" TargetMode="External"/><Relationship Id="rId17" Type="http://schemas.openxmlformats.org/officeDocument/2006/relationships/hyperlink" Target="https://wandb.ai/luchayward/point-transformer/runs/13qcezpu" TargetMode="External"/><Relationship Id="rId25" Type="http://schemas.openxmlformats.org/officeDocument/2006/relationships/hyperlink" Target="https://wandb.ai/luchayward/point-transformer/runs/1mcwea6v" TargetMode="External"/><Relationship Id="rId33" Type="http://schemas.openxmlformats.org/officeDocument/2006/relationships/hyperlink" Target="https://wandb.ai/luchayward/point-transformer/runs/3fz7j52q" TargetMode="External"/><Relationship Id="rId38" Type="http://schemas.openxmlformats.org/officeDocument/2006/relationships/hyperlink" Target="https://wandb.ai/luchayward/point-transformer/runs/2vo7o7g2" TargetMode="External"/><Relationship Id="rId46" Type="http://schemas.openxmlformats.org/officeDocument/2006/relationships/hyperlink" Target="https://wandb.ai/luchayward/point-transformer/runs/3s3gwhzj" TargetMode="External"/><Relationship Id="rId20" Type="http://schemas.openxmlformats.org/officeDocument/2006/relationships/hyperlink" Target="https://wandb.ai/luchayward/point-transformer/runs/1h3b6592" TargetMode="External"/><Relationship Id="rId41" Type="http://schemas.openxmlformats.org/officeDocument/2006/relationships/hyperlink" Target="https://wandb.ai/luchayward/point-transformer/runs/izh5h0xw" TargetMode="External"/><Relationship Id="rId1" Type="http://schemas.openxmlformats.org/officeDocument/2006/relationships/hyperlink" Target="https://wandb.ai/luchayward/point-transformer/runs/1j9d3mu1" TargetMode="External"/><Relationship Id="rId6" Type="http://schemas.openxmlformats.org/officeDocument/2006/relationships/hyperlink" Target="https://wandb.ai/luchayward/point-transformer/runs/34kafz66"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andb.ai/luchayward/kpconv/runs/2bn4xmmj" TargetMode="External"/><Relationship Id="rId21" Type="http://schemas.openxmlformats.org/officeDocument/2006/relationships/hyperlink" Target="https://wandb.ai/luchayward/kpconv/runs/13hdskqs" TargetMode="External"/><Relationship Id="rId42" Type="http://schemas.openxmlformats.org/officeDocument/2006/relationships/hyperlink" Target="https://wandb.ai/luchayward/kpconv/runs/my72ryuc" TargetMode="External"/><Relationship Id="rId47" Type="http://schemas.openxmlformats.org/officeDocument/2006/relationships/hyperlink" Target="https://wandb.ai/luchayward/kpconv/runs/3jl51yma" TargetMode="External"/><Relationship Id="rId63" Type="http://schemas.openxmlformats.org/officeDocument/2006/relationships/hyperlink" Target="https://wandb.ai/luchayward/kpconv/runs/267k9wbb" TargetMode="External"/><Relationship Id="rId68" Type="http://schemas.openxmlformats.org/officeDocument/2006/relationships/hyperlink" Target="https://wandb.ai/luchayward/kpconv/runs/35xph511" TargetMode="External"/><Relationship Id="rId84" Type="http://schemas.openxmlformats.org/officeDocument/2006/relationships/hyperlink" Target="https://wandb.ai/luchayward/kpconv/runs/7jxp8yp5" TargetMode="External"/><Relationship Id="rId89" Type="http://schemas.openxmlformats.org/officeDocument/2006/relationships/hyperlink" Target="https://wandb.ai/luchayward/kpconv/runs/sbzj4z4r" TargetMode="External"/><Relationship Id="rId16" Type="http://schemas.openxmlformats.org/officeDocument/2006/relationships/hyperlink" Target="https://wandb.ai/luchayward/kpconv/runs/3atu0ir4" TargetMode="External"/><Relationship Id="rId11" Type="http://schemas.openxmlformats.org/officeDocument/2006/relationships/hyperlink" Target="https://wandb.ai/luchayward/kpconv/runs/zyccj86n" TargetMode="External"/><Relationship Id="rId32" Type="http://schemas.openxmlformats.org/officeDocument/2006/relationships/hyperlink" Target="https://wandb.ai/luchayward/kpconv/runs/1m8ydp49" TargetMode="External"/><Relationship Id="rId37" Type="http://schemas.openxmlformats.org/officeDocument/2006/relationships/hyperlink" Target="https://wandb.ai/luchayward/kpconv/runs/1e98vwgd" TargetMode="External"/><Relationship Id="rId53" Type="http://schemas.openxmlformats.org/officeDocument/2006/relationships/hyperlink" Target="https://wandb.ai/luchayward/kpconv/runs/1x92y6iq" TargetMode="External"/><Relationship Id="rId58" Type="http://schemas.openxmlformats.org/officeDocument/2006/relationships/hyperlink" Target="https://wandb.ai/luchayward/kpconv/runs/ku5dn8is" TargetMode="External"/><Relationship Id="rId74" Type="http://schemas.openxmlformats.org/officeDocument/2006/relationships/hyperlink" Target="https://wandb.ai/luchayward/kpconv/runs/27hw9gyr" TargetMode="External"/><Relationship Id="rId79" Type="http://schemas.openxmlformats.org/officeDocument/2006/relationships/hyperlink" Target="https://wandb.ai/luchayward/kpconv/runs/1erdlupy" TargetMode="External"/><Relationship Id="rId5" Type="http://schemas.openxmlformats.org/officeDocument/2006/relationships/hyperlink" Target="https://wandb.ai/luchayward/kpconv/runs/2bruuf2r" TargetMode="External"/><Relationship Id="rId90" Type="http://schemas.openxmlformats.org/officeDocument/2006/relationships/hyperlink" Target="https://wandb.ai/luchayward/kpconv/runs/3uhakjua" TargetMode="External"/><Relationship Id="rId95" Type="http://schemas.openxmlformats.org/officeDocument/2006/relationships/hyperlink" Target="https://wandb.ai/luchayward/kpconv/runs/22vqsu2i" TargetMode="External"/><Relationship Id="rId22" Type="http://schemas.openxmlformats.org/officeDocument/2006/relationships/hyperlink" Target="https://wandb.ai/luchayward/kpconv/runs/2oufhy4q" TargetMode="External"/><Relationship Id="rId27" Type="http://schemas.openxmlformats.org/officeDocument/2006/relationships/hyperlink" Target="https://wandb.ai/luchayward/kpconv/runs/12gbg1tn" TargetMode="External"/><Relationship Id="rId43" Type="http://schemas.openxmlformats.org/officeDocument/2006/relationships/hyperlink" Target="https://wandb.ai/luchayward/kpconv/runs/1e1h0jqw" TargetMode="External"/><Relationship Id="rId48" Type="http://schemas.openxmlformats.org/officeDocument/2006/relationships/hyperlink" Target="https://wandb.ai/luchayward/kpconv/runs/3jfqynub" TargetMode="External"/><Relationship Id="rId64" Type="http://schemas.openxmlformats.org/officeDocument/2006/relationships/hyperlink" Target="https://wandb.ai/luchayward/kpconv/runs/3982q878" TargetMode="External"/><Relationship Id="rId69" Type="http://schemas.openxmlformats.org/officeDocument/2006/relationships/hyperlink" Target="https://wandb.ai/luchayward/kpconv/runs/2cdphyr3" TargetMode="External"/><Relationship Id="rId8" Type="http://schemas.openxmlformats.org/officeDocument/2006/relationships/hyperlink" Target="https://wandb.ai/luchayward/kpconv/runs/1led4ysu" TargetMode="External"/><Relationship Id="rId51" Type="http://schemas.openxmlformats.org/officeDocument/2006/relationships/hyperlink" Target="https://wandb.ai/luchayward/kpconv/runs/2uarwlde" TargetMode="External"/><Relationship Id="rId72" Type="http://schemas.openxmlformats.org/officeDocument/2006/relationships/hyperlink" Target="https://wandb.ai/luchayward/kpconv/runs/1qc013zb" TargetMode="External"/><Relationship Id="rId80" Type="http://schemas.openxmlformats.org/officeDocument/2006/relationships/hyperlink" Target="https://wandb.ai/luchayward/kpconv/runs/1hvpadzg" TargetMode="External"/><Relationship Id="rId85" Type="http://schemas.openxmlformats.org/officeDocument/2006/relationships/hyperlink" Target="https://wandb.ai/luchayward/kpconv/runs/l0gl5ors" TargetMode="External"/><Relationship Id="rId93" Type="http://schemas.openxmlformats.org/officeDocument/2006/relationships/hyperlink" Target="https://wandb.ai/luchayward/kpconv/runs/3at9fxvi" TargetMode="External"/><Relationship Id="rId3" Type="http://schemas.openxmlformats.org/officeDocument/2006/relationships/hyperlink" Target="https://wandb.ai/luchayward/kpconv/runs/xrpaxxm3" TargetMode="External"/><Relationship Id="rId12" Type="http://schemas.openxmlformats.org/officeDocument/2006/relationships/hyperlink" Target="https://wandb.ai/luchayward/kpconv/runs/rqnlzc0h" TargetMode="External"/><Relationship Id="rId17" Type="http://schemas.openxmlformats.org/officeDocument/2006/relationships/hyperlink" Target="https://wandb.ai/luchayward/kpconv/runs/2l2mmot9" TargetMode="External"/><Relationship Id="rId25" Type="http://schemas.openxmlformats.org/officeDocument/2006/relationships/hyperlink" Target="https://wandb.ai/luchayward/kpconv/runs/tfegun6v" TargetMode="External"/><Relationship Id="rId33" Type="http://schemas.openxmlformats.org/officeDocument/2006/relationships/hyperlink" Target="https://wandb.ai/luchayward/kpconv/runs/25iru931" TargetMode="External"/><Relationship Id="rId38" Type="http://schemas.openxmlformats.org/officeDocument/2006/relationships/hyperlink" Target="https://wandb.ai/luchayward/kpconv/runs/2g29hck4" TargetMode="External"/><Relationship Id="rId46" Type="http://schemas.openxmlformats.org/officeDocument/2006/relationships/hyperlink" Target="https://wandb.ai/luchayward/kpconv/runs/179rn6wt" TargetMode="External"/><Relationship Id="rId59" Type="http://schemas.openxmlformats.org/officeDocument/2006/relationships/hyperlink" Target="https://wandb.ai/luchayward/kpconv/runs/19ovcoo6" TargetMode="External"/><Relationship Id="rId67" Type="http://schemas.openxmlformats.org/officeDocument/2006/relationships/hyperlink" Target="https://wandb.ai/luchayward/kpconv/runs/3ppol8qd" TargetMode="External"/><Relationship Id="rId20" Type="http://schemas.openxmlformats.org/officeDocument/2006/relationships/hyperlink" Target="https://wandb.ai/luchayward/kpconv/runs/348jkn9y" TargetMode="External"/><Relationship Id="rId41" Type="http://schemas.openxmlformats.org/officeDocument/2006/relationships/hyperlink" Target="https://wandb.ai/luchayward/kpconv/runs/nj8k3pka" TargetMode="External"/><Relationship Id="rId54" Type="http://schemas.openxmlformats.org/officeDocument/2006/relationships/hyperlink" Target="https://wandb.ai/luchayward/kpconv/runs/3us5qzc7" TargetMode="External"/><Relationship Id="rId62" Type="http://schemas.openxmlformats.org/officeDocument/2006/relationships/hyperlink" Target="https://wandb.ai/luchayward/kpconv/runs/h7yiu2af" TargetMode="External"/><Relationship Id="rId70" Type="http://schemas.openxmlformats.org/officeDocument/2006/relationships/hyperlink" Target="https://wandb.ai/luchayward/kpconv/runs/r0rgh804" TargetMode="External"/><Relationship Id="rId75" Type="http://schemas.openxmlformats.org/officeDocument/2006/relationships/hyperlink" Target="https://wandb.ai/luchayward/kpconv/runs/15m2oonc" TargetMode="External"/><Relationship Id="rId83" Type="http://schemas.openxmlformats.org/officeDocument/2006/relationships/hyperlink" Target="https://wandb.ai/luchayward/kpconv/runs/1gjqga1s" TargetMode="External"/><Relationship Id="rId88" Type="http://schemas.openxmlformats.org/officeDocument/2006/relationships/hyperlink" Target="https://wandb.ai/luchayward/kpconv/runs/2kq89zmq" TargetMode="External"/><Relationship Id="rId91" Type="http://schemas.openxmlformats.org/officeDocument/2006/relationships/hyperlink" Target="https://wandb.ai/luchayward/kpconv/runs/277ela4q" TargetMode="External"/><Relationship Id="rId1" Type="http://schemas.openxmlformats.org/officeDocument/2006/relationships/hyperlink" Target="https://wandb.ai/luchayward/kpconv/runs/2afwwojq" TargetMode="External"/><Relationship Id="rId6" Type="http://schemas.openxmlformats.org/officeDocument/2006/relationships/hyperlink" Target="https://wandb.ai/luchayward/kpconv/runs/3g4u8qzo" TargetMode="External"/><Relationship Id="rId15" Type="http://schemas.openxmlformats.org/officeDocument/2006/relationships/hyperlink" Target="https://wandb.ai/luchayward/kpconv/runs/1ukppqkl" TargetMode="External"/><Relationship Id="rId23" Type="http://schemas.openxmlformats.org/officeDocument/2006/relationships/hyperlink" Target="https://wandb.ai/luchayward/kpconv/runs/1ur17rfa" TargetMode="External"/><Relationship Id="rId28" Type="http://schemas.openxmlformats.org/officeDocument/2006/relationships/hyperlink" Target="https://wandb.ai/luchayward/kpconv/runs/31rsmaqy" TargetMode="External"/><Relationship Id="rId36" Type="http://schemas.openxmlformats.org/officeDocument/2006/relationships/hyperlink" Target="https://wandb.ai/luchayward/kpconv/runs/f0n7wfhe" TargetMode="External"/><Relationship Id="rId49" Type="http://schemas.openxmlformats.org/officeDocument/2006/relationships/hyperlink" Target="https://wandb.ai/luchayward/kpconv/runs/2ntsm33o" TargetMode="External"/><Relationship Id="rId57" Type="http://schemas.openxmlformats.org/officeDocument/2006/relationships/hyperlink" Target="https://wandb.ai/luchayward/kpconv/runs/34axhj9e" TargetMode="External"/><Relationship Id="rId10" Type="http://schemas.openxmlformats.org/officeDocument/2006/relationships/hyperlink" Target="https://wandb.ai/luchayward/kpconv/runs/1u9bcuh2" TargetMode="External"/><Relationship Id="rId31" Type="http://schemas.openxmlformats.org/officeDocument/2006/relationships/hyperlink" Target="https://wandb.ai/luchayward/kpconv/runs/1kgurdi2" TargetMode="External"/><Relationship Id="rId44" Type="http://schemas.openxmlformats.org/officeDocument/2006/relationships/hyperlink" Target="https://wandb.ai/luchayward/kpconv/runs/1ux665da" TargetMode="External"/><Relationship Id="rId52" Type="http://schemas.openxmlformats.org/officeDocument/2006/relationships/hyperlink" Target="https://wandb.ai/luchayward/kpconv/runs/1ak2usuj" TargetMode="External"/><Relationship Id="rId60" Type="http://schemas.openxmlformats.org/officeDocument/2006/relationships/hyperlink" Target="https://wandb.ai/luchayward/kpconv/runs/2bt6ou14" TargetMode="External"/><Relationship Id="rId65" Type="http://schemas.openxmlformats.org/officeDocument/2006/relationships/hyperlink" Target="https://wandb.ai/luchayward/kpconv/runs/1lz5v3pr" TargetMode="External"/><Relationship Id="rId73" Type="http://schemas.openxmlformats.org/officeDocument/2006/relationships/hyperlink" Target="https://wandb.ai/luchayward/kpconv/runs/328z6is0" TargetMode="External"/><Relationship Id="rId78" Type="http://schemas.openxmlformats.org/officeDocument/2006/relationships/hyperlink" Target="https://wandb.ai/luchayward/kpconv/runs/2cxdcuys" TargetMode="External"/><Relationship Id="rId81" Type="http://schemas.openxmlformats.org/officeDocument/2006/relationships/hyperlink" Target="https://wandb.ai/luchayward/kpconv/runs/25zsnba4" TargetMode="External"/><Relationship Id="rId86" Type="http://schemas.openxmlformats.org/officeDocument/2006/relationships/hyperlink" Target="https://wandb.ai/luchayward/kpconv/runs/3ci5svr1" TargetMode="External"/><Relationship Id="rId94" Type="http://schemas.openxmlformats.org/officeDocument/2006/relationships/hyperlink" Target="https://wandb.ai/luchayward/kpconv/runs/2l4p1n4v" TargetMode="External"/><Relationship Id="rId4" Type="http://schemas.openxmlformats.org/officeDocument/2006/relationships/hyperlink" Target="https://wandb.ai/luchayward/kpconv/runs/1tqorqch" TargetMode="External"/><Relationship Id="rId9" Type="http://schemas.openxmlformats.org/officeDocument/2006/relationships/hyperlink" Target="https://wandb.ai/luchayward/kpconv/runs/q4lyn8pu" TargetMode="External"/><Relationship Id="rId13" Type="http://schemas.openxmlformats.org/officeDocument/2006/relationships/hyperlink" Target="https://wandb.ai/luchayward/kpconv/runs/3171mkbk" TargetMode="External"/><Relationship Id="rId18" Type="http://schemas.openxmlformats.org/officeDocument/2006/relationships/hyperlink" Target="https://wandb.ai/luchayward/kpconv/runs/1h46hzlk" TargetMode="External"/><Relationship Id="rId39" Type="http://schemas.openxmlformats.org/officeDocument/2006/relationships/hyperlink" Target="https://wandb.ai/luchayward/kpconv/runs/28x096rs" TargetMode="External"/><Relationship Id="rId34" Type="http://schemas.openxmlformats.org/officeDocument/2006/relationships/hyperlink" Target="https://wandb.ai/luchayward/kpconv/runs/2dwq8pey" TargetMode="External"/><Relationship Id="rId50" Type="http://schemas.openxmlformats.org/officeDocument/2006/relationships/hyperlink" Target="https://wandb.ai/luchayward/kpconv/runs/2kjxg366" TargetMode="External"/><Relationship Id="rId55" Type="http://schemas.openxmlformats.org/officeDocument/2006/relationships/hyperlink" Target="https://wandb.ai/luchayward/kpconv/runs/t7y1uec7" TargetMode="External"/><Relationship Id="rId76" Type="http://schemas.openxmlformats.org/officeDocument/2006/relationships/hyperlink" Target="https://wandb.ai/luchayward/kpconv/runs/2n8pvdho" TargetMode="External"/><Relationship Id="rId7" Type="http://schemas.openxmlformats.org/officeDocument/2006/relationships/hyperlink" Target="https://wandb.ai/luchayward/kpconv/runs/1h9ezvdk" TargetMode="External"/><Relationship Id="rId71" Type="http://schemas.openxmlformats.org/officeDocument/2006/relationships/hyperlink" Target="https://wandb.ai/luchayward/kpconv/runs/1z7dfzif" TargetMode="External"/><Relationship Id="rId92" Type="http://schemas.openxmlformats.org/officeDocument/2006/relationships/hyperlink" Target="https://wandb.ai/luchayward/kpconv/runs/11ko20v3" TargetMode="External"/><Relationship Id="rId2" Type="http://schemas.openxmlformats.org/officeDocument/2006/relationships/hyperlink" Target="https://wandb.ai/luchayward/kpconv/runs/39htg7y7" TargetMode="External"/><Relationship Id="rId29" Type="http://schemas.openxmlformats.org/officeDocument/2006/relationships/hyperlink" Target="https://wandb.ai/luchayward/kpconv/runs/1uo8np6j" TargetMode="External"/><Relationship Id="rId24" Type="http://schemas.openxmlformats.org/officeDocument/2006/relationships/hyperlink" Target="https://wandb.ai/luchayward/kpconv/runs/3gqcmxm2" TargetMode="External"/><Relationship Id="rId40" Type="http://schemas.openxmlformats.org/officeDocument/2006/relationships/hyperlink" Target="https://wandb.ai/luchayward/kpconv/runs/1fj69cii" TargetMode="External"/><Relationship Id="rId45" Type="http://schemas.openxmlformats.org/officeDocument/2006/relationships/hyperlink" Target="https://wandb.ai/luchayward/kpconv/runs/1d1l545q" TargetMode="External"/><Relationship Id="rId66" Type="http://schemas.openxmlformats.org/officeDocument/2006/relationships/hyperlink" Target="https://wandb.ai/luchayward/kpconv/runs/2k3jgozf" TargetMode="External"/><Relationship Id="rId87" Type="http://schemas.openxmlformats.org/officeDocument/2006/relationships/hyperlink" Target="https://wandb.ai/luchayward/kpconv/runs/3918kvgc" TargetMode="External"/><Relationship Id="rId61" Type="http://schemas.openxmlformats.org/officeDocument/2006/relationships/hyperlink" Target="https://wandb.ai/luchayward/kpconv/runs/wnml9rmh" TargetMode="External"/><Relationship Id="rId82" Type="http://schemas.openxmlformats.org/officeDocument/2006/relationships/hyperlink" Target="https://wandb.ai/luchayward/kpconv/runs/vu7y80s0" TargetMode="External"/><Relationship Id="rId19" Type="http://schemas.openxmlformats.org/officeDocument/2006/relationships/hyperlink" Target="https://wandb.ai/luchayward/kpconv/runs/2qku5hz0" TargetMode="External"/><Relationship Id="rId14" Type="http://schemas.openxmlformats.org/officeDocument/2006/relationships/hyperlink" Target="https://wandb.ai/luchayward/kpconv/runs/2rwzf40y" TargetMode="External"/><Relationship Id="rId30" Type="http://schemas.openxmlformats.org/officeDocument/2006/relationships/hyperlink" Target="https://wandb.ai/luchayward/kpconv/runs/3vbfyqnh" TargetMode="External"/><Relationship Id="rId35" Type="http://schemas.openxmlformats.org/officeDocument/2006/relationships/hyperlink" Target="https://wandb.ai/luchayward/kpconv/runs/1wqosrkt" TargetMode="External"/><Relationship Id="rId56" Type="http://schemas.openxmlformats.org/officeDocument/2006/relationships/hyperlink" Target="https://wandb.ai/luchayward/kpconv/runs/17pxeocf" TargetMode="External"/><Relationship Id="rId77" Type="http://schemas.openxmlformats.org/officeDocument/2006/relationships/hyperlink" Target="https://wandb.ai/luchayward/kpconv/runs/paxd2a1s"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38"/>
  <sheetViews>
    <sheetView workbookViewId="0">
      <pane xSplit="1" topLeftCell="B1" activePane="topRight" state="frozen"/>
      <selection pane="topRight" activeCell="AA48" sqref="AA48"/>
    </sheetView>
  </sheetViews>
  <sheetFormatPr baseColWidth="10" defaultColWidth="12.6640625" defaultRowHeight="15.75" customHeight="1"/>
  <cols>
    <col min="1" max="1" width="14.33203125" customWidth="1"/>
    <col min="2" max="17" width="6.33203125" customWidth="1"/>
    <col min="19" max="34" width="6.33203125" customWidth="1"/>
  </cols>
  <sheetData>
    <row r="1" spans="1:34" ht="15.75" customHeight="1">
      <c r="A1" s="245" t="s">
        <v>4</v>
      </c>
      <c r="B1" s="247" t="s">
        <v>5</v>
      </c>
      <c r="C1" s="248"/>
      <c r="D1" s="248"/>
      <c r="E1" s="248"/>
      <c r="F1" s="248"/>
      <c r="G1" s="248"/>
      <c r="H1" s="248"/>
      <c r="I1" s="249"/>
      <c r="J1" s="250" t="s">
        <v>6</v>
      </c>
      <c r="K1" s="251"/>
      <c r="L1" s="251"/>
      <c r="M1" s="251"/>
      <c r="N1" s="251"/>
      <c r="O1" s="251"/>
      <c r="P1" s="251"/>
      <c r="Q1" s="244"/>
    </row>
    <row r="2" spans="1:34" ht="15.75" customHeight="1">
      <c r="A2" s="246"/>
      <c r="B2" s="252" t="s">
        <v>7</v>
      </c>
      <c r="C2" s="253"/>
      <c r="D2" s="253"/>
      <c r="E2" s="254"/>
      <c r="F2" s="255" t="s">
        <v>8</v>
      </c>
      <c r="G2" s="253"/>
      <c r="H2" s="253"/>
      <c r="I2" s="256"/>
      <c r="J2" s="252" t="s">
        <v>7</v>
      </c>
      <c r="K2" s="253"/>
      <c r="L2" s="253"/>
      <c r="M2" s="254"/>
      <c r="N2" s="255" t="s">
        <v>8</v>
      </c>
      <c r="O2" s="253"/>
      <c r="P2" s="253"/>
      <c r="Q2" s="256"/>
    </row>
    <row r="3" spans="1:34" ht="15.75" customHeight="1">
      <c r="A3" s="4" t="s">
        <v>9</v>
      </c>
      <c r="B3" s="5">
        <v>2.5000000000000001E-2</v>
      </c>
      <c r="C3" s="6">
        <v>0.05</v>
      </c>
      <c r="D3" s="6">
        <v>0.25</v>
      </c>
      <c r="E3" s="6">
        <v>0.5</v>
      </c>
      <c r="F3" s="7">
        <v>2.5000000000000001E-2</v>
      </c>
      <c r="G3" s="6">
        <v>0.05</v>
      </c>
      <c r="H3" s="6">
        <v>0.25</v>
      </c>
      <c r="I3" s="8">
        <v>0.5</v>
      </c>
      <c r="J3" s="9">
        <v>2.5000000000000001E-2</v>
      </c>
      <c r="K3" s="6">
        <v>0.05</v>
      </c>
      <c r="L3" s="6">
        <v>0.25</v>
      </c>
      <c r="M3" s="6">
        <v>0.5</v>
      </c>
      <c r="N3" s="7">
        <v>2.5000000000000001E-2</v>
      </c>
      <c r="O3" s="6">
        <v>0.05</v>
      </c>
      <c r="P3" s="6">
        <v>0.25</v>
      </c>
      <c r="Q3" s="8">
        <v>0.5</v>
      </c>
    </row>
    <row r="4" spans="1:34" ht="15.75" customHeight="1">
      <c r="A4" s="10" t="s">
        <v>0</v>
      </c>
      <c r="B4" s="11">
        <f>'Pointnet++'!B4*100</f>
        <v>32.119999999999997</v>
      </c>
      <c r="C4" s="12">
        <f>'Pointnet++'!C4*100</f>
        <v>31.96</v>
      </c>
      <c r="D4" s="12">
        <f>'Pointnet++'!D4*100</f>
        <v>31.59</v>
      </c>
      <c r="E4" s="12">
        <f>'Pointnet++'!E4*100</f>
        <v>31.96</v>
      </c>
      <c r="F4" s="12">
        <f>'Pointnet++'!F4*100</f>
        <v>32.119999999999997</v>
      </c>
      <c r="G4" s="12">
        <f>'Pointnet++'!G4*100</f>
        <v>31.96</v>
      </c>
      <c r="H4" s="12">
        <f>'Pointnet++'!H4*100</f>
        <v>31.59</v>
      </c>
      <c r="I4" s="13">
        <f>'Pointnet++'!I4*100</f>
        <v>31.96</v>
      </c>
      <c r="J4" s="14">
        <f>'Pointnet++'!J4*100</f>
        <v>31.97</v>
      </c>
      <c r="K4" s="12">
        <f>'Pointnet++'!K4*100</f>
        <v>31.96</v>
      </c>
      <c r="L4" s="12">
        <f>'Pointnet++'!L4*100</f>
        <v>31.96</v>
      </c>
      <c r="M4" s="12">
        <f>'Pointnet++'!M4*100</f>
        <v>31.96</v>
      </c>
      <c r="N4" s="12">
        <f>'Pointnet++'!N4*100</f>
        <v>31.96</v>
      </c>
      <c r="O4" s="12">
        <f>'Pointnet++'!O4*100</f>
        <v>31.96</v>
      </c>
      <c r="P4" s="12">
        <f>'Pointnet++'!P4*100</f>
        <v>31.96</v>
      </c>
      <c r="Q4" s="13">
        <f>'Pointnet++'!Q4*100</f>
        <v>31.96</v>
      </c>
      <c r="S4" s="15"/>
      <c r="T4" s="15"/>
      <c r="U4" s="15"/>
      <c r="V4" s="15"/>
      <c r="W4" s="15"/>
      <c r="X4" s="15"/>
      <c r="Y4" s="15"/>
      <c r="Z4" s="15"/>
      <c r="AA4" s="15"/>
      <c r="AB4" s="15"/>
      <c r="AC4" s="15"/>
      <c r="AD4" s="15"/>
      <c r="AE4" s="15"/>
      <c r="AF4" s="15"/>
      <c r="AG4" s="15"/>
      <c r="AH4" s="15"/>
    </row>
    <row r="5" spans="1:34" ht="15.75" customHeight="1">
      <c r="A5" s="10" t="s">
        <v>1</v>
      </c>
      <c r="B5" s="11">
        <f>KPConv!B4*100</f>
        <v>73</v>
      </c>
      <c r="C5" s="12">
        <f>KPConv!C4*100</f>
        <v>92.800000000000011</v>
      </c>
      <c r="D5" s="12">
        <f>KPConv!D4*100</f>
        <v>95.27</v>
      </c>
      <c r="E5" s="16">
        <f>KPConv!E4*100</f>
        <v>96.34</v>
      </c>
      <c r="F5" s="17"/>
      <c r="G5" s="12">
        <f>KPConv!G4*100</f>
        <v>91.88</v>
      </c>
      <c r="H5" s="12">
        <f>KPConv!H4*100</f>
        <v>95.04</v>
      </c>
      <c r="I5" s="13">
        <f>KPConv!I4*100</f>
        <v>96.32</v>
      </c>
      <c r="J5" s="14">
        <f>KPConv!J4*100</f>
        <v>43.84</v>
      </c>
      <c r="K5" s="12">
        <f>KPConv!K4*100</f>
        <v>66.28</v>
      </c>
      <c r="L5" s="12">
        <f>KPConv!L4*100</f>
        <v>89.33</v>
      </c>
      <c r="M5" s="12">
        <f>KPConv!M4*100</f>
        <v>93.94</v>
      </c>
      <c r="N5" s="17"/>
      <c r="O5" s="12">
        <f>KPConv!O4*100</f>
        <v>90.24</v>
      </c>
      <c r="P5" s="12">
        <f>KPConv!P4*100</f>
        <v>92.23</v>
      </c>
      <c r="Q5" s="13">
        <f>KPConv!Q4*100</f>
        <v>93.86</v>
      </c>
      <c r="S5" s="15"/>
      <c r="T5" s="15"/>
      <c r="U5" s="15"/>
      <c r="V5" s="15"/>
      <c r="X5" s="15"/>
      <c r="Y5" s="15"/>
      <c r="Z5" s="15"/>
      <c r="AA5" s="15"/>
      <c r="AB5" s="15"/>
      <c r="AC5" s="15"/>
      <c r="AD5" s="15"/>
      <c r="AF5" s="15"/>
      <c r="AG5" s="15"/>
      <c r="AH5" s="15"/>
    </row>
    <row r="6" spans="1:34" ht="15.75" customHeight="1">
      <c r="A6" s="10" t="s">
        <v>2</v>
      </c>
      <c r="B6" s="11">
        <f>PointTransformer!B5*100</f>
        <v>89.09</v>
      </c>
      <c r="C6" s="12">
        <f>PointTransformer!C5*100</f>
        <v>83.08</v>
      </c>
      <c r="D6" s="12">
        <f>PointTransformer!D5*100</f>
        <v>72.39</v>
      </c>
      <c r="E6" s="12">
        <f>PointTransformer!E5*100</f>
        <v>76.88000000000001</v>
      </c>
      <c r="F6" s="12">
        <f>PointTransformer!F5*100</f>
        <v>86.6</v>
      </c>
      <c r="G6" s="12">
        <f>PointTransformer!G5*100</f>
        <v>72.040000000000006</v>
      </c>
      <c r="H6" s="12">
        <f>PointTransformer!H5*100</f>
        <v>72.05</v>
      </c>
      <c r="I6" s="13">
        <f>PointTransformer!I5*100</f>
        <v>43.32</v>
      </c>
      <c r="J6" s="13">
        <f>PointTransformer!J5*100</f>
        <v>38.979999999999997</v>
      </c>
      <c r="K6" s="13">
        <f>PointTransformer!K5*100</f>
        <v>70.38</v>
      </c>
      <c r="L6" s="13">
        <f>PointTransformer!L5*100</f>
        <v>15.049999999999999</v>
      </c>
      <c r="M6" s="13">
        <f>PointTransformer!M5*100</f>
        <v>76.7</v>
      </c>
      <c r="N6" s="13">
        <f>PointTransformer!N5*100</f>
        <v>63.749999999999993</v>
      </c>
      <c r="O6" s="13">
        <f>PointTransformer!O5*100</f>
        <v>63.749999999999993</v>
      </c>
      <c r="P6" s="13">
        <f>PointTransformer!P5*100</f>
        <v>63.749999999999993</v>
      </c>
      <c r="Q6" s="13">
        <f>PointTransformer!Q5*100</f>
        <v>63.749999999999993</v>
      </c>
      <c r="S6" s="15"/>
      <c r="T6" s="15"/>
      <c r="U6" s="15"/>
      <c r="V6" s="15"/>
      <c r="W6" s="15"/>
      <c r="X6" s="15"/>
      <c r="Y6" s="15"/>
      <c r="Z6" s="15"/>
      <c r="AA6" s="15"/>
      <c r="AB6" s="15"/>
      <c r="AC6" s="15"/>
      <c r="AD6" s="15"/>
      <c r="AE6" s="15"/>
      <c r="AF6" s="15"/>
      <c r="AG6" s="15"/>
      <c r="AH6" s="15"/>
    </row>
    <row r="7" spans="1:34" ht="15.75" customHeight="1">
      <c r="A7" s="10" t="s">
        <v>3</v>
      </c>
      <c r="B7" s="18"/>
      <c r="C7" s="19"/>
      <c r="D7" s="19"/>
      <c r="E7" s="19"/>
      <c r="F7" s="12">
        <f>'Random Forests'!B4*100</f>
        <v>77.44</v>
      </c>
      <c r="G7" s="12">
        <f>'Random Forests'!C4*100</f>
        <v>89.4</v>
      </c>
      <c r="H7" s="12">
        <f>'Random Forests'!D4*100</f>
        <v>92.56</v>
      </c>
      <c r="I7" s="13">
        <f>'Random Forests'!E4*100</f>
        <v>95.12</v>
      </c>
      <c r="J7" s="20"/>
      <c r="K7" s="21"/>
      <c r="L7" s="21"/>
      <c r="M7" s="21"/>
      <c r="N7" s="12">
        <f>'Random Forests'!F4*100</f>
        <v>69.789999999999992</v>
      </c>
      <c r="O7" s="12">
        <f>'Random Forests'!G4*100</f>
        <v>84.93</v>
      </c>
      <c r="P7" s="12">
        <f>'Random Forests'!H4*100</f>
        <v>94.399999999999991</v>
      </c>
      <c r="Q7" s="13">
        <f>'Random Forests'!I4*100</f>
        <v>95.21</v>
      </c>
      <c r="W7" s="15"/>
      <c r="X7" s="15"/>
      <c r="Y7" s="15"/>
      <c r="Z7" s="15"/>
      <c r="AE7" s="15"/>
      <c r="AF7" s="15"/>
      <c r="AG7" s="15"/>
      <c r="AH7" s="15"/>
    </row>
    <row r="8" spans="1:34" ht="15.75" customHeight="1">
      <c r="A8" s="22" t="s">
        <v>10</v>
      </c>
      <c r="B8" s="23"/>
      <c r="C8" s="24"/>
      <c r="D8" s="24"/>
      <c r="E8" s="24"/>
      <c r="F8" s="25">
        <f>XGBoost!B4*100</f>
        <v>76.08</v>
      </c>
      <c r="G8" s="25">
        <f>XGBoost!C4*100</f>
        <v>84.52</v>
      </c>
      <c r="H8" s="25">
        <f>XGBoost!D4*100</f>
        <v>92.5</v>
      </c>
      <c r="I8" s="26">
        <f>XGBoost!E4*100</f>
        <v>91.97999999999999</v>
      </c>
      <c r="J8" s="20"/>
      <c r="K8" s="21"/>
      <c r="L8" s="21"/>
      <c r="M8" s="21"/>
      <c r="N8" s="12">
        <f>XGBoost!F4*100</f>
        <v>80.849999999999994</v>
      </c>
      <c r="O8" s="12">
        <f>XGBoost!G4*100</f>
        <v>85.91</v>
      </c>
      <c r="P8" s="16">
        <f>XGBoost!H4*100</f>
        <v>95.27</v>
      </c>
      <c r="Q8" s="13">
        <f>XGBoost!I4*100</f>
        <v>91.679999999999993</v>
      </c>
      <c r="W8" s="15"/>
      <c r="X8" s="15"/>
      <c r="Y8" s="15"/>
      <c r="Z8" s="15"/>
      <c r="AE8" s="15"/>
      <c r="AF8" s="15"/>
      <c r="AG8" s="15"/>
      <c r="AH8" s="15"/>
    </row>
    <row r="9" spans="1:34" ht="15.75" customHeight="1">
      <c r="A9" s="27" t="s">
        <v>11</v>
      </c>
      <c r="B9" s="28"/>
      <c r="C9" s="29"/>
      <c r="D9" s="29"/>
      <c r="E9" s="29"/>
      <c r="F9" s="29"/>
      <c r="G9" s="29"/>
      <c r="H9" s="29"/>
      <c r="I9" s="30"/>
      <c r="J9" s="31"/>
      <c r="K9" s="32"/>
      <c r="L9" s="32"/>
      <c r="M9" s="32"/>
      <c r="N9" s="29"/>
      <c r="O9" s="29"/>
      <c r="P9" s="29"/>
      <c r="Q9" s="30"/>
    </row>
    <row r="10" spans="1:34" ht="15.75" customHeight="1">
      <c r="A10" s="33" t="s">
        <v>0</v>
      </c>
      <c r="B10" s="11">
        <f>'Pointnet++'!B10*100</f>
        <v>54.92</v>
      </c>
      <c r="C10" s="12">
        <f>'Pointnet++'!C10*100</f>
        <v>72.399999999999991</v>
      </c>
      <c r="D10" s="12">
        <f>'Pointnet++'!D10*100</f>
        <v>85.69</v>
      </c>
      <c r="E10" s="12">
        <f>'Pointnet++'!E10*100</f>
        <v>78.86999999999999</v>
      </c>
      <c r="F10" s="12">
        <f>'Pointnet++'!F10*100</f>
        <v>67.800000000000011</v>
      </c>
      <c r="G10" s="12">
        <f>'Pointnet++'!G10*100</f>
        <v>75.86</v>
      </c>
      <c r="H10" s="12">
        <f>'Pointnet++'!H10*100</f>
        <v>80.789999999999992</v>
      </c>
      <c r="I10" s="13">
        <f>'Pointnet++'!I10*100</f>
        <v>70.7</v>
      </c>
      <c r="J10" s="14">
        <f>'Pointnet++'!J10*100</f>
        <v>53.72</v>
      </c>
      <c r="K10" s="12">
        <f>'Pointnet++'!K10*100</f>
        <v>60.309999999999995</v>
      </c>
      <c r="L10" s="12">
        <f>'Pointnet++'!L10*100</f>
        <v>75.47</v>
      </c>
      <c r="M10" s="12">
        <f>'Pointnet++'!M10*100</f>
        <v>78.77</v>
      </c>
      <c r="N10" s="12">
        <f>'Pointnet++'!N10*100</f>
        <v>68.88</v>
      </c>
      <c r="O10" s="12">
        <f>'Pointnet++'!O10*100</f>
        <v>68.52000000000001</v>
      </c>
      <c r="P10" s="12">
        <f>'Pointnet++'!P10*100</f>
        <v>67.86</v>
      </c>
      <c r="Q10" s="13">
        <f>'Pointnet++'!Q10*100</f>
        <v>70.709999999999994</v>
      </c>
      <c r="S10" s="15"/>
      <c r="T10" s="15"/>
      <c r="U10" s="15"/>
      <c r="V10" s="15"/>
      <c r="W10" s="15"/>
      <c r="X10" s="15"/>
      <c r="Y10" s="15"/>
      <c r="Z10" s="15"/>
      <c r="AA10" s="15"/>
      <c r="AB10" s="15"/>
      <c r="AC10" s="15"/>
      <c r="AD10" s="15"/>
      <c r="AE10" s="15"/>
      <c r="AF10" s="15"/>
      <c r="AG10" s="15"/>
      <c r="AH10" s="15"/>
    </row>
    <row r="11" spans="1:34" ht="15.75" customHeight="1">
      <c r="A11" s="33" t="s">
        <v>1</v>
      </c>
      <c r="B11" s="11">
        <f>KPConv!B11*100</f>
        <v>79.97</v>
      </c>
      <c r="C11" s="12">
        <f>KPConv!C11*100</f>
        <v>82.16</v>
      </c>
      <c r="D11" s="12">
        <f>KPConv!D11*100</f>
        <v>83.509999999999991</v>
      </c>
      <c r="E11" s="12">
        <f>KPConv!E11*100</f>
        <v>83.76</v>
      </c>
      <c r="F11" s="12">
        <f>KPConv!F11*100</f>
        <v>82.77</v>
      </c>
      <c r="G11" s="12">
        <f>KPConv!G11*100</f>
        <v>84.850000000000009</v>
      </c>
      <c r="H11" s="12">
        <f>KPConv!H11*100</f>
        <v>82.45</v>
      </c>
      <c r="I11" s="13">
        <f>KPConv!I11*100</f>
        <v>85.53</v>
      </c>
      <c r="J11" s="14">
        <f>KPConv!J11*100</f>
        <v>76.73</v>
      </c>
      <c r="K11" s="12">
        <f>KPConv!K11*100</f>
        <v>81.81</v>
      </c>
      <c r="L11" s="12">
        <f>KPConv!L11*100</f>
        <v>79.36</v>
      </c>
      <c r="M11" s="12">
        <f>KPConv!M11*100</f>
        <v>83.05</v>
      </c>
      <c r="N11" s="12">
        <f>KPConv!N11*100</f>
        <v>57.930000000000007</v>
      </c>
      <c r="O11" s="16">
        <f>KPConv!O11*100</f>
        <v>87.24</v>
      </c>
      <c r="P11" s="12">
        <f>KPConv!P11*100</f>
        <v>79.739999999999995</v>
      </c>
      <c r="Q11" s="13">
        <f>KPConv!Q11*100</f>
        <v>80.930000000000007</v>
      </c>
      <c r="S11" s="15"/>
      <c r="T11" s="15"/>
      <c r="U11" s="15"/>
      <c r="V11" s="15"/>
      <c r="W11" s="15"/>
      <c r="X11" s="15"/>
      <c r="Y11" s="15"/>
      <c r="Z11" s="15"/>
      <c r="AA11" s="15"/>
      <c r="AB11" s="15"/>
      <c r="AC11" s="15"/>
      <c r="AD11" s="15"/>
      <c r="AE11" s="15"/>
      <c r="AF11" s="15"/>
      <c r="AG11" s="15"/>
      <c r="AH11" s="15"/>
    </row>
    <row r="12" spans="1:34" ht="15.75" customHeight="1">
      <c r="A12" s="33" t="s">
        <v>2</v>
      </c>
      <c r="B12" s="11">
        <f>PointTransformer!B13*100</f>
        <v>73.97</v>
      </c>
      <c r="C12" s="16">
        <f>PointTransformer!C13*100</f>
        <v>89.05</v>
      </c>
      <c r="D12" s="12">
        <f>PointTransformer!D13*100</f>
        <v>78.290000000000006</v>
      </c>
      <c r="E12" s="12">
        <f>PointTransformer!E13*100</f>
        <v>82.84</v>
      </c>
      <c r="F12" s="12">
        <f>PointTransformer!F13*100</f>
        <v>61.140000000000008</v>
      </c>
      <c r="G12" s="12">
        <f>PointTransformer!G13*100</f>
        <v>53.55</v>
      </c>
      <c r="H12" s="12">
        <f>PointTransformer!H13*100</f>
        <v>50.529999999999994</v>
      </c>
      <c r="I12" s="13">
        <f>PointTransformer!I13*100</f>
        <v>53.779999999999994</v>
      </c>
      <c r="J12" s="13">
        <f>PointTransformer!J13*100</f>
        <v>71.19</v>
      </c>
      <c r="K12" s="13">
        <f>PointTransformer!K13*100</f>
        <v>81.28</v>
      </c>
      <c r="L12" s="13">
        <f>PointTransformer!L13*100</f>
        <v>76.709999999999994</v>
      </c>
      <c r="M12" s="13">
        <f>PointTransformer!M13*100</f>
        <v>82.87</v>
      </c>
      <c r="N12" s="13">
        <f>PointTransformer!N13*100</f>
        <v>19.25</v>
      </c>
      <c r="O12" s="13">
        <f>PointTransformer!O13*100</f>
        <v>19.25</v>
      </c>
      <c r="P12" s="13">
        <f>PointTransformer!P13*100</f>
        <v>19.25</v>
      </c>
      <c r="Q12" s="13">
        <f>PointTransformer!Q13*100</f>
        <v>82.87</v>
      </c>
      <c r="S12" s="15"/>
      <c r="T12" s="15"/>
      <c r="U12" s="15"/>
      <c r="V12" s="15"/>
      <c r="W12" s="15"/>
      <c r="X12" s="15"/>
      <c r="Y12" s="15"/>
      <c r="Z12" s="15"/>
      <c r="AA12" s="15"/>
      <c r="AB12" s="15"/>
      <c r="AC12" s="15"/>
      <c r="AD12" s="15"/>
      <c r="AE12" s="15"/>
      <c r="AF12" s="15"/>
      <c r="AG12" s="15"/>
      <c r="AH12" s="15"/>
    </row>
    <row r="13" spans="1:34" ht="15.75" customHeight="1">
      <c r="A13" s="33" t="s">
        <v>3</v>
      </c>
      <c r="B13" s="18"/>
      <c r="C13" s="19"/>
      <c r="D13" s="19"/>
      <c r="E13" s="19"/>
      <c r="F13" s="12">
        <f>'Random Forests'!B15*100</f>
        <v>58.160000000000004</v>
      </c>
      <c r="G13" s="12">
        <f>'Random Forests'!C15*100</f>
        <v>46.07</v>
      </c>
      <c r="H13" s="12">
        <f>'Random Forests'!D15*100</f>
        <v>52.76</v>
      </c>
      <c r="I13" s="13">
        <f>'Random Forests'!E15*100</f>
        <v>54.64</v>
      </c>
      <c r="J13" s="20"/>
      <c r="K13" s="21"/>
      <c r="L13" s="21"/>
      <c r="M13" s="21"/>
      <c r="N13" s="12">
        <f>'Random Forests'!F15*100</f>
        <v>54.25</v>
      </c>
      <c r="O13" s="12">
        <f>'Random Forests'!G15*100</f>
        <v>44.84</v>
      </c>
      <c r="P13" s="12">
        <f>'Random Forests'!H15*100</f>
        <v>48.54</v>
      </c>
      <c r="Q13" s="13">
        <f>'Random Forests'!I15*100</f>
        <v>55.289999999999992</v>
      </c>
      <c r="W13" s="15"/>
      <c r="X13" s="15"/>
      <c r="Y13" s="15"/>
      <c r="Z13" s="15"/>
      <c r="AE13" s="15"/>
      <c r="AF13" s="15"/>
      <c r="AG13" s="15"/>
      <c r="AH13" s="15"/>
    </row>
    <row r="14" spans="1:34" ht="15.75" customHeight="1">
      <c r="A14" s="34" t="s">
        <v>10</v>
      </c>
      <c r="B14" s="23"/>
      <c r="C14" s="24"/>
      <c r="D14" s="24"/>
      <c r="E14" s="24"/>
      <c r="F14" s="25">
        <f>XGBoost!B15*100</f>
        <v>46.82</v>
      </c>
      <c r="G14" s="25">
        <f>XGBoost!C15*100</f>
        <v>40.270000000000003</v>
      </c>
      <c r="H14" s="25">
        <f>XGBoost!D15*100</f>
        <v>44.91</v>
      </c>
      <c r="I14" s="26">
        <f>XGBoost!E15*100</f>
        <v>58.98</v>
      </c>
      <c r="J14" s="20"/>
      <c r="K14" s="21"/>
      <c r="L14" s="21"/>
      <c r="M14" s="21"/>
      <c r="N14" s="25">
        <f>XGBoost!F15*100</f>
        <v>43.79</v>
      </c>
      <c r="O14" s="25">
        <f>XGBoost!G15*100</f>
        <v>39.85</v>
      </c>
      <c r="P14" s="35">
        <v>55.27</v>
      </c>
      <c r="Q14" s="26">
        <f>XGBoost!I15*100</f>
        <v>58.98</v>
      </c>
      <c r="W14" s="15"/>
      <c r="X14" s="15"/>
      <c r="Y14" s="15"/>
      <c r="Z14" s="15"/>
      <c r="AE14" s="15"/>
      <c r="AF14" s="15"/>
      <c r="AG14" s="15"/>
      <c r="AH14" s="15"/>
    </row>
    <row r="15" spans="1:34" ht="15.75" customHeight="1">
      <c r="A15" s="36" t="s">
        <v>12</v>
      </c>
      <c r="B15" s="28"/>
      <c r="C15" s="29"/>
      <c r="D15" s="29"/>
      <c r="E15" s="29"/>
      <c r="F15" s="29"/>
      <c r="G15" s="29"/>
      <c r="H15" s="29"/>
      <c r="I15" s="30"/>
      <c r="J15" s="31"/>
      <c r="K15" s="32"/>
      <c r="L15" s="32"/>
      <c r="M15" s="32"/>
      <c r="N15" s="29"/>
      <c r="O15" s="29"/>
      <c r="P15" s="29"/>
      <c r="Q15" s="30"/>
    </row>
    <row r="16" spans="1:34" ht="15.75" customHeight="1">
      <c r="A16" s="33" t="s">
        <v>0</v>
      </c>
      <c r="B16" s="11">
        <f>'Pointnet++'!B16*100</f>
        <v>43.8</v>
      </c>
      <c r="C16" s="12">
        <f>'Pointnet++'!C16*100</f>
        <v>72.740000000000009</v>
      </c>
      <c r="D16" s="12">
        <f>'Pointnet++'!D16*100</f>
        <v>46.08</v>
      </c>
      <c r="E16" s="12">
        <f>'Pointnet++'!E16*100</f>
        <v>44.65</v>
      </c>
      <c r="F16" s="12">
        <f>'Pointnet++'!F16*100</f>
        <v>45.39</v>
      </c>
      <c r="G16" s="12">
        <f>'Pointnet++'!G16*100</f>
        <v>45.53</v>
      </c>
      <c r="H16" s="12">
        <f>'Pointnet++'!H16*100</f>
        <v>46.08</v>
      </c>
      <c r="I16" s="13">
        <f>'Pointnet++'!I16*100</f>
        <v>44.65</v>
      </c>
      <c r="J16" s="14">
        <f>'Pointnet++'!J16*100</f>
        <v>44.65</v>
      </c>
      <c r="K16" s="12">
        <f>'Pointnet++'!K16*100</f>
        <v>72.25</v>
      </c>
      <c r="L16" s="12">
        <f>'Pointnet++'!L16*100</f>
        <v>44.65</v>
      </c>
      <c r="M16" s="12">
        <f>'Pointnet++'!M16*100</f>
        <v>44.65</v>
      </c>
      <c r="N16" s="12">
        <f>'Pointnet++'!N16*100</f>
        <v>44.65</v>
      </c>
      <c r="O16" s="12">
        <f>'Pointnet++'!O16*100</f>
        <v>44.65</v>
      </c>
      <c r="P16" s="12">
        <f>'Pointnet++'!P16*100</f>
        <v>44.65</v>
      </c>
      <c r="Q16" s="13">
        <f>'Pointnet++'!Q16*100</f>
        <v>44.65</v>
      </c>
      <c r="S16" s="15"/>
      <c r="T16" s="15"/>
      <c r="U16" s="15"/>
      <c r="V16" s="15"/>
      <c r="W16" s="15"/>
      <c r="X16" s="15"/>
      <c r="Y16" s="15"/>
      <c r="Z16" s="15"/>
      <c r="AA16" s="15"/>
      <c r="AB16" s="15"/>
      <c r="AC16" s="15"/>
      <c r="AD16" s="15"/>
      <c r="AE16" s="15"/>
      <c r="AF16" s="15"/>
      <c r="AG16" s="15"/>
      <c r="AH16" s="15"/>
    </row>
    <row r="17" spans="1:34" ht="15.75" customHeight="1">
      <c r="A17" s="33" t="s">
        <v>1</v>
      </c>
      <c r="B17" s="11">
        <f>KPConv!B18*100</f>
        <v>63.029999999999994</v>
      </c>
      <c r="C17" s="12">
        <f>KPConv!C18*100</f>
        <v>78.3</v>
      </c>
      <c r="D17" s="12">
        <f>KPConv!D18*100</f>
        <v>83.919999999999987</v>
      </c>
      <c r="E17" s="16">
        <f>KPConv!E18*100</f>
        <v>90.67</v>
      </c>
      <c r="F17" s="12">
        <f>KPConv!F18*100</f>
        <v>66.88</v>
      </c>
      <c r="G17" s="12">
        <f>KPConv!G18*100</f>
        <v>80.400000000000006</v>
      </c>
      <c r="H17" s="12">
        <f>KPConv!H18*100</f>
        <v>83.61</v>
      </c>
      <c r="I17" s="13">
        <f>KPConv!I18*100</f>
        <v>84.2</v>
      </c>
      <c r="J17" s="14">
        <f>KPConv!J18*100</f>
        <v>50.51</v>
      </c>
      <c r="K17" s="12">
        <f>KPConv!K18*100</f>
        <v>35.229999999999997</v>
      </c>
      <c r="L17" s="12">
        <f>KPConv!L18*100</f>
        <v>76.990000000000009</v>
      </c>
      <c r="M17" s="16">
        <f>KPConv!M18*100</f>
        <v>83.05</v>
      </c>
      <c r="N17" s="12">
        <f>KPConv!N18*100</f>
        <v>52.980000000000004</v>
      </c>
      <c r="O17" s="12">
        <f>KPConv!O18*100</f>
        <v>76.27000000000001</v>
      </c>
      <c r="P17" s="12">
        <f>KPConv!P18*100</f>
        <v>58.830000000000005</v>
      </c>
      <c r="Q17" s="13">
        <f>KPConv!Q18*100</f>
        <v>66.13</v>
      </c>
      <c r="S17" s="15"/>
      <c r="T17" s="15"/>
      <c r="U17" s="15"/>
      <c r="V17" s="15"/>
      <c r="W17" s="15"/>
      <c r="X17" s="15"/>
      <c r="Y17" s="15"/>
      <c r="Z17" s="15"/>
      <c r="AA17" s="15"/>
      <c r="AB17" s="15"/>
      <c r="AC17" s="15"/>
      <c r="AD17" s="15"/>
      <c r="AE17" s="15"/>
      <c r="AF17" s="15"/>
      <c r="AG17" s="15"/>
      <c r="AH17" s="15"/>
    </row>
    <row r="18" spans="1:34" ht="15.75" customHeight="1">
      <c r="A18" s="33" t="s">
        <v>2</v>
      </c>
      <c r="B18" s="11">
        <f>100*PointTransformer!B21</f>
        <v>28.360000000000003</v>
      </c>
      <c r="C18" s="12">
        <f>100*PointTransformer!C21</f>
        <v>59.63</v>
      </c>
      <c r="D18" s="12">
        <f>100*PointTransformer!D21</f>
        <v>55.389999999999993</v>
      </c>
      <c r="E18" s="12">
        <f>100*PointTransformer!E21</f>
        <v>67.77</v>
      </c>
      <c r="F18" s="12">
        <f>PointTransformer!F21*100</f>
        <v>75.990000000000009</v>
      </c>
      <c r="G18" s="12">
        <f>PointTransformer!G21*100</f>
        <v>76.8</v>
      </c>
      <c r="H18" s="12">
        <f>PointTransformer!H21*100</f>
        <v>66.820000000000007</v>
      </c>
      <c r="I18" s="13">
        <f>PointTransformer!I21*100</f>
        <v>33.5</v>
      </c>
      <c r="J18" s="13">
        <f>PointTransformer!J21*100</f>
        <v>30.099999999999998</v>
      </c>
      <c r="K18" s="13">
        <f>PointTransformer!K21*100</f>
        <v>59.79</v>
      </c>
      <c r="L18" s="13">
        <f>PointTransformer!L21*100</f>
        <v>32.28</v>
      </c>
      <c r="M18" s="13">
        <f>PointTransformer!M21*100</f>
        <v>67.94</v>
      </c>
      <c r="N18" s="13">
        <f>PointTransformer!N21*100</f>
        <v>30.099999999999998</v>
      </c>
      <c r="O18" s="13">
        <f>PointTransformer!O21*100</f>
        <v>59.79</v>
      </c>
      <c r="P18" s="13">
        <f>PointTransformer!P21*100</f>
        <v>19.309999999999999</v>
      </c>
      <c r="Q18" s="13">
        <f>PointTransformer!Q21*100</f>
        <v>67.94</v>
      </c>
      <c r="S18" s="15"/>
      <c r="T18" s="15"/>
      <c r="U18" s="15"/>
      <c r="V18" s="15"/>
      <c r="W18" s="15"/>
      <c r="X18" s="15"/>
      <c r="Y18" s="15"/>
      <c r="Z18" s="15"/>
      <c r="AA18" s="15"/>
      <c r="AB18" s="15"/>
      <c r="AC18" s="15"/>
      <c r="AD18" s="15"/>
      <c r="AE18" s="15"/>
      <c r="AF18" s="15"/>
      <c r="AG18" s="15"/>
      <c r="AH18" s="15"/>
    </row>
    <row r="19" spans="1:34" ht="15.75" customHeight="1">
      <c r="A19" s="33" t="s">
        <v>3</v>
      </c>
      <c r="B19" s="18"/>
      <c r="C19" s="19"/>
      <c r="D19" s="19"/>
      <c r="E19" s="19"/>
      <c r="F19" s="12">
        <f>'Random Forests'!B26*100</f>
        <v>25.779999999999998</v>
      </c>
      <c r="G19" s="12">
        <f>'Random Forests'!C26*100</f>
        <v>41.77</v>
      </c>
      <c r="H19" s="12">
        <f>'Random Forests'!D26*100</f>
        <v>48.1</v>
      </c>
      <c r="I19" s="13">
        <f>'Random Forests'!E26*100</f>
        <v>46.989999999999995</v>
      </c>
      <c r="J19" s="20"/>
      <c r="K19" s="21"/>
      <c r="L19" s="21"/>
      <c r="M19" s="21"/>
      <c r="N19" s="12">
        <f>'Random Forests'!F26*100</f>
        <v>16.71</v>
      </c>
      <c r="O19" s="12">
        <f>'Random Forests'!G26*100</f>
        <v>35.31</v>
      </c>
      <c r="P19" s="12">
        <f>'Random Forests'!H26*100</f>
        <v>51.339999999999996</v>
      </c>
      <c r="Q19" s="13">
        <f>'Random Forests'!I26*100</f>
        <v>48.29</v>
      </c>
      <c r="W19" s="15"/>
      <c r="X19" s="15"/>
      <c r="Y19" s="15"/>
      <c r="Z19" s="15"/>
      <c r="AE19" s="15"/>
      <c r="AF19" s="15"/>
      <c r="AG19" s="15"/>
      <c r="AH19" s="15"/>
    </row>
    <row r="20" spans="1:34" ht="15.75" customHeight="1">
      <c r="A20" s="34" t="s">
        <v>10</v>
      </c>
      <c r="B20" s="23"/>
      <c r="C20" s="24"/>
      <c r="D20" s="24"/>
      <c r="E20" s="24"/>
      <c r="F20" s="25">
        <f>XGBoost!B26*100</f>
        <v>25.840000000000003</v>
      </c>
      <c r="G20" s="25">
        <f>XGBoost!C26*100</f>
        <v>39.61</v>
      </c>
      <c r="H20" s="25">
        <f>XGBoost!D26*100</f>
        <v>47.980000000000004</v>
      </c>
      <c r="I20" s="26">
        <f>XGBoost!E26*100</f>
        <v>50.82</v>
      </c>
      <c r="J20" s="20"/>
      <c r="K20" s="21"/>
      <c r="L20" s="21"/>
      <c r="M20" s="21"/>
      <c r="N20" s="25">
        <f>XGBoost!F26*100</f>
        <v>16.689999999999998</v>
      </c>
      <c r="O20" s="25">
        <f>XGBoost!G26*100</f>
        <v>35.03</v>
      </c>
      <c r="P20" s="25">
        <f>XGBoost!H26*100</f>
        <v>48.230000000000004</v>
      </c>
      <c r="Q20" s="26">
        <f>XGBoost!I26*100</f>
        <v>52.55</v>
      </c>
      <c r="W20" s="15"/>
      <c r="X20" s="15"/>
      <c r="Y20" s="15"/>
      <c r="Z20" s="15"/>
      <c r="AE20" s="15"/>
      <c r="AF20" s="15"/>
      <c r="AG20" s="15"/>
      <c r="AH20" s="15"/>
    </row>
    <row r="21" spans="1:34" ht="15.75" customHeight="1">
      <c r="A21" s="36" t="s">
        <v>13</v>
      </c>
      <c r="B21" s="28"/>
      <c r="C21" s="29"/>
      <c r="D21" s="29"/>
      <c r="E21" s="29"/>
      <c r="F21" s="29"/>
      <c r="G21" s="29"/>
      <c r="H21" s="29"/>
      <c r="I21" s="30"/>
      <c r="J21" s="31"/>
      <c r="K21" s="32"/>
      <c r="L21" s="32"/>
      <c r="M21" s="32"/>
      <c r="N21" s="29"/>
      <c r="O21" s="29"/>
      <c r="P21" s="29"/>
      <c r="Q21" s="30"/>
    </row>
    <row r="22" spans="1:34" ht="15.75" customHeight="1">
      <c r="A22" s="33" t="s">
        <v>0</v>
      </c>
      <c r="B22" s="11">
        <f>'Pointnet++'!B22*100</f>
        <v>59.819999999999993</v>
      </c>
      <c r="C22" s="12">
        <f>'Pointnet++'!C22*100</f>
        <v>59.089999999999996</v>
      </c>
      <c r="D22" s="12">
        <f>'Pointnet++'!D22*100</f>
        <v>82.67</v>
      </c>
      <c r="E22" s="12">
        <f>'Pointnet++'!E22*100</f>
        <v>85.26</v>
      </c>
      <c r="F22" s="12">
        <f>'Pointnet++'!F22*100</f>
        <v>73.78</v>
      </c>
      <c r="G22" s="12">
        <f>'Pointnet++'!G22*100</f>
        <v>51.680000000000007</v>
      </c>
      <c r="H22" s="12">
        <f>'Pointnet++'!H22*100</f>
        <v>75.37</v>
      </c>
      <c r="I22" s="13">
        <f>'Pointnet++'!I22*100</f>
        <v>83.41</v>
      </c>
      <c r="J22" s="14">
        <f>'Pointnet++'!J22*100</f>
        <v>60.929999999999993</v>
      </c>
      <c r="K22" s="12">
        <f>'Pointnet++'!K22*100</f>
        <v>56.56</v>
      </c>
      <c r="L22" s="12">
        <f>'Pointnet++'!L22*100</f>
        <v>79.990000000000009</v>
      </c>
      <c r="M22" s="12">
        <f>'Pointnet++'!M22*100</f>
        <v>85.22</v>
      </c>
      <c r="N22" s="12">
        <f>'Pointnet++'!N22*100</f>
        <v>79.63</v>
      </c>
      <c r="O22" s="12">
        <f>'Pointnet++'!O22*100</f>
        <v>43.919999999999995</v>
      </c>
      <c r="P22" s="12">
        <f>'Pointnet++'!P22*100</f>
        <v>73.22999999999999</v>
      </c>
      <c r="Q22" s="13">
        <f>'Pointnet++'!Q22*100</f>
        <v>83.42</v>
      </c>
      <c r="S22" s="15"/>
      <c r="T22" s="15"/>
      <c r="U22" s="15"/>
      <c r="V22" s="15"/>
      <c r="W22" s="15"/>
      <c r="X22" s="15"/>
      <c r="Y22" s="15"/>
      <c r="Z22" s="15"/>
      <c r="AA22" s="15"/>
      <c r="AB22" s="15"/>
      <c r="AC22" s="15"/>
      <c r="AD22" s="15"/>
      <c r="AE22" s="15"/>
      <c r="AF22" s="15"/>
      <c r="AG22" s="15"/>
      <c r="AH22" s="15"/>
    </row>
    <row r="23" spans="1:34" ht="15.75" customHeight="1">
      <c r="A23" s="33" t="s">
        <v>1</v>
      </c>
      <c r="B23" s="11">
        <f>KPConv!B25*100</f>
        <v>51.7</v>
      </c>
      <c r="C23" s="12">
        <f>KPConv!C25*100</f>
        <v>66.81</v>
      </c>
      <c r="D23" s="12">
        <f>KPConv!D25*100</f>
        <v>86.7</v>
      </c>
      <c r="E23" s="12">
        <f>KPConv!E25*100</f>
        <v>80.53</v>
      </c>
      <c r="F23" s="12">
        <f>KPConv!F25*100</f>
        <v>55.95</v>
      </c>
      <c r="G23" s="12">
        <f>KPConv!G25*100</f>
        <v>72.55</v>
      </c>
      <c r="H23" s="12">
        <f>KPConv!H25*100</f>
        <v>82.04</v>
      </c>
      <c r="I23" s="13">
        <f>KPConv!I25*100</f>
        <v>86.75</v>
      </c>
      <c r="J23" s="14">
        <f>KPConv!J25*100</f>
        <v>51.21</v>
      </c>
      <c r="K23" s="12">
        <f>KPConv!K25*100</f>
        <v>46.54</v>
      </c>
      <c r="L23" s="12">
        <f>KPConv!L25*100</f>
        <v>79.490000000000009</v>
      </c>
      <c r="M23" s="12">
        <f>KPConv!M25*100</f>
        <v>62</v>
      </c>
      <c r="N23" s="12">
        <f>KPConv!N25*100</f>
        <v>13.969999999999999</v>
      </c>
      <c r="O23" s="12">
        <f>KPConv!O25*100</f>
        <v>38.83</v>
      </c>
      <c r="P23" s="12">
        <f>KPConv!P25*100</f>
        <v>77.75</v>
      </c>
      <c r="Q23" s="13">
        <f>KPConv!Q25*100</f>
        <v>74.150000000000006</v>
      </c>
      <c r="S23" s="15"/>
      <c r="T23" s="15"/>
      <c r="U23" s="15"/>
      <c r="V23" s="15"/>
      <c r="W23" s="15"/>
      <c r="X23" s="15"/>
      <c r="Y23" s="15"/>
      <c r="Z23" s="15"/>
      <c r="AA23" s="15"/>
      <c r="AB23" s="15"/>
      <c r="AC23" s="15"/>
      <c r="AD23" s="15"/>
      <c r="AE23" s="15"/>
      <c r="AF23" s="15"/>
      <c r="AG23" s="15"/>
      <c r="AH23" s="15"/>
    </row>
    <row r="24" spans="1:34" ht="15.75" customHeight="1">
      <c r="A24" s="33" t="s">
        <v>2</v>
      </c>
      <c r="B24" s="11">
        <f>100*PointTransformer!B29</f>
        <v>91.01</v>
      </c>
      <c r="C24" s="12">
        <f>100*PointTransformer!C29</f>
        <v>80.5</v>
      </c>
      <c r="D24" s="12">
        <f>100*PointTransformer!D29</f>
        <v>67.300000000000011</v>
      </c>
      <c r="E24" s="12">
        <f>100*PointTransformer!E29</f>
        <v>77.11</v>
      </c>
      <c r="F24" s="12">
        <f>PointTransformer!F29*100</f>
        <v>67.28</v>
      </c>
      <c r="G24" s="12">
        <f>PointTransformer!G29*100</f>
        <v>44.59</v>
      </c>
      <c r="H24" s="12">
        <f>PointTransformer!H29*100</f>
        <v>68.42</v>
      </c>
      <c r="I24" s="13">
        <f>PointTransformer!I29*100</f>
        <v>79.25</v>
      </c>
      <c r="J24" s="13">
        <f>PointTransformer!J29*100</f>
        <v>55.65</v>
      </c>
      <c r="K24" s="13">
        <f>PointTransformer!K29*100</f>
        <v>69.089999999999989</v>
      </c>
      <c r="L24" s="13">
        <f>PointTransformer!L29*100</f>
        <v>68.58</v>
      </c>
      <c r="M24" s="13">
        <f>PointTransformer!M29*100</f>
        <v>77.27000000000001</v>
      </c>
      <c r="N24" s="13">
        <f>PointTransformer!N29*100</f>
        <v>12.280000000000001</v>
      </c>
      <c r="O24" s="13">
        <f>PointTransformer!O29*100</f>
        <v>12.280000000000001</v>
      </c>
      <c r="P24" s="13">
        <f>PointTransformer!P29*100</f>
        <v>68.58</v>
      </c>
      <c r="Q24" s="13">
        <f>PointTransformer!Q29*100</f>
        <v>77.27000000000001</v>
      </c>
      <c r="S24" s="15"/>
      <c r="T24" s="15"/>
      <c r="U24" s="15"/>
      <c r="V24" s="15"/>
      <c r="W24" s="15"/>
      <c r="X24" s="15"/>
      <c r="Y24" s="15"/>
      <c r="Z24" s="15"/>
      <c r="AA24" s="15"/>
      <c r="AB24" s="15"/>
      <c r="AC24" s="15"/>
      <c r="AD24" s="15"/>
      <c r="AE24" s="15"/>
      <c r="AF24" s="15"/>
      <c r="AG24" s="15"/>
      <c r="AH24" s="15"/>
    </row>
    <row r="25" spans="1:34" ht="15.75" customHeight="1">
      <c r="A25" s="33" t="s">
        <v>3</v>
      </c>
      <c r="B25" s="18"/>
      <c r="C25" s="19"/>
      <c r="D25" s="19"/>
      <c r="E25" s="19"/>
      <c r="F25" s="12">
        <f>'Random Forests'!B37*100</f>
        <v>36.71</v>
      </c>
      <c r="G25" s="12">
        <f>'Random Forests'!C37*100</f>
        <v>81.210000000000008</v>
      </c>
      <c r="H25" s="12">
        <f>'Random Forests'!D37*100</f>
        <v>86.6</v>
      </c>
      <c r="I25" s="37">
        <f>'Random Forests'!E37*100</f>
        <v>93.179999999999993</v>
      </c>
      <c r="J25" s="20"/>
      <c r="K25" s="21"/>
      <c r="L25" s="21"/>
      <c r="M25" s="21"/>
      <c r="N25" s="12">
        <f>'Random Forests'!F37*100</f>
        <v>42.58</v>
      </c>
      <c r="O25" s="12">
        <f>'Random Forests'!G37*100</f>
        <v>77.669999999999987</v>
      </c>
      <c r="P25" s="16">
        <f>'Random Forests'!H37*100</f>
        <v>93.46</v>
      </c>
      <c r="Q25" s="13">
        <f>'Random Forests'!I37*100</f>
        <v>92.95</v>
      </c>
      <c r="W25" s="15"/>
      <c r="X25" s="15"/>
      <c r="Y25" s="15"/>
      <c r="Z25" s="15"/>
      <c r="AE25" s="15"/>
      <c r="AF25" s="15"/>
      <c r="AG25" s="15"/>
      <c r="AH25" s="15"/>
    </row>
    <row r="26" spans="1:34" ht="15.75" customHeight="1">
      <c r="A26" s="34" t="s">
        <v>10</v>
      </c>
      <c r="B26" s="23"/>
      <c r="C26" s="24"/>
      <c r="D26" s="24"/>
      <c r="E26" s="24"/>
      <c r="F26" s="38">
        <f>XGBoost!B37*100</f>
        <v>31.119999999999997</v>
      </c>
      <c r="G26" s="38">
        <f>XGBoost!C37*100</f>
        <v>69.05</v>
      </c>
      <c r="H26" s="38">
        <f>XGBoost!D37*100</f>
        <v>86.850000000000009</v>
      </c>
      <c r="I26" s="39">
        <f>XGBoost!E37*100</f>
        <v>90.24</v>
      </c>
      <c r="J26" s="20"/>
      <c r="K26" s="21"/>
      <c r="L26" s="21"/>
      <c r="M26" s="21"/>
      <c r="N26" s="25">
        <f>XGBoost!F37*100</f>
        <v>33.5</v>
      </c>
      <c r="O26" s="25">
        <f>XGBoost!G37*100</f>
        <v>68.430000000000007</v>
      </c>
      <c r="P26" s="25">
        <f>XGBoost!H37*100</f>
        <v>88.570000000000007</v>
      </c>
      <c r="Q26" s="26">
        <f>XGBoost!I37*100</f>
        <v>90.149999999999991</v>
      </c>
      <c r="W26" s="15"/>
      <c r="X26" s="15"/>
      <c r="Y26" s="15"/>
      <c r="Z26" s="15"/>
      <c r="AE26" s="15"/>
      <c r="AF26" s="15"/>
      <c r="AG26" s="15"/>
      <c r="AH26" s="15"/>
    </row>
    <row r="27" spans="1:34" ht="15.75" customHeight="1">
      <c r="A27" s="36" t="s">
        <v>14</v>
      </c>
      <c r="B27" s="28"/>
      <c r="C27" s="29"/>
      <c r="D27" s="29"/>
      <c r="E27" s="29"/>
      <c r="F27" s="29"/>
      <c r="G27" s="29"/>
      <c r="H27" s="29"/>
      <c r="I27" s="30"/>
      <c r="J27" s="31"/>
      <c r="K27" s="32"/>
      <c r="L27" s="32"/>
      <c r="M27" s="32"/>
      <c r="N27" s="29"/>
      <c r="O27" s="29"/>
      <c r="P27" s="29"/>
      <c r="Q27" s="30"/>
    </row>
    <row r="28" spans="1:34" ht="15.75" customHeight="1">
      <c r="A28" s="33" t="s">
        <v>0</v>
      </c>
      <c r="B28" s="11">
        <f>'Pointnet++'!B28*100</f>
        <v>49.79</v>
      </c>
      <c r="C28" s="12">
        <f>'Pointnet++'!C28*100</f>
        <v>56.34</v>
      </c>
      <c r="D28" s="12">
        <f>'Pointnet++'!D28*100</f>
        <v>53.04</v>
      </c>
      <c r="E28" s="40">
        <f>'Pointnet++'!E28*100</f>
        <v>50</v>
      </c>
      <c r="F28" s="12">
        <f>'Pointnet++'!F28*100</f>
        <v>49.79</v>
      </c>
      <c r="G28" s="12">
        <f>'Pointnet++'!G28*100</f>
        <v>52.349999999999994</v>
      </c>
      <c r="H28" s="12">
        <f>'Pointnet++'!H28*100</f>
        <v>51.139999999999993</v>
      </c>
      <c r="I28" s="41">
        <f>'Pointnet++'!I28*100</f>
        <v>50</v>
      </c>
      <c r="J28" s="42">
        <f>'Pointnet++'!J28*100</f>
        <v>50</v>
      </c>
      <c r="K28" s="40">
        <f>'Pointnet++'!K28*100</f>
        <v>48.99</v>
      </c>
      <c r="L28" s="40">
        <f>'Pointnet++'!L28*100</f>
        <v>50</v>
      </c>
      <c r="M28" s="40">
        <f>'Pointnet++'!M28*100</f>
        <v>50</v>
      </c>
      <c r="N28" s="40">
        <f>'Pointnet++'!N28*100</f>
        <v>50</v>
      </c>
      <c r="O28" s="12">
        <f>'Pointnet++'!O28*100</f>
        <v>49.84</v>
      </c>
      <c r="P28" s="40">
        <f>'Pointnet++'!P28*100</f>
        <v>49.91</v>
      </c>
      <c r="Q28" s="41">
        <f>'Pointnet++'!Q28*100</f>
        <v>50</v>
      </c>
      <c r="S28" s="15"/>
      <c r="T28" s="15"/>
      <c r="U28" s="15"/>
      <c r="V28" s="15"/>
      <c r="W28" s="15"/>
      <c r="X28" s="15"/>
      <c r="Y28" s="15"/>
      <c r="Z28" s="15"/>
      <c r="AA28" s="15"/>
      <c r="AB28" s="15"/>
      <c r="AC28" s="15"/>
      <c r="AD28" s="15"/>
      <c r="AE28" s="15"/>
      <c r="AF28" s="15"/>
      <c r="AG28" s="15"/>
      <c r="AH28" s="15"/>
    </row>
    <row r="29" spans="1:34" ht="15.75" customHeight="1">
      <c r="A29" s="33" t="s">
        <v>1</v>
      </c>
      <c r="B29" s="11">
        <f>KPConv!B32*100</f>
        <v>34.410000000000004</v>
      </c>
      <c r="C29" s="12">
        <f>KPConv!C32*100</f>
        <v>51.81</v>
      </c>
      <c r="D29" s="16">
        <f>KPConv!D32*100</f>
        <v>69.62</v>
      </c>
      <c r="E29" s="12">
        <f>KPConv!E32*100</f>
        <v>49.980000000000004</v>
      </c>
      <c r="F29" s="12">
        <f>KPConv!F32*100</f>
        <v>36.6</v>
      </c>
      <c r="G29" s="12">
        <f>KPConv!G32*100</f>
        <v>53.99</v>
      </c>
      <c r="H29" s="12">
        <f>KPConv!H32*100</f>
        <v>55.510000000000005</v>
      </c>
      <c r="I29" s="41">
        <f>KPConv!I32*100</f>
        <v>50</v>
      </c>
      <c r="J29" s="14">
        <f>KPConv!J32*100</f>
        <v>19.07</v>
      </c>
      <c r="K29" s="12">
        <f>KPConv!K32*100</f>
        <v>37.82</v>
      </c>
      <c r="L29" s="12">
        <f>KPConv!L32*100</f>
        <v>47.589999999999996</v>
      </c>
      <c r="M29" s="12">
        <f>KPConv!M32*100</f>
        <v>49.78</v>
      </c>
      <c r="N29" s="12">
        <f>KPConv!N32*100</f>
        <v>17.36</v>
      </c>
      <c r="O29" s="12">
        <f>KPConv!O32*100</f>
        <v>28.37</v>
      </c>
      <c r="P29" s="40">
        <f>KPConv!P32*100</f>
        <v>49.559999999999995</v>
      </c>
      <c r="Q29" s="13">
        <f>KPConv!Q32*100</f>
        <v>38.46</v>
      </c>
      <c r="S29" s="15"/>
      <c r="T29" s="15"/>
      <c r="U29" s="15"/>
      <c r="V29" s="15"/>
      <c r="W29" s="15"/>
      <c r="X29" s="15"/>
      <c r="Y29" s="15"/>
      <c r="Z29" s="15"/>
      <c r="AA29" s="15"/>
      <c r="AB29" s="15"/>
      <c r="AC29" s="15"/>
      <c r="AD29" s="15"/>
      <c r="AE29" s="15"/>
      <c r="AF29" s="15"/>
      <c r="AG29" s="15"/>
      <c r="AH29" s="15"/>
    </row>
    <row r="30" spans="1:34" ht="15.75" customHeight="1">
      <c r="A30" s="33" t="s">
        <v>2</v>
      </c>
      <c r="B30" s="11">
        <f>100*PointTransformer!B37</f>
        <v>18.649999999999999</v>
      </c>
      <c r="C30" s="12">
        <f>100*PointTransformer!C37</f>
        <v>36.120000000000005</v>
      </c>
      <c r="D30" s="12">
        <f>100*PointTransformer!D37</f>
        <v>49.96</v>
      </c>
      <c r="E30" s="12">
        <f>100*PointTransformer!E37</f>
        <v>50.4</v>
      </c>
      <c r="F30" s="17"/>
      <c r="G30" s="12">
        <f>PointTransformer!G37*100</f>
        <v>48.67</v>
      </c>
      <c r="H30" s="12">
        <f>PointTransformer!H37*100</f>
        <v>49.96</v>
      </c>
      <c r="I30" s="41">
        <f>PointTransformer!I37*100</f>
        <v>50</v>
      </c>
      <c r="J30" s="13">
        <f>PointTransformer!J37*100</f>
        <v>19.329999999999998</v>
      </c>
      <c r="K30" s="13">
        <f>PointTransformer!K37*100</f>
        <v>37.6</v>
      </c>
      <c r="L30" s="13">
        <f>PointTransformer!L37*100</f>
        <v>50</v>
      </c>
      <c r="M30" s="13">
        <f>PointTransformer!M37*100</f>
        <v>49.99</v>
      </c>
      <c r="N30" s="43"/>
      <c r="O30" s="13">
        <f>PointTransformer!O37*100</f>
        <v>37.6</v>
      </c>
      <c r="P30" s="41">
        <f>PointTransformer!P37*100</f>
        <v>50</v>
      </c>
      <c r="Q30" s="13">
        <f>PointTransformer!Q37*100</f>
        <v>27.93</v>
      </c>
      <c r="S30" s="15"/>
      <c r="T30" s="15"/>
      <c r="U30" s="15"/>
      <c r="V30" s="15"/>
      <c r="X30" s="15"/>
      <c r="Y30" s="15"/>
      <c r="Z30" s="15"/>
      <c r="AA30" s="15"/>
      <c r="AB30" s="15"/>
      <c r="AC30" s="15"/>
      <c r="AD30" s="15"/>
      <c r="AF30" s="15"/>
      <c r="AG30" s="15"/>
      <c r="AH30" s="15"/>
    </row>
    <row r="31" spans="1:34" ht="15.75" customHeight="1">
      <c r="A31" s="33" t="s">
        <v>3</v>
      </c>
      <c r="B31" s="18"/>
      <c r="C31" s="19"/>
      <c r="D31" s="19"/>
      <c r="E31" s="19"/>
      <c r="F31" s="12">
        <f>'Random Forests'!B48*100</f>
        <v>37.93</v>
      </c>
      <c r="G31" s="12">
        <f>'Random Forests'!C48*100</f>
        <v>52.33</v>
      </c>
      <c r="H31" s="12">
        <f>'Random Forests'!D48*100</f>
        <v>61.35</v>
      </c>
      <c r="I31" s="41">
        <f>'Random Forests'!E48*100</f>
        <v>50</v>
      </c>
      <c r="J31" s="20"/>
      <c r="K31" s="21"/>
      <c r="L31" s="21"/>
      <c r="M31" s="21"/>
      <c r="N31" s="12">
        <f>'Random Forests'!F48*100</f>
        <v>39.519999999999996</v>
      </c>
      <c r="O31" s="12">
        <f>'Random Forests'!G48*100</f>
        <v>48.27</v>
      </c>
      <c r="P31" s="40">
        <f>'Random Forests'!H48*100</f>
        <v>50</v>
      </c>
      <c r="Q31" s="41">
        <f>'Random Forests'!I48*100</f>
        <v>50</v>
      </c>
      <c r="W31" s="15"/>
      <c r="X31" s="15"/>
      <c r="Y31" s="15"/>
      <c r="Z31" s="15"/>
      <c r="AE31" s="15"/>
      <c r="AF31" s="15"/>
      <c r="AG31" s="15"/>
      <c r="AH31" s="15"/>
    </row>
    <row r="32" spans="1:34" ht="15.75" customHeight="1">
      <c r="A32" s="34" t="s">
        <v>10</v>
      </c>
      <c r="B32" s="23"/>
      <c r="C32" s="24"/>
      <c r="D32" s="24"/>
      <c r="E32" s="24"/>
      <c r="F32" s="25">
        <f>XGBoost!B48*100</f>
        <v>37.730000000000004</v>
      </c>
      <c r="G32" s="25">
        <f>XGBoost!C48*100</f>
        <v>50.49</v>
      </c>
      <c r="H32" s="25">
        <f>XGBoost!D48*100</f>
        <v>49.980000000000004</v>
      </c>
      <c r="I32" s="44">
        <f>XGBoost!E48*100</f>
        <v>50</v>
      </c>
      <c r="J32" s="20"/>
      <c r="K32" s="21"/>
      <c r="L32" s="21"/>
      <c r="M32" s="21"/>
      <c r="N32" s="25">
        <f>XGBoost!F48*100</f>
        <v>36.82</v>
      </c>
      <c r="O32" s="25">
        <f>XGBoost!G48*100</f>
        <v>48.17</v>
      </c>
      <c r="P32" s="45">
        <f>XGBoost!H48*100</f>
        <v>50</v>
      </c>
      <c r="Q32" s="44">
        <f>XGBoost!I48*100</f>
        <v>50</v>
      </c>
      <c r="W32" s="15"/>
      <c r="X32" s="15"/>
      <c r="Y32" s="15"/>
      <c r="Z32" s="15"/>
      <c r="AE32" s="15"/>
      <c r="AF32" s="15"/>
      <c r="AG32" s="15"/>
      <c r="AH32" s="15"/>
    </row>
    <row r="33" spans="1:34" ht="15.75" customHeight="1">
      <c r="A33" s="36" t="s">
        <v>15</v>
      </c>
      <c r="B33" s="28"/>
      <c r="C33" s="29"/>
      <c r="D33" s="29"/>
      <c r="E33" s="29"/>
      <c r="F33" s="29"/>
      <c r="G33" s="29"/>
      <c r="H33" s="29"/>
      <c r="I33" s="30"/>
      <c r="J33" s="31"/>
      <c r="K33" s="32"/>
      <c r="L33" s="32"/>
      <c r="M33" s="32"/>
      <c r="N33" s="29"/>
      <c r="O33" s="29"/>
      <c r="P33" s="29"/>
      <c r="Q33" s="30"/>
    </row>
    <row r="34" spans="1:34" ht="15.75" customHeight="1">
      <c r="A34" s="33" t="s">
        <v>0</v>
      </c>
      <c r="B34" s="11">
        <f>'Pointnet++'!B34*100</f>
        <v>42.77</v>
      </c>
      <c r="C34" s="12">
        <f>'Pointnet++'!C34*100</f>
        <v>43.3</v>
      </c>
      <c r="D34" s="12">
        <f>'Pointnet++'!D34*100</f>
        <v>45.23</v>
      </c>
      <c r="E34" s="12">
        <f>'Pointnet++'!E34*100</f>
        <v>46.160000000000004</v>
      </c>
      <c r="F34" s="12">
        <f>'Pointnet++'!F34*100</f>
        <v>42.75</v>
      </c>
      <c r="G34" s="12">
        <f>'Pointnet++'!G34*100</f>
        <v>43.33</v>
      </c>
      <c r="H34" s="12">
        <f>'Pointnet++'!H34*100</f>
        <v>45.26</v>
      </c>
      <c r="I34" s="13">
        <f>'Pointnet++'!I34*100</f>
        <v>46.21</v>
      </c>
      <c r="J34" s="14">
        <f>'Pointnet++'!J34*100</f>
        <v>46.18</v>
      </c>
      <c r="K34" s="12">
        <f>'Pointnet++'!K34*100</f>
        <v>46.22</v>
      </c>
      <c r="L34" s="12">
        <f>'Pointnet++'!L34*100</f>
        <v>46.17</v>
      </c>
      <c r="M34" s="12">
        <f>'Pointnet++'!M34*100</f>
        <v>46.17</v>
      </c>
      <c r="N34" s="12">
        <f>'Pointnet++'!N34*100</f>
        <v>46.21</v>
      </c>
      <c r="O34" s="12">
        <f>'Pointnet++'!O34*100</f>
        <v>46.25</v>
      </c>
      <c r="P34" s="12">
        <f>'Pointnet++'!P34*100</f>
        <v>46.22</v>
      </c>
      <c r="Q34" s="13">
        <f>'Pointnet++'!Q34*100</f>
        <v>46.22</v>
      </c>
      <c r="S34" s="15"/>
      <c r="T34" s="15"/>
      <c r="U34" s="15"/>
      <c r="V34" s="15"/>
      <c r="W34" s="15"/>
      <c r="X34" s="15"/>
      <c r="Y34" s="15"/>
      <c r="Z34" s="15"/>
      <c r="AA34" s="15"/>
      <c r="AB34" s="15"/>
      <c r="AC34" s="15"/>
      <c r="AD34" s="15"/>
      <c r="AE34" s="15"/>
      <c r="AF34" s="15"/>
      <c r="AG34" s="15"/>
      <c r="AH34" s="15"/>
    </row>
    <row r="35" spans="1:34" ht="15.75" customHeight="1">
      <c r="A35" s="33" t="s">
        <v>1</v>
      </c>
      <c r="B35" s="11">
        <f>KPConv!B39*100</f>
        <v>61.029999999999994</v>
      </c>
      <c r="C35" s="12">
        <f>KPConv!C39*100</f>
        <v>59.440000000000005</v>
      </c>
      <c r="D35" s="12">
        <f>KPConv!D39*100</f>
        <v>54.290000000000006</v>
      </c>
      <c r="E35" s="12">
        <f>KPConv!E39*100</f>
        <v>63.38</v>
      </c>
      <c r="F35" s="12">
        <f>KPConv!F39*100</f>
        <v>59.530000000000008</v>
      </c>
      <c r="G35" s="12">
        <f>KPConv!G39*100</f>
        <v>60.57</v>
      </c>
      <c r="H35" s="12">
        <f>KPConv!H39*100</f>
        <v>61.49</v>
      </c>
      <c r="I35" s="13">
        <f>KPConv!I39*100</f>
        <v>63.519999999999996</v>
      </c>
      <c r="J35" s="14">
        <f>KPConv!J39*100</f>
        <v>48.8</v>
      </c>
      <c r="K35" s="12">
        <f>KPConv!K39*100</f>
        <v>60.629999999999995</v>
      </c>
      <c r="L35" s="12">
        <f>KPConv!L39*100</f>
        <v>48.79</v>
      </c>
      <c r="M35" s="12">
        <f>KPConv!M39*100</f>
        <v>59.64</v>
      </c>
      <c r="N35" s="16">
        <f>KPConv!N39*100</f>
        <v>62.32</v>
      </c>
      <c r="O35" s="12">
        <f>KPConv!O39*100</f>
        <v>54.65</v>
      </c>
      <c r="P35" s="12">
        <f>KPConv!P39*100</f>
        <v>56.279999999999994</v>
      </c>
      <c r="Q35" s="13">
        <f>KPConv!Q39*100</f>
        <v>54.64</v>
      </c>
      <c r="S35" s="15"/>
      <c r="T35" s="15"/>
      <c r="U35" s="15"/>
      <c r="V35" s="15"/>
      <c r="W35" s="15"/>
      <c r="X35" s="15"/>
      <c r="Y35" s="15"/>
      <c r="Z35" s="15"/>
      <c r="AA35" s="15"/>
      <c r="AB35" s="15"/>
      <c r="AC35" s="15"/>
      <c r="AD35" s="15"/>
      <c r="AE35" s="15"/>
      <c r="AF35" s="15"/>
      <c r="AG35" s="15"/>
      <c r="AH35" s="15"/>
    </row>
    <row r="36" spans="1:34" ht="15.75" customHeight="1">
      <c r="A36" s="33" t="s">
        <v>2</v>
      </c>
      <c r="B36" s="46">
        <f>100*PointTransformer!B45</f>
        <v>65.680000000000007</v>
      </c>
      <c r="C36" s="12">
        <f>100*PointTransformer!C45</f>
        <v>56.889999999999993</v>
      </c>
      <c r="D36" s="12">
        <f>100*PointTransformer!D45</f>
        <v>49.19</v>
      </c>
      <c r="E36" s="12">
        <f>100*PointTransformer!E45</f>
        <v>49.95</v>
      </c>
      <c r="F36" s="12">
        <f>PointTransformer!F45*100</f>
        <v>61.040000000000006</v>
      </c>
      <c r="G36" s="12">
        <f>PointTransformer!G45*100</f>
        <v>63.72</v>
      </c>
      <c r="H36" s="12">
        <f>PointTransformer!H45*100</f>
        <v>50.27</v>
      </c>
      <c r="I36" s="13">
        <f>PointTransformer!I45*100</f>
        <v>49.71</v>
      </c>
      <c r="J36" s="13">
        <f>PointTransformer!J45*100</f>
        <v>52.15</v>
      </c>
      <c r="K36" s="43"/>
      <c r="L36" s="13">
        <f>PointTransformer!L45*100</f>
        <v>49.71</v>
      </c>
      <c r="M36" s="13">
        <f>PointTransformer!M45*100</f>
        <v>49.95</v>
      </c>
      <c r="N36" s="13">
        <f>PointTransformer!N45*100</f>
        <v>18.529999999999998</v>
      </c>
      <c r="O36" s="13">
        <f>PointTransformer!O45*100</f>
        <v>18.529999999999998</v>
      </c>
      <c r="P36" s="13">
        <f>PointTransformer!P45*100</f>
        <v>49.71</v>
      </c>
      <c r="Q36" s="13">
        <f>PointTransformer!Q45*100</f>
        <v>49.95</v>
      </c>
      <c r="S36" s="15"/>
      <c r="T36" s="15"/>
      <c r="U36" s="15"/>
      <c r="V36" s="15"/>
      <c r="W36" s="15"/>
      <c r="X36" s="15"/>
      <c r="Y36" s="15"/>
      <c r="Z36" s="15"/>
      <c r="AA36" s="15"/>
      <c r="AC36" s="15"/>
      <c r="AD36" s="15"/>
      <c r="AE36" s="15"/>
      <c r="AF36" s="15"/>
      <c r="AG36" s="15"/>
      <c r="AH36" s="15"/>
    </row>
    <row r="37" spans="1:34" ht="15.75" customHeight="1">
      <c r="A37" s="33" t="s">
        <v>3</v>
      </c>
      <c r="B37" s="18"/>
      <c r="C37" s="19"/>
      <c r="D37" s="19"/>
      <c r="E37" s="19"/>
      <c r="F37" s="12">
        <f>'Random Forests'!B59*100</f>
        <v>46.86</v>
      </c>
      <c r="G37" s="12">
        <f>'Random Forests'!C59*100</f>
        <v>41.88</v>
      </c>
      <c r="H37" s="12">
        <f>'Random Forests'!D59*100</f>
        <v>53.22</v>
      </c>
      <c r="I37" s="13">
        <f>'Random Forests'!E59*100</f>
        <v>52.88</v>
      </c>
      <c r="J37" s="47"/>
      <c r="K37" s="19"/>
      <c r="L37" s="19"/>
      <c r="M37" s="19"/>
      <c r="N37" s="12">
        <f>'Random Forests'!F59*100</f>
        <v>46.54</v>
      </c>
      <c r="O37" s="12">
        <f>'Random Forests'!G59*100</f>
        <v>41.94</v>
      </c>
      <c r="P37" s="12">
        <f>'Random Forests'!H59*100</f>
        <v>48.72</v>
      </c>
      <c r="Q37" s="13">
        <f>'Random Forests'!I59*100</f>
        <v>51.76</v>
      </c>
      <c r="W37" s="15"/>
      <c r="X37" s="15"/>
      <c r="Y37" s="15"/>
      <c r="Z37" s="15"/>
      <c r="AE37" s="15"/>
      <c r="AF37" s="15"/>
      <c r="AG37" s="15"/>
      <c r="AH37" s="15"/>
    </row>
    <row r="38" spans="1:34" ht="15.75" customHeight="1">
      <c r="A38" s="34" t="s">
        <v>10</v>
      </c>
      <c r="B38" s="23"/>
      <c r="C38" s="24"/>
      <c r="D38" s="24"/>
      <c r="E38" s="24"/>
      <c r="F38" s="25">
        <f>XGBoost!B59*100</f>
        <v>42.15</v>
      </c>
      <c r="G38" s="25">
        <f>XGBoost!C59*100</f>
        <v>41.25</v>
      </c>
      <c r="H38" s="25">
        <f>XGBoost!D59*100</f>
        <v>51.12</v>
      </c>
      <c r="I38" s="26">
        <f>XGBoost!E59*100</f>
        <v>50.12</v>
      </c>
      <c r="J38" s="48"/>
      <c r="K38" s="24"/>
      <c r="L38" s="24"/>
      <c r="M38" s="24"/>
      <c r="N38" s="25">
        <f>XGBoost!F59*100</f>
        <v>43.79</v>
      </c>
      <c r="O38" s="25">
        <f>XGBoost!G59*100</f>
        <v>41.78</v>
      </c>
      <c r="P38" s="25">
        <f>XGBoost!H59*100</f>
        <v>48.18</v>
      </c>
      <c r="Q38" s="44">
        <f>XGBoost!I59*100</f>
        <v>50.05</v>
      </c>
      <c r="W38" s="15"/>
      <c r="X38" s="15"/>
      <c r="Y38" s="15"/>
      <c r="Z38" s="15"/>
      <c r="AE38" s="15"/>
      <c r="AF38" s="15"/>
      <c r="AG38" s="15"/>
      <c r="AH38" s="15"/>
    </row>
  </sheetData>
  <mergeCells count="7">
    <mergeCell ref="A1:A2"/>
    <mergeCell ref="B1:I1"/>
    <mergeCell ref="J1:Q1"/>
    <mergeCell ref="B2:E2"/>
    <mergeCell ref="F2:I2"/>
    <mergeCell ref="J2:M2"/>
    <mergeCell ref="N2:Q2"/>
  </mergeCells>
  <conditionalFormatting sqref="B4:Q38">
    <cfRule type="colorScale" priority="1">
      <colorScale>
        <cfvo type="formula" val="0"/>
        <cfvo type="percentile" val="50"/>
        <cfvo type="formula" val="100"/>
        <color rgb="FFE67C73"/>
        <color rgb="FFFFFFFF"/>
        <color rgb="FF57BB8A"/>
      </colorScale>
    </cfRule>
  </conditionalFormatting>
  <conditionalFormatting sqref="S4:AH38">
    <cfRule type="cellIs" dxfId="1" priority="2" operator="greaterThanOrEqual">
      <formula>90</formula>
    </cfRule>
  </conditionalFormatting>
  <conditionalFormatting sqref="S4:AH38">
    <cfRule type="cellIs" dxfId="0" priority="3" operator="greaterThanOrEqual">
      <formula>80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38"/>
  <sheetViews>
    <sheetView workbookViewId="0"/>
  </sheetViews>
  <sheetFormatPr baseColWidth="10" defaultColWidth="12.6640625" defaultRowHeight="15.75" customHeight="1"/>
  <cols>
    <col min="1" max="1" width="14.33203125" customWidth="1"/>
    <col min="2" max="9" width="6.33203125" customWidth="1"/>
  </cols>
  <sheetData>
    <row r="1" spans="1:11" ht="15.75" customHeight="1">
      <c r="B1" s="273" t="s">
        <v>5</v>
      </c>
      <c r="C1" s="253"/>
      <c r="D1" s="253"/>
      <c r="E1" s="253"/>
      <c r="F1" s="253"/>
      <c r="G1" s="253"/>
      <c r="H1" s="253"/>
      <c r="I1" s="254"/>
      <c r="J1" s="260" t="s">
        <v>23</v>
      </c>
      <c r="K1" s="246"/>
    </row>
    <row r="2" spans="1:11" ht="15.75" customHeight="1">
      <c r="B2" s="247" t="s">
        <v>7</v>
      </c>
      <c r="C2" s="248"/>
      <c r="D2" s="248"/>
      <c r="E2" s="249"/>
      <c r="F2" s="250" t="s">
        <v>8</v>
      </c>
      <c r="G2" s="251"/>
      <c r="H2" s="251"/>
      <c r="I2" s="244"/>
      <c r="J2" s="246"/>
      <c r="K2" s="246"/>
    </row>
    <row r="3" spans="1:11" ht="15.75" customHeight="1">
      <c r="A3" s="4" t="s">
        <v>9</v>
      </c>
      <c r="B3" s="5">
        <v>2.5000000000000001E-2</v>
      </c>
      <c r="C3" s="6">
        <v>0.05</v>
      </c>
      <c r="D3" s="6">
        <v>0.25</v>
      </c>
      <c r="E3" s="6">
        <v>0.5</v>
      </c>
      <c r="F3" s="7">
        <v>2.5000000000000001E-2</v>
      </c>
      <c r="G3" s="6">
        <v>0.05</v>
      </c>
      <c r="H3" s="6">
        <v>0.25</v>
      </c>
      <c r="I3" s="8">
        <v>0.5</v>
      </c>
      <c r="J3" s="246"/>
      <c r="K3" s="246"/>
    </row>
    <row r="4" spans="1:11" ht="15.75" customHeight="1">
      <c r="A4" s="10" t="s">
        <v>0</v>
      </c>
      <c r="B4" s="81">
        <f>'mIoU effective'!B4-mIoU!B4</f>
        <v>1.6969999999999956</v>
      </c>
      <c r="C4" s="81">
        <f>'mIoU effective'!C4-mIoU!C4</f>
        <v>3.4019999999999939</v>
      </c>
      <c r="D4" s="81">
        <f>'mIoU effective'!D4-mIoU!D4</f>
        <v>17.102499999999996</v>
      </c>
      <c r="E4" s="81">
        <f>'mIoU effective'!E4-mIoU!E4</f>
        <v>34.020000000000003</v>
      </c>
      <c r="F4" s="81">
        <f>'mIoU effective'!F4-mIoU!F4</f>
        <v>1.6969999999999956</v>
      </c>
      <c r="G4" s="81">
        <f>'mIoU effective'!G4-mIoU!G4</f>
        <v>3.4019999999999939</v>
      </c>
      <c r="H4" s="81">
        <f>'mIoU effective'!H4-mIoU!H4</f>
        <v>17.102499999999996</v>
      </c>
      <c r="I4" s="81">
        <f>'mIoU effective'!I4-mIoU!I4</f>
        <v>34.020000000000003</v>
      </c>
      <c r="J4" s="246"/>
      <c r="K4" s="246"/>
    </row>
    <row r="5" spans="1:11" ht="15.75" customHeight="1">
      <c r="A5" s="10" t="s">
        <v>1</v>
      </c>
      <c r="B5" s="81">
        <f>'mIoU effective'!B5-mIoU!B5</f>
        <v>0.67499999999999716</v>
      </c>
      <c r="C5" s="81">
        <f>'mIoU effective'!C5-mIoU!C5</f>
        <v>0.35999999999999943</v>
      </c>
      <c r="D5" s="81">
        <f>'mIoU effective'!D5-mIoU!D5</f>
        <v>1.1825000000000045</v>
      </c>
      <c r="E5" s="81">
        <f>'mIoU effective'!E5-mIoU!E5</f>
        <v>1.8299999999999983</v>
      </c>
      <c r="F5" s="163"/>
      <c r="G5" s="81">
        <f>'mIoU effective'!G5-mIoU!G5</f>
        <v>0.4059999999999917</v>
      </c>
      <c r="H5" s="81">
        <f>'mIoU effective'!H5-mIoU!H5</f>
        <v>1.2399999999999949</v>
      </c>
      <c r="I5" s="81">
        <f>'mIoU effective'!I5-mIoU!I5</f>
        <v>1.8400000000000034</v>
      </c>
      <c r="J5" s="246"/>
      <c r="K5" s="246"/>
    </row>
    <row r="6" spans="1:11" ht="15.75" customHeight="1">
      <c r="A6" s="10" t="s">
        <v>2</v>
      </c>
      <c r="B6" s="81">
        <f>'mIoU effective'!B6-mIoU!B6</f>
        <v>0.27275000000000205</v>
      </c>
      <c r="C6" s="81">
        <f>'mIoU effective'!C6-mIoU!C6</f>
        <v>0.84599999999998943</v>
      </c>
      <c r="D6" s="81">
        <f>'mIoU effective'!D6-mIoU!D6</f>
        <v>6.9025000000000034</v>
      </c>
      <c r="E6" s="81">
        <f>'mIoU effective'!E6-mIoU!E6</f>
        <v>11.559999999999988</v>
      </c>
      <c r="F6" s="81">
        <f>'mIoU effective'!F6-mIoU!F6</f>
        <v>0.33499999999999375</v>
      </c>
      <c r="G6" s="81">
        <f>'mIoU effective'!G6-mIoU!G6</f>
        <v>1.3979999999999961</v>
      </c>
      <c r="H6" s="81">
        <f>'mIoU effective'!H6-mIoU!H6</f>
        <v>6.9874999999999972</v>
      </c>
      <c r="I6" s="81">
        <f>'mIoU effective'!I6-mIoU!I6</f>
        <v>28.339999999999996</v>
      </c>
      <c r="J6" s="246"/>
      <c r="K6" s="246"/>
    </row>
    <row r="7" spans="1:11" ht="15.75" customHeight="1">
      <c r="A7" s="10" t="s">
        <v>3</v>
      </c>
      <c r="B7" s="88"/>
      <c r="C7" s="89"/>
      <c r="D7" s="89"/>
      <c r="E7" s="89"/>
      <c r="F7" s="81">
        <f>'mIoU effective'!F7-mIoU!F7</f>
        <v>0.56399999999999295</v>
      </c>
      <c r="G7" s="81">
        <f>'mIoU effective'!G7-mIoU!G7</f>
        <v>0.53000000000000114</v>
      </c>
      <c r="H7" s="81">
        <f>'mIoU effective'!H7-mIoU!H7</f>
        <v>1.8599999999999994</v>
      </c>
      <c r="I7" s="81">
        <f>'mIoU effective'!I7-mIoU!I7</f>
        <v>2.4399999999999977</v>
      </c>
      <c r="J7" s="246"/>
      <c r="K7" s="246"/>
    </row>
    <row r="8" spans="1:11" ht="15.75" customHeight="1">
      <c r="A8" s="22" t="s">
        <v>10</v>
      </c>
      <c r="B8" s="90"/>
      <c r="C8" s="91"/>
      <c r="D8" s="91"/>
      <c r="E8" s="91"/>
      <c r="F8" s="81">
        <f>'mIoU effective'!F8-mIoU!F8</f>
        <v>0.59799999999999898</v>
      </c>
      <c r="G8" s="81">
        <f>'mIoU effective'!G8-mIoU!G8</f>
        <v>0.77400000000000091</v>
      </c>
      <c r="H8" s="81">
        <f>'mIoU effective'!H8-mIoU!H8</f>
        <v>1.875</v>
      </c>
      <c r="I8" s="81">
        <f>'mIoU effective'!I8-mIoU!I8</f>
        <v>4.0100000000000051</v>
      </c>
      <c r="J8" s="246"/>
      <c r="K8" s="246"/>
    </row>
    <row r="9" spans="1:11" ht="15.75" customHeight="1">
      <c r="A9" s="94" t="s">
        <v>11</v>
      </c>
      <c r="B9" s="81"/>
      <c r="C9" s="82"/>
      <c r="D9" s="82"/>
      <c r="E9" s="82"/>
      <c r="F9" s="82"/>
      <c r="G9" s="82"/>
      <c r="H9" s="82"/>
      <c r="I9" s="164"/>
      <c r="J9" s="246"/>
      <c r="K9" s="246"/>
    </row>
    <row r="10" spans="1:11" ht="15.75" customHeight="1">
      <c r="A10" s="10" t="s">
        <v>0</v>
      </c>
      <c r="B10" s="81">
        <f>'mIoU effective'!B10-mIoU!B10</f>
        <v>1.1269999999999953</v>
      </c>
      <c r="C10" s="81">
        <f>'mIoU effective'!C10-mIoU!C10</f>
        <v>1.3799999999999955</v>
      </c>
      <c r="D10" s="81">
        <f>'mIoU effective'!D10-mIoU!D10</f>
        <v>3.5775000000000006</v>
      </c>
      <c r="E10" s="81">
        <f>'mIoU effective'!E10-mIoU!E10</f>
        <v>10.565000000000012</v>
      </c>
      <c r="F10" s="81">
        <f>'mIoU effective'!F10-mIoU!F10</f>
        <v>0.80499999999999261</v>
      </c>
      <c r="G10" s="81">
        <f>'mIoU effective'!G10-mIoU!G10</f>
        <v>1.2069999999999936</v>
      </c>
      <c r="H10" s="81">
        <f>'mIoU effective'!H10-mIoU!H10</f>
        <v>4.8025000000000091</v>
      </c>
      <c r="I10" s="81">
        <f>'mIoU effective'!I10-mIoU!I10</f>
        <v>14.649999999999991</v>
      </c>
      <c r="J10" s="246"/>
      <c r="K10" s="246"/>
    </row>
    <row r="11" spans="1:11" ht="15.75" customHeight="1">
      <c r="A11" s="10" t="s">
        <v>1</v>
      </c>
      <c r="B11" s="81">
        <f>'mIoU effective'!B11-mIoU!B11</f>
        <v>0.50074999999999648</v>
      </c>
      <c r="C11" s="81">
        <f>'mIoU effective'!C11-mIoU!C11</f>
        <v>0.89199999999999591</v>
      </c>
      <c r="D11" s="81">
        <f>'mIoU effective'!D11-mIoU!D11</f>
        <v>4.1225000000000023</v>
      </c>
      <c r="E11" s="81">
        <f>'mIoU effective'!E11-mIoU!E11</f>
        <v>8.1199999999999903</v>
      </c>
      <c r="F11" s="81">
        <f>'mIoU effective'!F11-mIoU!F11</f>
        <v>0.4307500000000033</v>
      </c>
      <c r="G11" s="81">
        <f>'mIoU effective'!G11-mIoU!G11</f>
        <v>0.75749999999999318</v>
      </c>
      <c r="H11" s="81">
        <f>'mIoU effective'!H11-mIoU!H11</f>
        <v>4.3875000000000028</v>
      </c>
      <c r="I11" s="81">
        <f>'mIoU effective'!I11-mIoU!I11</f>
        <v>7.2349999999999994</v>
      </c>
      <c r="J11" s="246"/>
      <c r="K11" s="246"/>
    </row>
    <row r="12" spans="1:11" ht="15.75" customHeight="1">
      <c r="A12" s="10" t="s">
        <v>2</v>
      </c>
      <c r="B12" s="81">
        <f>'mIoU effective'!B12-mIoU!B12</f>
        <v>0.65075000000000216</v>
      </c>
      <c r="C12" s="81">
        <f>'mIoU effective'!C12-mIoU!C12</f>
        <v>0.54749999999999943</v>
      </c>
      <c r="D12" s="81">
        <f>'mIoU effective'!D12-mIoU!D12</f>
        <v>5.4274999999999949</v>
      </c>
      <c r="E12" s="81">
        <f>'mIoU effective'!E12-mIoU!E12</f>
        <v>8.5799999999999983</v>
      </c>
      <c r="F12" s="81">
        <f>'mIoU effective'!F12-mIoU!F12</f>
        <v>0.97149999999999892</v>
      </c>
      <c r="G12" s="81">
        <f>'mIoU effective'!G12-mIoU!G12</f>
        <v>2.322499999999998</v>
      </c>
      <c r="H12" s="81">
        <f>'mIoU effective'!H12-mIoU!H12</f>
        <v>12.3675</v>
      </c>
      <c r="I12" s="81">
        <f>'mIoU effective'!I12-mIoU!I12</f>
        <v>23.110000000000007</v>
      </c>
      <c r="J12" s="246"/>
      <c r="K12" s="246"/>
    </row>
    <row r="13" spans="1:11" ht="15.75" customHeight="1">
      <c r="A13" s="10" t="s">
        <v>3</v>
      </c>
      <c r="B13" s="88"/>
      <c r="C13" s="89"/>
      <c r="D13" s="89"/>
      <c r="E13" s="89"/>
      <c r="F13" s="81">
        <f>'mIoU effective'!F13-mIoU!F13</f>
        <v>1.0459999999999994</v>
      </c>
      <c r="G13" s="81">
        <f>'mIoU effective'!G13-mIoU!G13</f>
        <v>2.6965000000000003</v>
      </c>
      <c r="H13" s="81">
        <f>'mIoU effective'!H13-mIoU!H13</f>
        <v>11.809999999999995</v>
      </c>
      <c r="I13" s="81">
        <f>'mIoU effective'!I13-mIoU!I13</f>
        <v>22.679999999999993</v>
      </c>
      <c r="J13" s="246"/>
      <c r="K13" s="246"/>
    </row>
    <row r="14" spans="1:11" ht="15.75" customHeight="1">
      <c r="A14" s="22" t="s">
        <v>10</v>
      </c>
      <c r="B14" s="88"/>
      <c r="C14" s="89"/>
      <c r="D14" s="89"/>
      <c r="E14" s="89"/>
      <c r="F14" s="81">
        <f>'mIoU effective'!F14-mIoU!F14</f>
        <v>1.3294999999999959</v>
      </c>
      <c r="G14" s="81">
        <f>'mIoU effective'!G14-mIoU!G14</f>
        <v>2.9864999999999995</v>
      </c>
      <c r="H14" s="81">
        <f>'mIoU effective'!H14-mIoU!H14</f>
        <v>13.772500000000001</v>
      </c>
      <c r="I14" s="81">
        <f>'mIoU effective'!I14-mIoU!I14</f>
        <v>20.509999999999998</v>
      </c>
      <c r="J14" s="246"/>
      <c r="K14" s="246"/>
    </row>
    <row r="15" spans="1:11" ht="15.75" customHeight="1">
      <c r="A15" s="4" t="s">
        <v>12</v>
      </c>
      <c r="B15" s="98"/>
      <c r="C15" s="99"/>
      <c r="D15" s="99"/>
      <c r="E15" s="99"/>
      <c r="F15" s="99"/>
      <c r="G15" s="99"/>
      <c r="H15" s="99"/>
      <c r="I15" s="165"/>
      <c r="J15" s="246"/>
      <c r="K15" s="246"/>
    </row>
    <row r="16" spans="1:11" ht="15.75" customHeight="1">
      <c r="A16" s="10" t="s">
        <v>0</v>
      </c>
      <c r="B16" s="81">
        <f>'mIoU effective'!B16-mIoU!B16</f>
        <v>1.4050000000000011</v>
      </c>
      <c r="C16" s="81">
        <f>'mIoU effective'!C16-mIoU!C16</f>
        <v>1.3629999999999995</v>
      </c>
      <c r="D16" s="81">
        <f>'mIoU effective'!D16-mIoU!D16</f>
        <v>13.480000000000004</v>
      </c>
      <c r="E16" s="81">
        <f>'mIoU effective'!E16-mIoU!E16</f>
        <v>27.675000000000004</v>
      </c>
      <c r="F16" s="81">
        <f>'mIoU effective'!F16-mIoU!F16</f>
        <v>1.3652499999999961</v>
      </c>
      <c r="G16" s="81">
        <f>'mIoU effective'!G16-mIoU!G16</f>
        <v>2.7235000000000014</v>
      </c>
      <c r="H16" s="81">
        <f>'mIoU effective'!H16-mIoU!H16</f>
        <v>13.480000000000004</v>
      </c>
      <c r="I16" s="81">
        <f>'mIoU effective'!I16-mIoU!I16</f>
        <v>27.675000000000004</v>
      </c>
      <c r="J16" s="246"/>
      <c r="K16" s="246"/>
    </row>
    <row r="17" spans="1:11" ht="15.75" customHeight="1">
      <c r="A17" s="10" t="s">
        <v>1</v>
      </c>
      <c r="B17" s="81">
        <f>'mIoU effective'!B17-mIoU!B17</f>
        <v>0.92425000000000068</v>
      </c>
      <c r="C17" s="81">
        <f>'mIoU effective'!C17-mIoU!C17</f>
        <v>1.0849999999999937</v>
      </c>
      <c r="D17" s="81">
        <f>'mIoU effective'!D17-mIoU!D17</f>
        <v>4.0200000000000102</v>
      </c>
      <c r="E17" s="81">
        <f>'mIoU effective'!E17-mIoU!E17</f>
        <v>4.6650000000000063</v>
      </c>
      <c r="F17" s="81">
        <f>'mIoU effective'!F17-mIoU!F17</f>
        <v>0.82800000000000296</v>
      </c>
      <c r="G17" s="81">
        <f>'mIoU effective'!G17-mIoU!G17</f>
        <v>0.97999999999998977</v>
      </c>
      <c r="H17" s="81">
        <f>'mIoU effective'!H17-mIoU!H17</f>
        <v>4.0974999999999966</v>
      </c>
      <c r="I17" s="81">
        <f>'mIoU effective'!I17-mIoU!I17</f>
        <v>7.8999999999999915</v>
      </c>
      <c r="J17" s="246"/>
      <c r="K17" s="246"/>
    </row>
    <row r="18" spans="1:11" ht="15.75" customHeight="1">
      <c r="A18" s="10" t="s">
        <v>2</v>
      </c>
      <c r="B18" s="81">
        <f>'mIoU effective'!B18-mIoU!B18</f>
        <v>1.7910000000000004</v>
      </c>
      <c r="C18" s="81">
        <f>'mIoU effective'!C18-mIoU!C18</f>
        <v>2.018499999999996</v>
      </c>
      <c r="D18" s="81">
        <f>'mIoU effective'!D18-mIoU!D18</f>
        <v>11.152499999999996</v>
      </c>
      <c r="E18" s="81">
        <f>'mIoU effective'!E18-mIoU!E18</f>
        <v>16.114999999999995</v>
      </c>
      <c r="F18" s="81">
        <f>'mIoU effective'!F18-mIoU!F18</f>
        <v>0.60025000000000261</v>
      </c>
      <c r="G18" s="81">
        <f>'mIoU effective'!G18-mIoU!G18</f>
        <v>1.1599999999999966</v>
      </c>
      <c r="H18" s="81">
        <f>'mIoU effective'!H18-mIoU!H18</f>
        <v>8.2950000000000017</v>
      </c>
      <c r="I18" s="81">
        <f>'mIoU effective'!I18-mIoU!I18</f>
        <v>33.25</v>
      </c>
    </row>
    <row r="19" spans="1:11" ht="15.75" customHeight="1">
      <c r="A19" s="10" t="s">
        <v>3</v>
      </c>
      <c r="B19" s="88"/>
      <c r="C19" s="89"/>
      <c r="D19" s="89"/>
      <c r="E19" s="89"/>
      <c r="F19" s="81">
        <f>'mIoU effective'!F19-mIoU!F19</f>
        <v>1.8554999999999993</v>
      </c>
      <c r="G19" s="81">
        <f>'mIoU effective'!G19-mIoU!G19</f>
        <v>2.9114999999999966</v>
      </c>
      <c r="H19" s="81">
        <f>'mIoU effective'!H19-mIoU!H19</f>
        <v>12.975000000000001</v>
      </c>
      <c r="I19" s="81">
        <f>'mIoU effective'!I19-mIoU!I19</f>
        <v>26.50500000000001</v>
      </c>
    </row>
    <row r="20" spans="1:11" ht="15.75" customHeight="1">
      <c r="A20" s="22" t="s">
        <v>10</v>
      </c>
      <c r="B20" s="90"/>
      <c r="C20" s="91"/>
      <c r="D20" s="91"/>
      <c r="E20" s="91"/>
      <c r="F20" s="81">
        <f>'mIoU effective'!F20-mIoU!F20</f>
        <v>1.8539999999999992</v>
      </c>
      <c r="G20" s="81">
        <f>'mIoU effective'!G20-mIoU!G20</f>
        <v>3.0195000000000007</v>
      </c>
      <c r="H20" s="81">
        <f>'mIoU effective'!H20-mIoU!H20</f>
        <v>13.004999999999995</v>
      </c>
      <c r="I20" s="81">
        <f>'mIoU effective'!I20-mIoU!I20</f>
        <v>24.589999999999996</v>
      </c>
    </row>
    <row r="21" spans="1:11" ht="15.75" customHeight="1">
      <c r="A21" s="4" t="s">
        <v>13</v>
      </c>
      <c r="B21" s="81"/>
      <c r="C21" s="82"/>
      <c r="D21" s="82"/>
      <c r="E21" s="82"/>
      <c r="F21" s="82"/>
      <c r="G21" s="82"/>
      <c r="H21" s="82"/>
      <c r="I21" s="164"/>
    </row>
    <row r="22" spans="1:11" ht="15.75" customHeight="1">
      <c r="A22" s="10" t="s">
        <v>0</v>
      </c>
      <c r="B22" s="81">
        <f>'mIoU effective'!B22-mIoU!B22</f>
        <v>1.0045000000000002</v>
      </c>
      <c r="C22" s="81">
        <f>'mIoU effective'!C22-mIoU!C22</f>
        <v>2.045499999999997</v>
      </c>
      <c r="D22" s="81">
        <f>'mIoU effective'!D22-mIoU!D22</f>
        <v>4.332499999999996</v>
      </c>
      <c r="E22" s="81">
        <f>'mIoU effective'!E22-mIoU!E22</f>
        <v>7.3699999999999903</v>
      </c>
      <c r="F22" s="81">
        <f>'mIoU effective'!F22-mIoU!F22</f>
        <v>0.65550000000000352</v>
      </c>
      <c r="G22" s="81">
        <f>'mIoU effective'!G22-mIoU!G22</f>
        <v>2.4159999999999968</v>
      </c>
      <c r="H22" s="81">
        <f>'mIoU effective'!H22-mIoU!H22</f>
        <v>6.1574999999999989</v>
      </c>
      <c r="I22" s="81">
        <f>'mIoU effective'!I22-mIoU!I22</f>
        <v>8.2950000000000017</v>
      </c>
    </row>
    <row r="23" spans="1:11" ht="15.75" customHeight="1">
      <c r="A23" s="10" t="s">
        <v>1</v>
      </c>
      <c r="B23" s="81">
        <f>'mIoU effective'!B23-mIoU!B23</f>
        <v>1.207499999999996</v>
      </c>
      <c r="C23" s="81">
        <f>'mIoU effective'!C23-mIoU!C23</f>
        <v>1.6594999999999942</v>
      </c>
      <c r="D23" s="81">
        <f>'mIoU effective'!D23-mIoU!D23</f>
        <v>3.3250000000000028</v>
      </c>
      <c r="E23" s="81">
        <f>'mIoU effective'!E23-mIoU!E23</f>
        <v>9.7349999999999994</v>
      </c>
      <c r="F23" s="81">
        <f>'mIoU effective'!F23-mIoU!F23</f>
        <v>1.1012500000000003</v>
      </c>
      <c r="G23" s="81">
        <f>'mIoU effective'!G23-mIoU!G23</f>
        <v>1.3725000000000023</v>
      </c>
      <c r="H23" s="81">
        <f>'mIoU effective'!H23-mIoU!H23</f>
        <v>4.4899999999999949</v>
      </c>
      <c r="I23" s="81">
        <f>'mIoU effective'!I23-mIoU!I23</f>
        <v>6.625</v>
      </c>
    </row>
    <row r="24" spans="1:11" ht="15.75" customHeight="1">
      <c r="A24" s="10" t="s">
        <v>2</v>
      </c>
      <c r="B24" s="81">
        <f>'mIoU effective'!B24-mIoU!B24</f>
        <v>0.22475000000000023</v>
      </c>
      <c r="C24" s="81">
        <f>'mIoU effective'!C24-mIoU!C24</f>
        <v>0.97499999999999432</v>
      </c>
      <c r="D24" s="81">
        <f>'mIoU effective'!D24-mIoU!D24</f>
        <v>8.1749999999999972</v>
      </c>
      <c r="E24" s="81">
        <f>'mIoU effective'!E24-mIoU!E24</f>
        <v>11.445000000000007</v>
      </c>
      <c r="F24" s="81">
        <f>'mIoU effective'!F24-mIoU!F24</f>
        <v>0.81799999999999784</v>
      </c>
      <c r="G24" s="81">
        <f>'mIoU effective'!G24-mIoU!G24</f>
        <v>2.7704999999999984</v>
      </c>
      <c r="H24" s="81">
        <f>'mIoU effective'!H24-mIoU!H24</f>
        <v>7.894999999999996</v>
      </c>
      <c r="I24" s="81">
        <f>'mIoU effective'!I24-mIoU!I24</f>
        <v>10.375</v>
      </c>
    </row>
    <row r="25" spans="1:11" ht="15.75" customHeight="1">
      <c r="A25" s="10" t="s">
        <v>3</v>
      </c>
      <c r="B25" s="88"/>
      <c r="C25" s="89"/>
      <c r="D25" s="89"/>
      <c r="E25" s="89"/>
      <c r="F25" s="81">
        <f>'mIoU effective'!F25-mIoU!F25</f>
        <v>1.5822500000000019</v>
      </c>
      <c r="G25" s="81">
        <f>'mIoU effective'!G25-mIoU!G25</f>
        <v>0.93949999999999534</v>
      </c>
      <c r="H25" s="81">
        <f>'mIoU effective'!H25-mIoU!H25</f>
        <v>3.3499999999999943</v>
      </c>
      <c r="I25" s="81">
        <f>'mIoU effective'!I25-mIoU!I25</f>
        <v>3.4100000000000108</v>
      </c>
    </row>
    <row r="26" spans="1:11" ht="15.75" customHeight="1">
      <c r="A26" s="22" t="s">
        <v>10</v>
      </c>
      <c r="B26" s="88"/>
      <c r="C26" s="89"/>
      <c r="D26" s="89"/>
      <c r="E26" s="89"/>
      <c r="F26" s="81">
        <f>'mIoU effective'!F26-mIoU!F26</f>
        <v>1.7220000000000013</v>
      </c>
      <c r="G26" s="81">
        <f>'mIoU effective'!G26-mIoU!G26</f>
        <v>1.5474999999999994</v>
      </c>
      <c r="H26" s="81">
        <f>'mIoU effective'!H26-mIoU!H26</f>
        <v>3.2874999999999943</v>
      </c>
      <c r="I26" s="81">
        <f>'mIoU effective'!I26-mIoU!I26</f>
        <v>4.8800000000000097</v>
      </c>
    </row>
    <row r="27" spans="1:11" ht="15.75" customHeight="1">
      <c r="A27" s="4" t="s">
        <v>14</v>
      </c>
      <c r="B27" s="98"/>
      <c r="C27" s="99"/>
      <c r="D27" s="99"/>
      <c r="E27" s="99"/>
      <c r="F27" s="99"/>
      <c r="G27" s="99"/>
      <c r="H27" s="99"/>
      <c r="I27" s="165"/>
    </row>
    <row r="28" spans="1:11" ht="15.75" customHeight="1">
      <c r="A28" s="10" t="s">
        <v>0</v>
      </c>
      <c r="B28" s="81">
        <f>'mIoU effective'!B28-mIoU!B28</f>
        <v>1.2552499999999966</v>
      </c>
      <c r="C28" s="81">
        <f>'mIoU effective'!C28-mIoU!C28</f>
        <v>2.1829999999999998</v>
      </c>
      <c r="D28" s="81">
        <f>'mIoU effective'!D28-mIoU!D28</f>
        <v>11.740000000000002</v>
      </c>
      <c r="E28" s="81">
        <f>'mIoU effective'!E28-mIoU!E28</f>
        <v>25</v>
      </c>
      <c r="F28" s="81">
        <f>'mIoU effective'!F28-mIoU!F28</f>
        <v>1.2552499999999966</v>
      </c>
      <c r="G28" s="81">
        <f>'mIoU effective'!G28-mIoU!G28</f>
        <v>2.3825000000000003</v>
      </c>
      <c r="H28" s="81">
        <f>'mIoU effective'!H28-mIoU!H28</f>
        <v>12.215000000000003</v>
      </c>
      <c r="I28" s="81">
        <f>'mIoU effective'!I28-mIoU!I28</f>
        <v>25</v>
      </c>
    </row>
    <row r="29" spans="1:11" ht="15.75" customHeight="1">
      <c r="A29" s="10" t="s">
        <v>1</v>
      </c>
      <c r="B29" s="81">
        <f>'mIoU effective'!B29-mIoU!B29</f>
        <v>1.6397499999999994</v>
      </c>
      <c r="C29" s="81">
        <f>'mIoU effective'!C29-mIoU!C29</f>
        <v>2.4094999999999942</v>
      </c>
      <c r="D29" s="81">
        <f>'mIoU effective'!D29-mIoU!D29</f>
        <v>7.5949999999999989</v>
      </c>
      <c r="E29" s="81">
        <f>'mIoU effective'!E29-mIoU!E29</f>
        <v>25.010000000000005</v>
      </c>
      <c r="F29" s="81">
        <f>'mIoU effective'!F29-mIoU!F29</f>
        <v>1.5850000000000009</v>
      </c>
      <c r="G29" s="81">
        <f>'mIoU effective'!G29-mIoU!G29</f>
        <v>2.3004999999999995</v>
      </c>
      <c r="H29" s="81">
        <f>'mIoU effective'!H29-mIoU!H29</f>
        <v>11.122500000000002</v>
      </c>
      <c r="I29" s="81">
        <f>'mIoU effective'!I29-mIoU!I29</f>
        <v>25</v>
      </c>
    </row>
    <row r="30" spans="1:11" ht="15.75" customHeight="1">
      <c r="A30" s="10" t="s">
        <v>2</v>
      </c>
      <c r="B30" s="81">
        <f>'mIoU effective'!B30-mIoU!B30</f>
        <v>2.0337500000000013</v>
      </c>
      <c r="C30" s="81">
        <f>'mIoU effective'!C30-mIoU!C30</f>
        <v>3.1939999999999955</v>
      </c>
      <c r="D30" s="81">
        <f>'mIoU effective'!D30-mIoU!D30</f>
        <v>12.509999999999998</v>
      </c>
      <c r="E30" s="81">
        <f>'mIoU effective'!E30-mIoU!E30</f>
        <v>24.800000000000004</v>
      </c>
      <c r="F30" s="166"/>
      <c r="G30" s="81">
        <f>'mIoU effective'!G30-mIoU!G30</f>
        <v>2.5664999999999978</v>
      </c>
      <c r="H30" s="81">
        <f>'mIoU effective'!H30-mIoU!H30</f>
        <v>12.509999999999998</v>
      </c>
      <c r="I30" s="81">
        <f>'mIoU effective'!I30-mIoU!I30</f>
        <v>25</v>
      </c>
    </row>
    <row r="31" spans="1:11" ht="15.75" customHeight="1">
      <c r="A31" s="10" t="s">
        <v>3</v>
      </c>
      <c r="B31" s="88"/>
      <c r="C31" s="89"/>
      <c r="D31" s="89"/>
      <c r="E31" s="89"/>
      <c r="F31" s="81">
        <f>'mIoU effective'!F31-mIoU!F31</f>
        <v>1.5517499999999984</v>
      </c>
      <c r="G31" s="81">
        <f>'mIoU effective'!G31-mIoU!G31</f>
        <v>2.383499999999998</v>
      </c>
      <c r="H31" s="81">
        <f>'mIoU effective'!H31-mIoU!H31</f>
        <v>9.6625000000000014</v>
      </c>
      <c r="I31" s="81">
        <f>'mIoU effective'!I31-mIoU!I31</f>
        <v>25</v>
      </c>
    </row>
    <row r="32" spans="1:11" ht="15.75" customHeight="1">
      <c r="A32" s="22" t="s">
        <v>10</v>
      </c>
      <c r="B32" s="90"/>
      <c r="C32" s="91"/>
      <c r="D32" s="91"/>
      <c r="E32" s="91"/>
      <c r="F32" s="81">
        <f>'mIoU effective'!F32-mIoU!F32</f>
        <v>1.556750000000001</v>
      </c>
      <c r="G32" s="81">
        <f>'mIoU effective'!G32-mIoU!G32</f>
        <v>2.4754999999999967</v>
      </c>
      <c r="H32" s="81">
        <f>'mIoU effective'!H32-mIoU!H32</f>
        <v>12.504999999999995</v>
      </c>
      <c r="I32" s="81">
        <f>'mIoU effective'!I32-mIoU!I32</f>
        <v>25</v>
      </c>
    </row>
    <row r="33" spans="1:9" ht="15.75" customHeight="1">
      <c r="A33" s="4" t="s">
        <v>15</v>
      </c>
      <c r="B33" s="81"/>
      <c r="C33" s="82"/>
      <c r="D33" s="82"/>
      <c r="E33" s="82"/>
      <c r="F33" s="82"/>
      <c r="G33" s="82"/>
      <c r="H33" s="82"/>
      <c r="I33" s="164"/>
    </row>
    <row r="34" spans="1:9" ht="15.75" customHeight="1">
      <c r="A34" s="10" t="s">
        <v>0</v>
      </c>
      <c r="B34" s="81">
        <f>'mIoU effective'!B34-mIoU!B34</f>
        <v>1.4307499999999962</v>
      </c>
      <c r="C34" s="81">
        <f>'mIoU effective'!C34-mIoU!C34</f>
        <v>2.8350000000000009</v>
      </c>
      <c r="D34" s="81">
        <f>'mIoU effective'!D34-mIoU!D34</f>
        <v>13.692500000000003</v>
      </c>
      <c r="E34" s="81">
        <f>'mIoU effective'!E34-mIoU!E34</f>
        <v>26.919999999999995</v>
      </c>
      <c r="F34" s="81">
        <f>'mIoU effective'!F34-mIoU!F34</f>
        <v>1.4312499999999986</v>
      </c>
      <c r="G34" s="81">
        <f>'mIoU effective'!G34-mIoU!G34</f>
        <v>2.8335000000000008</v>
      </c>
      <c r="H34" s="81">
        <f>'mIoU effective'!H34-mIoU!H34</f>
        <v>13.685000000000002</v>
      </c>
      <c r="I34" s="81">
        <f>'mIoU effective'!I34-mIoU!I34</f>
        <v>26.895000000000003</v>
      </c>
    </row>
    <row r="35" spans="1:9" ht="15.75" customHeight="1">
      <c r="A35" s="10" t="s">
        <v>1</v>
      </c>
      <c r="B35" s="81">
        <f>'mIoU effective'!B35-mIoU!B35</f>
        <v>0.97424999999999784</v>
      </c>
      <c r="C35" s="81">
        <f>'mIoU effective'!C35-mIoU!C35</f>
        <v>2.0279999999999987</v>
      </c>
      <c r="D35" s="81">
        <f>'mIoU effective'!D35-mIoU!D35</f>
        <v>11.427499999999995</v>
      </c>
      <c r="E35" s="81">
        <f>'mIoU effective'!E35-mIoU!E35</f>
        <v>18.309999999999995</v>
      </c>
      <c r="F35" s="81">
        <f>'mIoU effective'!F35-mIoU!F35</f>
        <v>1.0117499999999993</v>
      </c>
      <c r="G35" s="81">
        <f>'mIoU effective'!G35-mIoU!G35</f>
        <v>1.9714999999999989</v>
      </c>
      <c r="H35" s="81">
        <f>'mIoU effective'!H35-mIoU!H35</f>
        <v>9.6275000000000048</v>
      </c>
      <c r="I35" s="81">
        <f>'mIoU effective'!I35-mIoU!I35</f>
        <v>18.239999999999995</v>
      </c>
    </row>
    <row r="36" spans="1:9" ht="15.75" customHeight="1">
      <c r="A36" s="10" t="s">
        <v>2</v>
      </c>
      <c r="B36" s="81">
        <f>'mIoU effective'!B36-mIoU!B36</f>
        <v>0.85800000000000409</v>
      </c>
      <c r="C36" s="81">
        <f>'mIoU effective'!C36-mIoU!C36</f>
        <v>2.1554999999999964</v>
      </c>
      <c r="D36" s="81">
        <f>'mIoU effective'!D36-mIoU!D36</f>
        <v>12.702500000000001</v>
      </c>
      <c r="E36" s="81">
        <f>'mIoU effective'!E36-mIoU!E36</f>
        <v>25.024999999999991</v>
      </c>
      <c r="F36" s="81">
        <f>'mIoU effective'!F36-mIoU!F36</f>
        <v>0.97399999999999665</v>
      </c>
      <c r="G36" s="81">
        <f>'mIoU effective'!G36-mIoU!G36</f>
        <v>1.813999999999993</v>
      </c>
      <c r="H36" s="81">
        <f>'mIoU effective'!H36-mIoU!H36</f>
        <v>12.432499999999997</v>
      </c>
      <c r="I36" s="81">
        <f>'mIoU effective'!I36-mIoU!I36</f>
        <v>25.145000000000003</v>
      </c>
    </row>
    <row r="37" spans="1:9" ht="15.75" customHeight="1">
      <c r="A37" s="33" t="s">
        <v>3</v>
      </c>
      <c r="B37" s="88"/>
      <c r="C37" s="89"/>
      <c r="D37" s="89"/>
      <c r="E37" s="89"/>
      <c r="F37" s="81">
        <f>'mIoU effective'!F37-mIoU!F37</f>
        <v>1.3284999999999982</v>
      </c>
      <c r="G37" s="81">
        <f>'mIoU effective'!G37-mIoU!G37</f>
        <v>2.9059999999999988</v>
      </c>
      <c r="H37" s="81">
        <f>'mIoU effective'!H37-mIoU!H37</f>
        <v>11.694999999999993</v>
      </c>
      <c r="I37" s="81">
        <f>'mIoU effective'!I37-mIoU!I37</f>
        <v>23.559999999999995</v>
      </c>
    </row>
    <row r="38" spans="1:9" ht="15.75" customHeight="1">
      <c r="A38" s="34" t="s">
        <v>10</v>
      </c>
      <c r="B38" s="90"/>
      <c r="C38" s="91"/>
      <c r="D38" s="91"/>
      <c r="E38" s="91"/>
      <c r="F38" s="81">
        <f>'mIoU effective'!F38-mIoU!F38</f>
        <v>1.4462499999999991</v>
      </c>
      <c r="G38" s="81">
        <f>'mIoU effective'!G38-mIoU!G38</f>
        <v>2.9375</v>
      </c>
      <c r="H38" s="81">
        <f>'mIoU effective'!H38-mIoU!H38</f>
        <v>12.219999999999999</v>
      </c>
      <c r="I38" s="81">
        <f>'mIoU effective'!I38-mIoU!I38</f>
        <v>24.940000000000005</v>
      </c>
    </row>
  </sheetData>
  <mergeCells count="4">
    <mergeCell ref="B1:I1"/>
    <mergeCell ref="J1:K17"/>
    <mergeCell ref="B2:E2"/>
    <mergeCell ref="F2:I2"/>
  </mergeCells>
  <conditionalFormatting sqref="B4:I38">
    <cfRule type="colorScale" priority="1">
      <colorScale>
        <cfvo type="min"/>
        <cfvo type="percentile" val="50"/>
        <cfvo type="max"/>
        <color rgb="FFE67C73"/>
        <color rgb="FFFFFFFF"/>
        <color rgb="FF57BB8A"/>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O274"/>
  <sheetViews>
    <sheetView workbookViewId="0">
      <pane xSplit="1" ySplit="2" topLeftCell="B4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sheetData>
    <row r="1" spans="1:41" ht="15.75" customHeight="1">
      <c r="A1" s="15"/>
      <c r="B1" s="261" t="s">
        <v>7</v>
      </c>
      <c r="C1" s="248"/>
      <c r="D1" s="248"/>
      <c r="E1" s="275"/>
      <c r="F1" s="276" t="s">
        <v>8</v>
      </c>
      <c r="G1" s="248"/>
      <c r="H1" s="248"/>
      <c r="I1" s="249"/>
      <c r="J1" s="262" t="s">
        <v>24</v>
      </c>
      <c r="K1" s="248"/>
      <c r="L1" s="248"/>
      <c r="M1" s="275"/>
      <c r="N1" s="274" t="s">
        <v>25</v>
      </c>
      <c r="O1" s="248"/>
      <c r="P1" s="248"/>
      <c r="Q1" s="249"/>
      <c r="R1" s="262" t="s">
        <v>26</v>
      </c>
      <c r="S1" s="248"/>
      <c r="T1" s="248"/>
      <c r="U1" s="275"/>
      <c r="V1" s="274" t="s">
        <v>27</v>
      </c>
      <c r="W1" s="248"/>
      <c r="X1" s="248"/>
      <c r="Y1" s="249"/>
      <c r="Z1" s="262" t="s">
        <v>28</v>
      </c>
      <c r="AA1" s="248"/>
      <c r="AB1" s="248"/>
      <c r="AC1" s="275"/>
      <c r="AD1" s="274" t="s">
        <v>29</v>
      </c>
      <c r="AE1" s="248"/>
      <c r="AF1" s="248"/>
      <c r="AG1" s="249"/>
      <c r="AH1" s="262" t="s">
        <v>30</v>
      </c>
      <c r="AI1" s="248"/>
      <c r="AJ1" s="248"/>
      <c r="AK1" s="275"/>
      <c r="AL1" s="274" t="s">
        <v>31</v>
      </c>
      <c r="AM1" s="248"/>
      <c r="AN1" s="248"/>
      <c r="AO1" s="249"/>
    </row>
    <row r="2" spans="1:41" ht="15.75" customHeight="1">
      <c r="A2" s="15"/>
      <c r="B2" s="167">
        <v>2.5000000000000001E-2</v>
      </c>
      <c r="C2" s="168">
        <v>0.05</v>
      </c>
      <c r="D2" s="168">
        <v>0.25</v>
      </c>
      <c r="E2" s="168">
        <v>0.5</v>
      </c>
      <c r="F2" s="167">
        <v>2.5000000000000001E-2</v>
      </c>
      <c r="G2" s="168">
        <v>0.05</v>
      </c>
      <c r="H2" s="168">
        <v>0.25</v>
      </c>
      <c r="I2" s="169">
        <v>0.5</v>
      </c>
      <c r="J2" s="167">
        <v>2.5000000000000001E-2</v>
      </c>
      <c r="K2" s="168">
        <v>0.05</v>
      </c>
      <c r="L2" s="168">
        <v>0.25</v>
      </c>
      <c r="M2" s="168">
        <v>0.5</v>
      </c>
      <c r="N2" s="167">
        <v>2.5000000000000001E-2</v>
      </c>
      <c r="O2" s="168">
        <v>0.05</v>
      </c>
      <c r="P2" s="168">
        <v>0.25</v>
      </c>
      <c r="Q2" s="169">
        <v>0.5</v>
      </c>
      <c r="R2" s="167">
        <v>2.5000000000000001E-2</v>
      </c>
      <c r="S2" s="168">
        <v>0.05</v>
      </c>
      <c r="T2" s="168">
        <v>0.25</v>
      </c>
      <c r="U2" s="168">
        <v>0.5</v>
      </c>
      <c r="V2" s="167">
        <v>2.5000000000000001E-2</v>
      </c>
      <c r="W2" s="168">
        <v>0.05</v>
      </c>
      <c r="X2" s="168">
        <v>0.25</v>
      </c>
      <c r="Y2" s="169">
        <v>0.5</v>
      </c>
      <c r="Z2" s="167">
        <v>2.5000000000000001E-2</v>
      </c>
      <c r="AA2" s="168">
        <v>0.05</v>
      </c>
      <c r="AB2" s="168">
        <v>0.25</v>
      </c>
      <c r="AC2" s="168">
        <v>0.5</v>
      </c>
      <c r="AD2" s="167">
        <v>2.5000000000000001E-2</v>
      </c>
      <c r="AE2" s="168">
        <v>0.05</v>
      </c>
      <c r="AF2" s="168">
        <v>0.25</v>
      </c>
      <c r="AG2" s="169">
        <v>0.5</v>
      </c>
      <c r="AH2" s="167">
        <v>2.5000000000000001E-2</v>
      </c>
      <c r="AI2" s="168">
        <v>0.05</v>
      </c>
      <c r="AJ2" s="168">
        <v>0.25</v>
      </c>
      <c r="AK2" s="168">
        <v>0.5</v>
      </c>
      <c r="AL2" s="167">
        <v>2.5000000000000001E-2</v>
      </c>
      <c r="AM2" s="168">
        <v>0.05</v>
      </c>
      <c r="AN2" s="168">
        <v>0.25</v>
      </c>
      <c r="AO2" s="169">
        <v>0.5</v>
      </c>
    </row>
    <row r="3" spans="1:41" ht="15.75" customHeight="1">
      <c r="A3" s="15"/>
      <c r="B3" s="170" t="s">
        <v>32</v>
      </c>
      <c r="C3" s="171" t="s">
        <v>33</v>
      </c>
      <c r="D3" s="172" t="s">
        <v>34</v>
      </c>
      <c r="E3" s="173" t="s">
        <v>35</v>
      </c>
      <c r="F3" s="174" t="s">
        <v>32</v>
      </c>
      <c r="G3" s="175" t="s">
        <v>33</v>
      </c>
      <c r="H3" s="176" t="s">
        <v>34</v>
      </c>
      <c r="I3" s="177" t="s">
        <v>35</v>
      </c>
      <c r="J3" s="33" t="s">
        <v>32</v>
      </c>
      <c r="K3" s="15" t="s">
        <v>33</v>
      </c>
      <c r="L3" s="15" t="s">
        <v>34</v>
      </c>
      <c r="M3" s="15" t="s">
        <v>35</v>
      </c>
      <c r="N3" s="15" t="s">
        <v>32</v>
      </c>
      <c r="O3" s="15" t="s">
        <v>33</v>
      </c>
      <c r="P3" s="15" t="s">
        <v>34</v>
      </c>
      <c r="Q3" s="178" t="s">
        <v>35</v>
      </c>
      <c r="R3" s="33" t="s">
        <v>32</v>
      </c>
      <c r="S3" s="15" t="s">
        <v>33</v>
      </c>
      <c r="T3" s="15" t="s">
        <v>34</v>
      </c>
      <c r="U3" s="15" t="s">
        <v>35</v>
      </c>
      <c r="V3" s="15" t="s">
        <v>32</v>
      </c>
      <c r="W3" s="15" t="s">
        <v>33</v>
      </c>
      <c r="X3" s="15" t="s">
        <v>34</v>
      </c>
      <c r="Y3" s="178" t="s">
        <v>35</v>
      </c>
      <c r="Z3" s="33" t="s">
        <v>32</v>
      </c>
      <c r="AA3" s="15" t="s">
        <v>33</v>
      </c>
      <c r="AB3" s="15" t="s">
        <v>34</v>
      </c>
      <c r="AC3" s="15" t="s">
        <v>35</v>
      </c>
      <c r="AD3" s="15" t="s">
        <v>32</v>
      </c>
      <c r="AE3" s="15" t="s">
        <v>33</v>
      </c>
      <c r="AF3" s="15" t="s">
        <v>34</v>
      </c>
      <c r="AG3" s="178" t="s">
        <v>35</v>
      </c>
      <c r="AH3" s="15"/>
      <c r="AI3" s="15"/>
      <c r="AJ3" s="15"/>
      <c r="AK3" s="15"/>
      <c r="AL3" s="15"/>
      <c r="AM3" s="15"/>
      <c r="AN3" s="15"/>
      <c r="AO3" s="15"/>
    </row>
    <row r="4" spans="1:41" ht="15.75" customHeight="1">
      <c r="A4" s="15"/>
      <c r="B4" s="179" t="s">
        <v>36</v>
      </c>
      <c r="C4" s="180" t="s">
        <v>36</v>
      </c>
      <c r="D4" s="181" t="s">
        <v>36</v>
      </c>
      <c r="E4" s="182" t="s">
        <v>36</v>
      </c>
      <c r="F4" s="15" t="s">
        <v>37</v>
      </c>
      <c r="G4" s="183" t="s">
        <v>37</v>
      </c>
      <c r="H4" s="184" t="s">
        <v>37</v>
      </c>
      <c r="I4" s="185" t="s">
        <v>37</v>
      </c>
      <c r="J4" s="33" t="s">
        <v>38</v>
      </c>
      <c r="K4" s="15" t="s">
        <v>39</v>
      </c>
      <c r="L4" s="15" t="s">
        <v>40</v>
      </c>
      <c r="M4" s="15" t="s">
        <v>41</v>
      </c>
      <c r="N4" s="15" t="s">
        <v>42</v>
      </c>
      <c r="O4" s="15" t="s">
        <v>43</v>
      </c>
      <c r="P4" s="15" t="s">
        <v>44</v>
      </c>
      <c r="Q4" s="178" t="s">
        <v>45</v>
      </c>
      <c r="R4" s="33" t="s">
        <v>46</v>
      </c>
      <c r="S4" s="15" t="s">
        <v>47</v>
      </c>
      <c r="T4" s="15" t="s">
        <v>48</v>
      </c>
      <c r="U4" s="15" t="s">
        <v>49</v>
      </c>
      <c r="V4" s="15" t="s">
        <v>50</v>
      </c>
      <c r="W4" s="15" t="s">
        <v>51</v>
      </c>
      <c r="X4" s="15" t="s">
        <v>52</v>
      </c>
      <c r="Y4" s="178" t="s">
        <v>53</v>
      </c>
      <c r="Z4" s="33" t="s">
        <v>54</v>
      </c>
      <c r="AA4" s="15" t="s">
        <v>55</v>
      </c>
      <c r="AB4" s="15" t="s">
        <v>56</v>
      </c>
      <c r="AC4" s="15" t="s">
        <v>57</v>
      </c>
      <c r="AD4" s="15" t="s">
        <v>58</v>
      </c>
      <c r="AE4" s="15" t="s">
        <v>59</v>
      </c>
      <c r="AF4" s="15" t="s">
        <v>60</v>
      </c>
      <c r="AG4" s="178" t="s">
        <v>61</v>
      </c>
      <c r="AH4" s="15"/>
      <c r="AI4" s="15"/>
      <c r="AJ4" s="15"/>
      <c r="AK4" s="15"/>
      <c r="AL4" s="15"/>
      <c r="AM4" s="15"/>
      <c r="AN4" s="15"/>
      <c r="AO4" s="15"/>
    </row>
    <row r="5" spans="1:41" ht="15.75" customHeight="1">
      <c r="A5" s="15" t="s">
        <v>62</v>
      </c>
      <c r="B5" s="186">
        <v>0.89090000000000003</v>
      </c>
      <c r="C5" s="180">
        <v>0.83079999999999998</v>
      </c>
      <c r="D5" s="181">
        <v>0.72389999999999999</v>
      </c>
      <c r="E5" s="182">
        <v>0.76880000000000004</v>
      </c>
      <c r="F5" s="15">
        <v>0.86599999999999999</v>
      </c>
      <c r="G5" s="183">
        <v>0.72040000000000004</v>
      </c>
      <c r="H5" s="184">
        <v>0.72050000000000003</v>
      </c>
      <c r="I5" s="185">
        <v>0.43319999999999997</v>
      </c>
      <c r="J5" s="33">
        <v>0.38979999999999998</v>
      </c>
      <c r="K5" s="15">
        <v>0.70379999999999998</v>
      </c>
      <c r="L5" s="15">
        <v>0.15049999999999999</v>
      </c>
      <c r="M5" s="15">
        <v>0.76700000000000002</v>
      </c>
      <c r="N5" s="15">
        <v>0.63749999999999996</v>
      </c>
      <c r="O5" s="15">
        <v>0.63749999999999996</v>
      </c>
      <c r="P5" s="15">
        <v>0.63749999999999996</v>
      </c>
      <c r="Q5" s="178">
        <v>0.63749999999999996</v>
      </c>
      <c r="R5" s="33">
        <v>0.38869999999999999</v>
      </c>
      <c r="S5" s="15">
        <v>0.60270000000000001</v>
      </c>
      <c r="T5" s="15">
        <v>0.14449999999999999</v>
      </c>
      <c r="U5" s="15">
        <v>0.14449999999999999</v>
      </c>
      <c r="V5" s="15">
        <v>0.36530000000000001</v>
      </c>
      <c r="W5" s="15">
        <v>0.13350000000000001</v>
      </c>
      <c r="X5" s="15">
        <v>0.14449999999999999</v>
      </c>
      <c r="Y5" s="178">
        <v>0.14449999999999999</v>
      </c>
      <c r="Z5" s="33">
        <v>0.38529999999999998</v>
      </c>
      <c r="AA5" s="15">
        <v>0.54649999999999999</v>
      </c>
      <c r="AB5" s="15">
        <v>0.14449999999999999</v>
      </c>
      <c r="AC5" s="15">
        <v>0.14449999999999999</v>
      </c>
      <c r="AD5" s="15">
        <v>0.49380000000000002</v>
      </c>
      <c r="AE5" s="15">
        <v>0.38940000000000002</v>
      </c>
      <c r="AF5" s="15">
        <v>0.14449999999999999</v>
      </c>
      <c r="AG5" s="178">
        <v>0.14449999999999999</v>
      </c>
      <c r="AH5" s="15">
        <f t="shared" ref="AH5:AO5" si="0">Z5-J5</f>
        <v>-4.500000000000004E-3</v>
      </c>
      <c r="AI5" s="15">
        <f t="shared" si="0"/>
        <v>-0.1573</v>
      </c>
      <c r="AJ5" s="15">
        <f t="shared" si="0"/>
        <v>-6.0000000000000053E-3</v>
      </c>
      <c r="AK5" s="15">
        <f t="shared" si="0"/>
        <v>-0.62250000000000005</v>
      </c>
      <c r="AL5" s="15">
        <f t="shared" si="0"/>
        <v>-0.14369999999999994</v>
      </c>
      <c r="AM5" s="15">
        <f t="shared" si="0"/>
        <v>-0.24809999999999993</v>
      </c>
      <c r="AN5" s="15">
        <f t="shared" si="0"/>
        <v>-0.49299999999999999</v>
      </c>
      <c r="AO5" s="15">
        <f t="shared" si="0"/>
        <v>-0.49299999999999999</v>
      </c>
    </row>
    <row r="6" spans="1:41" ht="15.75" customHeight="1">
      <c r="A6" s="15" t="s">
        <v>63</v>
      </c>
      <c r="B6" s="179">
        <v>0.99539999999999995</v>
      </c>
      <c r="C6" s="180">
        <v>0.99960000000000004</v>
      </c>
      <c r="D6" s="181">
        <v>0.85650000000000004</v>
      </c>
      <c r="E6" s="182">
        <v>0.98529999999999995</v>
      </c>
      <c r="F6" s="15">
        <v>0.99209999999999998</v>
      </c>
      <c r="G6" s="183">
        <v>0.99339999999999995</v>
      </c>
      <c r="H6" s="184">
        <v>0.90339999999999998</v>
      </c>
      <c r="I6" s="185">
        <v>0.95960000000000001</v>
      </c>
      <c r="J6" s="33" t="s">
        <v>37</v>
      </c>
      <c r="K6" s="15" t="s">
        <v>37</v>
      </c>
      <c r="L6" s="15" t="s">
        <v>37</v>
      </c>
      <c r="M6" s="15" t="s">
        <v>37</v>
      </c>
      <c r="N6" s="15" t="s">
        <v>37</v>
      </c>
      <c r="O6" s="15" t="s">
        <v>37</v>
      </c>
      <c r="P6" s="15" t="s">
        <v>37</v>
      </c>
      <c r="Q6" s="178" t="s">
        <v>37</v>
      </c>
      <c r="R6" s="33" t="s">
        <v>37</v>
      </c>
      <c r="S6" s="15" t="s">
        <v>37</v>
      </c>
      <c r="T6" s="15" t="s">
        <v>37</v>
      </c>
      <c r="U6" s="15" t="s">
        <v>37</v>
      </c>
      <c r="V6" s="15" t="s">
        <v>37</v>
      </c>
      <c r="W6" s="15" t="s">
        <v>37</v>
      </c>
      <c r="X6" s="15" t="s">
        <v>37</v>
      </c>
      <c r="Y6" s="178" t="s">
        <v>37</v>
      </c>
      <c r="Z6" s="33" t="s">
        <v>37</v>
      </c>
      <c r="AA6" s="15" t="s">
        <v>37</v>
      </c>
      <c r="AB6" s="15" t="s">
        <v>37</v>
      </c>
      <c r="AC6" s="15" t="s">
        <v>37</v>
      </c>
      <c r="AD6" s="15" t="s">
        <v>37</v>
      </c>
      <c r="AE6" s="15" t="s">
        <v>37</v>
      </c>
      <c r="AF6" s="15" t="s">
        <v>37</v>
      </c>
      <c r="AG6" s="178" t="s">
        <v>37</v>
      </c>
    </row>
    <row r="7" spans="1:41" ht="15.75" customHeight="1">
      <c r="A7" s="15" t="s">
        <v>64</v>
      </c>
      <c r="B7" s="179">
        <v>0.92949999999999999</v>
      </c>
      <c r="C7" s="180">
        <v>0.91339999999999999</v>
      </c>
      <c r="D7" s="181">
        <v>0.90629999999999999</v>
      </c>
      <c r="E7" s="182">
        <v>0.83819999999999995</v>
      </c>
      <c r="F7" s="15">
        <v>0.91739999999999999</v>
      </c>
      <c r="G7" s="183">
        <v>0.82579999999999998</v>
      </c>
      <c r="H7" s="184">
        <v>0.89570000000000005</v>
      </c>
      <c r="I7" s="185">
        <v>0.56399999999999995</v>
      </c>
      <c r="J7" s="33">
        <v>0.52690000000000003</v>
      </c>
      <c r="K7" s="15">
        <v>0.88249999999999995</v>
      </c>
      <c r="L7" s="15">
        <v>0.4743</v>
      </c>
      <c r="M7" s="15">
        <v>0.83350000000000002</v>
      </c>
      <c r="N7" s="15">
        <v>0.72799999999999998</v>
      </c>
      <c r="O7" s="15">
        <v>0.72799999999999998</v>
      </c>
      <c r="P7" s="15">
        <v>0.72799999999999998</v>
      </c>
      <c r="Q7" s="178">
        <v>0.72799999999999998</v>
      </c>
      <c r="R7" s="33">
        <v>0.52429999999999999</v>
      </c>
      <c r="S7" s="15">
        <v>0.82820000000000005</v>
      </c>
      <c r="T7" s="15">
        <v>0.5</v>
      </c>
      <c r="U7" s="15">
        <v>0.5</v>
      </c>
      <c r="V7" s="15">
        <v>0.55910000000000004</v>
      </c>
      <c r="W7" s="15">
        <v>0.46189999999999998</v>
      </c>
      <c r="X7" s="15">
        <v>0.5</v>
      </c>
      <c r="Y7" s="178">
        <v>0.5</v>
      </c>
      <c r="Z7" s="33">
        <v>0.52339999999999998</v>
      </c>
      <c r="AA7" s="15">
        <v>0.79459999999999997</v>
      </c>
      <c r="AB7" s="15">
        <v>0.5</v>
      </c>
      <c r="AC7" s="15">
        <v>0.5</v>
      </c>
      <c r="AD7" s="15">
        <v>0.61629999999999996</v>
      </c>
      <c r="AE7" s="15">
        <v>0.61019999999999996</v>
      </c>
      <c r="AF7" s="15">
        <v>0.5</v>
      </c>
      <c r="AG7" s="178">
        <v>0.5</v>
      </c>
      <c r="AH7" s="15">
        <f t="shared" ref="AH7:AO7" si="1">Z7-J7</f>
        <v>-3.5000000000000586E-3</v>
      </c>
      <c r="AI7" s="15">
        <f t="shared" si="1"/>
        <v>-8.7899999999999978E-2</v>
      </c>
      <c r="AJ7" s="15">
        <f t="shared" si="1"/>
        <v>2.5700000000000001E-2</v>
      </c>
      <c r="AK7" s="15">
        <f t="shared" si="1"/>
        <v>-0.33350000000000002</v>
      </c>
      <c r="AL7" s="15">
        <f t="shared" si="1"/>
        <v>-0.11170000000000002</v>
      </c>
      <c r="AM7" s="15">
        <f t="shared" si="1"/>
        <v>-0.11780000000000002</v>
      </c>
      <c r="AN7" s="15">
        <f t="shared" si="1"/>
        <v>-0.22799999999999998</v>
      </c>
      <c r="AO7" s="15">
        <f t="shared" si="1"/>
        <v>-0.22799999999999998</v>
      </c>
    </row>
    <row r="8" spans="1:41" ht="15.75" customHeight="1">
      <c r="A8" s="15" t="s">
        <v>65</v>
      </c>
      <c r="B8" s="179">
        <v>0.997</v>
      </c>
      <c r="C8" s="180">
        <v>0.99980000000000002</v>
      </c>
      <c r="D8" s="181">
        <v>0.92749999999999999</v>
      </c>
      <c r="E8" s="182">
        <v>0.99309999999999998</v>
      </c>
      <c r="F8" s="15">
        <v>0.99480000000000002</v>
      </c>
      <c r="G8" s="183">
        <v>0.99680000000000002</v>
      </c>
      <c r="H8" s="184">
        <v>0.9506</v>
      </c>
      <c r="I8" s="185">
        <v>0.98480000000000001</v>
      </c>
      <c r="J8" s="33" t="s">
        <v>37</v>
      </c>
      <c r="K8" s="15" t="s">
        <v>37</v>
      </c>
      <c r="L8" s="15" t="s">
        <v>37</v>
      </c>
      <c r="M8" s="15" t="s">
        <v>37</v>
      </c>
      <c r="N8" s="15" t="s">
        <v>37</v>
      </c>
      <c r="O8" s="15" t="s">
        <v>37</v>
      </c>
      <c r="P8" s="15" t="s">
        <v>37</v>
      </c>
      <c r="Q8" s="178" t="s">
        <v>37</v>
      </c>
      <c r="R8" s="33" t="s">
        <v>37</v>
      </c>
      <c r="S8" s="15" t="s">
        <v>37</v>
      </c>
      <c r="T8" s="15" t="s">
        <v>37</v>
      </c>
      <c r="U8" s="15" t="s">
        <v>37</v>
      </c>
      <c r="V8" s="15" t="s">
        <v>37</v>
      </c>
      <c r="W8" s="15" t="s">
        <v>37</v>
      </c>
      <c r="X8" s="15" t="s">
        <v>37</v>
      </c>
      <c r="Y8" s="178" t="s">
        <v>37</v>
      </c>
      <c r="Z8" s="33" t="s">
        <v>37</v>
      </c>
      <c r="AA8" s="15" t="s">
        <v>37</v>
      </c>
      <c r="AB8" s="15" t="s">
        <v>37</v>
      </c>
      <c r="AC8" s="15" t="s">
        <v>37</v>
      </c>
      <c r="AD8" s="15" t="s">
        <v>37</v>
      </c>
      <c r="AE8" s="15" t="s">
        <v>37</v>
      </c>
      <c r="AF8" s="15" t="s">
        <v>37</v>
      </c>
      <c r="AG8" s="178" t="s">
        <v>37</v>
      </c>
    </row>
    <row r="9" spans="1:41" ht="15.75" customHeight="1">
      <c r="A9" s="15" t="s">
        <v>66</v>
      </c>
      <c r="B9" s="179">
        <v>0.99519999999999997</v>
      </c>
      <c r="C9" s="180">
        <v>0.96150000000000002</v>
      </c>
      <c r="D9" s="181">
        <v>0.95789999999999997</v>
      </c>
      <c r="E9" s="182">
        <v>0.89959999999999996</v>
      </c>
      <c r="F9" s="15">
        <v>0.99419999999999997</v>
      </c>
      <c r="G9" s="183">
        <v>0.93810000000000004</v>
      </c>
      <c r="H9" s="184">
        <v>0.9556</v>
      </c>
      <c r="I9" s="185">
        <v>0.74750000000000005</v>
      </c>
      <c r="J9" s="33">
        <v>0.72199999999999998</v>
      </c>
      <c r="K9" s="15">
        <v>0.83650000000000002</v>
      </c>
      <c r="L9" s="15">
        <v>0.28720000000000001</v>
      </c>
      <c r="M9" s="15">
        <v>0.89890000000000003</v>
      </c>
      <c r="N9" s="15">
        <v>0.84279999999999999</v>
      </c>
      <c r="O9" s="15">
        <v>0.84279999999999999</v>
      </c>
      <c r="P9" s="15">
        <v>0.84279999999999999</v>
      </c>
      <c r="Q9" s="178">
        <v>0.84279999999999999</v>
      </c>
      <c r="R9" s="33">
        <v>0.71450000000000002</v>
      </c>
      <c r="S9" s="15">
        <v>0.75890000000000002</v>
      </c>
      <c r="T9" s="15">
        <v>0.28899999999999998</v>
      </c>
      <c r="U9" s="15">
        <v>0.28899999999999998</v>
      </c>
      <c r="V9" s="15">
        <v>0.54969999999999997</v>
      </c>
      <c r="W9" s="15">
        <v>0.26700000000000002</v>
      </c>
      <c r="X9" s="15">
        <v>0.28899999999999998</v>
      </c>
      <c r="Y9" s="178">
        <v>0.28899999999999998</v>
      </c>
      <c r="Z9" s="33">
        <v>0.7208</v>
      </c>
      <c r="AA9" s="15">
        <v>0.71109999999999995</v>
      </c>
      <c r="AB9" s="15">
        <v>0.28899999999999998</v>
      </c>
      <c r="AC9" s="15">
        <v>0.28899999999999998</v>
      </c>
      <c r="AD9" s="15">
        <v>0.75800000000000001</v>
      </c>
      <c r="AE9" s="15">
        <v>0.56820000000000004</v>
      </c>
      <c r="AF9" s="15">
        <v>0.28899999999999998</v>
      </c>
      <c r="AG9" s="178">
        <v>0.28899999999999998</v>
      </c>
      <c r="AH9" s="15">
        <f t="shared" ref="AH9:AO9" si="2">Z9-J9</f>
        <v>-1.1999999999999789E-3</v>
      </c>
      <c r="AI9" s="15">
        <f t="shared" si="2"/>
        <v>-0.12540000000000007</v>
      </c>
      <c r="AJ9" s="15">
        <f t="shared" si="2"/>
        <v>1.7999999999999683E-3</v>
      </c>
      <c r="AK9" s="15">
        <f t="shared" si="2"/>
        <v>-0.60990000000000011</v>
      </c>
      <c r="AL9" s="15">
        <f t="shared" si="2"/>
        <v>-8.4799999999999986E-2</v>
      </c>
      <c r="AM9" s="15">
        <f t="shared" si="2"/>
        <v>-0.27459999999999996</v>
      </c>
      <c r="AN9" s="15">
        <f t="shared" si="2"/>
        <v>-0.55380000000000007</v>
      </c>
      <c r="AO9" s="15">
        <f t="shared" si="2"/>
        <v>-0.55380000000000007</v>
      </c>
    </row>
    <row r="10" spans="1:41" ht="15.75" customHeight="1">
      <c r="A10" s="15" t="s">
        <v>67</v>
      </c>
      <c r="B10" s="179">
        <v>0.99929999999999997</v>
      </c>
      <c r="C10" s="180">
        <v>0.99980000000000002</v>
      </c>
      <c r="D10" s="181">
        <v>0.92689999999999995</v>
      </c>
      <c r="E10" s="182">
        <v>0.99350000000000005</v>
      </c>
      <c r="F10" s="15">
        <v>0.99909999999999999</v>
      </c>
      <c r="G10" s="183">
        <v>0.99709999999999999</v>
      </c>
      <c r="H10" s="184">
        <v>0.95250000000000001</v>
      </c>
      <c r="I10" s="185">
        <v>0.98160000000000003</v>
      </c>
      <c r="J10" s="33" t="s">
        <v>37</v>
      </c>
      <c r="K10" s="15" t="s">
        <v>37</v>
      </c>
      <c r="L10" s="15" t="s">
        <v>37</v>
      </c>
      <c r="M10" s="15" t="s">
        <v>37</v>
      </c>
      <c r="N10" s="15" t="s">
        <v>37</v>
      </c>
      <c r="O10" s="15" t="s">
        <v>37</v>
      </c>
      <c r="P10" s="15" t="s">
        <v>37</v>
      </c>
      <c r="Q10" s="178" t="s">
        <v>37</v>
      </c>
      <c r="R10" s="33" t="s">
        <v>37</v>
      </c>
      <c r="S10" s="15" t="s">
        <v>37</v>
      </c>
      <c r="T10" s="15" t="s">
        <v>37</v>
      </c>
      <c r="U10" s="15" t="s">
        <v>37</v>
      </c>
      <c r="V10" s="15" t="s">
        <v>37</v>
      </c>
      <c r="W10" s="15" t="s">
        <v>37</v>
      </c>
      <c r="X10" s="15" t="s">
        <v>37</v>
      </c>
      <c r="Y10" s="178" t="s">
        <v>37</v>
      </c>
      <c r="Z10" s="33" t="s">
        <v>37</v>
      </c>
      <c r="AA10" s="15" t="s">
        <v>37</v>
      </c>
      <c r="AB10" s="15" t="s">
        <v>37</v>
      </c>
      <c r="AC10" s="15" t="s">
        <v>37</v>
      </c>
      <c r="AD10" s="15" t="s">
        <v>37</v>
      </c>
      <c r="AE10" s="15" t="s">
        <v>37</v>
      </c>
      <c r="AF10" s="15" t="s">
        <v>37</v>
      </c>
      <c r="AG10" s="178" t="s">
        <v>37</v>
      </c>
    </row>
    <row r="11" spans="1:41" ht="15.75" customHeight="1">
      <c r="A11" s="15"/>
      <c r="B11" s="187" t="s">
        <v>68</v>
      </c>
      <c r="C11" s="188" t="s">
        <v>69</v>
      </c>
      <c r="D11" s="189" t="s">
        <v>70</v>
      </c>
      <c r="E11" s="190" t="s">
        <v>71</v>
      </c>
      <c r="F11" s="191" t="s">
        <v>68</v>
      </c>
      <c r="G11" s="192" t="s">
        <v>69</v>
      </c>
      <c r="H11" s="193" t="s">
        <v>70</v>
      </c>
      <c r="I11" s="194" t="s">
        <v>71</v>
      </c>
      <c r="J11" s="33" t="s">
        <v>68</v>
      </c>
      <c r="K11" s="15" t="s">
        <v>69</v>
      </c>
      <c r="L11" s="15" t="s">
        <v>70</v>
      </c>
      <c r="M11" s="15" t="s">
        <v>71</v>
      </c>
      <c r="N11" s="15" t="s">
        <v>68</v>
      </c>
      <c r="O11" s="15" t="s">
        <v>69</v>
      </c>
      <c r="P11" s="15" t="s">
        <v>70</v>
      </c>
      <c r="Q11" s="178" t="s">
        <v>71</v>
      </c>
      <c r="R11" s="33" t="s">
        <v>68</v>
      </c>
      <c r="S11" s="15" t="s">
        <v>69</v>
      </c>
      <c r="T11" s="15" t="s">
        <v>70</v>
      </c>
      <c r="U11" s="15" t="s">
        <v>71</v>
      </c>
      <c r="V11" s="15" t="s">
        <v>68</v>
      </c>
      <c r="W11" s="15" t="s">
        <v>69</v>
      </c>
      <c r="X11" s="15" t="s">
        <v>70</v>
      </c>
      <c r="Y11" s="178" t="s">
        <v>71</v>
      </c>
      <c r="Z11" s="33" t="s">
        <v>68</v>
      </c>
      <c r="AA11" s="15" t="s">
        <v>69</v>
      </c>
      <c r="AB11" s="15" t="s">
        <v>70</v>
      </c>
      <c r="AC11" s="15" t="s">
        <v>71</v>
      </c>
      <c r="AD11" s="15" t="s">
        <v>68</v>
      </c>
      <c r="AE11" s="15" t="s">
        <v>69</v>
      </c>
      <c r="AF11" s="15" t="s">
        <v>70</v>
      </c>
      <c r="AG11" s="178" t="s">
        <v>71</v>
      </c>
      <c r="AH11" s="15"/>
      <c r="AI11" s="15"/>
      <c r="AJ11" s="15"/>
      <c r="AK11" s="15"/>
      <c r="AL11" s="15"/>
      <c r="AM11" s="15"/>
      <c r="AN11" s="15"/>
      <c r="AO11" s="15"/>
    </row>
    <row r="12" spans="1:41" ht="15.75" customHeight="1">
      <c r="A12" s="15"/>
      <c r="B12" s="195" t="s">
        <v>36</v>
      </c>
      <c r="C12" s="196" t="s">
        <v>36</v>
      </c>
      <c r="D12" s="197" t="s">
        <v>36</v>
      </c>
      <c r="E12" s="198" t="s">
        <v>36</v>
      </c>
      <c r="F12" s="199" t="s">
        <v>37</v>
      </c>
      <c r="G12" s="200" t="s">
        <v>37</v>
      </c>
      <c r="H12" s="201" t="s">
        <v>37</v>
      </c>
      <c r="I12" s="202" t="s">
        <v>37</v>
      </c>
      <c r="J12" s="33" t="s">
        <v>72</v>
      </c>
      <c r="K12" s="15" t="s">
        <v>73</v>
      </c>
      <c r="L12" s="15" t="s">
        <v>74</v>
      </c>
      <c r="M12" s="15" t="s">
        <v>75</v>
      </c>
      <c r="N12" s="15" t="s">
        <v>76</v>
      </c>
      <c r="O12" s="15" t="s">
        <v>77</v>
      </c>
      <c r="P12" s="15" t="s">
        <v>78</v>
      </c>
      <c r="Q12" s="178" t="s">
        <v>79</v>
      </c>
      <c r="R12" s="33" t="s">
        <v>80</v>
      </c>
      <c r="S12" s="15" t="s">
        <v>81</v>
      </c>
      <c r="T12" s="15" t="s">
        <v>82</v>
      </c>
      <c r="U12" s="15" t="s">
        <v>83</v>
      </c>
      <c r="V12" s="15" t="s">
        <v>84</v>
      </c>
      <c r="W12" s="15" t="s">
        <v>85</v>
      </c>
      <c r="X12" s="15" t="s">
        <v>86</v>
      </c>
      <c r="Y12" s="178" t="s">
        <v>87</v>
      </c>
      <c r="Z12" s="33" t="s">
        <v>88</v>
      </c>
      <c r="AA12" s="15" t="s">
        <v>89</v>
      </c>
      <c r="AB12" s="15" t="s">
        <v>90</v>
      </c>
      <c r="AC12" s="15" t="s">
        <v>91</v>
      </c>
      <c r="AD12" s="15" t="s">
        <v>92</v>
      </c>
      <c r="AE12" s="15" t="s">
        <v>93</v>
      </c>
      <c r="AF12" s="15" t="s">
        <v>94</v>
      </c>
      <c r="AG12" s="178" t="s">
        <v>95</v>
      </c>
      <c r="AH12" s="15"/>
      <c r="AI12" s="15"/>
      <c r="AJ12" s="15"/>
      <c r="AK12" s="15"/>
      <c r="AL12" s="15"/>
      <c r="AM12" s="15"/>
      <c r="AN12" s="15"/>
      <c r="AO12" s="15"/>
    </row>
    <row r="13" spans="1:41" ht="15.75" customHeight="1">
      <c r="A13" s="15" t="s">
        <v>62</v>
      </c>
      <c r="B13" s="195">
        <v>0.73970000000000002</v>
      </c>
      <c r="C13" s="196">
        <v>0.89049999999999996</v>
      </c>
      <c r="D13" s="197">
        <v>0.78290000000000004</v>
      </c>
      <c r="E13" s="198">
        <v>0.82840000000000003</v>
      </c>
      <c r="F13" s="199">
        <v>0.61140000000000005</v>
      </c>
      <c r="G13" s="200">
        <v>0.53549999999999998</v>
      </c>
      <c r="H13" s="201">
        <v>0.50529999999999997</v>
      </c>
      <c r="I13" s="202">
        <v>0.53779999999999994</v>
      </c>
      <c r="J13" s="33">
        <v>0.71189999999999998</v>
      </c>
      <c r="K13" s="15">
        <v>0.81279999999999997</v>
      </c>
      <c r="L13" s="15">
        <v>0.7671</v>
      </c>
      <c r="M13" s="15">
        <v>0.82869999999999999</v>
      </c>
      <c r="N13" s="15">
        <v>0.1925</v>
      </c>
      <c r="O13" s="15">
        <v>0.1925</v>
      </c>
      <c r="P13" s="15">
        <v>0.1925</v>
      </c>
      <c r="Q13" s="178">
        <v>0.82869999999999999</v>
      </c>
      <c r="R13" s="33">
        <v>0.71189999999999998</v>
      </c>
      <c r="S13" s="15">
        <v>0.83960000000000001</v>
      </c>
      <c r="T13" s="15">
        <v>0.74390000000000001</v>
      </c>
      <c r="U13" s="15">
        <v>0.46850000000000003</v>
      </c>
      <c r="V13" s="15">
        <v>0.47639999999999999</v>
      </c>
      <c r="W13" s="15">
        <v>0.374</v>
      </c>
      <c r="X13" s="15">
        <v>6.4259999999999998E-2</v>
      </c>
      <c r="Y13" s="178">
        <v>3.0460000000000001E-2</v>
      </c>
      <c r="Z13" s="33">
        <v>0.58840000000000003</v>
      </c>
      <c r="AA13" s="15">
        <v>0.83520000000000005</v>
      </c>
      <c r="AB13" s="15">
        <v>0.64019999999999999</v>
      </c>
      <c r="AC13" s="15">
        <v>0.82869999999999999</v>
      </c>
      <c r="AD13" s="15">
        <v>0.4955</v>
      </c>
      <c r="AE13" s="15">
        <v>0.46089999999999998</v>
      </c>
      <c r="AF13" s="15">
        <v>0.13439999999999999</v>
      </c>
      <c r="AG13" s="178">
        <v>0.1159</v>
      </c>
      <c r="AH13" s="15">
        <f t="shared" ref="AH13:AO13" si="3">Z13-J13</f>
        <v>-0.12349999999999994</v>
      </c>
      <c r="AI13" s="15">
        <f t="shared" si="3"/>
        <v>2.2400000000000087E-2</v>
      </c>
      <c r="AJ13" s="15">
        <f t="shared" si="3"/>
        <v>-0.12690000000000001</v>
      </c>
      <c r="AK13" s="15">
        <f t="shared" si="3"/>
        <v>0</v>
      </c>
      <c r="AL13" s="15">
        <f t="shared" si="3"/>
        <v>0.30299999999999999</v>
      </c>
      <c r="AM13" s="15">
        <f t="shared" si="3"/>
        <v>0.26839999999999997</v>
      </c>
      <c r="AN13" s="15">
        <f t="shared" si="3"/>
        <v>-5.8100000000000013E-2</v>
      </c>
      <c r="AO13" s="15">
        <f t="shared" si="3"/>
        <v>-0.71279999999999999</v>
      </c>
    </row>
    <row r="14" spans="1:41" ht="15.75" customHeight="1">
      <c r="A14" s="15" t="s">
        <v>63</v>
      </c>
      <c r="B14" s="195">
        <v>0.96650000000000003</v>
      </c>
      <c r="C14" s="196">
        <v>0.93389999999999995</v>
      </c>
      <c r="D14" s="197">
        <v>0.93810000000000004</v>
      </c>
      <c r="E14" s="198">
        <v>0.94350000000000001</v>
      </c>
      <c r="F14" s="199">
        <v>0.96179999999999999</v>
      </c>
      <c r="G14" s="200">
        <v>0.92530000000000001</v>
      </c>
      <c r="H14" s="201">
        <v>0.93079999999999996</v>
      </c>
      <c r="I14" s="202">
        <v>0.92210000000000003</v>
      </c>
      <c r="J14" s="33" t="s">
        <v>37</v>
      </c>
      <c r="K14" s="15" t="s">
        <v>37</v>
      </c>
      <c r="L14" s="15" t="s">
        <v>37</v>
      </c>
      <c r="M14" s="15" t="s">
        <v>37</v>
      </c>
      <c r="N14" s="15" t="s">
        <v>37</v>
      </c>
      <c r="O14" s="15" t="s">
        <v>37</v>
      </c>
      <c r="P14" s="15" t="s">
        <v>37</v>
      </c>
      <c r="Q14" s="178" t="s">
        <v>37</v>
      </c>
      <c r="R14" s="33" t="s">
        <v>37</v>
      </c>
      <c r="S14" s="15" t="s">
        <v>37</v>
      </c>
      <c r="T14" s="15" t="s">
        <v>37</v>
      </c>
      <c r="U14" s="15" t="s">
        <v>37</v>
      </c>
      <c r="V14" s="15" t="s">
        <v>37</v>
      </c>
      <c r="W14" s="15" t="s">
        <v>37</v>
      </c>
      <c r="X14" s="15" t="s">
        <v>37</v>
      </c>
      <c r="Y14" s="178" t="s">
        <v>37</v>
      </c>
      <c r="Z14" s="33" t="s">
        <v>37</v>
      </c>
      <c r="AA14" s="15" t="s">
        <v>37</v>
      </c>
      <c r="AB14" s="15" t="s">
        <v>37</v>
      </c>
      <c r="AC14" s="15" t="s">
        <v>37</v>
      </c>
      <c r="AD14" s="15" t="s">
        <v>37</v>
      </c>
      <c r="AE14" s="15" t="s">
        <v>37</v>
      </c>
      <c r="AF14" s="15" t="s">
        <v>37</v>
      </c>
      <c r="AG14" s="178" t="s">
        <v>37</v>
      </c>
    </row>
    <row r="15" spans="1:41" ht="15.75" customHeight="1">
      <c r="A15" s="15" t="s">
        <v>64</v>
      </c>
      <c r="B15" s="195">
        <v>0.80059999999999998</v>
      </c>
      <c r="C15" s="196">
        <v>0.95679999999999998</v>
      </c>
      <c r="D15" s="197">
        <v>0.90210000000000001</v>
      </c>
      <c r="E15" s="198">
        <v>0.95779999999999998</v>
      </c>
      <c r="F15" s="199">
        <v>0.73740000000000006</v>
      </c>
      <c r="G15" s="200">
        <v>0.76949999999999996</v>
      </c>
      <c r="H15" s="201">
        <v>0.6855</v>
      </c>
      <c r="I15" s="202">
        <v>0.70679999999999998</v>
      </c>
      <c r="J15" s="33">
        <v>0.7722</v>
      </c>
      <c r="K15" s="15">
        <v>0.85489999999999999</v>
      </c>
      <c r="L15" s="15">
        <v>0.80410000000000004</v>
      </c>
      <c r="M15" s="15">
        <v>0.90259999999999996</v>
      </c>
      <c r="N15" s="15">
        <v>0.4128</v>
      </c>
      <c r="O15" s="15">
        <v>0.4128</v>
      </c>
      <c r="P15" s="15">
        <v>0.4128</v>
      </c>
      <c r="Q15" s="178">
        <v>0.90259999999999996</v>
      </c>
      <c r="R15" s="33">
        <v>0.7722</v>
      </c>
      <c r="S15" s="15">
        <v>0.87350000000000005</v>
      </c>
      <c r="T15" s="15">
        <v>0.83599999999999997</v>
      </c>
      <c r="U15" s="15">
        <v>0.8851</v>
      </c>
      <c r="V15" s="15">
        <v>0.80679999999999996</v>
      </c>
      <c r="W15" s="15">
        <v>0.58779999999999999</v>
      </c>
      <c r="X15" s="15">
        <v>0.54420000000000002</v>
      </c>
      <c r="Y15" s="178">
        <v>0.51119999999999999</v>
      </c>
      <c r="Z15" s="33">
        <v>0.60899999999999999</v>
      </c>
      <c r="AA15" s="15">
        <v>0.86150000000000004</v>
      </c>
      <c r="AB15" s="15">
        <v>0.87</v>
      </c>
      <c r="AC15" s="15">
        <v>0.90259999999999996</v>
      </c>
      <c r="AD15" s="15">
        <v>0.51329999999999998</v>
      </c>
      <c r="AE15" s="15">
        <v>0.66879999999999995</v>
      </c>
      <c r="AF15" s="15">
        <v>0.6048</v>
      </c>
      <c r="AG15" s="178">
        <v>0.59219999999999995</v>
      </c>
      <c r="AH15" s="15">
        <f t="shared" ref="AH15:AO15" si="4">Z15-J15</f>
        <v>-0.16320000000000001</v>
      </c>
      <c r="AI15" s="15">
        <f t="shared" si="4"/>
        <v>6.6000000000000503E-3</v>
      </c>
      <c r="AJ15" s="15">
        <f t="shared" si="4"/>
        <v>6.5899999999999959E-2</v>
      </c>
      <c r="AK15" s="15">
        <f t="shared" si="4"/>
        <v>0</v>
      </c>
      <c r="AL15" s="15">
        <f t="shared" si="4"/>
        <v>0.10049999999999998</v>
      </c>
      <c r="AM15" s="15">
        <f t="shared" si="4"/>
        <v>0.25599999999999995</v>
      </c>
      <c r="AN15" s="15">
        <f t="shared" si="4"/>
        <v>0.192</v>
      </c>
      <c r="AO15" s="15">
        <f t="shared" si="4"/>
        <v>-0.31040000000000001</v>
      </c>
    </row>
    <row r="16" spans="1:41" ht="15.75" customHeight="1">
      <c r="A16" s="15" t="s">
        <v>65</v>
      </c>
      <c r="B16" s="195">
        <v>0.97819999999999996</v>
      </c>
      <c r="C16" s="196">
        <v>0.95540000000000003</v>
      </c>
      <c r="D16" s="197">
        <v>0.95389999999999997</v>
      </c>
      <c r="E16" s="198">
        <v>0.96299999999999997</v>
      </c>
      <c r="F16" s="199">
        <v>0.97719999999999996</v>
      </c>
      <c r="G16" s="200">
        <v>0.95279999999999998</v>
      </c>
      <c r="H16" s="201">
        <v>0.95330000000000004</v>
      </c>
      <c r="I16" s="202">
        <v>0.93140000000000001</v>
      </c>
      <c r="J16" s="33" t="s">
        <v>37</v>
      </c>
      <c r="K16" s="15" t="s">
        <v>37</v>
      </c>
      <c r="L16" s="15" t="s">
        <v>37</v>
      </c>
      <c r="M16" s="15" t="s">
        <v>37</v>
      </c>
      <c r="N16" s="15" t="s">
        <v>37</v>
      </c>
      <c r="O16" s="15" t="s">
        <v>37</v>
      </c>
      <c r="P16" s="15" t="s">
        <v>37</v>
      </c>
      <c r="Q16" s="178" t="s">
        <v>37</v>
      </c>
      <c r="R16" s="33" t="s">
        <v>37</v>
      </c>
      <c r="S16" s="15" t="s">
        <v>37</v>
      </c>
      <c r="T16" s="15" t="s">
        <v>37</v>
      </c>
      <c r="U16" s="15" t="s">
        <v>37</v>
      </c>
      <c r="V16" s="15" t="s">
        <v>37</v>
      </c>
      <c r="W16" s="15" t="s">
        <v>37</v>
      </c>
      <c r="X16" s="15" t="s">
        <v>37</v>
      </c>
      <c r="Y16" s="178" t="s">
        <v>37</v>
      </c>
      <c r="Z16" s="33" t="s">
        <v>37</v>
      </c>
      <c r="AA16" s="15" t="s">
        <v>37</v>
      </c>
      <c r="AB16" s="15" t="s">
        <v>37</v>
      </c>
      <c r="AC16" s="15" t="s">
        <v>37</v>
      </c>
      <c r="AD16" s="15" t="s">
        <v>37</v>
      </c>
      <c r="AE16" s="15" t="s">
        <v>37</v>
      </c>
      <c r="AF16" s="15" t="s">
        <v>37</v>
      </c>
      <c r="AG16" s="178" t="s">
        <v>37</v>
      </c>
    </row>
    <row r="17" spans="1:41" ht="15.75" customHeight="1">
      <c r="A17" s="15" t="s">
        <v>66</v>
      </c>
      <c r="B17" s="195">
        <v>0.96430000000000005</v>
      </c>
      <c r="C17" s="196">
        <v>0.996</v>
      </c>
      <c r="D17" s="197">
        <v>0.97070000000000001</v>
      </c>
      <c r="E17" s="198">
        <v>0.98550000000000004</v>
      </c>
      <c r="F17" s="199">
        <v>0.94279999999999997</v>
      </c>
      <c r="G17" s="200">
        <v>0.98340000000000005</v>
      </c>
      <c r="H17" s="201">
        <v>0.93869999999999998</v>
      </c>
      <c r="I17" s="202">
        <v>0.96340000000000003</v>
      </c>
      <c r="J17" s="33">
        <v>0.97509999999999997</v>
      </c>
      <c r="K17" s="15">
        <v>0.98529999999999995</v>
      </c>
      <c r="L17" s="15">
        <v>0.98180000000000001</v>
      </c>
      <c r="M17" s="15">
        <v>0.98550000000000004</v>
      </c>
      <c r="N17" s="15">
        <v>0.36969999999999997</v>
      </c>
      <c r="O17" s="15">
        <v>0.36969999999999997</v>
      </c>
      <c r="P17" s="15">
        <v>0.36969999999999997</v>
      </c>
      <c r="Q17" s="178">
        <v>0.98550000000000004</v>
      </c>
      <c r="R17" s="33">
        <v>0.97509999999999997</v>
      </c>
      <c r="S17" s="15">
        <v>0.98770000000000002</v>
      </c>
      <c r="T17" s="15">
        <v>0.97609999999999997</v>
      </c>
      <c r="U17" s="15">
        <v>0.79510000000000003</v>
      </c>
      <c r="V17" s="15">
        <v>0.81950000000000001</v>
      </c>
      <c r="W17" s="15">
        <v>0.69930000000000003</v>
      </c>
      <c r="X17" s="15">
        <v>0.12189999999999999</v>
      </c>
      <c r="Y17" s="178">
        <v>5.9220000000000002E-2</v>
      </c>
      <c r="Z17" s="33">
        <v>0.96919999999999995</v>
      </c>
      <c r="AA17" s="15">
        <v>0.98770000000000002</v>
      </c>
      <c r="AB17" s="15">
        <v>0.94340000000000002</v>
      </c>
      <c r="AC17" s="15">
        <v>0.98550000000000004</v>
      </c>
      <c r="AD17" s="15">
        <v>0.96419999999999995</v>
      </c>
      <c r="AE17" s="15">
        <v>0.82889999999999997</v>
      </c>
      <c r="AF17" s="15">
        <v>0.25080000000000002</v>
      </c>
      <c r="AG17" s="178">
        <v>0.21690000000000001</v>
      </c>
      <c r="AH17" s="15">
        <f t="shared" ref="AH17:AO17" si="5">Z17-J17</f>
        <v>-5.9000000000000163E-3</v>
      </c>
      <c r="AI17" s="15">
        <f t="shared" si="5"/>
        <v>2.4000000000000687E-3</v>
      </c>
      <c r="AJ17" s="15">
        <f t="shared" si="5"/>
        <v>-3.839999999999999E-2</v>
      </c>
      <c r="AK17" s="15">
        <f t="shared" si="5"/>
        <v>0</v>
      </c>
      <c r="AL17" s="15">
        <f t="shared" si="5"/>
        <v>0.59450000000000003</v>
      </c>
      <c r="AM17" s="15">
        <f t="shared" si="5"/>
        <v>0.4592</v>
      </c>
      <c r="AN17" s="15">
        <f t="shared" si="5"/>
        <v>-0.11889999999999995</v>
      </c>
      <c r="AO17" s="15">
        <f t="shared" si="5"/>
        <v>-0.76860000000000006</v>
      </c>
    </row>
    <row r="18" spans="1:41" ht="15.75" customHeight="1">
      <c r="A18" s="15" t="s">
        <v>67</v>
      </c>
      <c r="B18" s="195">
        <v>0.99380000000000002</v>
      </c>
      <c r="C18" s="196">
        <v>0.99060000000000004</v>
      </c>
      <c r="D18" s="197">
        <v>0.99460000000000004</v>
      </c>
      <c r="E18" s="198">
        <v>0.99719999999999998</v>
      </c>
      <c r="F18" s="199">
        <v>0.9929</v>
      </c>
      <c r="G18" s="200">
        <v>0.9879</v>
      </c>
      <c r="H18" s="201">
        <v>0.99509999999999998</v>
      </c>
      <c r="I18" s="202">
        <v>0.99460000000000004</v>
      </c>
      <c r="J18" s="33" t="s">
        <v>37</v>
      </c>
      <c r="K18" s="15" t="s">
        <v>37</v>
      </c>
      <c r="L18" s="15" t="s">
        <v>37</v>
      </c>
      <c r="M18" s="15" t="s">
        <v>37</v>
      </c>
      <c r="N18" s="15" t="s">
        <v>37</v>
      </c>
      <c r="O18" s="15" t="s">
        <v>37</v>
      </c>
      <c r="P18" s="15" t="s">
        <v>37</v>
      </c>
      <c r="Q18" s="178" t="s">
        <v>37</v>
      </c>
      <c r="R18" s="33" t="s">
        <v>37</v>
      </c>
      <c r="S18" s="15" t="s">
        <v>37</v>
      </c>
      <c r="T18" s="15" t="s">
        <v>37</v>
      </c>
      <c r="U18" s="15" t="s">
        <v>37</v>
      </c>
      <c r="V18" s="15" t="s">
        <v>37</v>
      </c>
      <c r="W18" s="15" t="s">
        <v>37</v>
      </c>
      <c r="X18" s="15" t="s">
        <v>37</v>
      </c>
      <c r="Y18" s="178" t="s">
        <v>37</v>
      </c>
      <c r="Z18" s="33" t="s">
        <v>37</v>
      </c>
      <c r="AA18" s="15" t="s">
        <v>37</v>
      </c>
      <c r="AB18" s="15" t="s">
        <v>37</v>
      </c>
      <c r="AC18" s="15" t="s">
        <v>37</v>
      </c>
      <c r="AD18" s="15" t="s">
        <v>37</v>
      </c>
      <c r="AE18" s="15" t="s">
        <v>37</v>
      </c>
      <c r="AF18" s="15" t="s">
        <v>37</v>
      </c>
      <c r="AG18" s="178" t="s">
        <v>37</v>
      </c>
    </row>
    <row r="19" spans="1:41" ht="15.75" customHeight="1">
      <c r="A19" s="15"/>
      <c r="B19" s="170" t="s">
        <v>96</v>
      </c>
      <c r="C19" s="171" t="s">
        <v>97</v>
      </c>
      <c r="D19" s="172" t="s">
        <v>98</v>
      </c>
      <c r="E19" s="173" t="s">
        <v>99</v>
      </c>
      <c r="F19" s="203" t="s">
        <v>96</v>
      </c>
      <c r="G19" s="175" t="s">
        <v>97</v>
      </c>
      <c r="H19" s="176" t="s">
        <v>98</v>
      </c>
      <c r="I19" s="177" t="s">
        <v>99</v>
      </c>
      <c r="J19" s="33" t="s">
        <v>96</v>
      </c>
      <c r="K19" s="15" t="s">
        <v>97</v>
      </c>
      <c r="L19" s="15" t="s">
        <v>98</v>
      </c>
      <c r="M19" s="15" t="s">
        <v>99</v>
      </c>
      <c r="N19" s="15" t="s">
        <v>96</v>
      </c>
      <c r="O19" s="15" t="s">
        <v>97</v>
      </c>
      <c r="P19" s="15" t="s">
        <v>98</v>
      </c>
      <c r="Q19" s="178" t="s">
        <v>99</v>
      </c>
      <c r="R19" s="33" t="s">
        <v>96</v>
      </c>
      <c r="S19" s="15" t="s">
        <v>97</v>
      </c>
      <c r="T19" s="15" t="s">
        <v>98</v>
      </c>
      <c r="U19" s="15" t="s">
        <v>99</v>
      </c>
      <c r="V19" s="15" t="s">
        <v>96</v>
      </c>
      <c r="W19" s="15" t="s">
        <v>97</v>
      </c>
      <c r="X19" s="15" t="s">
        <v>98</v>
      </c>
      <c r="Y19" s="178" t="s">
        <v>99</v>
      </c>
      <c r="Z19" s="33" t="s">
        <v>96</v>
      </c>
      <c r="AA19" s="15" t="s">
        <v>97</v>
      </c>
      <c r="AB19" s="15" t="s">
        <v>98</v>
      </c>
      <c r="AC19" s="15" t="s">
        <v>99</v>
      </c>
      <c r="AD19" s="15" t="s">
        <v>96</v>
      </c>
      <c r="AE19" s="15" t="s">
        <v>97</v>
      </c>
      <c r="AF19" s="15" t="s">
        <v>98</v>
      </c>
      <c r="AG19" s="178" t="s">
        <v>99</v>
      </c>
      <c r="AH19" s="15"/>
      <c r="AI19" s="15"/>
      <c r="AJ19" s="15"/>
      <c r="AK19" s="15"/>
      <c r="AL19" s="15"/>
      <c r="AM19" s="15"/>
      <c r="AN19" s="15"/>
      <c r="AO19" s="15"/>
    </row>
    <row r="20" spans="1:41" ht="15.75" customHeight="1">
      <c r="A20" s="15"/>
      <c r="B20" s="179" t="s">
        <v>36</v>
      </c>
      <c r="C20" s="180" t="s">
        <v>36</v>
      </c>
      <c r="D20" s="181" t="s">
        <v>36</v>
      </c>
      <c r="E20" s="182" t="s">
        <v>36</v>
      </c>
      <c r="F20" s="204" t="s">
        <v>37</v>
      </c>
      <c r="G20" s="183" t="s">
        <v>37</v>
      </c>
      <c r="H20" s="184" t="s">
        <v>37</v>
      </c>
      <c r="I20" s="185" t="s">
        <v>37</v>
      </c>
      <c r="J20" s="33" t="s">
        <v>100</v>
      </c>
      <c r="K20" s="15" t="s">
        <v>101</v>
      </c>
      <c r="L20" s="15" t="s">
        <v>102</v>
      </c>
      <c r="M20" s="15" t="s">
        <v>103</v>
      </c>
      <c r="N20" s="15" t="s">
        <v>104</v>
      </c>
      <c r="O20" s="15" t="s">
        <v>105</v>
      </c>
      <c r="P20" s="15" t="s">
        <v>106</v>
      </c>
      <c r="Q20" s="178" t="s">
        <v>107</v>
      </c>
      <c r="R20" s="33" t="s">
        <v>108</v>
      </c>
      <c r="S20" s="15" t="s">
        <v>109</v>
      </c>
      <c r="T20" s="15" t="s">
        <v>110</v>
      </c>
      <c r="U20" s="15" t="s">
        <v>111</v>
      </c>
      <c r="V20" s="15" t="s">
        <v>112</v>
      </c>
      <c r="W20" s="15" t="s">
        <v>113</v>
      </c>
      <c r="X20" s="15" t="s">
        <v>114</v>
      </c>
      <c r="Y20" s="178" t="s">
        <v>115</v>
      </c>
      <c r="Z20" s="33" t="s">
        <v>116</v>
      </c>
      <c r="AA20" s="15" t="s">
        <v>117</v>
      </c>
      <c r="AB20" s="15" t="s">
        <v>118</v>
      </c>
      <c r="AC20" s="15" t="s">
        <v>119</v>
      </c>
      <c r="AD20" s="15" t="s">
        <v>120</v>
      </c>
      <c r="AE20" s="15" t="s">
        <v>121</v>
      </c>
      <c r="AF20" s="15" t="s">
        <v>122</v>
      </c>
      <c r="AG20" s="178" t="s">
        <v>123</v>
      </c>
      <c r="AH20" s="15"/>
      <c r="AI20" s="15"/>
      <c r="AJ20" s="15"/>
      <c r="AK20" s="15"/>
      <c r="AL20" s="15"/>
      <c r="AM20" s="15"/>
      <c r="AN20" s="15"/>
      <c r="AO20" s="15"/>
    </row>
    <row r="21" spans="1:41" ht="15.75" customHeight="1">
      <c r="A21" s="15" t="s">
        <v>62</v>
      </c>
      <c r="B21" s="179">
        <v>0.28360000000000002</v>
      </c>
      <c r="C21" s="180">
        <v>0.59630000000000005</v>
      </c>
      <c r="D21" s="181">
        <v>0.55389999999999995</v>
      </c>
      <c r="E21" s="182">
        <v>0.67769999999999997</v>
      </c>
      <c r="F21" s="204">
        <v>0.75990000000000002</v>
      </c>
      <c r="G21" s="183">
        <v>0.76800000000000002</v>
      </c>
      <c r="H21" s="184">
        <v>0.66820000000000002</v>
      </c>
      <c r="I21" s="185">
        <v>0.33500000000000002</v>
      </c>
      <c r="J21" s="33">
        <v>0.30099999999999999</v>
      </c>
      <c r="K21" s="15">
        <v>0.59789999999999999</v>
      </c>
      <c r="L21" s="15">
        <v>0.32279999999999998</v>
      </c>
      <c r="M21" s="15">
        <v>0.6794</v>
      </c>
      <c r="N21" s="15">
        <v>0.30099999999999999</v>
      </c>
      <c r="O21" s="15">
        <v>0.59789999999999999</v>
      </c>
      <c r="P21" s="15">
        <v>0.19309999999999999</v>
      </c>
      <c r="Q21" s="178">
        <v>0.6794</v>
      </c>
      <c r="R21" s="33">
        <v>0.30690000000000001</v>
      </c>
      <c r="S21" s="15">
        <v>0.34799999999999998</v>
      </c>
      <c r="T21" s="15">
        <v>0.33500000000000002</v>
      </c>
      <c r="U21" s="15">
        <v>0.33500000000000002</v>
      </c>
      <c r="V21" s="15">
        <v>0.33129999999999998</v>
      </c>
      <c r="W21" s="15">
        <v>0.3997</v>
      </c>
      <c r="X21" s="15">
        <v>0.32919999999999999</v>
      </c>
      <c r="Y21" s="178">
        <v>0.33500000000000002</v>
      </c>
      <c r="Z21" s="33">
        <v>0.30099999999999999</v>
      </c>
      <c r="AA21" s="15">
        <v>0.52890000000000004</v>
      </c>
      <c r="AB21" s="15">
        <v>0.45429999999999998</v>
      </c>
      <c r="AC21" s="15">
        <v>0.33479999999999999</v>
      </c>
      <c r="AD21" s="15">
        <v>0.3236</v>
      </c>
      <c r="AE21" s="15">
        <v>0.43530000000000002</v>
      </c>
      <c r="AF21" s="15">
        <v>0.32919999999999999</v>
      </c>
      <c r="AG21" s="178">
        <v>0.33500000000000002</v>
      </c>
      <c r="AH21" s="15">
        <f t="shared" ref="AH21:AO21" si="6">Z21-J21</f>
        <v>0</v>
      </c>
      <c r="AI21" s="15">
        <f t="shared" si="6"/>
        <v>-6.899999999999995E-2</v>
      </c>
      <c r="AJ21" s="15">
        <f t="shared" si="6"/>
        <v>0.13150000000000001</v>
      </c>
      <c r="AK21" s="15">
        <f t="shared" si="6"/>
        <v>-0.34460000000000002</v>
      </c>
      <c r="AL21" s="15">
        <f t="shared" si="6"/>
        <v>2.2600000000000009E-2</v>
      </c>
      <c r="AM21" s="15">
        <f t="shared" si="6"/>
        <v>-0.16259999999999997</v>
      </c>
      <c r="AN21" s="15">
        <f t="shared" si="6"/>
        <v>0.1361</v>
      </c>
      <c r="AO21" s="15">
        <f t="shared" si="6"/>
        <v>-0.34439999999999998</v>
      </c>
    </row>
    <row r="22" spans="1:41" ht="15.75" customHeight="1">
      <c r="A22" s="15" t="s">
        <v>63</v>
      </c>
      <c r="B22" s="179">
        <v>0.99609999999999999</v>
      </c>
      <c r="C22" s="180">
        <v>0.99839999999999995</v>
      </c>
      <c r="D22" s="181">
        <v>0.82979999999999998</v>
      </c>
      <c r="E22" s="182">
        <v>0.83689999999999998</v>
      </c>
      <c r="F22" s="204">
        <v>0.99370000000000003</v>
      </c>
      <c r="G22" s="183">
        <v>0.99119999999999997</v>
      </c>
      <c r="H22" s="184">
        <v>0.75929999999999997</v>
      </c>
      <c r="I22" s="185">
        <v>0.874</v>
      </c>
      <c r="J22" s="33" t="s">
        <v>37</v>
      </c>
      <c r="K22" s="15" t="s">
        <v>37</v>
      </c>
      <c r="L22" s="15" t="s">
        <v>37</v>
      </c>
      <c r="M22" s="15" t="s">
        <v>37</v>
      </c>
      <c r="N22" s="15" t="s">
        <v>37</v>
      </c>
      <c r="O22" s="15" t="s">
        <v>37</v>
      </c>
      <c r="P22" s="15" t="s">
        <v>37</v>
      </c>
      <c r="Q22" s="178" t="s">
        <v>37</v>
      </c>
      <c r="R22" s="33" t="s">
        <v>37</v>
      </c>
      <c r="S22" s="15" t="s">
        <v>37</v>
      </c>
      <c r="T22" s="15" t="s">
        <v>37</v>
      </c>
      <c r="U22" s="15" t="s">
        <v>37</v>
      </c>
      <c r="V22" s="15" t="s">
        <v>37</v>
      </c>
      <c r="W22" s="15" t="s">
        <v>37</v>
      </c>
      <c r="X22" s="15" t="s">
        <v>37</v>
      </c>
      <c r="Y22" s="178" t="s">
        <v>37</v>
      </c>
      <c r="Z22" s="33" t="s">
        <v>37</v>
      </c>
      <c r="AA22" s="15" t="s">
        <v>37</v>
      </c>
      <c r="AB22" s="15" t="s">
        <v>37</v>
      </c>
      <c r="AC22" s="15" t="s">
        <v>37</v>
      </c>
      <c r="AD22" s="15" t="s">
        <v>37</v>
      </c>
      <c r="AE22" s="15" t="s">
        <v>37</v>
      </c>
      <c r="AF22" s="15" t="s">
        <v>37</v>
      </c>
      <c r="AG22" s="178" t="s">
        <v>37</v>
      </c>
    </row>
    <row r="23" spans="1:41" ht="15.75" customHeight="1">
      <c r="A23" s="15" t="s">
        <v>64</v>
      </c>
      <c r="B23" s="179">
        <v>0.62860000000000005</v>
      </c>
      <c r="C23" s="180">
        <v>0.79669999999999996</v>
      </c>
      <c r="D23" s="181">
        <v>0.70489999999999997</v>
      </c>
      <c r="E23" s="182">
        <v>0.84060000000000001</v>
      </c>
      <c r="F23" s="204">
        <v>0.89139999999999997</v>
      </c>
      <c r="G23" s="183">
        <v>0.86019999999999996</v>
      </c>
      <c r="H23" s="184">
        <v>0.78320000000000001</v>
      </c>
      <c r="I23" s="185">
        <v>0.50180000000000002</v>
      </c>
      <c r="J23" s="33">
        <v>0.436</v>
      </c>
      <c r="K23" s="15">
        <v>0.74180000000000001</v>
      </c>
      <c r="L23" s="15">
        <v>0.4667</v>
      </c>
      <c r="M23" s="15">
        <v>0.84230000000000005</v>
      </c>
      <c r="N23" s="15">
        <v>0.436</v>
      </c>
      <c r="O23" s="15">
        <v>0.74180000000000001</v>
      </c>
      <c r="P23" s="15">
        <v>0.40110000000000001</v>
      </c>
      <c r="Q23" s="178">
        <v>0.84230000000000005</v>
      </c>
      <c r="R23" s="33">
        <v>0.443</v>
      </c>
      <c r="S23" s="15">
        <v>0.61270000000000002</v>
      </c>
      <c r="T23" s="15">
        <v>0.5</v>
      </c>
      <c r="U23" s="15">
        <v>0.5</v>
      </c>
      <c r="V23" s="15">
        <v>0.4945</v>
      </c>
      <c r="W23" s="15">
        <v>0.54459999999999997</v>
      </c>
      <c r="X23" s="15">
        <v>0.4914</v>
      </c>
      <c r="Y23" s="178">
        <v>0.5</v>
      </c>
      <c r="Z23" s="33">
        <v>0.53010000000000002</v>
      </c>
      <c r="AA23" s="15">
        <v>0.66759999999999997</v>
      </c>
      <c r="AB23" s="15">
        <v>0.5948</v>
      </c>
      <c r="AC23" s="15">
        <v>0.49969999999999998</v>
      </c>
      <c r="AD23" s="15">
        <v>0.48299999999999998</v>
      </c>
      <c r="AE23" s="15">
        <v>0.59309999999999996</v>
      </c>
      <c r="AF23" s="15">
        <v>0.4914</v>
      </c>
      <c r="AG23" s="178">
        <v>0.5</v>
      </c>
      <c r="AH23" s="15">
        <f t="shared" ref="AH23:AO23" si="7">Z23-J23</f>
        <v>9.4100000000000017E-2</v>
      </c>
      <c r="AI23" s="15">
        <f t="shared" si="7"/>
        <v>-7.4200000000000044E-2</v>
      </c>
      <c r="AJ23" s="15">
        <f t="shared" si="7"/>
        <v>0.12809999999999999</v>
      </c>
      <c r="AK23" s="15">
        <f t="shared" si="7"/>
        <v>-0.34260000000000007</v>
      </c>
      <c r="AL23" s="15">
        <f t="shared" si="7"/>
        <v>4.6999999999999986E-2</v>
      </c>
      <c r="AM23" s="15">
        <f t="shared" si="7"/>
        <v>-0.14870000000000005</v>
      </c>
      <c r="AN23" s="15">
        <f t="shared" si="7"/>
        <v>9.0299999999999991E-2</v>
      </c>
      <c r="AO23" s="15">
        <f t="shared" si="7"/>
        <v>-0.34230000000000005</v>
      </c>
    </row>
    <row r="24" spans="1:41" ht="15.75" customHeight="1">
      <c r="A24" s="15" t="s">
        <v>65</v>
      </c>
      <c r="B24" s="179">
        <v>0.99819999999999998</v>
      </c>
      <c r="C24" s="180">
        <v>0.99919999999999998</v>
      </c>
      <c r="D24" s="181">
        <v>0.9093</v>
      </c>
      <c r="E24" s="182">
        <v>0.91080000000000005</v>
      </c>
      <c r="F24" s="204">
        <v>0.99709999999999999</v>
      </c>
      <c r="G24" s="183">
        <v>0.99580000000000002</v>
      </c>
      <c r="H24" s="184">
        <v>0.85929999999999995</v>
      </c>
      <c r="I24" s="185">
        <v>0.93200000000000005</v>
      </c>
      <c r="J24" s="33" t="s">
        <v>37</v>
      </c>
      <c r="K24" s="15" t="s">
        <v>37</v>
      </c>
      <c r="L24" s="15" t="s">
        <v>37</v>
      </c>
      <c r="M24" s="15" t="s">
        <v>37</v>
      </c>
      <c r="N24" s="15" t="s">
        <v>37</v>
      </c>
      <c r="O24" s="15" t="s">
        <v>37</v>
      </c>
      <c r="P24" s="15" t="s">
        <v>37</v>
      </c>
      <c r="Q24" s="178" t="s">
        <v>37</v>
      </c>
      <c r="R24" s="33" t="s">
        <v>37</v>
      </c>
      <c r="S24" s="15" t="s">
        <v>37</v>
      </c>
      <c r="T24" s="15" t="s">
        <v>37</v>
      </c>
      <c r="U24" s="15" t="s">
        <v>37</v>
      </c>
      <c r="V24" s="15" t="s">
        <v>37</v>
      </c>
      <c r="W24" s="15" t="s">
        <v>37</v>
      </c>
      <c r="X24" s="15" t="s">
        <v>37</v>
      </c>
      <c r="Y24" s="178" t="s">
        <v>37</v>
      </c>
      <c r="Z24" s="33" t="s">
        <v>37</v>
      </c>
      <c r="AA24" s="15" t="s">
        <v>37</v>
      </c>
      <c r="AB24" s="15" t="s">
        <v>37</v>
      </c>
      <c r="AC24" s="15" t="s">
        <v>37</v>
      </c>
      <c r="AD24" s="15" t="s">
        <v>37</v>
      </c>
      <c r="AE24" s="15" t="s">
        <v>37</v>
      </c>
      <c r="AF24" s="15" t="s">
        <v>37</v>
      </c>
      <c r="AG24" s="178" t="s">
        <v>37</v>
      </c>
    </row>
    <row r="25" spans="1:41" ht="15.75" customHeight="1">
      <c r="A25" s="15" t="s">
        <v>66</v>
      </c>
      <c r="B25" s="179">
        <v>0.44269999999999998</v>
      </c>
      <c r="C25" s="180">
        <v>0.80400000000000005</v>
      </c>
      <c r="D25" s="181">
        <v>0.73160000000000003</v>
      </c>
      <c r="E25" s="182">
        <v>0.81510000000000005</v>
      </c>
      <c r="F25" s="204">
        <v>0.90280000000000005</v>
      </c>
      <c r="G25" s="183">
        <v>0.90300000000000002</v>
      </c>
      <c r="H25" s="184">
        <v>0.82250000000000001</v>
      </c>
      <c r="I25" s="185">
        <v>0.67</v>
      </c>
      <c r="J25" s="33">
        <v>0.5544</v>
      </c>
      <c r="K25" s="15">
        <v>0.77229999999999999</v>
      </c>
      <c r="L25" s="15">
        <v>0.6038</v>
      </c>
      <c r="M25" s="15">
        <v>0.81620000000000004</v>
      </c>
      <c r="N25" s="15">
        <v>0.5544</v>
      </c>
      <c r="O25" s="15">
        <v>0.77229999999999999</v>
      </c>
      <c r="P25" s="15">
        <v>0.32650000000000001</v>
      </c>
      <c r="Q25" s="178">
        <v>0.81620000000000004</v>
      </c>
      <c r="R25" s="33">
        <v>0.56100000000000005</v>
      </c>
      <c r="S25" s="15">
        <v>0.51790000000000003</v>
      </c>
      <c r="T25" s="15">
        <v>0.67</v>
      </c>
      <c r="U25" s="15">
        <v>0.67</v>
      </c>
      <c r="V25" s="15">
        <v>0.66259999999999997</v>
      </c>
      <c r="W25" s="15">
        <v>0.66879999999999995</v>
      </c>
      <c r="X25" s="15">
        <v>0.65849999999999997</v>
      </c>
      <c r="Y25" s="178">
        <v>0.67</v>
      </c>
      <c r="Z25" s="33">
        <v>0.46289999999999998</v>
      </c>
      <c r="AA25" s="15">
        <v>0.73760000000000003</v>
      </c>
      <c r="AB25" s="15">
        <v>0.70850000000000002</v>
      </c>
      <c r="AC25" s="15">
        <v>0.66959999999999997</v>
      </c>
      <c r="AD25" s="15">
        <v>0.6472</v>
      </c>
      <c r="AE25" s="15">
        <v>0.63970000000000005</v>
      </c>
      <c r="AF25" s="15">
        <v>0.65849999999999997</v>
      </c>
      <c r="AG25" s="178">
        <v>0.67</v>
      </c>
      <c r="AH25" s="15">
        <f t="shared" ref="AH25:AO25" si="8">Z25-J25</f>
        <v>-9.1500000000000026E-2</v>
      </c>
      <c r="AI25" s="15">
        <f t="shared" si="8"/>
        <v>-3.4699999999999953E-2</v>
      </c>
      <c r="AJ25" s="15">
        <f t="shared" si="8"/>
        <v>0.10470000000000002</v>
      </c>
      <c r="AK25" s="15">
        <f t="shared" si="8"/>
        <v>-0.14660000000000006</v>
      </c>
      <c r="AL25" s="15">
        <f t="shared" si="8"/>
        <v>9.2799999999999994E-2</v>
      </c>
      <c r="AM25" s="15">
        <f t="shared" si="8"/>
        <v>-0.13259999999999994</v>
      </c>
      <c r="AN25" s="15">
        <f t="shared" si="8"/>
        <v>0.33199999999999996</v>
      </c>
      <c r="AO25" s="15">
        <f t="shared" si="8"/>
        <v>-0.1462</v>
      </c>
    </row>
    <row r="26" spans="1:41" ht="15.75" customHeight="1">
      <c r="A26" s="15" t="s">
        <v>67</v>
      </c>
      <c r="B26" s="179">
        <v>0.99839999999999995</v>
      </c>
      <c r="C26" s="180">
        <v>0.99919999999999998</v>
      </c>
      <c r="D26" s="181">
        <v>0.90700000000000003</v>
      </c>
      <c r="E26" s="182">
        <v>0.92200000000000004</v>
      </c>
      <c r="F26" s="204">
        <v>0.99719999999999998</v>
      </c>
      <c r="G26" s="183">
        <v>0.99580000000000002</v>
      </c>
      <c r="H26" s="184">
        <v>0.87490000000000001</v>
      </c>
      <c r="I26" s="185">
        <v>0.94489999999999996</v>
      </c>
      <c r="J26" s="33" t="s">
        <v>37</v>
      </c>
      <c r="K26" s="15" t="s">
        <v>37</v>
      </c>
      <c r="L26" s="15" t="s">
        <v>37</v>
      </c>
      <c r="M26" s="15" t="s">
        <v>37</v>
      </c>
      <c r="N26" s="15" t="s">
        <v>37</v>
      </c>
      <c r="O26" s="15" t="s">
        <v>37</v>
      </c>
      <c r="P26" s="15" t="s">
        <v>37</v>
      </c>
      <c r="Q26" s="178" t="s">
        <v>37</v>
      </c>
      <c r="R26" s="33" t="s">
        <v>37</v>
      </c>
      <c r="S26" s="15" t="s">
        <v>37</v>
      </c>
      <c r="T26" s="15" t="s">
        <v>37</v>
      </c>
      <c r="U26" s="15" t="s">
        <v>37</v>
      </c>
      <c r="V26" s="15" t="s">
        <v>37</v>
      </c>
      <c r="W26" s="15" t="s">
        <v>37</v>
      </c>
      <c r="X26" s="15" t="s">
        <v>37</v>
      </c>
      <c r="Y26" s="178" t="s">
        <v>37</v>
      </c>
      <c r="Z26" s="33" t="s">
        <v>37</v>
      </c>
      <c r="AA26" s="15" t="s">
        <v>37</v>
      </c>
      <c r="AB26" s="15" t="s">
        <v>37</v>
      </c>
      <c r="AC26" s="15" t="s">
        <v>37</v>
      </c>
      <c r="AD26" s="15" t="s">
        <v>37</v>
      </c>
      <c r="AE26" s="15" t="s">
        <v>37</v>
      </c>
      <c r="AF26" s="15" t="s">
        <v>37</v>
      </c>
      <c r="AG26" s="178" t="s">
        <v>37</v>
      </c>
    </row>
    <row r="27" spans="1:41" ht="15.75" customHeight="1">
      <c r="A27" s="15"/>
      <c r="B27" s="187" t="s">
        <v>124</v>
      </c>
      <c r="C27" s="188" t="s">
        <v>125</v>
      </c>
      <c r="D27" s="189" t="s">
        <v>126</v>
      </c>
      <c r="E27" s="190" t="s">
        <v>127</v>
      </c>
      <c r="F27" s="191" t="s">
        <v>124</v>
      </c>
      <c r="G27" s="192" t="s">
        <v>125</v>
      </c>
      <c r="H27" s="193" t="s">
        <v>126</v>
      </c>
      <c r="I27" s="194" t="s">
        <v>127</v>
      </c>
      <c r="J27" s="33" t="s">
        <v>124</v>
      </c>
      <c r="K27" s="15" t="s">
        <v>125</v>
      </c>
      <c r="L27" s="15" t="s">
        <v>126</v>
      </c>
      <c r="M27" s="15" t="s">
        <v>127</v>
      </c>
      <c r="N27" s="15" t="s">
        <v>124</v>
      </c>
      <c r="O27" s="15" t="s">
        <v>125</v>
      </c>
      <c r="P27" s="15" t="s">
        <v>126</v>
      </c>
      <c r="Q27" s="178" t="s">
        <v>127</v>
      </c>
      <c r="R27" s="33" t="s">
        <v>128</v>
      </c>
      <c r="S27" s="15" t="s">
        <v>129</v>
      </c>
      <c r="T27" s="15" t="s">
        <v>130</v>
      </c>
      <c r="U27" s="15" t="s">
        <v>131</v>
      </c>
      <c r="V27" s="15" t="s">
        <v>128</v>
      </c>
      <c r="W27" s="15" t="s">
        <v>129</v>
      </c>
      <c r="X27" s="15" t="s">
        <v>130</v>
      </c>
      <c r="Y27" s="178" t="s">
        <v>131</v>
      </c>
      <c r="Z27" s="33" t="s">
        <v>128</v>
      </c>
      <c r="AA27" s="15" t="s">
        <v>129</v>
      </c>
      <c r="AB27" s="15" t="s">
        <v>130</v>
      </c>
      <c r="AC27" s="15" t="s">
        <v>131</v>
      </c>
      <c r="AD27" s="15" t="s">
        <v>128</v>
      </c>
      <c r="AE27" s="15" t="s">
        <v>129</v>
      </c>
      <c r="AF27" s="15" t="s">
        <v>130</v>
      </c>
      <c r="AG27" s="178" t="s">
        <v>131</v>
      </c>
      <c r="AH27" s="15"/>
      <c r="AI27" s="15"/>
      <c r="AJ27" s="15"/>
      <c r="AK27" s="15"/>
      <c r="AL27" s="15"/>
      <c r="AM27" s="15"/>
      <c r="AN27" s="15"/>
      <c r="AO27" s="15"/>
    </row>
    <row r="28" spans="1:41" ht="15.75" customHeight="1">
      <c r="A28" s="15"/>
      <c r="B28" s="195" t="s">
        <v>36</v>
      </c>
      <c r="C28" s="196" t="s">
        <v>36</v>
      </c>
      <c r="D28" s="197" t="s">
        <v>36</v>
      </c>
      <c r="E28" s="198" t="s">
        <v>36</v>
      </c>
      <c r="F28" s="199" t="s">
        <v>37</v>
      </c>
      <c r="G28" s="200" t="s">
        <v>37</v>
      </c>
      <c r="H28" s="201" t="s">
        <v>37</v>
      </c>
      <c r="I28" s="202" t="s">
        <v>37</v>
      </c>
      <c r="J28" s="33" t="s">
        <v>132</v>
      </c>
      <c r="K28" s="15" t="s">
        <v>133</v>
      </c>
      <c r="L28" s="15" t="s">
        <v>134</v>
      </c>
      <c r="M28" s="15" t="s">
        <v>135</v>
      </c>
      <c r="N28" s="15" t="s">
        <v>136</v>
      </c>
      <c r="O28" s="15" t="s">
        <v>137</v>
      </c>
      <c r="P28" s="15" t="s">
        <v>138</v>
      </c>
      <c r="Q28" s="178" t="s">
        <v>139</v>
      </c>
      <c r="R28" s="33" t="s">
        <v>140</v>
      </c>
      <c r="S28" s="15" t="s">
        <v>141</v>
      </c>
      <c r="T28" s="15" t="s">
        <v>142</v>
      </c>
      <c r="U28" s="15" t="s">
        <v>143</v>
      </c>
      <c r="V28" s="15" t="s">
        <v>144</v>
      </c>
      <c r="W28" s="15" t="s">
        <v>145</v>
      </c>
      <c r="X28" s="15" t="s">
        <v>146</v>
      </c>
      <c r="Y28" s="178" t="s">
        <v>147</v>
      </c>
      <c r="Z28" s="33" t="s">
        <v>148</v>
      </c>
      <c r="AA28" s="15" t="s">
        <v>149</v>
      </c>
      <c r="AB28" s="15" t="s">
        <v>150</v>
      </c>
      <c r="AC28" s="15" t="s">
        <v>151</v>
      </c>
      <c r="AD28" s="15" t="s">
        <v>152</v>
      </c>
      <c r="AE28" s="15" t="s">
        <v>153</v>
      </c>
      <c r="AF28" s="15" t="s">
        <v>154</v>
      </c>
      <c r="AG28" s="178" t="s">
        <v>155</v>
      </c>
      <c r="AH28" s="15"/>
      <c r="AI28" s="15"/>
      <c r="AJ28" s="15"/>
      <c r="AK28" s="15"/>
      <c r="AL28" s="15"/>
      <c r="AM28" s="15"/>
      <c r="AN28" s="15"/>
      <c r="AO28" s="15"/>
    </row>
    <row r="29" spans="1:41" ht="15.75" customHeight="1">
      <c r="A29" s="15" t="s">
        <v>62</v>
      </c>
      <c r="B29" s="195">
        <v>0.91010000000000002</v>
      </c>
      <c r="C29" s="196">
        <v>0.80500000000000005</v>
      </c>
      <c r="D29" s="197">
        <v>0.67300000000000004</v>
      </c>
      <c r="E29" s="198">
        <v>0.77110000000000001</v>
      </c>
      <c r="F29" s="199">
        <v>0.67279999999999995</v>
      </c>
      <c r="G29" s="200">
        <v>0.44590000000000002</v>
      </c>
      <c r="H29" s="201">
        <v>0.68420000000000003</v>
      </c>
      <c r="I29" s="202">
        <v>0.79249999999999998</v>
      </c>
      <c r="J29" s="33">
        <v>0.55649999999999999</v>
      </c>
      <c r="K29" s="15">
        <v>0.69089999999999996</v>
      </c>
      <c r="L29" s="15">
        <v>0.68579999999999997</v>
      </c>
      <c r="M29" s="15">
        <v>0.77270000000000005</v>
      </c>
      <c r="N29" s="15">
        <v>0.12280000000000001</v>
      </c>
      <c r="O29" s="15">
        <v>0.12280000000000001</v>
      </c>
      <c r="P29" s="15">
        <v>0.68579999999999997</v>
      </c>
      <c r="Q29" s="178">
        <v>0.77270000000000005</v>
      </c>
      <c r="R29" s="33">
        <v>0.1153</v>
      </c>
      <c r="S29" s="15">
        <v>0.32019999999999998</v>
      </c>
      <c r="T29" s="15">
        <v>0.5</v>
      </c>
      <c r="U29" s="15">
        <v>0.5</v>
      </c>
      <c r="V29" s="15">
        <v>0.35099999999999998</v>
      </c>
      <c r="W29" s="15">
        <v>0.39879999999999999</v>
      </c>
      <c r="X29" s="15">
        <v>0.5</v>
      </c>
      <c r="Y29" s="178">
        <v>0.5</v>
      </c>
      <c r="Z29" s="33">
        <v>9.6310000000000007E-2</v>
      </c>
      <c r="AA29" s="15">
        <v>0.35320000000000001</v>
      </c>
      <c r="AB29" s="15">
        <v>0.5</v>
      </c>
      <c r="AC29" s="15">
        <v>0.5</v>
      </c>
      <c r="AD29" s="15">
        <v>0.35610000000000003</v>
      </c>
      <c r="AE29" s="15">
        <v>0.37140000000000001</v>
      </c>
      <c r="AF29" s="15">
        <v>0.5</v>
      </c>
      <c r="AG29" s="178">
        <v>0.5</v>
      </c>
      <c r="AH29" s="15">
        <f t="shared" ref="AH29:AO29" si="9">Z29-J29</f>
        <v>-0.46018999999999999</v>
      </c>
      <c r="AI29" s="15">
        <f t="shared" si="9"/>
        <v>-0.33769999999999994</v>
      </c>
      <c r="AJ29" s="15">
        <f t="shared" si="9"/>
        <v>-0.18579999999999997</v>
      </c>
      <c r="AK29" s="15">
        <f t="shared" si="9"/>
        <v>-0.27270000000000005</v>
      </c>
      <c r="AL29" s="15">
        <f t="shared" si="9"/>
        <v>0.23330000000000001</v>
      </c>
      <c r="AM29" s="15">
        <f t="shared" si="9"/>
        <v>0.24859999999999999</v>
      </c>
      <c r="AN29" s="15">
        <f t="shared" si="9"/>
        <v>-0.18579999999999997</v>
      </c>
      <c r="AO29" s="15">
        <f t="shared" si="9"/>
        <v>-0.27270000000000005</v>
      </c>
    </row>
    <row r="30" spans="1:41" ht="15.75" customHeight="1">
      <c r="A30" s="15" t="s">
        <v>63</v>
      </c>
      <c r="B30" s="195">
        <v>1</v>
      </c>
      <c r="C30" s="196">
        <v>0.98540000000000005</v>
      </c>
      <c r="D30" s="197">
        <v>0.70420000000000005</v>
      </c>
      <c r="E30" s="198">
        <v>0.89790000000000003</v>
      </c>
      <c r="F30" s="199">
        <v>0.99990000000000001</v>
      </c>
      <c r="G30" s="200">
        <v>0.97389999999999999</v>
      </c>
      <c r="H30" s="201">
        <v>0.91469999999999996</v>
      </c>
      <c r="I30" s="202">
        <v>0.86099999999999999</v>
      </c>
      <c r="J30" s="33" t="s">
        <v>37</v>
      </c>
      <c r="K30" s="15" t="s">
        <v>37</v>
      </c>
      <c r="L30" s="15" t="s">
        <v>37</v>
      </c>
      <c r="M30" s="15" t="s">
        <v>37</v>
      </c>
      <c r="N30" s="15" t="s">
        <v>37</v>
      </c>
      <c r="O30" s="15" t="s">
        <v>37</v>
      </c>
      <c r="P30" s="15" t="s">
        <v>37</v>
      </c>
      <c r="Q30" s="178" t="s">
        <v>37</v>
      </c>
      <c r="R30" s="33" t="s">
        <v>37</v>
      </c>
      <c r="S30" s="15" t="s">
        <v>37</v>
      </c>
      <c r="T30" s="15" t="s">
        <v>37</v>
      </c>
      <c r="U30" s="15" t="s">
        <v>37</v>
      </c>
      <c r="V30" s="15" t="s">
        <v>37</v>
      </c>
      <c r="W30" s="15" t="s">
        <v>37</v>
      </c>
      <c r="X30" s="15" t="s">
        <v>37</v>
      </c>
      <c r="Y30" s="178" t="s">
        <v>37</v>
      </c>
      <c r="Z30" s="33" t="s">
        <v>37</v>
      </c>
      <c r="AA30" s="15" t="s">
        <v>37</v>
      </c>
      <c r="AB30" s="15" t="s">
        <v>37</v>
      </c>
      <c r="AC30" s="15" t="s">
        <v>37</v>
      </c>
      <c r="AD30" s="15" t="s">
        <v>37</v>
      </c>
      <c r="AE30" s="15" t="s">
        <v>37</v>
      </c>
      <c r="AF30" s="15" t="s">
        <v>37</v>
      </c>
      <c r="AG30" s="178" t="s">
        <v>37</v>
      </c>
    </row>
    <row r="31" spans="1:41" ht="15.75" customHeight="1">
      <c r="A31" s="15" t="s">
        <v>64</v>
      </c>
      <c r="B31" s="195">
        <v>0.95089999999999997</v>
      </c>
      <c r="C31" s="196">
        <v>0.89780000000000004</v>
      </c>
      <c r="D31" s="197">
        <v>0.78610000000000002</v>
      </c>
      <c r="E31" s="198">
        <v>0.86970000000000003</v>
      </c>
      <c r="F31" s="199">
        <v>0.82440000000000002</v>
      </c>
      <c r="G31" s="200">
        <v>0.60560000000000003</v>
      </c>
      <c r="H31" s="201">
        <v>0.83299999999999996</v>
      </c>
      <c r="I31" s="202">
        <v>0.8831</v>
      </c>
      <c r="J31" s="33">
        <v>0.72909999999999997</v>
      </c>
      <c r="K31" s="15">
        <v>0.81669999999999998</v>
      </c>
      <c r="L31" s="15">
        <v>0.81420000000000003</v>
      </c>
      <c r="M31" s="15">
        <v>0.87070000000000003</v>
      </c>
      <c r="N31" s="15">
        <v>0.23860000000000001</v>
      </c>
      <c r="O31" s="15">
        <v>0.23860000000000001</v>
      </c>
      <c r="P31" s="15">
        <v>0.81420000000000003</v>
      </c>
      <c r="Q31" s="178">
        <v>0.87070000000000003</v>
      </c>
      <c r="R31" s="33">
        <v>0.61529999999999996</v>
      </c>
      <c r="S31" s="15">
        <v>0.32019999999999998</v>
      </c>
      <c r="T31" s="15">
        <v>0.5</v>
      </c>
      <c r="U31" s="15">
        <v>0.5</v>
      </c>
      <c r="V31" s="15">
        <v>0.35099999999999998</v>
      </c>
      <c r="W31" s="15">
        <v>0.39879999999999999</v>
      </c>
      <c r="X31" s="15">
        <v>0.5</v>
      </c>
      <c r="Y31" s="178">
        <v>0.5</v>
      </c>
      <c r="Z31" s="33">
        <v>0.59630000000000005</v>
      </c>
      <c r="AA31" s="15">
        <v>0.35320000000000001</v>
      </c>
      <c r="AB31" s="15">
        <v>0.5</v>
      </c>
      <c r="AC31" s="15">
        <v>0.5</v>
      </c>
      <c r="AD31" s="15">
        <v>0.35610000000000003</v>
      </c>
      <c r="AE31" s="15">
        <v>0.49640000000000001</v>
      </c>
      <c r="AF31" s="15">
        <v>0.5</v>
      </c>
      <c r="AG31" s="178">
        <v>0.5</v>
      </c>
      <c r="AH31" s="15">
        <f t="shared" ref="AH31:AO31" si="10">Z31-J31</f>
        <v>-0.13279999999999992</v>
      </c>
      <c r="AI31" s="15">
        <f t="shared" si="10"/>
        <v>-0.46349999999999997</v>
      </c>
      <c r="AJ31" s="15">
        <f t="shared" si="10"/>
        <v>-0.31420000000000003</v>
      </c>
      <c r="AK31" s="15">
        <f t="shared" si="10"/>
        <v>-0.37070000000000003</v>
      </c>
      <c r="AL31" s="15">
        <f t="shared" si="10"/>
        <v>0.11750000000000002</v>
      </c>
      <c r="AM31" s="15">
        <f t="shared" si="10"/>
        <v>0.25780000000000003</v>
      </c>
      <c r="AN31" s="15">
        <f t="shared" si="10"/>
        <v>-0.31420000000000003</v>
      </c>
      <c r="AO31" s="15">
        <f t="shared" si="10"/>
        <v>-0.37070000000000003</v>
      </c>
    </row>
    <row r="32" spans="1:41" ht="15.75" customHeight="1">
      <c r="A32" s="15" t="s">
        <v>65</v>
      </c>
      <c r="B32" s="195">
        <v>1</v>
      </c>
      <c r="C32" s="196">
        <v>0.99150000000000005</v>
      </c>
      <c r="D32" s="197">
        <v>0.82530000000000003</v>
      </c>
      <c r="E32" s="198">
        <v>0.95540000000000003</v>
      </c>
      <c r="F32" s="199">
        <v>0.99990000000000001</v>
      </c>
      <c r="G32" s="200">
        <v>0.98450000000000004</v>
      </c>
      <c r="H32" s="201">
        <v>0.95630000000000004</v>
      </c>
      <c r="I32" s="202">
        <v>0.92559999999999998</v>
      </c>
      <c r="J32" s="33" t="s">
        <v>37</v>
      </c>
      <c r="K32" s="15" t="s">
        <v>37</v>
      </c>
      <c r="L32" s="15" t="s">
        <v>37</v>
      </c>
      <c r="M32" s="15" t="s">
        <v>37</v>
      </c>
      <c r="N32" s="15" t="s">
        <v>37</v>
      </c>
      <c r="O32" s="15" t="s">
        <v>37</v>
      </c>
      <c r="P32" s="15" t="s">
        <v>37</v>
      </c>
      <c r="Q32" s="178" t="s">
        <v>37</v>
      </c>
      <c r="R32" s="33" t="s">
        <v>37</v>
      </c>
      <c r="S32" s="15" t="s">
        <v>37</v>
      </c>
      <c r="T32" s="15" t="s">
        <v>37</v>
      </c>
      <c r="U32" s="15" t="s">
        <v>37</v>
      </c>
      <c r="V32" s="15" t="s">
        <v>37</v>
      </c>
      <c r="W32" s="15" t="s">
        <v>37</v>
      </c>
      <c r="X32" s="15" t="s">
        <v>37</v>
      </c>
      <c r="Y32" s="178" t="s">
        <v>37</v>
      </c>
      <c r="Z32" s="33" t="s">
        <v>37</v>
      </c>
      <c r="AA32" s="15" t="s">
        <v>37</v>
      </c>
      <c r="AB32" s="15" t="s">
        <v>37</v>
      </c>
      <c r="AC32" s="15" t="s">
        <v>37</v>
      </c>
      <c r="AD32" s="15" t="s">
        <v>37</v>
      </c>
      <c r="AE32" s="15" t="s">
        <v>37</v>
      </c>
      <c r="AF32" s="15" t="s">
        <v>37</v>
      </c>
      <c r="AG32" s="178" t="s">
        <v>37</v>
      </c>
    </row>
    <row r="33" spans="1:41" ht="15.75" customHeight="1">
      <c r="A33" s="15" t="s">
        <v>66</v>
      </c>
      <c r="B33" s="195">
        <v>0.95720000000000005</v>
      </c>
      <c r="C33" s="196">
        <v>0.90139999999999998</v>
      </c>
      <c r="D33" s="197">
        <v>0.82469999999999999</v>
      </c>
      <c r="E33" s="198">
        <v>0.87190000000000001</v>
      </c>
      <c r="F33" s="199">
        <v>0.81140000000000001</v>
      </c>
      <c r="G33" s="200">
        <v>0.70169999999999999</v>
      </c>
      <c r="H33" s="201">
        <v>0.81640000000000001</v>
      </c>
      <c r="I33" s="202">
        <v>0.88529999999999998</v>
      </c>
      <c r="J33" s="33">
        <v>0.72299999999999998</v>
      </c>
      <c r="K33" s="15">
        <v>0.81759999999999999</v>
      </c>
      <c r="L33" s="15">
        <v>0.81869999999999998</v>
      </c>
      <c r="M33" s="15">
        <v>0.87290000000000001</v>
      </c>
      <c r="N33" s="15">
        <v>0.2455</v>
      </c>
      <c r="O33" s="15">
        <v>0.2455</v>
      </c>
      <c r="P33" s="15">
        <v>0.81869999999999998</v>
      </c>
      <c r="Q33" s="178">
        <v>0.87290000000000001</v>
      </c>
      <c r="R33" s="33">
        <v>0.23050000000000001</v>
      </c>
      <c r="S33" s="15">
        <v>0.64039999999999997</v>
      </c>
      <c r="T33" s="15">
        <v>1</v>
      </c>
      <c r="U33" s="15">
        <v>1</v>
      </c>
      <c r="V33" s="15">
        <v>0.70209999999999995</v>
      </c>
      <c r="W33" s="15">
        <v>0.79759999999999998</v>
      </c>
      <c r="X33" s="15">
        <v>1</v>
      </c>
      <c r="Y33" s="178">
        <v>1</v>
      </c>
      <c r="Z33" s="33">
        <v>0.19259999999999999</v>
      </c>
      <c r="AA33" s="15">
        <v>0.70640000000000003</v>
      </c>
      <c r="AB33" s="15">
        <v>1</v>
      </c>
      <c r="AC33" s="15">
        <v>1</v>
      </c>
      <c r="AD33" s="15">
        <v>0.71230000000000004</v>
      </c>
      <c r="AE33" s="15">
        <v>0.74280000000000002</v>
      </c>
      <c r="AF33" s="15">
        <v>1</v>
      </c>
      <c r="AG33" s="178">
        <v>1</v>
      </c>
      <c r="AH33" s="15">
        <f t="shared" ref="AH33:AO33" si="11">Z33-J33</f>
        <v>-0.53039999999999998</v>
      </c>
      <c r="AI33" s="15">
        <f t="shared" si="11"/>
        <v>-0.11119999999999997</v>
      </c>
      <c r="AJ33" s="15">
        <f t="shared" si="11"/>
        <v>0.18130000000000002</v>
      </c>
      <c r="AK33" s="15">
        <f t="shared" si="11"/>
        <v>0.12709999999999999</v>
      </c>
      <c r="AL33" s="15">
        <f t="shared" si="11"/>
        <v>0.46680000000000005</v>
      </c>
      <c r="AM33" s="15">
        <f t="shared" si="11"/>
        <v>0.49730000000000002</v>
      </c>
      <c r="AN33" s="15">
        <f t="shared" si="11"/>
        <v>0.18130000000000002</v>
      </c>
      <c r="AO33" s="15">
        <f t="shared" si="11"/>
        <v>0.12709999999999999</v>
      </c>
    </row>
    <row r="34" spans="1:41" ht="15.75" customHeight="1">
      <c r="A34" s="15" t="s">
        <v>67</v>
      </c>
      <c r="B34" s="195">
        <v>1</v>
      </c>
      <c r="C34" s="196">
        <v>0.99299999999999999</v>
      </c>
      <c r="D34" s="197">
        <v>0.82750000000000001</v>
      </c>
      <c r="E34" s="198">
        <v>0.94720000000000004</v>
      </c>
      <c r="F34" s="199">
        <v>0.99990000000000001</v>
      </c>
      <c r="G34" s="200">
        <v>0.98750000000000004</v>
      </c>
      <c r="H34" s="201">
        <v>0.95550000000000002</v>
      </c>
      <c r="I34" s="202">
        <v>0.92530000000000001</v>
      </c>
      <c r="J34" s="33" t="s">
        <v>37</v>
      </c>
      <c r="K34" s="15" t="s">
        <v>37</v>
      </c>
      <c r="L34" s="15" t="s">
        <v>37</v>
      </c>
      <c r="M34" s="15" t="s">
        <v>37</v>
      </c>
      <c r="N34" s="15" t="s">
        <v>37</v>
      </c>
      <c r="O34" s="15" t="s">
        <v>37</v>
      </c>
      <c r="P34" s="15" t="s">
        <v>37</v>
      </c>
      <c r="Q34" s="178" t="s">
        <v>37</v>
      </c>
      <c r="R34" s="33" t="s">
        <v>37</v>
      </c>
      <c r="S34" s="15" t="s">
        <v>37</v>
      </c>
      <c r="T34" s="15" t="s">
        <v>37</v>
      </c>
      <c r="U34" s="15" t="s">
        <v>37</v>
      </c>
      <c r="V34" s="15" t="s">
        <v>37</v>
      </c>
      <c r="W34" s="15" t="s">
        <v>37</v>
      </c>
      <c r="X34" s="15" t="s">
        <v>37</v>
      </c>
      <c r="Y34" s="178" t="s">
        <v>37</v>
      </c>
      <c r="Z34" s="33" t="s">
        <v>37</v>
      </c>
      <c r="AA34" s="15" t="s">
        <v>37</v>
      </c>
      <c r="AB34" s="15" t="s">
        <v>37</v>
      </c>
      <c r="AC34" s="15" t="s">
        <v>37</v>
      </c>
      <c r="AD34" s="15" t="s">
        <v>37</v>
      </c>
      <c r="AE34" s="15" t="s">
        <v>37</v>
      </c>
      <c r="AF34" s="15" t="s">
        <v>37</v>
      </c>
      <c r="AG34" s="178" t="s">
        <v>37</v>
      </c>
    </row>
    <row r="35" spans="1:41" ht="15.75" customHeight="1">
      <c r="A35" s="15"/>
      <c r="B35" s="187" t="s">
        <v>128</v>
      </c>
      <c r="C35" s="188" t="s">
        <v>129</v>
      </c>
      <c r="D35" s="189" t="s">
        <v>130</v>
      </c>
      <c r="E35" s="190" t="s">
        <v>131</v>
      </c>
      <c r="F35" s="191" t="s">
        <v>128</v>
      </c>
      <c r="G35" s="192" t="s">
        <v>129</v>
      </c>
      <c r="H35" s="193" t="s">
        <v>130</v>
      </c>
      <c r="I35" s="194" t="s">
        <v>131</v>
      </c>
      <c r="J35" s="33" t="s">
        <v>128</v>
      </c>
      <c r="K35" s="15" t="s">
        <v>129</v>
      </c>
      <c r="L35" s="15" t="s">
        <v>130</v>
      </c>
      <c r="M35" s="15" t="s">
        <v>131</v>
      </c>
      <c r="N35" s="15" t="s">
        <v>128</v>
      </c>
      <c r="O35" s="15" t="s">
        <v>129</v>
      </c>
      <c r="P35" s="15" t="s">
        <v>130</v>
      </c>
      <c r="Q35" s="178" t="s">
        <v>131</v>
      </c>
      <c r="R35" s="33" t="s">
        <v>124</v>
      </c>
      <c r="S35" s="15" t="s">
        <v>125</v>
      </c>
      <c r="T35" s="15" t="s">
        <v>126</v>
      </c>
      <c r="U35" s="15" t="s">
        <v>127</v>
      </c>
      <c r="V35" s="15" t="s">
        <v>124</v>
      </c>
      <c r="W35" s="15" t="s">
        <v>125</v>
      </c>
      <c r="X35" s="15" t="s">
        <v>126</v>
      </c>
      <c r="Y35" s="178" t="s">
        <v>127</v>
      </c>
      <c r="Z35" s="33" t="s">
        <v>124</v>
      </c>
      <c r="AA35" s="15" t="s">
        <v>125</v>
      </c>
      <c r="AB35" s="15" t="s">
        <v>126</v>
      </c>
      <c r="AC35" s="15" t="s">
        <v>127</v>
      </c>
      <c r="AD35" s="15" t="s">
        <v>124</v>
      </c>
      <c r="AE35" s="15" t="s">
        <v>125</v>
      </c>
      <c r="AF35" s="15" t="s">
        <v>126</v>
      </c>
      <c r="AG35" s="178" t="s">
        <v>127</v>
      </c>
      <c r="AH35" s="15"/>
      <c r="AI35" s="15"/>
      <c r="AJ35" s="15"/>
      <c r="AK35" s="15"/>
      <c r="AL35" s="15"/>
      <c r="AM35" s="15"/>
      <c r="AN35" s="15"/>
      <c r="AO35" s="15"/>
    </row>
    <row r="36" spans="1:41" ht="15.75" customHeight="1">
      <c r="A36" s="15"/>
      <c r="B36" s="195" t="s">
        <v>36</v>
      </c>
      <c r="C36" s="196" t="s">
        <v>36</v>
      </c>
      <c r="D36" s="197" t="s">
        <v>36</v>
      </c>
      <c r="E36" s="198" t="s">
        <v>36</v>
      </c>
      <c r="F36" s="199" t="s">
        <v>37</v>
      </c>
      <c r="G36" s="200" t="s">
        <v>37</v>
      </c>
      <c r="H36" s="201" t="s">
        <v>37</v>
      </c>
      <c r="I36" s="202" t="s">
        <v>37</v>
      </c>
      <c r="J36" s="33" t="s">
        <v>156</v>
      </c>
      <c r="K36" s="15" t="s">
        <v>157</v>
      </c>
      <c r="L36" s="15" t="s">
        <v>158</v>
      </c>
      <c r="M36" s="15" t="s">
        <v>159</v>
      </c>
      <c r="N36" s="15" t="s">
        <v>160</v>
      </c>
      <c r="O36" s="15" t="s">
        <v>161</v>
      </c>
      <c r="P36" s="15" t="s">
        <v>162</v>
      </c>
      <c r="Q36" s="178" t="s">
        <v>163</v>
      </c>
      <c r="R36" s="33" t="s">
        <v>164</v>
      </c>
      <c r="S36" s="15" t="s">
        <v>165</v>
      </c>
      <c r="T36" s="15" t="s">
        <v>166</v>
      </c>
      <c r="U36" s="15" t="s">
        <v>167</v>
      </c>
      <c r="V36" s="15" t="s">
        <v>168</v>
      </c>
      <c r="W36" s="15" t="s">
        <v>169</v>
      </c>
      <c r="X36" s="15" t="s">
        <v>170</v>
      </c>
      <c r="Y36" s="178" t="s">
        <v>171</v>
      </c>
      <c r="Z36" s="33" t="s">
        <v>172</v>
      </c>
      <c r="AA36" s="15" t="s">
        <v>173</v>
      </c>
      <c r="AB36" s="15" t="s">
        <v>174</v>
      </c>
      <c r="AC36" s="15" t="s">
        <v>175</v>
      </c>
      <c r="AD36" s="15" t="s">
        <v>176</v>
      </c>
      <c r="AE36" s="15" t="s">
        <v>177</v>
      </c>
      <c r="AF36" s="15" t="s">
        <v>178</v>
      </c>
      <c r="AG36" s="178" t="s">
        <v>179</v>
      </c>
      <c r="AH36" s="15"/>
      <c r="AI36" s="15"/>
      <c r="AJ36" s="15"/>
      <c r="AK36" s="15"/>
      <c r="AL36" s="15"/>
      <c r="AM36" s="15"/>
      <c r="AN36" s="15"/>
      <c r="AO36" s="15"/>
    </row>
    <row r="37" spans="1:41" ht="15.75" customHeight="1">
      <c r="A37" s="15" t="s">
        <v>62</v>
      </c>
      <c r="B37" s="195">
        <v>0.1865</v>
      </c>
      <c r="C37" s="196">
        <v>0.36120000000000002</v>
      </c>
      <c r="D37" s="197">
        <v>0.49959999999999999</v>
      </c>
      <c r="E37" s="198">
        <v>0.504</v>
      </c>
      <c r="F37" s="199">
        <v>0.4597</v>
      </c>
      <c r="G37" s="200">
        <v>0.48670000000000002</v>
      </c>
      <c r="H37" s="201">
        <v>0.49959999999999999</v>
      </c>
      <c r="I37" s="202">
        <v>0.5</v>
      </c>
      <c r="J37" s="33">
        <v>0.1933</v>
      </c>
      <c r="K37" s="15">
        <v>0.376</v>
      </c>
      <c r="L37" s="15">
        <v>0.5</v>
      </c>
      <c r="M37" s="15">
        <v>0.49990000000000001</v>
      </c>
      <c r="N37" s="15">
        <v>0.1933</v>
      </c>
      <c r="O37" s="15">
        <v>0.376</v>
      </c>
      <c r="P37" s="15">
        <v>0.5</v>
      </c>
      <c r="Q37" s="178">
        <v>0.27929999999999999</v>
      </c>
      <c r="R37" s="33">
        <v>0.56689999999999996</v>
      </c>
      <c r="S37" s="15">
        <v>0.71840000000000004</v>
      </c>
      <c r="T37" s="15">
        <v>0.30520000000000003</v>
      </c>
      <c r="U37" s="15">
        <v>0.71799999999999997</v>
      </c>
      <c r="V37" s="15">
        <v>0.46489999999999998</v>
      </c>
      <c r="W37" s="15">
        <v>0.48680000000000001</v>
      </c>
      <c r="X37" s="15">
        <v>0.34410000000000002</v>
      </c>
      <c r="Y37" s="178">
        <v>0.69269999999999998</v>
      </c>
      <c r="Z37" s="33">
        <v>0.56689999999999996</v>
      </c>
      <c r="AA37" s="15">
        <v>0.75049999999999994</v>
      </c>
      <c r="AB37" s="15">
        <v>0.30520000000000003</v>
      </c>
      <c r="AC37" s="15">
        <v>0.40360000000000001</v>
      </c>
      <c r="AD37" s="15">
        <v>0.46700000000000003</v>
      </c>
      <c r="AE37" s="15">
        <v>0.45619999999999999</v>
      </c>
      <c r="AF37" s="15">
        <v>0.24379999999999999</v>
      </c>
      <c r="AG37" s="178">
        <v>0.52300000000000002</v>
      </c>
      <c r="AH37" s="15">
        <f t="shared" ref="AH37:AO37" si="12">Z37-J37</f>
        <v>0.37359999999999993</v>
      </c>
      <c r="AI37" s="15">
        <f t="shared" si="12"/>
        <v>0.37449999999999994</v>
      </c>
      <c r="AJ37" s="15">
        <f t="shared" si="12"/>
        <v>-0.19479999999999997</v>
      </c>
      <c r="AK37" s="15">
        <f t="shared" si="12"/>
        <v>-9.6299999999999997E-2</v>
      </c>
      <c r="AL37" s="15">
        <f t="shared" si="12"/>
        <v>0.27370000000000005</v>
      </c>
      <c r="AM37" s="15">
        <f t="shared" si="12"/>
        <v>8.0199999999999994E-2</v>
      </c>
      <c r="AN37" s="15">
        <f t="shared" si="12"/>
        <v>-0.25619999999999998</v>
      </c>
      <c r="AO37" s="15">
        <f t="shared" si="12"/>
        <v>0.24370000000000003</v>
      </c>
    </row>
    <row r="38" spans="1:41" ht="15.75" customHeight="1">
      <c r="A38" s="15" t="s">
        <v>63</v>
      </c>
      <c r="B38" s="195">
        <v>0.99480000000000002</v>
      </c>
      <c r="C38" s="196">
        <v>0.99870000000000003</v>
      </c>
      <c r="D38" s="197">
        <v>0.8105</v>
      </c>
      <c r="E38" s="198">
        <v>0.58979999999999999</v>
      </c>
      <c r="F38" s="199">
        <v>0.9919</v>
      </c>
      <c r="G38" s="200">
        <v>0.99119999999999997</v>
      </c>
      <c r="H38" s="201">
        <v>0.84760000000000002</v>
      </c>
      <c r="I38" s="202">
        <v>0.5</v>
      </c>
      <c r="J38" s="33" t="s">
        <v>37</v>
      </c>
      <c r="K38" s="15" t="s">
        <v>37</v>
      </c>
      <c r="L38" s="15" t="s">
        <v>37</v>
      </c>
      <c r="M38" s="15" t="s">
        <v>37</v>
      </c>
      <c r="N38" s="15" t="s">
        <v>37</v>
      </c>
      <c r="O38" s="15" t="s">
        <v>37</v>
      </c>
      <c r="P38" s="15" t="s">
        <v>37</v>
      </c>
      <c r="Q38" s="178" t="s">
        <v>37</v>
      </c>
      <c r="R38" s="33" t="s">
        <v>37</v>
      </c>
      <c r="S38" s="15" t="s">
        <v>37</v>
      </c>
      <c r="T38" s="15" t="s">
        <v>37</v>
      </c>
      <c r="U38" s="15" t="s">
        <v>37</v>
      </c>
      <c r="V38" s="15" t="s">
        <v>37</v>
      </c>
      <c r="W38" s="15" t="s">
        <v>37</v>
      </c>
      <c r="X38" s="15" t="s">
        <v>37</v>
      </c>
      <c r="Y38" s="178" t="s">
        <v>37</v>
      </c>
      <c r="Z38" s="33" t="s">
        <v>37</v>
      </c>
      <c r="AA38" s="15" t="s">
        <v>37</v>
      </c>
      <c r="AB38" s="15" t="s">
        <v>37</v>
      </c>
      <c r="AC38" s="15" t="s">
        <v>37</v>
      </c>
      <c r="AD38" s="15" t="s">
        <v>37</v>
      </c>
      <c r="AE38" s="15" t="s">
        <v>37</v>
      </c>
      <c r="AF38" s="15" t="s">
        <v>37</v>
      </c>
      <c r="AG38" s="178" t="s">
        <v>37</v>
      </c>
    </row>
    <row r="39" spans="1:41" ht="15.75" customHeight="1">
      <c r="A39" s="15" t="s">
        <v>64</v>
      </c>
      <c r="B39" s="195">
        <v>0.52739999999999998</v>
      </c>
      <c r="C39" s="196">
        <v>0.81779999999999997</v>
      </c>
      <c r="D39" s="197">
        <v>0.5</v>
      </c>
      <c r="E39" s="198">
        <v>0.62490000000000001</v>
      </c>
      <c r="F39" s="199">
        <v>0.79710000000000003</v>
      </c>
      <c r="G39" s="200">
        <v>0.83079999999999998</v>
      </c>
      <c r="H39" s="201">
        <v>0.50229999999999997</v>
      </c>
      <c r="I39" s="202">
        <v>0.5</v>
      </c>
      <c r="J39" s="33">
        <v>0.44330000000000003</v>
      </c>
      <c r="K39" s="15">
        <v>0.376</v>
      </c>
      <c r="L39" s="15">
        <v>0.5</v>
      </c>
      <c r="M39" s="15">
        <v>0.49990000000000001</v>
      </c>
      <c r="N39" s="15">
        <v>0.44330000000000003</v>
      </c>
      <c r="O39" s="15">
        <v>0.376</v>
      </c>
      <c r="P39" s="15">
        <v>0.5</v>
      </c>
      <c r="Q39" s="178">
        <v>0.77929999999999999</v>
      </c>
      <c r="R39" s="33">
        <v>0.72330000000000005</v>
      </c>
      <c r="S39" s="15">
        <v>0.83540000000000003</v>
      </c>
      <c r="T39" s="15">
        <v>0.48370000000000002</v>
      </c>
      <c r="U39" s="15">
        <v>0.83589999999999998</v>
      </c>
      <c r="V39" s="15">
        <v>0.63449999999999995</v>
      </c>
      <c r="W39" s="15">
        <v>0.67369999999999997</v>
      </c>
      <c r="X39" s="15">
        <v>0.54100000000000004</v>
      </c>
      <c r="Y39" s="178">
        <v>0.81910000000000005</v>
      </c>
      <c r="Z39" s="33">
        <v>0.72330000000000005</v>
      </c>
      <c r="AA39" s="15">
        <v>0.85750000000000004</v>
      </c>
      <c r="AB39" s="15">
        <v>0.48370000000000002</v>
      </c>
      <c r="AC39" s="15">
        <v>0.62409999999999999</v>
      </c>
      <c r="AD39" s="15">
        <v>0.63729999999999998</v>
      </c>
      <c r="AE39" s="15">
        <v>0.65210000000000001</v>
      </c>
      <c r="AF39" s="15">
        <v>0.50080000000000002</v>
      </c>
      <c r="AG39" s="178">
        <v>0.70250000000000001</v>
      </c>
      <c r="AH39" s="15">
        <f t="shared" ref="AH39:AO39" si="13">Z39-J39</f>
        <v>0.28000000000000003</v>
      </c>
      <c r="AI39" s="15">
        <f t="shared" si="13"/>
        <v>0.48150000000000004</v>
      </c>
      <c r="AJ39" s="15">
        <f t="shared" si="13"/>
        <v>-1.6299999999999981E-2</v>
      </c>
      <c r="AK39" s="15">
        <f t="shared" si="13"/>
        <v>0.12419999999999998</v>
      </c>
      <c r="AL39" s="15">
        <f t="shared" si="13"/>
        <v>0.19399999999999995</v>
      </c>
      <c r="AM39" s="15">
        <f t="shared" si="13"/>
        <v>0.27610000000000001</v>
      </c>
      <c r="AN39" s="15">
        <f t="shared" si="13"/>
        <v>8.0000000000002292E-4</v>
      </c>
      <c r="AO39" s="15">
        <f t="shared" si="13"/>
        <v>-7.6799999999999979E-2</v>
      </c>
    </row>
    <row r="40" spans="1:41" ht="15.75" customHeight="1">
      <c r="A40" s="15" t="s">
        <v>65</v>
      </c>
      <c r="B40" s="195">
        <v>0.99690000000000001</v>
      </c>
      <c r="C40" s="196">
        <v>0.99919999999999998</v>
      </c>
      <c r="D40" s="197">
        <v>0.94679999999999997</v>
      </c>
      <c r="E40" s="198">
        <v>0.7591</v>
      </c>
      <c r="F40" s="199">
        <v>0.99760000000000004</v>
      </c>
      <c r="G40" s="200">
        <v>0.99560000000000004</v>
      </c>
      <c r="H40" s="201">
        <v>0.95320000000000005</v>
      </c>
      <c r="I40" s="202">
        <v>0.5</v>
      </c>
      <c r="J40" s="33" t="s">
        <v>37</v>
      </c>
      <c r="K40" s="15" t="s">
        <v>37</v>
      </c>
      <c r="L40" s="15" t="s">
        <v>37</v>
      </c>
      <c r="M40" s="15" t="s">
        <v>37</v>
      </c>
      <c r="N40" s="15" t="s">
        <v>37</v>
      </c>
      <c r="O40" s="15" t="s">
        <v>37</v>
      </c>
      <c r="P40" s="15" t="s">
        <v>37</v>
      </c>
      <c r="Q40" s="178" t="s">
        <v>37</v>
      </c>
      <c r="R40" s="33" t="s">
        <v>37</v>
      </c>
      <c r="S40" s="15" t="s">
        <v>37</v>
      </c>
      <c r="T40" s="15" t="s">
        <v>37</v>
      </c>
      <c r="U40" s="15" t="s">
        <v>37</v>
      </c>
      <c r="V40" s="15" t="s">
        <v>37</v>
      </c>
      <c r="W40" s="15" t="s">
        <v>37</v>
      </c>
      <c r="X40" s="15" t="s">
        <v>37</v>
      </c>
      <c r="Y40" s="178" t="s">
        <v>37</v>
      </c>
      <c r="Z40" s="33" t="s">
        <v>37</v>
      </c>
      <c r="AA40" s="15" t="s">
        <v>37</v>
      </c>
      <c r="AB40" s="15" t="s">
        <v>37</v>
      </c>
      <c r="AC40" s="15" t="s">
        <v>37</v>
      </c>
      <c r="AD40" s="15" t="s">
        <v>37</v>
      </c>
      <c r="AE40" s="15" t="s">
        <v>37</v>
      </c>
      <c r="AF40" s="15" t="s">
        <v>37</v>
      </c>
      <c r="AG40" s="178" t="s">
        <v>37</v>
      </c>
    </row>
    <row r="41" spans="1:41" ht="15.75" customHeight="1">
      <c r="A41" s="15" t="s">
        <v>66</v>
      </c>
      <c r="B41" s="195">
        <v>0.37290000000000001</v>
      </c>
      <c r="C41" s="196">
        <v>0.70289999999999997</v>
      </c>
      <c r="D41" s="197">
        <v>0.99919999999999998</v>
      </c>
      <c r="E41" s="198">
        <v>1</v>
      </c>
      <c r="F41" s="199">
        <v>0.9194</v>
      </c>
      <c r="G41" s="200">
        <v>0.97330000000000005</v>
      </c>
      <c r="H41" s="201">
        <v>0.99919999999999998</v>
      </c>
      <c r="I41" s="202">
        <v>1</v>
      </c>
      <c r="J41" s="33">
        <v>0.38669999999999999</v>
      </c>
      <c r="K41" s="15">
        <v>0.75209999999999999</v>
      </c>
      <c r="L41" s="15">
        <v>1</v>
      </c>
      <c r="M41" s="15">
        <v>0.99980000000000002</v>
      </c>
      <c r="N41" s="15">
        <v>0.38669999999999999</v>
      </c>
      <c r="O41" s="15">
        <v>0.75209999999999999</v>
      </c>
      <c r="P41" s="15">
        <v>1</v>
      </c>
      <c r="Q41" s="178">
        <v>0.5585</v>
      </c>
      <c r="R41" s="33">
        <v>0.72509999999999997</v>
      </c>
      <c r="S41" s="15">
        <v>0.83709999999999996</v>
      </c>
      <c r="T41" s="15">
        <v>0.47820000000000001</v>
      </c>
      <c r="U41" s="15">
        <v>0.84030000000000005</v>
      </c>
      <c r="V41" s="15">
        <v>0.63519999999999999</v>
      </c>
      <c r="W41" s="15">
        <v>0.68259999999999998</v>
      </c>
      <c r="X41" s="15">
        <v>0.53320000000000001</v>
      </c>
      <c r="Y41" s="178">
        <v>0.82379999999999998</v>
      </c>
      <c r="Z41" s="33">
        <v>0.72509999999999997</v>
      </c>
      <c r="AA41" s="15">
        <v>0.85760000000000003</v>
      </c>
      <c r="AB41" s="15">
        <v>0.47820000000000001</v>
      </c>
      <c r="AC41" s="15">
        <v>0.61329999999999996</v>
      </c>
      <c r="AD41" s="15">
        <v>0.63670000000000004</v>
      </c>
      <c r="AE41" s="15">
        <v>0.66190000000000004</v>
      </c>
      <c r="AF41" s="15">
        <v>0.48630000000000001</v>
      </c>
      <c r="AG41" s="178">
        <v>0.71109999999999995</v>
      </c>
      <c r="AH41" s="15">
        <f t="shared" ref="AH41:AO41" si="14">Z41-J41</f>
        <v>0.33839999999999998</v>
      </c>
      <c r="AI41" s="15">
        <f t="shared" si="14"/>
        <v>0.10550000000000004</v>
      </c>
      <c r="AJ41" s="15">
        <f t="shared" si="14"/>
        <v>-0.52180000000000004</v>
      </c>
      <c r="AK41" s="15">
        <f t="shared" si="14"/>
        <v>-0.38650000000000007</v>
      </c>
      <c r="AL41" s="15">
        <f t="shared" si="14"/>
        <v>0.25000000000000006</v>
      </c>
      <c r="AM41" s="15">
        <f t="shared" si="14"/>
        <v>-9.0199999999999947E-2</v>
      </c>
      <c r="AN41" s="15">
        <f t="shared" si="14"/>
        <v>-0.51370000000000005</v>
      </c>
      <c r="AO41" s="15">
        <f t="shared" si="14"/>
        <v>0.15259999999999996</v>
      </c>
    </row>
    <row r="42" spans="1:41" ht="15.75" customHeight="1">
      <c r="A42" s="15" t="s">
        <v>67</v>
      </c>
      <c r="B42" s="195">
        <v>0.99919999999999998</v>
      </c>
      <c r="C42" s="196">
        <v>0.99939999999999996</v>
      </c>
      <c r="D42" s="197">
        <v>0.99180000000000001</v>
      </c>
      <c r="E42" s="198">
        <v>1</v>
      </c>
      <c r="F42" s="199">
        <v>0.99870000000000003</v>
      </c>
      <c r="G42" s="200">
        <v>0.99560000000000004</v>
      </c>
      <c r="H42" s="201">
        <v>0.99180000000000001</v>
      </c>
      <c r="I42" s="202">
        <v>1</v>
      </c>
      <c r="J42" s="33" t="s">
        <v>37</v>
      </c>
      <c r="K42" s="15" t="s">
        <v>37</v>
      </c>
      <c r="L42" s="15" t="s">
        <v>37</v>
      </c>
      <c r="M42" s="15" t="s">
        <v>37</v>
      </c>
      <c r="N42" s="15" t="s">
        <v>37</v>
      </c>
      <c r="O42" s="15" t="s">
        <v>37</v>
      </c>
      <c r="P42" s="15" t="s">
        <v>37</v>
      </c>
      <c r="Q42" s="178" t="s">
        <v>37</v>
      </c>
      <c r="R42" s="33" t="s">
        <v>37</v>
      </c>
      <c r="S42" s="15" t="s">
        <v>37</v>
      </c>
      <c r="T42" s="15" t="s">
        <v>37</v>
      </c>
      <c r="U42" s="15" t="s">
        <v>37</v>
      </c>
      <c r="V42" s="15" t="s">
        <v>37</v>
      </c>
      <c r="W42" s="15" t="s">
        <v>37</v>
      </c>
      <c r="X42" s="15" t="s">
        <v>37</v>
      </c>
      <c r="Y42" s="178" t="s">
        <v>37</v>
      </c>
      <c r="Z42" s="33" t="s">
        <v>37</v>
      </c>
      <c r="AA42" s="15" t="s">
        <v>37</v>
      </c>
      <c r="AB42" s="15" t="s">
        <v>37</v>
      </c>
      <c r="AC42" s="15" t="s">
        <v>37</v>
      </c>
      <c r="AD42" s="15" t="s">
        <v>37</v>
      </c>
      <c r="AE42" s="15" t="s">
        <v>37</v>
      </c>
      <c r="AF42" s="15" t="s">
        <v>37</v>
      </c>
      <c r="AG42" s="178" t="s">
        <v>37</v>
      </c>
    </row>
    <row r="43" spans="1:41" ht="15.75" customHeight="1">
      <c r="A43" s="15"/>
      <c r="B43" s="170" t="s">
        <v>180</v>
      </c>
      <c r="C43" s="171" t="s">
        <v>181</v>
      </c>
      <c r="D43" s="172" t="s">
        <v>182</v>
      </c>
      <c r="E43" s="173" t="s">
        <v>183</v>
      </c>
      <c r="F43" s="203" t="s">
        <v>180</v>
      </c>
      <c r="G43" s="175" t="s">
        <v>181</v>
      </c>
      <c r="H43" s="176" t="s">
        <v>182</v>
      </c>
      <c r="I43" s="177" t="s">
        <v>183</v>
      </c>
      <c r="J43" s="33" t="s">
        <v>180</v>
      </c>
      <c r="K43" s="15" t="s">
        <v>181</v>
      </c>
      <c r="L43" s="15" t="s">
        <v>182</v>
      </c>
      <c r="M43" s="15" t="s">
        <v>183</v>
      </c>
      <c r="N43" s="15" t="s">
        <v>180</v>
      </c>
      <c r="O43" s="15" t="s">
        <v>181</v>
      </c>
      <c r="P43" s="15" t="s">
        <v>182</v>
      </c>
      <c r="Q43" s="178" t="s">
        <v>183</v>
      </c>
      <c r="R43" s="33" t="s">
        <v>180</v>
      </c>
      <c r="S43" s="15" t="s">
        <v>181</v>
      </c>
      <c r="T43" s="15" t="s">
        <v>182</v>
      </c>
      <c r="U43" s="15" t="s">
        <v>183</v>
      </c>
      <c r="V43" s="15" t="s">
        <v>180</v>
      </c>
      <c r="W43" s="15" t="s">
        <v>181</v>
      </c>
      <c r="X43" s="15" t="s">
        <v>182</v>
      </c>
      <c r="Y43" s="178" t="s">
        <v>183</v>
      </c>
      <c r="Z43" s="33" t="s">
        <v>180</v>
      </c>
      <c r="AA43" s="15" t="s">
        <v>181</v>
      </c>
      <c r="AB43" s="15" t="s">
        <v>182</v>
      </c>
      <c r="AC43" s="15" t="s">
        <v>183</v>
      </c>
      <c r="AD43" s="15" t="s">
        <v>180</v>
      </c>
      <c r="AE43" s="15" t="s">
        <v>181</v>
      </c>
      <c r="AF43" s="15" t="s">
        <v>182</v>
      </c>
      <c r="AG43" s="178" t="s">
        <v>183</v>
      </c>
      <c r="AH43" s="15"/>
      <c r="AI43" s="15"/>
      <c r="AJ43" s="15"/>
      <c r="AK43" s="15"/>
      <c r="AL43" s="15"/>
      <c r="AM43" s="15"/>
      <c r="AN43" s="15"/>
      <c r="AO43" s="15"/>
    </row>
    <row r="44" spans="1:41" ht="15.75" customHeight="1">
      <c r="A44" s="15"/>
      <c r="B44" s="179" t="s">
        <v>36</v>
      </c>
      <c r="C44" s="180" t="s">
        <v>36</v>
      </c>
      <c r="D44" s="181" t="s">
        <v>36</v>
      </c>
      <c r="E44" s="182" t="s">
        <v>36</v>
      </c>
      <c r="F44" s="204" t="s">
        <v>37</v>
      </c>
      <c r="G44" s="183" t="s">
        <v>37</v>
      </c>
      <c r="H44" s="184" t="s">
        <v>37</v>
      </c>
      <c r="I44" s="185" t="s">
        <v>37</v>
      </c>
      <c r="J44" s="33" t="s">
        <v>184</v>
      </c>
      <c r="K44" s="15" t="s">
        <v>185</v>
      </c>
      <c r="L44" s="15" t="s">
        <v>186</v>
      </c>
      <c r="M44" s="15" t="s">
        <v>187</v>
      </c>
      <c r="N44" s="15" t="s">
        <v>188</v>
      </c>
      <c r="O44" s="15" t="s">
        <v>189</v>
      </c>
      <c r="P44" s="15" t="s">
        <v>190</v>
      </c>
      <c r="Q44" s="178" t="s">
        <v>191</v>
      </c>
      <c r="R44" s="33" t="s">
        <v>192</v>
      </c>
      <c r="S44" s="15" t="s">
        <v>193</v>
      </c>
      <c r="T44" s="15" t="s">
        <v>194</v>
      </c>
      <c r="U44" s="15" t="s">
        <v>195</v>
      </c>
      <c r="V44" s="15" t="s">
        <v>196</v>
      </c>
      <c r="W44" s="15" t="s">
        <v>197</v>
      </c>
      <c r="X44" s="15" t="s">
        <v>198</v>
      </c>
      <c r="Y44" s="178" t="s">
        <v>199</v>
      </c>
      <c r="Z44" s="33" t="s">
        <v>200</v>
      </c>
      <c r="AA44" s="15" t="s">
        <v>201</v>
      </c>
      <c r="AB44" s="15" t="s">
        <v>202</v>
      </c>
      <c r="AC44" s="15" t="s">
        <v>203</v>
      </c>
      <c r="AD44" s="15" t="s">
        <v>204</v>
      </c>
      <c r="AE44" s="15" t="s">
        <v>205</v>
      </c>
      <c r="AF44" s="15" t="s">
        <v>206</v>
      </c>
      <c r="AG44" s="178" t="s">
        <v>207</v>
      </c>
      <c r="AH44" s="15"/>
      <c r="AI44" s="15"/>
      <c r="AJ44" s="15"/>
      <c r="AK44" s="15"/>
      <c r="AL44" s="15"/>
      <c r="AM44" s="15"/>
      <c r="AN44" s="15"/>
      <c r="AO44" s="15"/>
    </row>
    <row r="45" spans="1:41" ht="15.75" customHeight="1">
      <c r="A45" s="15" t="s">
        <v>62</v>
      </c>
      <c r="B45" s="179">
        <v>0.65680000000000005</v>
      </c>
      <c r="C45" s="180">
        <v>0.56889999999999996</v>
      </c>
      <c r="D45" s="181">
        <v>0.4919</v>
      </c>
      <c r="E45" s="182">
        <v>0.4995</v>
      </c>
      <c r="F45" s="204">
        <v>0.61040000000000005</v>
      </c>
      <c r="G45" s="183">
        <v>0.63719999999999999</v>
      </c>
      <c r="H45" s="184">
        <v>0.50270000000000004</v>
      </c>
      <c r="I45" s="185">
        <v>0.49709999999999999</v>
      </c>
      <c r="J45" s="33">
        <v>0.52149999999999996</v>
      </c>
      <c r="K45" s="15" t="s">
        <v>37</v>
      </c>
      <c r="L45" s="15">
        <v>0.49709999999999999</v>
      </c>
      <c r="M45" s="15">
        <v>0.4995</v>
      </c>
      <c r="N45" s="15">
        <v>0.18529999999999999</v>
      </c>
      <c r="O45" s="15">
        <v>0.18529999999999999</v>
      </c>
      <c r="P45" s="15">
        <v>0.49709999999999999</v>
      </c>
      <c r="Q45" s="178">
        <v>0.4995</v>
      </c>
      <c r="R45" s="33">
        <v>0.52429999999999999</v>
      </c>
      <c r="S45" s="15">
        <v>0.58889999999999998</v>
      </c>
      <c r="T45" s="15">
        <v>0.49709999999999999</v>
      </c>
      <c r="U45" s="15">
        <v>2.941E-3</v>
      </c>
      <c r="V45" s="15">
        <v>0.51049999999999995</v>
      </c>
      <c r="W45" s="15">
        <v>0.33910000000000001</v>
      </c>
      <c r="X45" s="15">
        <v>0.51370000000000005</v>
      </c>
      <c r="Y45" s="178">
        <v>2.941E-3</v>
      </c>
      <c r="Z45" s="33">
        <v>0.5141</v>
      </c>
      <c r="AA45" s="15">
        <v>0.53979999999999995</v>
      </c>
      <c r="AB45" s="15">
        <v>0.49709999999999999</v>
      </c>
      <c r="AC45" s="15">
        <v>2.941E-3</v>
      </c>
      <c r="AD45" s="15">
        <v>0.49709999999999999</v>
      </c>
      <c r="AE45" s="15">
        <v>0.45619999999999999</v>
      </c>
      <c r="AF45" s="15">
        <v>0.51370000000000005</v>
      </c>
      <c r="AG45" s="178">
        <v>2.941E-3</v>
      </c>
      <c r="AH45" s="15">
        <f>Z45-J45</f>
        <v>-7.3999999999999622E-3</v>
      </c>
      <c r="AI45" s="15" t="s">
        <v>37</v>
      </c>
      <c r="AJ45" s="15">
        <f t="shared" ref="AJ45:AO45" si="15">AB45-L45</f>
        <v>0</v>
      </c>
      <c r="AK45" s="15">
        <f t="shared" si="15"/>
        <v>-0.49655899999999997</v>
      </c>
      <c r="AL45" s="15">
        <f t="shared" si="15"/>
        <v>0.31179999999999997</v>
      </c>
      <c r="AM45" s="15">
        <f t="shared" si="15"/>
        <v>0.27090000000000003</v>
      </c>
      <c r="AN45" s="15">
        <f t="shared" si="15"/>
        <v>1.6600000000000059E-2</v>
      </c>
      <c r="AO45" s="15">
        <f t="shared" si="15"/>
        <v>-0.49655899999999997</v>
      </c>
    </row>
    <row r="46" spans="1:41" ht="15.75" customHeight="1">
      <c r="A46" s="15" t="s">
        <v>63</v>
      </c>
      <c r="B46" s="179">
        <v>0.98660000000000003</v>
      </c>
      <c r="C46" s="180">
        <v>0.96909999999999996</v>
      </c>
      <c r="D46" s="181">
        <v>0.49569999999999997</v>
      </c>
      <c r="E46" s="182">
        <v>0.53749999999999998</v>
      </c>
      <c r="F46" s="204">
        <v>0.95850000000000002</v>
      </c>
      <c r="G46" s="183">
        <v>0.93910000000000005</v>
      </c>
      <c r="H46" s="184">
        <v>0.51049999999999995</v>
      </c>
      <c r="I46" s="185">
        <v>0.55700000000000005</v>
      </c>
      <c r="J46" s="33" t="s">
        <v>37</v>
      </c>
      <c r="K46" s="15" t="s">
        <v>37</v>
      </c>
      <c r="L46" s="15" t="s">
        <v>37</v>
      </c>
      <c r="M46" s="15" t="s">
        <v>37</v>
      </c>
      <c r="N46" s="15" t="s">
        <v>37</v>
      </c>
      <c r="O46" s="15" t="s">
        <v>37</v>
      </c>
      <c r="P46" s="15" t="s">
        <v>37</v>
      </c>
      <c r="Q46" s="178" t="s">
        <v>37</v>
      </c>
      <c r="R46" s="33" t="s">
        <v>37</v>
      </c>
      <c r="S46" s="15" t="s">
        <v>37</v>
      </c>
      <c r="T46" s="15" t="s">
        <v>37</v>
      </c>
      <c r="U46" s="15" t="s">
        <v>37</v>
      </c>
      <c r="V46" s="15" t="s">
        <v>37</v>
      </c>
      <c r="W46" s="15" t="s">
        <v>37</v>
      </c>
      <c r="X46" s="15" t="s">
        <v>37</v>
      </c>
      <c r="Y46" s="178" t="s">
        <v>37</v>
      </c>
      <c r="Z46" s="33" t="s">
        <v>37</v>
      </c>
      <c r="AA46" s="15" t="s">
        <v>37</v>
      </c>
      <c r="AB46" s="15" t="s">
        <v>37</v>
      </c>
      <c r="AC46" s="15" t="s">
        <v>37</v>
      </c>
      <c r="AD46" s="15" t="s">
        <v>37</v>
      </c>
      <c r="AE46" s="15" t="s">
        <v>37</v>
      </c>
      <c r="AF46" s="15" t="s">
        <v>37</v>
      </c>
      <c r="AG46" s="178" t="s">
        <v>37</v>
      </c>
    </row>
    <row r="47" spans="1:41" ht="15.75" customHeight="1">
      <c r="A47" s="15" t="s">
        <v>64</v>
      </c>
      <c r="B47" s="179">
        <v>0.75090000000000001</v>
      </c>
      <c r="C47" s="180">
        <v>0.59099999999999997</v>
      </c>
      <c r="D47" s="181">
        <v>0.5</v>
      </c>
      <c r="E47" s="182">
        <v>0.54120000000000001</v>
      </c>
      <c r="F47" s="204">
        <v>0.66510000000000002</v>
      </c>
      <c r="G47" s="183">
        <v>0.75880000000000003</v>
      </c>
      <c r="H47" s="184">
        <v>0.51400000000000001</v>
      </c>
      <c r="I47" s="185">
        <v>0.58840000000000003</v>
      </c>
      <c r="J47" s="33">
        <v>0.5675</v>
      </c>
      <c r="K47" s="15" t="s">
        <v>37</v>
      </c>
      <c r="L47" s="15">
        <v>0.5</v>
      </c>
      <c r="M47" s="15">
        <v>0.50239999999999996</v>
      </c>
      <c r="N47" s="15">
        <v>0.4224</v>
      </c>
      <c r="O47" s="15">
        <v>0.4224</v>
      </c>
      <c r="P47" s="15">
        <v>0.5</v>
      </c>
      <c r="Q47" s="178">
        <v>0.50239999999999996</v>
      </c>
      <c r="R47" s="33">
        <v>0.59089999999999998</v>
      </c>
      <c r="S47" s="15">
        <v>0.59970000000000001</v>
      </c>
      <c r="T47" s="15">
        <v>0.5</v>
      </c>
      <c r="U47" s="15">
        <v>0.5</v>
      </c>
      <c r="V47" s="15">
        <v>0.53139999999999998</v>
      </c>
      <c r="W47" s="15">
        <v>0.50719999999999998</v>
      </c>
      <c r="X47" s="15">
        <v>0.53620000000000001</v>
      </c>
      <c r="Y47" s="178">
        <v>0.5</v>
      </c>
      <c r="Z47" s="33">
        <v>0.52029999999999998</v>
      </c>
      <c r="AA47" s="15">
        <v>0.54659999999999997</v>
      </c>
      <c r="AB47" s="15">
        <v>0.5</v>
      </c>
      <c r="AC47" s="15">
        <v>0.5</v>
      </c>
      <c r="AD47" s="15">
        <v>0.5</v>
      </c>
      <c r="AE47" s="15">
        <v>0.60170000000000001</v>
      </c>
      <c r="AF47" s="15">
        <v>0.53620000000000001</v>
      </c>
      <c r="AG47" s="178">
        <v>0.5</v>
      </c>
      <c r="AH47" s="15">
        <f>Z47-J47</f>
        <v>-4.720000000000002E-2</v>
      </c>
      <c r="AI47" s="15" t="s">
        <v>37</v>
      </c>
      <c r="AJ47" s="15">
        <f t="shared" ref="AJ47:AO47" si="16">AB47-L47</f>
        <v>0</v>
      </c>
      <c r="AK47" s="15">
        <f t="shared" si="16"/>
        <v>-2.3999999999999577E-3</v>
      </c>
      <c r="AL47" s="15">
        <f t="shared" si="16"/>
        <v>7.7600000000000002E-2</v>
      </c>
      <c r="AM47" s="15">
        <f t="shared" si="16"/>
        <v>0.17930000000000001</v>
      </c>
      <c r="AN47" s="15">
        <f t="shared" si="16"/>
        <v>3.620000000000001E-2</v>
      </c>
      <c r="AO47" s="15">
        <f t="shared" si="16"/>
        <v>-2.3999999999999577E-3</v>
      </c>
    </row>
    <row r="48" spans="1:41" ht="15.75" customHeight="1">
      <c r="A48" s="15" t="s">
        <v>65</v>
      </c>
      <c r="B48" s="179">
        <v>0.9879</v>
      </c>
      <c r="C48" s="180">
        <v>0.97829999999999995</v>
      </c>
      <c r="D48" s="181">
        <v>0.52749999999999997</v>
      </c>
      <c r="E48" s="182">
        <v>0.82230000000000003</v>
      </c>
      <c r="F48" s="204">
        <v>0.96609999999999996</v>
      </c>
      <c r="G48" s="183">
        <v>0.95630000000000004</v>
      </c>
      <c r="H48" s="184">
        <v>0.53790000000000004</v>
      </c>
      <c r="I48" s="185">
        <v>0.64590000000000003</v>
      </c>
      <c r="J48" s="33" t="s">
        <v>37</v>
      </c>
      <c r="K48" s="15" t="s">
        <v>37</v>
      </c>
      <c r="L48" s="15" t="s">
        <v>37</v>
      </c>
      <c r="M48" s="15" t="s">
        <v>37</v>
      </c>
      <c r="N48" s="15" t="s">
        <v>37</v>
      </c>
      <c r="O48" s="15" t="s">
        <v>37</v>
      </c>
      <c r="P48" s="15" t="s">
        <v>37</v>
      </c>
      <c r="Q48" s="178" t="s">
        <v>37</v>
      </c>
      <c r="R48" s="33" t="s">
        <v>37</v>
      </c>
      <c r="S48" s="15" t="s">
        <v>37</v>
      </c>
      <c r="T48" s="15" t="s">
        <v>37</v>
      </c>
      <c r="U48" s="15" t="s">
        <v>37</v>
      </c>
      <c r="V48" s="15" t="s">
        <v>37</v>
      </c>
      <c r="W48" s="15" t="s">
        <v>37</v>
      </c>
      <c r="X48" s="15" t="s">
        <v>37</v>
      </c>
      <c r="Y48" s="178" t="s">
        <v>37</v>
      </c>
      <c r="Z48" s="33" t="s">
        <v>37</v>
      </c>
      <c r="AA48" s="15" t="s">
        <v>37</v>
      </c>
      <c r="AB48" s="15" t="s">
        <v>37</v>
      </c>
      <c r="AC48" s="15" t="s">
        <v>37</v>
      </c>
      <c r="AD48" s="15" t="s">
        <v>37</v>
      </c>
      <c r="AE48" s="15" t="s">
        <v>37</v>
      </c>
      <c r="AF48" s="15" t="s">
        <v>37</v>
      </c>
      <c r="AG48" s="178" t="s">
        <v>37</v>
      </c>
    </row>
    <row r="49" spans="1:41" ht="15.75" customHeight="1">
      <c r="A49" s="15" t="s">
        <v>66</v>
      </c>
      <c r="B49" s="179">
        <v>0.97640000000000005</v>
      </c>
      <c r="C49" s="180">
        <v>0.97360000000000002</v>
      </c>
      <c r="D49" s="181">
        <v>0.98380000000000001</v>
      </c>
      <c r="E49" s="182">
        <v>0.99409999999999998</v>
      </c>
      <c r="F49" s="204">
        <v>0.97799999999999998</v>
      </c>
      <c r="G49" s="183">
        <v>0.97309999999999997</v>
      </c>
      <c r="H49" s="184">
        <v>0.98380000000000001</v>
      </c>
      <c r="I49" s="185">
        <v>0.99409999999999998</v>
      </c>
      <c r="J49" s="33">
        <v>0.98599999999999999</v>
      </c>
      <c r="K49" s="15" t="s">
        <v>37</v>
      </c>
      <c r="L49" s="15">
        <v>0.99409999999999998</v>
      </c>
      <c r="M49" s="15">
        <v>0.99409999999999998</v>
      </c>
      <c r="N49" s="15">
        <v>0.3679</v>
      </c>
      <c r="O49" s="15">
        <v>0.3679</v>
      </c>
      <c r="P49" s="15">
        <v>0.99409999999999998</v>
      </c>
      <c r="Q49" s="178">
        <v>0.99409999999999998</v>
      </c>
      <c r="R49" s="33">
        <v>0.98370000000000002</v>
      </c>
      <c r="S49" s="15">
        <v>0.99470000000000003</v>
      </c>
      <c r="T49" s="15">
        <v>0.99409999999999998</v>
      </c>
      <c r="U49" s="15">
        <v>5.8820000000000001E-3</v>
      </c>
      <c r="V49" s="15">
        <v>0.98799999999999999</v>
      </c>
      <c r="W49" s="15">
        <v>0.67279999999999995</v>
      </c>
      <c r="X49" s="15">
        <v>0.98860000000000003</v>
      </c>
      <c r="Y49" s="178">
        <v>5.8820000000000001E-3</v>
      </c>
      <c r="Z49" s="33">
        <v>0.99319999999999997</v>
      </c>
      <c r="AA49" s="15">
        <v>0.99409999999999998</v>
      </c>
      <c r="AB49" s="15">
        <v>0.99409999999999998</v>
      </c>
      <c r="AC49" s="15">
        <v>5.8820000000000001E-3</v>
      </c>
      <c r="AD49" s="15">
        <v>0.99409999999999998</v>
      </c>
      <c r="AE49" s="15">
        <v>0.89559999999999995</v>
      </c>
      <c r="AF49" s="15">
        <v>0.98860000000000003</v>
      </c>
      <c r="AG49" s="178">
        <v>5.8820000000000001E-3</v>
      </c>
      <c r="AH49" s="15">
        <f>Z49-J49</f>
        <v>7.1999999999999842E-3</v>
      </c>
      <c r="AI49" s="15" t="s">
        <v>37</v>
      </c>
      <c r="AJ49" s="15">
        <f t="shared" ref="AJ49:AO49" si="17">AB49-L49</f>
        <v>0</v>
      </c>
      <c r="AK49" s="15">
        <f t="shared" si="17"/>
        <v>-0.98821799999999993</v>
      </c>
      <c r="AL49" s="15">
        <f t="shared" si="17"/>
        <v>0.62619999999999998</v>
      </c>
      <c r="AM49" s="15">
        <f t="shared" si="17"/>
        <v>0.52769999999999995</v>
      </c>
      <c r="AN49" s="15">
        <f t="shared" si="17"/>
        <v>-5.4999999999999494E-3</v>
      </c>
      <c r="AO49" s="15">
        <f t="shared" si="17"/>
        <v>-0.98821799999999993</v>
      </c>
    </row>
    <row r="50" spans="1:41" ht="15.75" customHeight="1">
      <c r="A50" s="15" t="s">
        <v>67</v>
      </c>
      <c r="B50" s="205">
        <v>0.99780000000000002</v>
      </c>
      <c r="C50" s="206">
        <v>0.99470000000000003</v>
      </c>
      <c r="D50" s="207">
        <v>0.99139999999999995</v>
      </c>
      <c r="E50" s="208">
        <v>0.99590000000000001</v>
      </c>
      <c r="F50" s="209">
        <v>0.99550000000000005</v>
      </c>
      <c r="G50" s="210">
        <v>0.9889</v>
      </c>
      <c r="H50" s="211">
        <v>0.99139999999999995</v>
      </c>
      <c r="I50" s="212">
        <v>0.99590000000000001</v>
      </c>
      <c r="J50" s="34" t="s">
        <v>37</v>
      </c>
      <c r="K50" s="213" t="s">
        <v>37</v>
      </c>
      <c r="L50" s="213" t="s">
        <v>37</v>
      </c>
      <c r="M50" s="213" t="s">
        <v>37</v>
      </c>
      <c r="N50" s="213" t="s">
        <v>37</v>
      </c>
      <c r="O50" s="213" t="s">
        <v>37</v>
      </c>
      <c r="P50" s="213" t="s">
        <v>37</v>
      </c>
      <c r="Q50" s="214" t="s">
        <v>37</v>
      </c>
      <c r="R50" s="34" t="s">
        <v>37</v>
      </c>
      <c r="S50" s="213" t="s">
        <v>37</v>
      </c>
      <c r="T50" s="213" t="s">
        <v>37</v>
      </c>
      <c r="U50" s="213" t="s">
        <v>37</v>
      </c>
      <c r="V50" s="213" t="s">
        <v>37</v>
      </c>
      <c r="W50" s="213" t="s">
        <v>37</v>
      </c>
      <c r="X50" s="213" t="s">
        <v>37</v>
      </c>
      <c r="Y50" s="214" t="s">
        <v>37</v>
      </c>
      <c r="Z50" s="34" t="s">
        <v>37</v>
      </c>
      <c r="AA50" s="213" t="s">
        <v>37</v>
      </c>
      <c r="AB50" s="213" t="s">
        <v>37</v>
      </c>
      <c r="AC50" s="213" t="s">
        <v>37</v>
      </c>
      <c r="AD50" s="213" t="s">
        <v>37</v>
      </c>
      <c r="AE50" s="213" t="s">
        <v>37</v>
      </c>
      <c r="AF50" s="213" t="s">
        <v>37</v>
      </c>
      <c r="AG50" s="214" t="s">
        <v>37</v>
      </c>
    </row>
    <row r="51" spans="1:41" ht="15.75" customHeight="1">
      <c r="A51" s="215"/>
      <c r="B51" s="215"/>
    </row>
    <row r="52" spans="1:41" ht="15.75" customHeight="1">
      <c r="B52" s="15"/>
      <c r="M52" s="27" t="s">
        <v>208</v>
      </c>
    </row>
    <row r="53" spans="1:41" ht="15.75" customHeight="1">
      <c r="B53" s="15"/>
      <c r="C53" s="15">
        <v>2.5</v>
      </c>
      <c r="D53" s="15">
        <v>5</v>
      </c>
      <c r="E53" s="15">
        <v>25</v>
      </c>
      <c r="F53" s="15">
        <v>50</v>
      </c>
      <c r="G53" s="15">
        <v>2.5</v>
      </c>
      <c r="H53" s="15">
        <v>5</v>
      </c>
      <c r="I53" s="15">
        <v>25</v>
      </c>
      <c r="J53" s="15">
        <v>50</v>
      </c>
      <c r="K53" s="245" t="s">
        <v>209</v>
      </c>
      <c r="L53" s="246"/>
    </row>
    <row r="54" spans="1:41" ht="15.75" customHeight="1">
      <c r="A54" s="15" t="s">
        <v>9</v>
      </c>
      <c r="B54" s="216" t="s">
        <v>210</v>
      </c>
      <c r="C54" s="217">
        <v>0.38979999999999998</v>
      </c>
      <c r="D54" s="217">
        <v>0.70379999999999998</v>
      </c>
      <c r="E54" s="217">
        <v>0.15049999999999999</v>
      </c>
      <c r="F54" s="217">
        <v>0.76700000000000002</v>
      </c>
      <c r="G54" s="217">
        <v>0.63749999999999996</v>
      </c>
      <c r="H54" s="217">
        <v>0.63749999999999996</v>
      </c>
      <c r="I54" s="217">
        <v>0.63749999999999996</v>
      </c>
      <c r="J54" s="218">
        <v>0.63749999999999996</v>
      </c>
      <c r="K54" s="246"/>
      <c r="L54" s="246"/>
    </row>
    <row r="55" spans="1:41" ht="15.75" customHeight="1">
      <c r="A55" s="15"/>
      <c r="B55" s="216" t="s">
        <v>211</v>
      </c>
      <c r="C55" s="217">
        <v>0.38869999999999999</v>
      </c>
      <c r="D55" s="217">
        <v>0.60270000000000001</v>
      </c>
      <c r="E55" s="217">
        <v>0.14449999999999999</v>
      </c>
      <c r="F55" s="217">
        <v>0.14449999999999999</v>
      </c>
      <c r="G55" s="217">
        <v>0.36530000000000001</v>
      </c>
      <c r="H55" s="217">
        <v>0.13350000000000001</v>
      </c>
      <c r="I55" s="217">
        <v>0.14449999999999999</v>
      </c>
      <c r="J55" s="218">
        <v>0.14449999999999999</v>
      </c>
      <c r="K55" s="246"/>
      <c r="L55" s="246"/>
      <c r="S55" s="217"/>
      <c r="T55" s="217"/>
      <c r="U55" s="217"/>
      <c r="V55" s="217"/>
      <c r="W55" s="217"/>
      <c r="X55" s="217"/>
      <c r="Y55" s="217"/>
      <c r="Z55" s="218"/>
    </row>
    <row r="56" spans="1:41" ht="15.75" customHeight="1">
      <c r="A56" s="15"/>
      <c r="B56" s="216" t="s">
        <v>212</v>
      </c>
      <c r="C56" s="217">
        <v>0.38529999999999998</v>
      </c>
      <c r="D56" s="217">
        <v>0.54649999999999999</v>
      </c>
      <c r="E56" s="217">
        <v>0.14449999999999999</v>
      </c>
      <c r="F56" s="217">
        <v>0.14449999999999999</v>
      </c>
      <c r="G56" s="217">
        <v>0.49380000000000002</v>
      </c>
      <c r="H56" s="217">
        <v>0.38940000000000002</v>
      </c>
      <c r="I56" s="217">
        <v>0.14449999999999999</v>
      </c>
      <c r="J56" s="218">
        <v>0.14449999999999999</v>
      </c>
      <c r="K56" s="246"/>
      <c r="L56" s="246"/>
      <c r="M56" s="217"/>
      <c r="N56" s="217"/>
      <c r="O56" s="217"/>
      <c r="P56" s="217"/>
      <c r="Q56" s="217"/>
      <c r="R56" s="218"/>
      <c r="S56" s="217"/>
      <c r="T56" s="217"/>
      <c r="U56" s="217"/>
      <c r="V56" s="217"/>
      <c r="W56" s="217"/>
      <c r="X56" s="217"/>
      <c r="Y56" s="217"/>
      <c r="Z56" s="218"/>
    </row>
    <row r="57" spans="1:41" ht="15.75" customHeight="1">
      <c r="A57" s="15" t="s">
        <v>11</v>
      </c>
      <c r="B57" s="216" t="s">
        <v>210</v>
      </c>
      <c r="C57" s="217">
        <v>0.71189999999999998</v>
      </c>
      <c r="D57" s="217">
        <v>0.81279999999999997</v>
      </c>
      <c r="E57" s="217">
        <v>0.7671</v>
      </c>
      <c r="F57" s="217">
        <v>0.82869999999999999</v>
      </c>
      <c r="G57" s="217">
        <v>0.1925</v>
      </c>
      <c r="H57" s="217">
        <v>0.1925</v>
      </c>
      <c r="I57" s="217">
        <v>0.1925</v>
      </c>
      <c r="J57" s="218">
        <v>0.82869999999999999</v>
      </c>
      <c r="K57" s="246"/>
      <c r="L57" s="246"/>
    </row>
    <row r="58" spans="1:41" ht="15.75" customHeight="1">
      <c r="A58" s="15"/>
      <c r="B58" s="216" t="s">
        <v>211</v>
      </c>
      <c r="C58" s="217">
        <v>0.71189999999999998</v>
      </c>
      <c r="D58" s="217">
        <v>0.83960000000000001</v>
      </c>
      <c r="E58" s="217">
        <v>0.74390000000000001</v>
      </c>
      <c r="F58" s="217">
        <v>0.46850000000000003</v>
      </c>
      <c r="G58" s="217">
        <v>0.47639999999999999</v>
      </c>
      <c r="H58" s="217">
        <v>0.374</v>
      </c>
      <c r="I58" s="217">
        <v>6.4259999999999998E-2</v>
      </c>
      <c r="J58" s="218">
        <v>3.0460000000000001E-2</v>
      </c>
      <c r="K58" s="246"/>
      <c r="L58" s="246"/>
      <c r="S58" s="217"/>
      <c r="T58" s="217"/>
      <c r="U58" s="217"/>
      <c r="V58" s="217"/>
      <c r="W58" s="217"/>
      <c r="X58" s="217"/>
      <c r="Y58" s="217"/>
      <c r="Z58" s="218"/>
    </row>
    <row r="59" spans="1:41" ht="15.75" customHeight="1">
      <c r="A59" s="15"/>
      <c r="B59" s="216" t="s">
        <v>212</v>
      </c>
      <c r="C59" s="217">
        <v>0.58840000000000003</v>
      </c>
      <c r="D59" s="217">
        <v>0.83520000000000005</v>
      </c>
      <c r="E59" s="217">
        <v>0.64019999999999999</v>
      </c>
      <c r="F59" s="217">
        <v>0.82869999999999999</v>
      </c>
      <c r="G59" s="217">
        <v>0.4955</v>
      </c>
      <c r="H59" s="217">
        <v>0.46089999999999998</v>
      </c>
      <c r="I59" s="217">
        <v>0.13439999999999999</v>
      </c>
      <c r="J59" s="218">
        <v>0.1159</v>
      </c>
      <c r="K59" s="246"/>
      <c r="L59" s="246"/>
      <c r="M59" s="217"/>
      <c r="N59" s="217"/>
      <c r="O59" s="217"/>
      <c r="P59" s="217"/>
      <c r="Q59" s="217"/>
      <c r="R59" s="218"/>
      <c r="S59" s="217"/>
      <c r="T59" s="217"/>
      <c r="U59" s="217"/>
      <c r="V59" s="217"/>
      <c r="W59" s="217"/>
      <c r="X59" s="217"/>
      <c r="Y59" s="217"/>
      <c r="Z59" s="218"/>
    </row>
    <row r="60" spans="1:41" ht="15.75" customHeight="1">
      <c r="A60" s="15" t="s">
        <v>12</v>
      </c>
      <c r="B60" s="216" t="s">
        <v>210</v>
      </c>
      <c r="C60" s="217">
        <v>0.30099999999999999</v>
      </c>
      <c r="D60" s="217">
        <v>0.59789999999999999</v>
      </c>
      <c r="E60" s="217">
        <v>0.32279999999999998</v>
      </c>
      <c r="F60" s="217">
        <v>0.6794</v>
      </c>
      <c r="G60" s="217">
        <v>0.30099999999999999</v>
      </c>
      <c r="H60" s="217">
        <v>0.59789999999999999</v>
      </c>
      <c r="I60" s="217">
        <v>0.19309999999999999</v>
      </c>
      <c r="J60" s="218">
        <v>0.6794</v>
      </c>
    </row>
    <row r="61" spans="1:41" ht="15.75" customHeight="1">
      <c r="A61" s="15"/>
      <c r="B61" s="216" t="s">
        <v>211</v>
      </c>
      <c r="C61" s="217">
        <v>0.30690000000000001</v>
      </c>
      <c r="D61" s="217">
        <v>0.34799999999999998</v>
      </c>
      <c r="E61" s="217">
        <v>0.33500000000000002</v>
      </c>
      <c r="F61" s="217">
        <v>0.33500000000000002</v>
      </c>
      <c r="G61" s="217">
        <v>0.33129999999999998</v>
      </c>
      <c r="H61" s="217">
        <v>0.3997</v>
      </c>
      <c r="I61" s="217">
        <v>0.32919999999999999</v>
      </c>
      <c r="J61" s="218">
        <v>0.33500000000000002</v>
      </c>
      <c r="S61" s="217"/>
      <c r="T61" s="217"/>
      <c r="U61" s="217"/>
      <c r="V61" s="217"/>
      <c r="W61" s="217"/>
      <c r="X61" s="217"/>
      <c r="Y61" s="217"/>
      <c r="Z61" s="218"/>
    </row>
    <row r="62" spans="1:41" ht="15.75" customHeight="1">
      <c r="A62" s="15"/>
      <c r="B62" s="216" t="s">
        <v>212</v>
      </c>
      <c r="C62" s="217">
        <v>0.30099999999999999</v>
      </c>
      <c r="D62" s="217">
        <v>0.52890000000000004</v>
      </c>
      <c r="E62" s="217">
        <v>0.45429999999999998</v>
      </c>
      <c r="F62" s="217">
        <v>0.33479999999999999</v>
      </c>
      <c r="G62" s="217">
        <v>0.3236</v>
      </c>
      <c r="H62" s="217">
        <v>0.43530000000000002</v>
      </c>
      <c r="I62" s="217">
        <v>0.32919999999999999</v>
      </c>
      <c r="J62" s="218">
        <v>0.33500000000000002</v>
      </c>
      <c r="K62" s="217"/>
      <c r="L62" s="217"/>
      <c r="M62" s="217"/>
      <c r="N62" s="217"/>
      <c r="O62" s="217"/>
      <c r="P62" s="217"/>
      <c r="Q62" s="217"/>
      <c r="R62" s="218"/>
      <c r="S62" s="217"/>
      <c r="T62" s="217"/>
      <c r="U62" s="217"/>
      <c r="V62" s="217"/>
      <c r="W62" s="217"/>
      <c r="X62" s="217"/>
      <c r="Y62" s="217"/>
      <c r="Z62" s="218"/>
    </row>
    <row r="63" spans="1:41" ht="15.75" customHeight="1">
      <c r="A63" s="15" t="s">
        <v>13</v>
      </c>
      <c r="B63" s="216" t="s">
        <v>210</v>
      </c>
      <c r="C63" s="217">
        <v>0.55649999999999999</v>
      </c>
      <c r="D63" s="217">
        <v>0.69089999999999996</v>
      </c>
      <c r="E63" s="217">
        <v>0.68579999999999997</v>
      </c>
      <c r="F63" s="217">
        <v>0.77270000000000005</v>
      </c>
      <c r="G63" s="217">
        <v>0.12280000000000001</v>
      </c>
      <c r="H63" s="217">
        <v>0.12280000000000001</v>
      </c>
      <c r="I63" s="217">
        <v>0.68579999999999997</v>
      </c>
      <c r="J63" s="218">
        <v>0.77270000000000005</v>
      </c>
    </row>
    <row r="64" spans="1:41" ht="15.75" customHeight="1">
      <c r="A64" s="15"/>
      <c r="B64" s="216" t="s">
        <v>211</v>
      </c>
      <c r="C64" s="217">
        <v>0.1153</v>
      </c>
      <c r="D64" s="217">
        <v>0.32019999999999998</v>
      </c>
      <c r="E64" s="217">
        <v>0.5</v>
      </c>
      <c r="F64" s="217">
        <v>0.5</v>
      </c>
      <c r="G64" s="217">
        <v>0.35099999999999998</v>
      </c>
      <c r="H64" s="217">
        <v>0.39879999999999999</v>
      </c>
      <c r="I64" s="217">
        <v>0.5</v>
      </c>
      <c r="J64" s="218">
        <v>0.5</v>
      </c>
      <c r="S64" s="217"/>
      <c r="T64" s="217"/>
      <c r="U64" s="217"/>
      <c r="V64" s="217"/>
      <c r="W64" s="217"/>
      <c r="X64" s="217"/>
      <c r="Y64" s="217"/>
      <c r="Z64" s="218"/>
    </row>
    <row r="65" spans="1:26" ht="15.75" customHeight="1">
      <c r="A65" s="15"/>
      <c r="B65" s="216" t="s">
        <v>212</v>
      </c>
      <c r="C65" s="217">
        <v>9.6310000000000007E-2</v>
      </c>
      <c r="D65" s="217">
        <v>0.35320000000000001</v>
      </c>
      <c r="E65" s="217">
        <v>0.5</v>
      </c>
      <c r="F65" s="217">
        <v>0.5</v>
      </c>
      <c r="G65" s="217">
        <v>0.35610000000000003</v>
      </c>
      <c r="H65" s="217">
        <v>0.37140000000000001</v>
      </c>
      <c r="I65" s="217">
        <v>0.5</v>
      </c>
      <c r="J65" s="218">
        <v>0.5</v>
      </c>
      <c r="K65" s="217"/>
      <c r="L65" s="217"/>
      <c r="M65" s="217"/>
      <c r="N65" s="217"/>
      <c r="O65" s="217"/>
      <c r="P65" s="217"/>
      <c r="Q65" s="217"/>
      <c r="R65" s="218"/>
      <c r="S65" s="217"/>
      <c r="T65" s="217"/>
      <c r="U65" s="217"/>
      <c r="V65" s="217"/>
      <c r="W65" s="217"/>
      <c r="X65" s="217"/>
      <c r="Y65" s="217"/>
      <c r="Z65" s="218"/>
    </row>
    <row r="66" spans="1:26" ht="15.75" customHeight="1">
      <c r="A66" s="15" t="s">
        <v>14</v>
      </c>
      <c r="B66" s="216" t="s">
        <v>210</v>
      </c>
      <c r="C66" s="217">
        <v>0.1933</v>
      </c>
      <c r="D66" s="217">
        <v>0.376</v>
      </c>
      <c r="E66" s="217">
        <v>0.5</v>
      </c>
      <c r="F66" s="217">
        <v>0.49990000000000001</v>
      </c>
      <c r="G66" s="217">
        <v>0.1933</v>
      </c>
      <c r="H66" s="217">
        <v>0.376</v>
      </c>
      <c r="I66" s="217">
        <v>0.5</v>
      </c>
      <c r="J66" s="218">
        <v>0.27929999999999999</v>
      </c>
    </row>
    <row r="67" spans="1:26" ht="15.75" customHeight="1">
      <c r="A67" s="15"/>
      <c r="B67" s="216" t="s">
        <v>211</v>
      </c>
      <c r="C67" s="217">
        <v>0.56689999999999996</v>
      </c>
      <c r="D67" s="217">
        <v>0.71840000000000004</v>
      </c>
      <c r="E67" s="217">
        <v>0.30520000000000003</v>
      </c>
      <c r="F67" s="217">
        <v>0.71799999999999997</v>
      </c>
      <c r="G67" s="217">
        <v>0.46489999999999998</v>
      </c>
      <c r="H67" s="217">
        <v>0.48680000000000001</v>
      </c>
      <c r="I67" s="217">
        <v>0.34410000000000002</v>
      </c>
      <c r="J67" s="218">
        <v>0.69269999999999998</v>
      </c>
      <c r="S67" s="217"/>
      <c r="T67" s="217"/>
      <c r="U67" s="217"/>
      <c r="V67" s="217"/>
      <c r="W67" s="217"/>
      <c r="X67" s="217"/>
      <c r="Y67" s="217"/>
      <c r="Z67" s="218"/>
    </row>
    <row r="68" spans="1:26" ht="15.75" customHeight="1">
      <c r="A68" s="15"/>
      <c r="B68" s="216" t="s">
        <v>212</v>
      </c>
      <c r="C68" s="217">
        <v>0.56689999999999996</v>
      </c>
      <c r="D68" s="217">
        <v>0.75049999999999994</v>
      </c>
      <c r="E68" s="217">
        <v>0.30520000000000003</v>
      </c>
      <c r="F68" s="217">
        <v>0.40360000000000001</v>
      </c>
      <c r="G68" s="217">
        <v>0.46700000000000003</v>
      </c>
      <c r="H68" s="217">
        <v>0.45619999999999999</v>
      </c>
      <c r="I68" s="217">
        <v>0.24379999999999999</v>
      </c>
      <c r="J68" s="218">
        <v>0.52300000000000002</v>
      </c>
      <c r="K68" s="217"/>
      <c r="L68" s="217"/>
      <c r="M68" s="217"/>
      <c r="N68" s="217"/>
      <c r="O68" s="217"/>
      <c r="P68" s="217"/>
      <c r="Q68" s="217"/>
      <c r="R68" s="218"/>
      <c r="S68" s="217"/>
      <c r="T68" s="217"/>
      <c r="U68" s="217"/>
      <c r="V68" s="217"/>
      <c r="W68" s="217"/>
      <c r="X68" s="217"/>
      <c r="Y68" s="217"/>
      <c r="Z68" s="218"/>
    </row>
    <row r="69" spans="1:26" ht="15.75" customHeight="1">
      <c r="A69" s="15" t="s">
        <v>15</v>
      </c>
      <c r="B69" s="216" t="s">
        <v>210</v>
      </c>
      <c r="C69" s="217">
        <v>0.52149999999999996</v>
      </c>
      <c r="D69" s="3" t="s">
        <v>37</v>
      </c>
      <c r="E69" s="217">
        <v>0.49709999999999999</v>
      </c>
      <c r="F69" s="217">
        <v>0.4995</v>
      </c>
      <c r="G69" s="217">
        <v>0.18529999999999999</v>
      </c>
      <c r="H69" s="217">
        <v>0.18529999999999999</v>
      </c>
      <c r="I69" s="217">
        <v>0.49709999999999999</v>
      </c>
      <c r="J69" s="218">
        <v>0.4995</v>
      </c>
    </row>
    <row r="70" spans="1:26" ht="15.75" customHeight="1">
      <c r="A70" s="15"/>
      <c r="B70" s="216" t="s">
        <v>211</v>
      </c>
      <c r="C70" s="217">
        <v>0.52429999999999999</v>
      </c>
      <c r="D70" s="217">
        <v>0.58889999999999998</v>
      </c>
      <c r="E70" s="217">
        <v>0.49709999999999999</v>
      </c>
      <c r="F70" s="217">
        <v>2.941E-3</v>
      </c>
      <c r="G70" s="217">
        <v>0.51049999999999995</v>
      </c>
      <c r="H70" s="217">
        <v>0.33910000000000001</v>
      </c>
      <c r="I70" s="217">
        <v>0.51370000000000005</v>
      </c>
      <c r="J70" s="218">
        <v>2.941E-3</v>
      </c>
    </row>
    <row r="71" spans="1:26" ht="13">
      <c r="A71" s="15"/>
      <c r="B71" s="216" t="s">
        <v>213</v>
      </c>
      <c r="C71" s="217">
        <v>0.5141</v>
      </c>
      <c r="D71" s="217">
        <v>0.53979999999999995</v>
      </c>
      <c r="E71" s="217">
        <v>0.49709999999999999</v>
      </c>
      <c r="F71" s="217">
        <v>2.941E-3</v>
      </c>
      <c r="G71" s="217">
        <v>0.49709999999999999</v>
      </c>
      <c r="H71" s="217">
        <v>0.45619999999999999</v>
      </c>
      <c r="I71" s="217">
        <v>0.51370000000000005</v>
      </c>
      <c r="J71" s="218">
        <v>2.941E-3</v>
      </c>
    </row>
    <row r="72" spans="1:26" ht="13">
      <c r="A72" s="15"/>
      <c r="B72" s="15"/>
    </row>
    <row r="73" spans="1:26" ht="13">
      <c r="A73" s="15"/>
      <c r="B73" s="15"/>
    </row>
    <row r="74" spans="1:26" ht="13">
      <c r="A74" s="15"/>
      <c r="B74" s="15"/>
    </row>
    <row r="75" spans="1:26" ht="13">
      <c r="A75" s="15"/>
      <c r="B75" s="15"/>
    </row>
    <row r="76" spans="1:26" ht="13">
      <c r="A76" s="15"/>
      <c r="B76" s="15"/>
    </row>
    <row r="77" spans="1:26" ht="13">
      <c r="A77" s="15"/>
      <c r="B77" s="15"/>
    </row>
    <row r="78" spans="1:26" ht="13">
      <c r="A78" s="15"/>
      <c r="B78" s="15"/>
    </row>
    <row r="79" spans="1:26" ht="13">
      <c r="A79" s="180"/>
      <c r="B79" s="180"/>
    </row>
    <row r="80" spans="1:26" ht="13">
      <c r="A80" s="180"/>
      <c r="B80" s="180"/>
    </row>
    <row r="81" spans="1:4" ht="13">
      <c r="A81" s="180"/>
      <c r="B81" s="180"/>
    </row>
    <row r="82" spans="1:4" ht="13">
      <c r="A82" s="180"/>
      <c r="B82" s="180"/>
    </row>
    <row r="83" spans="1:4" ht="13">
      <c r="A83" s="180"/>
      <c r="B83" s="180"/>
    </row>
    <row r="84" spans="1:4" ht="13">
      <c r="A84" s="180"/>
      <c r="B84" s="180"/>
    </row>
    <row r="85" spans="1:4" ht="13">
      <c r="A85" s="180"/>
      <c r="B85" s="180"/>
    </row>
    <row r="86" spans="1:4" ht="13">
      <c r="A86" s="180"/>
      <c r="B86" s="180"/>
    </row>
    <row r="87" spans="1:4" ht="13">
      <c r="A87" s="180"/>
      <c r="B87" s="180"/>
    </row>
    <row r="88" spans="1:4" ht="13">
      <c r="A88" s="182"/>
      <c r="B88" s="182"/>
    </row>
    <row r="89" spans="1:4" ht="13">
      <c r="A89" s="182"/>
      <c r="B89" s="182"/>
    </row>
    <row r="90" spans="1:4" ht="13">
      <c r="A90" s="182"/>
      <c r="B90" s="182"/>
    </row>
    <row r="91" spans="1:4" ht="13">
      <c r="A91" s="182"/>
      <c r="B91" s="182"/>
    </row>
    <row r="92" spans="1:4" ht="13">
      <c r="A92" s="182"/>
      <c r="B92" s="182"/>
    </row>
    <row r="93" spans="1:4" ht="13">
      <c r="A93" s="182"/>
      <c r="B93" s="182"/>
    </row>
    <row r="94" spans="1:4" ht="13">
      <c r="A94" s="182"/>
      <c r="B94" s="182"/>
    </row>
    <row r="95" spans="1:4" ht="13">
      <c r="A95" s="182"/>
      <c r="B95" s="182"/>
    </row>
    <row r="96" spans="1:4" ht="13">
      <c r="A96" s="182"/>
      <c r="B96" s="182"/>
      <c r="D96" s="197"/>
    </row>
    <row r="97" spans="1:4" ht="13">
      <c r="A97" s="219"/>
      <c r="B97" s="219"/>
    </row>
    <row r="98" spans="1:4" ht="13">
      <c r="A98" s="219"/>
      <c r="B98" s="219"/>
    </row>
    <row r="99" spans="1:4" ht="13">
      <c r="A99" s="219"/>
      <c r="B99" s="219"/>
    </row>
    <row r="100" spans="1:4" ht="13">
      <c r="A100" s="219"/>
      <c r="B100" s="219"/>
    </row>
    <row r="101" spans="1:4" ht="13">
      <c r="A101" s="219"/>
      <c r="B101" s="219"/>
    </row>
    <row r="102" spans="1:4" ht="13">
      <c r="A102" s="219"/>
      <c r="B102" s="219"/>
    </row>
    <row r="103" spans="1:4" ht="13">
      <c r="A103" s="219"/>
      <c r="B103" s="219"/>
    </row>
    <row r="104" spans="1:4" ht="13">
      <c r="A104" s="219"/>
      <c r="B104" s="219"/>
    </row>
    <row r="105" spans="1:4" ht="13">
      <c r="A105" s="219"/>
      <c r="B105" s="219"/>
      <c r="C105" s="219"/>
      <c r="D105" s="196"/>
    </row>
    <row r="106" spans="1:4" ht="13">
      <c r="A106" s="197"/>
      <c r="B106" s="197"/>
    </row>
    <row r="107" spans="1:4" ht="13">
      <c r="A107" s="197"/>
      <c r="B107" s="197"/>
    </row>
    <row r="108" spans="1:4" ht="13">
      <c r="A108" s="197"/>
      <c r="B108" s="197"/>
    </row>
    <row r="109" spans="1:4" ht="13">
      <c r="A109" s="197"/>
      <c r="B109" s="197"/>
    </row>
    <row r="110" spans="1:4" ht="13">
      <c r="A110" s="197"/>
      <c r="B110" s="197"/>
    </row>
    <row r="111" spans="1:4" ht="13">
      <c r="A111" s="197"/>
      <c r="B111" s="197"/>
    </row>
    <row r="112" spans="1:4" ht="13">
      <c r="A112" s="197"/>
      <c r="B112" s="197"/>
    </row>
    <row r="113" spans="1:2" ht="13">
      <c r="A113" s="197"/>
      <c r="B113" s="197"/>
    </row>
    <row r="114" spans="1:2" ht="13">
      <c r="A114" s="197"/>
      <c r="B114" s="197"/>
    </row>
    <row r="115" spans="1:2" ht="13">
      <c r="A115" s="196"/>
      <c r="B115" s="196"/>
    </row>
    <row r="116" spans="1:2" ht="13">
      <c r="A116" s="196"/>
      <c r="B116" s="196"/>
    </row>
    <row r="117" spans="1:2" ht="13">
      <c r="A117" s="196"/>
      <c r="B117" s="196"/>
    </row>
    <row r="118" spans="1:2" ht="13">
      <c r="A118" s="196"/>
      <c r="B118" s="196"/>
    </row>
    <row r="119" spans="1:2" ht="13">
      <c r="A119" s="196"/>
      <c r="B119" s="196"/>
    </row>
    <row r="120" spans="1:2" ht="13">
      <c r="A120" s="196"/>
      <c r="B120" s="196"/>
    </row>
    <row r="121" spans="1:2" ht="13">
      <c r="A121" s="196"/>
      <c r="B121" s="196"/>
    </row>
    <row r="122" spans="1:2" ht="13">
      <c r="A122" s="196"/>
      <c r="B122" s="196"/>
    </row>
    <row r="123" spans="1:2" ht="13">
      <c r="A123" s="196"/>
      <c r="B123" s="196"/>
    </row>
    <row r="124" spans="1:2" ht="13">
      <c r="A124" s="198"/>
      <c r="B124" s="198"/>
    </row>
    <row r="125" spans="1:2" ht="13">
      <c r="A125" s="198"/>
      <c r="B125" s="198"/>
    </row>
    <row r="126" spans="1:2" ht="13">
      <c r="A126" s="198"/>
      <c r="B126" s="198"/>
    </row>
    <row r="127" spans="1:2" ht="13">
      <c r="A127" s="198"/>
      <c r="B127" s="198"/>
    </row>
    <row r="128" spans="1:2" ht="13">
      <c r="A128" s="198"/>
      <c r="B128" s="198"/>
    </row>
    <row r="129" spans="1:6" ht="13">
      <c r="A129" s="198"/>
      <c r="B129" s="198"/>
    </row>
    <row r="130" spans="1:6" ht="13">
      <c r="A130" s="198"/>
      <c r="B130" s="198"/>
    </row>
    <row r="131" spans="1:6" ht="13">
      <c r="A131" s="198"/>
      <c r="B131" s="198"/>
    </row>
    <row r="132" spans="1:6" ht="13">
      <c r="A132" s="198"/>
      <c r="B132" s="198"/>
      <c r="C132" s="198"/>
    </row>
    <row r="133" spans="1:6" ht="13">
      <c r="A133" s="215"/>
      <c r="B133" s="215"/>
    </row>
    <row r="134" spans="1:6" ht="13">
      <c r="A134" s="215"/>
      <c r="B134" s="215"/>
    </row>
    <row r="135" spans="1:6" ht="13">
      <c r="A135" s="215"/>
      <c r="B135" s="215"/>
    </row>
    <row r="136" spans="1:6" ht="13">
      <c r="A136" s="215"/>
      <c r="B136" s="215"/>
    </row>
    <row r="137" spans="1:6" ht="13">
      <c r="A137" s="215"/>
      <c r="B137" s="215"/>
    </row>
    <row r="138" spans="1:6" ht="13">
      <c r="A138" s="215"/>
      <c r="B138" s="215"/>
    </row>
    <row r="139" spans="1:6" ht="13">
      <c r="A139" s="215"/>
      <c r="B139" s="215"/>
    </row>
    <row r="140" spans="1:6" ht="13">
      <c r="A140" s="215"/>
      <c r="B140" s="215"/>
    </row>
    <row r="141" spans="1:6" ht="13">
      <c r="A141" s="215"/>
      <c r="B141" s="215"/>
      <c r="C141" s="215"/>
      <c r="D141" s="180"/>
      <c r="E141" s="181"/>
      <c r="F141" s="182"/>
    </row>
    <row r="142" spans="1:6" ht="13">
      <c r="A142" s="181"/>
      <c r="B142" s="181"/>
    </row>
    <row r="143" spans="1:6" ht="13">
      <c r="A143" s="181"/>
      <c r="B143" s="181"/>
    </row>
    <row r="144" spans="1:6" ht="13">
      <c r="A144" s="181"/>
      <c r="B144" s="181"/>
    </row>
    <row r="145" spans="1:2" ht="13">
      <c r="A145" s="181"/>
      <c r="B145" s="181"/>
    </row>
    <row r="146" spans="1:2" ht="13">
      <c r="A146" s="181"/>
      <c r="B146" s="181"/>
    </row>
    <row r="147" spans="1:2" ht="13">
      <c r="A147" s="181"/>
      <c r="B147" s="181"/>
    </row>
    <row r="148" spans="1:2" ht="13">
      <c r="A148" s="181"/>
      <c r="B148" s="181"/>
    </row>
    <row r="149" spans="1:2" ht="13">
      <c r="A149" s="181"/>
      <c r="B149" s="181"/>
    </row>
    <row r="150" spans="1:2" ht="13">
      <c r="A150" s="181"/>
      <c r="B150" s="181"/>
    </row>
    <row r="151" spans="1:2" ht="13">
      <c r="A151" s="180"/>
      <c r="B151" s="180"/>
    </row>
    <row r="152" spans="1:2" ht="13">
      <c r="A152" s="180"/>
      <c r="B152" s="180"/>
    </row>
    <row r="153" spans="1:2" ht="13">
      <c r="A153" s="180"/>
      <c r="B153" s="180"/>
    </row>
    <row r="154" spans="1:2" ht="13">
      <c r="A154" s="180"/>
      <c r="B154" s="180"/>
    </row>
    <row r="155" spans="1:2" ht="13">
      <c r="A155" s="180"/>
      <c r="B155" s="180"/>
    </row>
    <row r="156" spans="1:2" ht="13">
      <c r="A156" s="180"/>
      <c r="B156" s="180"/>
    </row>
    <row r="157" spans="1:2" ht="13">
      <c r="A157" s="180"/>
      <c r="B157" s="180"/>
    </row>
    <row r="158" spans="1:2" ht="13">
      <c r="A158" s="180"/>
      <c r="B158" s="180"/>
    </row>
    <row r="159" spans="1:2" ht="13">
      <c r="A159" s="180"/>
      <c r="B159" s="180"/>
    </row>
    <row r="160" spans="1:2" ht="13">
      <c r="A160" s="182"/>
      <c r="B160" s="182"/>
    </row>
    <row r="161" spans="1:2" ht="13">
      <c r="A161" s="182"/>
      <c r="B161" s="182"/>
    </row>
    <row r="162" spans="1:2" ht="13">
      <c r="A162" s="182"/>
      <c r="B162" s="182"/>
    </row>
    <row r="163" spans="1:2" ht="13">
      <c r="A163" s="182"/>
      <c r="B163" s="182"/>
    </row>
    <row r="164" spans="1:2" ht="13">
      <c r="A164" s="182"/>
      <c r="B164" s="182"/>
    </row>
    <row r="165" spans="1:2" ht="13">
      <c r="A165" s="182"/>
      <c r="B165" s="182"/>
    </row>
    <row r="166" spans="1:2" ht="13">
      <c r="A166" s="182"/>
      <c r="B166" s="182"/>
    </row>
    <row r="167" spans="1:2" ht="13">
      <c r="A167" s="182"/>
      <c r="B167" s="182"/>
    </row>
    <row r="168" spans="1:2" ht="13">
      <c r="A168" s="182"/>
      <c r="B168" s="182"/>
    </row>
    <row r="169" spans="1:2" ht="13">
      <c r="A169" s="219"/>
      <c r="B169" s="219"/>
    </row>
    <row r="170" spans="1:2" ht="13">
      <c r="A170" s="219"/>
      <c r="B170" s="219"/>
    </row>
    <row r="171" spans="1:2" ht="13">
      <c r="A171" s="219"/>
      <c r="B171" s="219"/>
    </row>
    <row r="172" spans="1:2" ht="13">
      <c r="A172" s="219"/>
      <c r="B172" s="219"/>
    </row>
    <row r="173" spans="1:2" ht="13">
      <c r="A173" s="219"/>
      <c r="B173" s="219"/>
    </row>
    <row r="174" spans="1:2" ht="13">
      <c r="A174" s="219"/>
      <c r="B174" s="219"/>
    </row>
    <row r="175" spans="1:2" ht="13">
      <c r="A175" s="219"/>
      <c r="B175" s="219"/>
    </row>
    <row r="176" spans="1:2" ht="13">
      <c r="A176" s="219"/>
      <c r="B176" s="219"/>
    </row>
    <row r="177" spans="1:6" ht="13">
      <c r="A177" s="219"/>
      <c r="B177" s="219"/>
      <c r="C177" s="219" t="s">
        <v>214</v>
      </c>
      <c r="D177" s="196" t="s">
        <v>214</v>
      </c>
      <c r="E177" s="197" t="s">
        <v>214</v>
      </c>
      <c r="F177" s="198" t="s">
        <v>214</v>
      </c>
    </row>
    <row r="178" spans="1:6" ht="13">
      <c r="A178" s="197"/>
      <c r="B178" s="197"/>
    </row>
    <row r="179" spans="1:6" ht="13">
      <c r="A179" s="197"/>
      <c r="B179" s="197"/>
    </row>
    <row r="180" spans="1:6" ht="13">
      <c r="A180" s="197"/>
      <c r="B180" s="197"/>
    </row>
    <row r="181" spans="1:6" ht="13">
      <c r="A181" s="197"/>
      <c r="B181" s="197"/>
    </row>
    <row r="182" spans="1:6" ht="13">
      <c r="A182" s="197"/>
      <c r="B182" s="197"/>
    </row>
    <row r="183" spans="1:6" ht="13">
      <c r="A183" s="197"/>
      <c r="B183" s="197"/>
    </row>
    <row r="184" spans="1:6" ht="13">
      <c r="A184" s="197"/>
      <c r="B184" s="197"/>
    </row>
    <row r="185" spans="1:6" ht="13">
      <c r="A185" s="197"/>
      <c r="B185" s="197"/>
    </row>
    <row r="186" spans="1:6" ht="13">
      <c r="A186" s="197"/>
      <c r="B186" s="197"/>
    </row>
    <row r="187" spans="1:6" ht="13">
      <c r="A187" s="196"/>
      <c r="B187" s="196"/>
    </row>
    <row r="188" spans="1:6" ht="13">
      <c r="A188" s="196"/>
      <c r="B188" s="196"/>
    </row>
    <row r="189" spans="1:6" ht="13">
      <c r="A189" s="196"/>
      <c r="B189" s="196"/>
    </row>
    <row r="190" spans="1:6" ht="13">
      <c r="A190" s="196"/>
      <c r="B190" s="196"/>
    </row>
    <row r="191" spans="1:6" ht="13">
      <c r="A191" s="196"/>
      <c r="B191" s="196"/>
    </row>
    <row r="192" spans="1:6" ht="13">
      <c r="A192" s="196"/>
      <c r="B192" s="196"/>
    </row>
    <row r="193" spans="1:2" ht="13">
      <c r="A193" s="196"/>
      <c r="B193" s="196"/>
    </row>
    <row r="194" spans="1:2" ht="13">
      <c r="A194" s="196"/>
      <c r="B194" s="196"/>
    </row>
    <row r="195" spans="1:2" ht="13">
      <c r="A195" s="196"/>
      <c r="B195" s="196"/>
    </row>
    <row r="196" spans="1:2" ht="13">
      <c r="A196" s="198"/>
      <c r="B196" s="198"/>
    </row>
    <row r="197" spans="1:2" ht="13">
      <c r="A197" s="198"/>
      <c r="B197" s="198"/>
    </row>
    <row r="198" spans="1:2" ht="13">
      <c r="A198" s="198"/>
      <c r="B198" s="198"/>
    </row>
    <row r="199" spans="1:2" ht="13">
      <c r="A199" s="198"/>
      <c r="B199" s="198"/>
    </row>
    <row r="200" spans="1:2" ht="13">
      <c r="A200" s="198"/>
      <c r="B200" s="198"/>
    </row>
    <row r="201" spans="1:2" ht="13">
      <c r="A201" s="198"/>
      <c r="B201" s="198"/>
    </row>
    <row r="202" spans="1:2" ht="13">
      <c r="A202" s="198"/>
      <c r="B202" s="198"/>
    </row>
    <row r="203" spans="1:2" ht="13">
      <c r="A203" s="198"/>
      <c r="B203" s="198"/>
    </row>
    <row r="204" spans="1:2" ht="13">
      <c r="A204" s="198"/>
      <c r="B204" s="198"/>
    </row>
    <row r="205" spans="1:2" ht="13">
      <c r="A205" s="219"/>
      <c r="B205" s="219"/>
    </row>
    <row r="206" spans="1:2" ht="13">
      <c r="A206" s="219"/>
      <c r="B206" s="219"/>
    </row>
    <row r="207" spans="1:2" ht="13">
      <c r="A207" s="219"/>
      <c r="B207" s="219"/>
    </row>
    <row r="208" spans="1:2" ht="13">
      <c r="A208" s="219"/>
      <c r="B208" s="219"/>
    </row>
    <row r="209" spans="1:6" ht="13">
      <c r="A209" s="219"/>
      <c r="B209" s="219"/>
    </row>
    <row r="210" spans="1:6" ht="13">
      <c r="A210" s="219"/>
      <c r="B210" s="219"/>
    </row>
    <row r="211" spans="1:6" ht="13">
      <c r="A211" s="219"/>
      <c r="B211" s="219"/>
    </row>
    <row r="212" spans="1:6" ht="13">
      <c r="A212" s="219"/>
      <c r="B212" s="219"/>
    </row>
    <row r="213" spans="1:6" ht="13">
      <c r="A213" s="219"/>
      <c r="B213" s="219"/>
      <c r="C213" s="219" t="s">
        <v>214</v>
      </c>
      <c r="D213" s="196" t="s">
        <v>214</v>
      </c>
      <c r="E213" s="197" t="s">
        <v>214</v>
      </c>
      <c r="F213" s="198" t="s">
        <v>214</v>
      </c>
    </row>
    <row r="214" spans="1:6" ht="13">
      <c r="A214" s="197"/>
      <c r="B214" s="197"/>
    </row>
    <row r="215" spans="1:6" ht="13">
      <c r="A215" s="197"/>
      <c r="B215" s="197"/>
    </row>
    <row r="216" spans="1:6" ht="13">
      <c r="A216" s="197"/>
      <c r="B216" s="197"/>
    </row>
    <row r="217" spans="1:6" ht="13">
      <c r="A217" s="197"/>
      <c r="B217" s="197"/>
    </row>
    <row r="218" spans="1:6" ht="13">
      <c r="A218" s="197"/>
      <c r="B218" s="197"/>
    </row>
    <row r="219" spans="1:6" ht="13">
      <c r="A219" s="197"/>
      <c r="B219" s="197"/>
    </row>
    <row r="220" spans="1:6" ht="13">
      <c r="A220" s="197"/>
      <c r="B220" s="197"/>
    </row>
    <row r="221" spans="1:6" ht="13">
      <c r="A221" s="197"/>
      <c r="B221" s="197"/>
    </row>
    <row r="222" spans="1:6" ht="13">
      <c r="A222" s="197"/>
      <c r="B222" s="197"/>
    </row>
    <row r="223" spans="1:6" ht="13">
      <c r="A223" s="196"/>
      <c r="B223" s="196"/>
    </row>
    <row r="224" spans="1:6" ht="13">
      <c r="A224" s="196"/>
      <c r="B224" s="196"/>
    </row>
    <row r="225" spans="1:2" ht="13">
      <c r="A225" s="196"/>
      <c r="B225" s="196"/>
    </row>
    <row r="226" spans="1:2" ht="13">
      <c r="A226" s="196"/>
      <c r="B226" s="196"/>
    </row>
    <row r="227" spans="1:2" ht="13">
      <c r="A227" s="196"/>
      <c r="B227" s="196"/>
    </row>
    <row r="228" spans="1:2" ht="13">
      <c r="A228" s="196"/>
      <c r="B228" s="196"/>
    </row>
    <row r="229" spans="1:2" ht="13">
      <c r="A229" s="196"/>
      <c r="B229" s="196"/>
    </row>
    <row r="230" spans="1:2" ht="13">
      <c r="A230" s="196"/>
      <c r="B230" s="196"/>
    </row>
    <row r="231" spans="1:2" ht="13">
      <c r="A231" s="196"/>
      <c r="B231" s="196"/>
    </row>
    <row r="232" spans="1:2" ht="13">
      <c r="A232" s="198"/>
      <c r="B232" s="198"/>
    </row>
    <row r="233" spans="1:2" ht="13">
      <c r="A233" s="198"/>
      <c r="B233" s="198"/>
    </row>
    <row r="234" spans="1:2" ht="13">
      <c r="A234" s="198"/>
      <c r="B234" s="198"/>
    </row>
    <row r="235" spans="1:2" ht="13">
      <c r="A235" s="198"/>
      <c r="B235" s="198"/>
    </row>
    <row r="236" spans="1:2" ht="13">
      <c r="A236" s="198"/>
      <c r="B236" s="198"/>
    </row>
    <row r="237" spans="1:2" ht="13">
      <c r="A237" s="198"/>
      <c r="B237" s="198"/>
    </row>
    <row r="238" spans="1:2" ht="13">
      <c r="A238" s="198"/>
      <c r="B238" s="198"/>
    </row>
    <row r="239" spans="1:2" ht="13">
      <c r="A239" s="198"/>
      <c r="B239" s="198"/>
    </row>
    <row r="240" spans="1:2" ht="13">
      <c r="A240" s="198"/>
      <c r="B240" s="198"/>
    </row>
    <row r="241" spans="1:2" ht="13">
      <c r="A241" s="215"/>
      <c r="B241" s="215"/>
    </row>
    <row r="242" spans="1:2" ht="13">
      <c r="A242" s="215"/>
      <c r="B242" s="215"/>
    </row>
    <row r="243" spans="1:2" ht="13">
      <c r="A243" s="215"/>
      <c r="B243" s="215"/>
    </row>
    <row r="244" spans="1:2" ht="13">
      <c r="A244" s="215"/>
      <c r="B244" s="215"/>
    </row>
    <row r="245" spans="1:2" ht="13">
      <c r="A245" s="215"/>
      <c r="B245" s="215"/>
    </row>
    <row r="246" spans="1:2" ht="13">
      <c r="A246" s="215"/>
      <c r="B246" s="215"/>
    </row>
    <row r="247" spans="1:2" ht="13">
      <c r="A247" s="215"/>
      <c r="B247" s="215"/>
    </row>
    <row r="248" spans="1:2" ht="13">
      <c r="A248" s="215"/>
      <c r="B248" s="215"/>
    </row>
    <row r="249" spans="1:2" ht="13">
      <c r="A249" s="215"/>
      <c r="B249" s="215"/>
    </row>
    <row r="250" spans="1:2" ht="13">
      <c r="A250" s="181"/>
      <c r="B250" s="181"/>
    </row>
    <row r="251" spans="1:2" ht="13">
      <c r="A251" s="181"/>
      <c r="B251" s="181"/>
    </row>
    <row r="252" spans="1:2" ht="13">
      <c r="A252" s="181"/>
      <c r="B252" s="181"/>
    </row>
    <row r="253" spans="1:2" ht="13">
      <c r="A253" s="181"/>
      <c r="B253" s="181"/>
    </row>
    <row r="254" spans="1:2" ht="13">
      <c r="A254" s="181"/>
      <c r="B254" s="181"/>
    </row>
    <row r="255" spans="1:2" ht="13">
      <c r="A255" s="181"/>
      <c r="B255" s="181"/>
    </row>
    <row r="256" spans="1:2" ht="13">
      <c r="A256" s="181"/>
      <c r="B256" s="181"/>
    </row>
    <row r="257" spans="1:2" ht="13">
      <c r="A257" s="181"/>
      <c r="B257" s="181"/>
    </row>
    <row r="258" spans="1:2" ht="13">
      <c r="A258" s="181"/>
      <c r="B258" s="181"/>
    </row>
    <row r="259" spans="1:2" ht="13">
      <c r="A259" s="180"/>
      <c r="B259" s="180"/>
    </row>
    <row r="260" spans="1:2" ht="13">
      <c r="A260" s="180"/>
      <c r="B260" s="180"/>
    </row>
    <row r="261" spans="1:2" ht="13">
      <c r="A261" s="180"/>
      <c r="B261" s="180"/>
    </row>
    <row r="262" spans="1:2" ht="13">
      <c r="A262" s="180"/>
      <c r="B262" s="180"/>
    </row>
    <row r="263" spans="1:2" ht="13">
      <c r="A263" s="180"/>
      <c r="B263" s="180"/>
    </row>
    <row r="264" spans="1:2" ht="13">
      <c r="A264" s="180"/>
      <c r="B264" s="180"/>
    </row>
    <row r="265" spans="1:2" ht="13">
      <c r="A265" s="180"/>
      <c r="B265" s="180"/>
    </row>
    <row r="266" spans="1:2" ht="13">
      <c r="A266" s="180"/>
      <c r="B266" s="180"/>
    </row>
    <row r="267" spans="1:2" ht="13">
      <c r="A267" s="182"/>
      <c r="B267" s="182"/>
    </row>
    <row r="268" spans="1:2" ht="13">
      <c r="A268" s="182"/>
      <c r="B268" s="182"/>
    </row>
    <row r="269" spans="1:2" ht="13">
      <c r="A269" s="182"/>
      <c r="B269" s="182"/>
    </row>
    <row r="270" spans="1:2" ht="13">
      <c r="A270" s="182"/>
      <c r="B270" s="182"/>
    </row>
    <row r="271" spans="1:2" ht="13">
      <c r="A271" s="182"/>
      <c r="B271" s="182"/>
    </row>
    <row r="272" spans="1:2" ht="13">
      <c r="A272" s="182"/>
      <c r="B272" s="182"/>
    </row>
    <row r="273" spans="1:2" ht="13">
      <c r="A273" s="182"/>
      <c r="B273" s="182"/>
    </row>
    <row r="274" spans="1:2" ht="13">
      <c r="A274" s="182"/>
      <c r="B274" s="182"/>
    </row>
  </sheetData>
  <mergeCells count="11">
    <mergeCell ref="K53:L59"/>
    <mergeCell ref="AD1:AG1"/>
    <mergeCell ref="AH1:AK1"/>
    <mergeCell ref="AL1:AO1"/>
    <mergeCell ref="B1:E1"/>
    <mergeCell ref="F1:I1"/>
    <mergeCell ref="J1:M1"/>
    <mergeCell ref="N1:Q1"/>
    <mergeCell ref="R1:U1"/>
    <mergeCell ref="V1:Y1"/>
    <mergeCell ref="Z1:AC1"/>
  </mergeCells>
  <conditionalFormatting sqref="AH5:AO49">
    <cfRule type="colorScale" priority="1">
      <colorScale>
        <cfvo type="min"/>
        <cfvo type="percentile" val="50"/>
        <cfvo type="max"/>
        <color rgb="FFE67C73"/>
        <color rgb="FFFFFFFF"/>
        <color rgb="FF57BB8A"/>
      </colorScale>
    </cfRule>
  </conditionalFormatting>
  <hyperlinks>
    <hyperlink ref="B3" r:id="rId1" xr:uid="{00000000-0004-0000-0B00-000000000000}"/>
    <hyperlink ref="C3" r:id="rId2" xr:uid="{00000000-0004-0000-0B00-000001000000}"/>
    <hyperlink ref="D3" r:id="rId3" xr:uid="{00000000-0004-0000-0B00-000002000000}"/>
    <hyperlink ref="E3" r:id="rId4" xr:uid="{00000000-0004-0000-0B00-000003000000}"/>
    <hyperlink ref="F3" r:id="rId5" xr:uid="{00000000-0004-0000-0B00-000004000000}"/>
    <hyperlink ref="G3" r:id="rId6" xr:uid="{00000000-0004-0000-0B00-000005000000}"/>
    <hyperlink ref="H3" r:id="rId7" xr:uid="{00000000-0004-0000-0B00-000006000000}"/>
    <hyperlink ref="I3" r:id="rId8" xr:uid="{00000000-0004-0000-0B00-000007000000}"/>
    <hyperlink ref="B11" r:id="rId9" xr:uid="{00000000-0004-0000-0B00-000008000000}"/>
    <hyperlink ref="C11" r:id="rId10" xr:uid="{00000000-0004-0000-0B00-000009000000}"/>
    <hyperlink ref="D11" r:id="rId11" xr:uid="{00000000-0004-0000-0B00-00000A000000}"/>
    <hyperlink ref="E11" r:id="rId12" xr:uid="{00000000-0004-0000-0B00-00000B000000}"/>
    <hyperlink ref="F11" r:id="rId13" xr:uid="{00000000-0004-0000-0B00-00000C000000}"/>
    <hyperlink ref="G11" r:id="rId14" xr:uid="{00000000-0004-0000-0B00-00000D000000}"/>
    <hyperlink ref="H11" r:id="rId15" xr:uid="{00000000-0004-0000-0B00-00000E000000}"/>
    <hyperlink ref="I11" r:id="rId16" xr:uid="{00000000-0004-0000-0B00-00000F000000}"/>
    <hyperlink ref="B19" r:id="rId17" xr:uid="{00000000-0004-0000-0B00-000010000000}"/>
    <hyperlink ref="C19" r:id="rId18" xr:uid="{00000000-0004-0000-0B00-000011000000}"/>
    <hyperlink ref="D19" r:id="rId19" xr:uid="{00000000-0004-0000-0B00-000012000000}"/>
    <hyperlink ref="E19" r:id="rId20" xr:uid="{00000000-0004-0000-0B00-000013000000}"/>
    <hyperlink ref="F19" r:id="rId21" xr:uid="{00000000-0004-0000-0B00-000014000000}"/>
    <hyperlink ref="G19" r:id="rId22" xr:uid="{00000000-0004-0000-0B00-000015000000}"/>
    <hyperlink ref="H19" r:id="rId23" xr:uid="{00000000-0004-0000-0B00-000016000000}"/>
    <hyperlink ref="I19" r:id="rId24" xr:uid="{00000000-0004-0000-0B00-000017000000}"/>
    <hyperlink ref="B27" r:id="rId25" xr:uid="{00000000-0004-0000-0B00-000018000000}"/>
    <hyperlink ref="C27" r:id="rId26" xr:uid="{00000000-0004-0000-0B00-000019000000}"/>
    <hyperlink ref="D27" r:id="rId27" xr:uid="{00000000-0004-0000-0B00-00001A000000}"/>
    <hyperlink ref="E27" r:id="rId28" xr:uid="{00000000-0004-0000-0B00-00001B000000}"/>
    <hyperlink ref="F27" r:id="rId29" xr:uid="{00000000-0004-0000-0B00-00001C000000}"/>
    <hyperlink ref="G27" r:id="rId30" xr:uid="{00000000-0004-0000-0B00-00001D000000}"/>
    <hyperlink ref="H27" r:id="rId31" xr:uid="{00000000-0004-0000-0B00-00001E000000}"/>
    <hyperlink ref="I27" r:id="rId32" xr:uid="{00000000-0004-0000-0B00-00001F000000}"/>
    <hyperlink ref="B35" r:id="rId33" xr:uid="{00000000-0004-0000-0B00-000020000000}"/>
    <hyperlink ref="C35" r:id="rId34" xr:uid="{00000000-0004-0000-0B00-000021000000}"/>
    <hyperlink ref="D35" r:id="rId35" xr:uid="{00000000-0004-0000-0B00-000022000000}"/>
    <hyperlink ref="E35" r:id="rId36" xr:uid="{00000000-0004-0000-0B00-000023000000}"/>
    <hyperlink ref="F35" r:id="rId37" xr:uid="{00000000-0004-0000-0B00-000024000000}"/>
    <hyperlink ref="G35" r:id="rId38" xr:uid="{00000000-0004-0000-0B00-000025000000}"/>
    <hyperlink ref="H35" r:id="rId39" xr:uid="{00000000-0004-0000-0B00-000026000000}"/>
    <hyperlink ref="I35" r:id="rId40" xr:uid="{00000000-0004-0000-0B00-000027000000}"/>
    <hyperlink ref="B43" r:id="rId41" xr:uid="{00000000-0004-0000-0B00-000028000000}"/>
    <hyperlink ref="C43" r:id="rId42" xr:uid="{00000000-0004-0000-0B00-000029000000}"/>
    <hyperlink ref="D43" r:id="rId43" xr:uid="{00000000-0004-0000-0B00-00002A000000}"/>
    <hyperlink ref="E43" r:id="rId44" xr:uid="{00000000-0004-0000-0B00-00002B000000}"/>
    <hyperlink ref="F43" r:id="rId45" xr:uid="{00000000-0004-0000-0B00-00002C000000}"/>
    <hyperlink ref="G43" r:id="rId46" xr:uid="{00000000-0004-0000-0B00-00002D000000}"/>
    <hyperlink ref="H43" r:id="rId47" xr:uid="{00000000-0004-0000-0B00-00002E000000}"/>
    <hyperlink ref="I43" r:id="rId48" xr:uid="{00000000-0004-0000-0B00-00002F000000}"/>
  </hyperlinks>
  <pageMargins left="0.7" right="0.7" top="0.75" bottom="0.75" header="0.3" footer="0.3"/>
  <drawing r:id="rId49"/>
  <legacyDrawing r:id="rId5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U112"/>
  <sheetViews>
    <sheetView workbookViewId="0">
      <pane xSplit="1" topLeftCell="B1" activePane="topRight" state="frozen"/>
      <selection pane="topRight" activeCell="C2" sqref="C2"/>
    </sheetView>
  </sheetViews>
  <sheetFormatPr baseColWidth="10" defaultColWidth="12.6640625" defaultRowHeight="15.75" customHeight="1"/>
  <cols>
    <col min="1" max="1" width="18.83203125" customWidth="1"/>
    <col min="2" max="9" width="15.1640625" customWidth="1"/>
  </cols>
  <sheetData>
    <row r="1" spans="1:21" ht="15.75" customHeight="1">
      <c r="A1" s="15"/>
      <c r="B1" s="277" t="s">
        <v>7</v>
      </c>
      <c r="C1" s="251"/>
      <c r="D1" s="251"/>
      <c r="E1" s="244"/>
      <c r="F1" s="278" t="s">
        <v>8</v>
      </c>
      <c r="G1" s="251"/>
      <c r="H1" s="251"/>
      <c r="I1" s="244"/>
      <c r="J1" s="279" t="s">
        <v>215</v>
      </c>
      <c r="K1" s="251"/>
      <c r="L1" s="251"/>
      <c r="M1" s="244"/>
      <c r="N1" s="279" t="s">
        <v>216</v>
      </c>
      <c r="O1" s="251"/>
      <c r="P1" s="251"/>
      <c r="Q1" s="244"/>
      <c r="U1" s="220"/>
    </row>
    <row r="2" spans="1:21" ht="15.75" customHeight="1">
      <c r="A2" s="15"/>
      <c r="B2" s="167">
        <v>2.5000000000000001E-2</v>
      </c>
      <c r="C2" s="168">
        <v>0.05</v>
      </c>
      <c r="D2" s="168">
        <v>0.25</v>
      </c>
      <c r="E2" s="168">
        <v>0.5</v>
      </c>
      <c r="F2" s="167">
        <v>2.5000000000000001E-2</v>
      </c>
      <c r="G2" s="168">
        <v>0.05</v>
      </c>
      <c r="H2" s="168">
        <v>0.25</v>
      </c>
      <c r="I2" s="168">
        <v>0.5</v>
      </c>
      <c r="J2" s="167">
        <v>2.5000000000000001E-2</v>
      </c>
      <c r="K2" s="168">
        <v>0.05</v>
      </c>
      <c r="L2" s="168">
        <v>0.25</v>
      </c>
      <c r="M2" s="168">
        <v>0.5</v>
      </c>
      <c r="N2" s="167">
        <v>2.5000000000000001E-2</v>
      </c>
      <c r="O2" s="168">
        <v>0.05</v>
      </c>
      <c r="P2" s="168">
        <v>0.25</v>
      </c>
      <c r="Q2" s="168">
        <v>0.5</v>
      </c>
      <c r="U2" s="220"/>
    </row>
    <row r="3" spans="1:21" ht="15.75" customHeight="1">
      <c r="A3" s="220"/>
      <c r="B3" s="191" t="s">
        <v>217</v>
      </c>
      <c r="C3" s="221" t="s">
        <v>218</v>
      </c>
      <c r="D3" s="190" t="s">
        <v>219</v>
      </c>
      <c r="E3" s="203" t="s">
        <v>220</v>
      </c>
      <c r="F3" s="222"/>
      <c r="G3" s="189" t="s">
        <v>221</v>
      </c>
      <c r="H3" s="193" t="s">
        <v>222</v>
      </c>
      <c r="I3" s="223" t="s">
        <v>223</v>
      </c>
      <c r="J3" s="221" t="s">
        <v>224</v>
      </c>
      <c r="K3" s="203" t="s">
        <v>225</v>
      </c>
      <c r="L3" s="175" t="s">
        <v>226</v>
      </c>
      <c r="M3" s="193" t="s">
        <v>227</v>
      </c>
      <c r="N3" s="173" t="s">
        <v>228</v>
      </c>
      <c r="O3" s="223" t="s">
        <v>229</v>
      </c>
      <c r="P3" s="171" t="s">
        <v>230</v>
      </c>
      <c r="Q3" s="189" t="s">
        <v>231</v>
      </c>
      <c r="U3" s="220"/>
    </row>
    <row r="4" spans="1:21" ht="15.75" customHeight="1">
      <c r="A4" s="220" t="s">
        <v>232</v>
      </c>
      <c r="B4" s="199">
        <v>0.73</v>
      </c>
      <c r="C4" s="224">
        <v>0.92800000000000005</v>
      </c>
      <c r="D4" s="198">
        <v>0.95269999999999999</v>
      </c>
      <c r="E4" s="204">
        <v>0.96340000000000003</v>
      </c>
      <c r="F4" s="222"/>
      <c r="G4" s="197">
        <v>0.91879999999999995</v>
      </c>
      <c r="H4" s="201">
        <v>0.95040000000000002</v>
      </c>
      <c r="I4" s="215">
        <v>0.96319999999999995</v>
      </c>
      <c r="J4" s="224">
        <v>0.43840000000000001</v>
      </c>
      <c r="K4" s="204">
        <v>0.66279999999999994</v>
      </c>
      <c r="L4" s="183">
        <v>0.89329999999999998</v>
      </c>
      <c r="M4" s="201">
        <v>0.93940000000000001</v>
      </c>
      <c r="N4" s="182">
        <v>0.3654</v>
      </c>
      <c r="O4" s="215">
        <v>0.90239999999999998</v>
      </c>
      <c r="P4" s="180">
        <v>0.92230000000000001</v>
      </c>
      <c r="Q4" s="197">
        <v>0.93859999999999999</v>
      </c>
      <c r="U4" s="220"/>
    </row>
    <row r="5" spans="1:21" ht="15.75" customHeight="1">
      <c r="A5" s="220" t="s">
        <v>233</v>
      </c>
      <c r="B5" s="199" t="s">
        <v>37</v>
      </c>
      <c r="C5" s="224" t="s">
        <v>37</v>
      </c>
      <c r="D5" s="198" t="s">
        <v>37</v>
      </c>
      <c r="E5" s="204">
        <v>0.96530000000000005</v>
      </c>
      <c r="F5" s="222"/>
      <c r="G5" s="197" t="s">
        <v>37</v>
      </c>
      <c r="H5" s="201" t="s">
        <v>37</v>
      </c>
      <c r="I5" s="215">
        <v>0.96240000000000003</v>
      </c>
      <c r="J5" s="224" t="s">
        <v>37</v>
      </c>
      <c r="K5" s="204" t="s">
        <v>37</v>
      </c>
      <c r="L5" s="183" t="s">
        <v>37</v>
      </c>
      <c r="M5" s="201" t="s">
        <v>37</v>
      </c>
      <c r="N5" s="182" t="s">
        <v>37</v>
      </c>
      <c r="O5" s="215" t="s">
        <v>37</v>
      </c>
      <c r="P5" s="180" t="s">
        <v>37</v>
      </c>
      <c r="Q5" s="197" t="s">
        <v>37</v>
      </c>
      <c r="U5" s="220"/>
    </row>
    <row r="6" spans="1:21" ht="15.75" customHeight="1">
      <c r="A6" s="220" t="s">
        <v>234</v>
      </c>
      <c r="B6" s="199">
        <v>0.84399999999999997</v>
      </c>
      <c r="C6" s="224">
        <v>0.96299999999999997</v>
      </c>
      <c r="D6" s="198" t="s">
        <v>37</v>
      </c>
      <c r="E6" s="204">
        <v>0.98140000000000005</v>
      </c>
      <c r="F6" s="222"/>
      <c r="G6" s="197" t="s">
        <v>37</v>
      </c>
      <c r="H6" s="201" t="s">
        <v>37</v>
      </c>
      <c r="I6" s="215">
        <v>0.98170000000000002</v>
      </c>
      <c r="J6" s="224">
        <v>0.67030000000000001</v>
      </c>
      <c r="K6" s="204">
        <v>0.81040000000000001</v>
      </c>
      <c r="L6" s="183">
        <v>0.94410000000000005</v>
      </c>
      <c r="M6" s="201">
        <v>0.96919999999999995</v>
      </c>
      <c r="N6" s="182">
        <v>0.63329999999999997</v>
      </c>
      <c r="O6" s="215">
        <v>0.94930000000000003</v>
      </c>
      <c r="P6" s="180">
        <v>0.95960000000000001</v>
      </c>
      <c r="Q6" s="197">
        <v>0.96850000000000003</v>
      </c>
      <c r="U6" s="220"/>
    </row>
    <row r="7" spans="1:21" ht="15.75" customHeight="1">
      <c r="A7" s="220" t="s">
        <v>235</v>
      </c>
      <c r="B7" s="199" t="s">
        <v>37</v>
      </c>
      <c r="C7" s="224" t="s">
        <v>37</v>
      </c>
      <c r="D7" s="198" t="s">
        <v>37</v>
      </c>
      <c r="E7" s="204">
        <v>0.98360000000000003</v>
      </c>
      <c r="F7" s="222"/>
      <c r="G7" s="197" t="s">
        <v>37</v>
      </c>
      <c r="H7" s="201" t="s">
        <v>37</v>
      </c>
      <c r="I7" s="215">
        <v>0.98219999999999996</v>
      </c>
      <c r="J7" s="224" t="s">
        <v>37</v>
      </c>
      <c r="K7" s="204" t="s">
        <v>37</v>
      </c>
      <c r="L7" s="183" t="s">
        <v>37</v>
      </c>
      <c r="M7" s="201" t="s">
        <v>37</v>
      </c>
      <c r="N7" s="182" t="s">
        <v>37</v>
      </c>
      <c r="O7" s="215" t="s">
        <v>37</v>
      </c>
      <c r="P7" s="180" t="s">
        <v>37</v>
      </c>
      <c r="Q7" s="197" t="s">
        <v>37</v>
      </c>
      <c r="U7" s="220"/>
    </row>
    <row r="8" spans="1:21" ht="15.75" customHeight="1">
      <c r="A8" s="220" t="s">
        <v>236</v>
      </c>
      <c r="B8" s="199">
        <v>0.84430000000000005</v>
      </c>
      <c r="C8" s="224">
        <v>0.95899999999999996</v>
      </c>
      <c r="D8" s="198" t="s">
        <v>37</v>
      </c>
      <c r="E8" s="204">
        <v>0.98089999999999999</v>
      </c>
      <c r="F8" s="222"/>
      <c r="G8" s="197" t="s">
        <v>37</v>
      </c>
      <c r="H8" s="201" t="s">
        <v>37</v>
      </c>
      <c r="I8" s="215">
        <v>0.98070000000000002</v>
      </c>
      <c r="J8" s="224">
        <v>0.39550000000000002</v>
      </c>
      <c r="K8" s="204">
        <v>0.73740000000000006</v>
      </c>
      <c r="L8" s="183">
        <v>0.93820000000000003</v>
      </c>
      <c r="M8" s="201">
        <v>0.96489999999999998</v>
      </c>
      <c r="N8" s="182">
        <v>0.2082</v>
      </c>
      <c r="O8" s="215">
        <v>0.94330000000000003</v>
      </c>
      <c r="P8" s="180">
        <v>0.96079999999999999</v>
      </c>
      <c r="Q8" s="197">
        <v>0.96579999999999999</v>
      </c>
    </row>
    <row r="9" spans="1:21" ht="15.75" customHeight="1">
      <c r="A9" s="220" t="s">
        <v>237</v>
      </c>
      <c r="B9" s="199" t="s">
        <v>37</v>
      </c>
      <c r="C9" s="224" t="s">
        <v>37</v>
      </c>
      <c r="D9" s="198" t="s">
        <v>37</v>
      </c>
      <c r="E9" s="204">
        <v>0.97770000000000001</v>
      </c>
      <c r="F9" s="222"/>
      <c r="G9" s="197" t="s">
        <v>37</v>
      </c>
      <c r="H9" s="201" t="s">
        <v>37</v>
      </c>
      <c r="I9" s="215">
        <v>0.97560000000000002</v>
      </c>
      <c r="J9" s="224" t="s">
        <v>37</v>
      </c>
      <c r="K9" s="204" t="s">
        <v>37</v>
      </c>
      <c r="L9" s="183" t="s">
        <v>37</v>
      </c>
      <c r="M9" s="201" t="s">
        <v>37</v>
      </c>
      <c r="O9" s="215" t="s">
        <v>37</v>
      </c>
      <c r="P9" s="180" t="s">
        <v>37</v>
      </c>
      <c r="Q9" s="197" t="s">
        <v>37</v>
      </c>
    </row>
    <row r="10" spans="1:21" ht="15.75" customHeight="1">
      <c r="A10" s="220"/>
      <c r="B10" s="175" t="s">
        <v>238</v>
      </c>
      <c r="C10" s="225" t="s">
        <v>239</v>
      </c>
      <c r="D10" s="193" t="s">
        <v>240</v>
      </c>
      <c r="E10" s="193" t="s">
        <v>241</v>
      </c>
      <c r="F10" s="171" t="s">
        <v>242</v>
      </c>
      <c r="G10" s="172" t="s">
        <v>243</v>
      </c>
      <c r="H10" s="192" t="s">
        <v>244</v>
      </c>
      <c r="I10" s="193" t="s">
        <v>245</v>
      </c>
      <c r="J10" s="226" t="s">
        <v>246</v>
      </c>
      <c r="K10" s="223" t="s">
        <v>247</v>
      </c>
      <c r="L10" s="221" t="s">
        <v>248</v>
      </c>
      <c r="M10" s="193" t="s">
        <v>249</v>
      </c>
      <c r="N10" s="173" t="s">
        <v>250</v>
      </c>
      <c r="O10" s="225" t="s">
        <v>251</v>
      </c>
      <c r="P10" s="190" t="s">
        <v>252</v>
      </c>
      <c r="Q10" s="189" t="s">
        <v>253</v>
      </c>
    </row>
    <row r="11" spans="1:21" ht="15.75" customHeight="1">
      <c r="A11" s="220" t="s">
        <v>232</v>
      </c>
      <c r="B11" s="183">
        <v>0.79969999999999997</v>
      </c>
      <c r="C11" s="219">
        <v>0.8216</v>
      </c>
      <c r="D11" s="201">
        <v>0.83509999999999995</v>
      </c>
      <c r="E11" s="201">
        <v>0.83760000000000001</v>
      </c>
      <c r="F11" s="180">
        <v>0.82769999999999999</v>
      </c>
      <c r="G11" s="181">
        <v>0.84850000000000003</v>
      </c>
      <c r="H11" s="200">
        <v>0.82450000000000001</v>
      </c>
      <c r="I11" s="201">
        <v>0.85529999999999995</v>
      </c>
      <c r="J11" s="227">
        <v>0.76729999999999998</v>
      </c>
      <c r="K11" s="215">
        <v>0.81810000000000005</v>
      </c>
      <c r="L11" s="224">
        <v>0.79359999999999997</v>
      </c>
      <c r="M11" s="201">
        <v>0.83050000000000002</v>
      </c>
      <c r="N11" s="182">
        <v>0.57930000000000004</v>
      </c>
      <c r="O11" s="219">
        <v>0.87239999999999995</v>
      </c>
      <c r="P11" s="198">
        <v>0.7974</v>
      </c>
      <c r="Q11" s="197">
        <v>0.80930000000000002</v>
      </c>
    </row>
    <row r="12" spans="1:21" ht="15.75" customHeight="1">
      <c r="A12" s="220" t="s">
        <v>233</v>
      </c>
      <c r="B12" s="183">
        <v>0.99760000000000004</v>
      </c>
      <c r="C12" s="219">
        <v>0.97809999999999997</v>
      </c>
      <c r="D12" s="201">
        <v>0.96289999999999998</v>
      </c>
      <c r="E12" s="201">
        <v>0.96779999999999999</v>
      </c>
      <c r="F12" s="180">
        <v>0.99629999999999996</v>
      </c>
      <c r="G12" s="181">
        <v>0.98180000000000001</v>
      </c>
      <c r="H12" s="200">
        <v>0.95650000000000002</v>
      </c>
      <c r="I12" s="201">
        <v>0.96079999999999999</v>
      </c>
      <c r="J12" s="227" t="s">
        <v>37</v>
      </c>
      <c r="K12" s="215" t="s">
        <v>37</v>
      </c>
      <c r="L12" s="224" t="s">
        <v>37</v>
      </c>
      <c r="M12" s="201" t="s">
        <v>37</v>
      </c>
      <c r="N12" s="182" t="s">
        <v>37</v>
      </c>
      <c r="O12" s="219" t="s">
        <v>37</v>
      </c>
      <c r="P12" s="198" t="s">
        <v>37</v>
      </c>
      <c r="Q12" s="197" t="s">
        <v>37</v>
      </c>
    </row>
    <row r="13" spans="1:21" ht="15.75" customHeight="1">
      <c r="A13" s="220" t="s">
        <v>234</v>
      </c>
      <c r="B13" s="183">
        <v>0.98199999999999998</v>
      </c>
      <c r="C13" s="219">
        <v>0.98550000000000004</v>
      </c>
      <c r="D13" s="201">
        <v>0.98680000000000001</v>
      </c>
      <c r="E13" s="201">
        <v>0.98399999999999999</v>
      </c>
      <c r="F13" s="180">
        <v>0.98609999999999998</v>
      </c>
      <c r="G13" s="181">
        <v>0.98819999999999997</v>
      </c>
      <c r="H13" s="200">
        <v>0.98360000000000003</v>
      </c>
      <c r="I13" s="201">
        <v>0.98609999999999998</v>
      </c>
      <c r="J13" s="227">
        <v>0.9708</v>
      </c>
      <c r="K13" s="215">
        <v>0.97770000000000001</v>
      </c>
      <c r="L13" s="224">
        <v>0.97729999999999995</v>
      </c>
      <c r="M13" s="201">
        <v>0.98219999999999996</v>
      </c>
      <c r="N13" s="182">
        <v>0.87639999999999996</v>
      </c>
      <c r="O13" s="219">
        <v>0.98809999999999998</v>
      </c>
      <c r="P13" s="198">
        <v>0.97970000000000002</v>
      </c>
      <c r="Q13" s="197">
        <v>0.98150000000000004</v>
      </c>
    </row>
    <row r="14" spans="1:21" ht="15.75" customHeight="1">
      <c r="A14" s="220" t="s">
        <v>235</v>
      </c>
      <c r="B14" s="183">
        <v>0.99950000000000006</v>
      </c>
      <c r="C14" s="219">
        <v>0.99509999999999998</v>
      </c>
      <c r="D14" s="201">
        <v>0.99650000000000005</v>
      </c>
      <c r="E14" s="201">
        <v>0.99750000000000005</v>
      </c>
      <c r="F14" s="180">
        <v>0.99919999999999998</v>
      </c>
      <c r="G14" s="181">
        <v>0.996</v>
      </c>
      <c r="H14" s="200">
        <v>0.99590000000000001</v>
      </c>
      <c r="I14" s="201">
        <v>0.99690000000000001</v>
      </c>
      <c r="J14" s="227" t="s">
        <v>37</v>
      </c>
      <c r="K14" s="215" t="s">
        <v>37</v>
      </c>
      <c r="L14" s="224" t="s">
        <v>37</v>
      </c>
      <c r="M14" s="201" t="s">
        <v>37</v>
      </c>
      <c r="N14" s="182" t="s">
        <v>37</v>
      </c>
      <c r="O14" s="219" t="s">
        <v>37</v>
      </c>
      <c r="P14" s="198" t="s">
        <v>37</v>
      </c>
      <c r="Q14" s="197" t="s">
        <v>37</v>
      </c>
    </row>
    <row r="15" spans="1:21" ht="15.75" customHeight="1">
      <c r="A15" s="220" t="s">
        <v>236</v>
      </c>
      <c r="B15" s="183">
        <v>0.76380000000000003</v>
      </c>
      <c r="C15" s="219">
        <v>0.79520000000000002</v>
      </c>
      <c r="D15" s="201">
        <v>0.81459999999999999</v>
      </c>
      <c r="E15" s="201">
        <v>0.81889999999999996</v>
      </c>
      <c r="F15" s="180">
        <v>0.80289999999999995</v>
      </c>
      <c r="G15" s="181">
        <v>0.82979999999999998</v>
      </c>
      <c r="H15" s="200">
        <v>0.7994</v>
      </c>
      <c r="I15" s="201">
        <v>0.84130000000000005</v>
      </c>
      <c r="J15" s="227">
        <v>0.72199999999999998</v>
      </c>
      <c r="K15" s="215">
        <v>0.79479999999999995</v>
      </c>
      <c r="L15" s="224">
        <v>0.75839999999999996</v>
      </c>
      <c r="M15" s="201">
        <v>0.80920000000000003</v>
      </c>
      <c r="N15" s="182">
        <v>0.44819999999999999</v>
      </c>
      <c r="O15" s="219">
        <v>0.86180000000000001</v>
      </c>
      <c r="P15" s="198">
        <v>0.76219999999999999</v>
      </c>
      <c r="Q15" s="197">
        <v>0.77880000000000005</v>
      </c>
    </row>
    <row r="16" spans="1:21" ht="15.75" customHeight="1">
      <c r="A16" s="220" t="s">
        <v>237</v>
      </c>
      <c r="B16" s="183">
        <v>0.99790000000000001</v>
      </c>
      <c r="C16" s="219">
        <v>0.98050000000000004</v>
      </c>
      <c r="D16" s="201">
        <v>0.96350000000000002</v>
      </c>
      <c r="E16" s="201">
        <v>0.96809999999999996</v>
      </c>
      <c r="F16" s="180">
        <v>0.99680000000000002</v>
      </c>
      <c r="G16" s="181">
        <v>0.9839</v>
      </c>
      <c r="H16" s="200">
        <v>0.95679999999999998</v>
      </c>
      <c r="I16" s="201">
        <v>0.96099999999999997</v>
      </c>
      <c r="J16" s="227" t="s">
        <v>37</v>
      </c>
      <c r="K16" s="215" t="s">
        <v>37</v>
      </c>
      <c r="L16" s="224" t="s">
        <v>37</v>
      </c>
      <c r="M16" s="201" t="s">
        <v>37</v>
      </c>
      <c r="N16" s="182" t="s">
        <v>37</v>
      </c>
      <c r="O16" s="219" t="s">
        <v>37</v>
      </c>
      <c r="P16" s="198" t="s">
        <v>37</v>
      </c>
      <c r="Q16" s="197" t="s">
        <v>37</v>
      </c>
    </row>
    <row r="17" spans="1:17" ht="15.75" customHeight="1">
      <c r="A17" s="220"/>
      <c r="B17" s="171" t="s">
        <v>254</v>
      </c>
      <c r="C17" s="173" t="s">
        <v>255</v>
      </c>
      <c r="D17" s="191" t="s">
        <v>256</v>
      </c>
      <c r="E17" s="192" t="s">
        <v>257</v>
      </c>
      <c r="F17" s="203" t="s">
        <v>258</v>
      </c>
      <c r="G17" s="176" t="s">
        <v>259</v>
      </c>
      <c r="H17" s="225" t="s">
        <v>260</v>
      </c>
      <c r="I17" s="188" t="s">
        <v>261</v>
      </c>
      <c r="J17" s="226" t="s">
        <v>262</v>
      </c>
      <c r="K17" s="191" t="s">
        <v>263</v>
      </c>
      <c r="L17" s="175" t="s">
        <v>264</v>
      </c>
      <c r="M17" s="176" t="s">
        <v>265</v>
      </c>
      <c r="N17" s="190" t="s">
        <v>266</v>
      </c>
      <c r="O17" s="223" t="s">
        <v>267</v>
      </c>
      <c r="P17" s="188" t="s">
        <v>268</v>
      </c>
      <c r="Q17" s="189" t="s">
        <v>269</v>
      </c>
    </row>
    <row r="18" spans="1:17" ht="15.75" customHeight="1">
      <c r="A18" s="220" t="s">
        <v>232</v>
      </c>
      <c r="B18" s="180">
        <v>0.63029999999999997</v>
      </c>
      <c r="C18" s="182">
        <v>0.78300000000000003</v>
      </c>
      <c r="D18" s="199">
        <v>0.83919999999999995</v>
      </c>
      <c r="E18" s="200">
        <v>0.90669999999999995</v>
      </c>
      <c r="F18" s="204">
        <v>0.66879999999999995</v>
      </c>
      <c r="G18" s="184">
        <v>0.80400000000000005</v>
      </c>
      <c r="H18" s="219">
        <v>0.83609999999999995</v>
      </c>
      <c r="I18" s="196">
        <v>0.84199999999999997</v>
      </c>
      <c r="J18" s="227">
        <v>0.50509999999999999</v>
      </c>
      <c r="K18" s="199">
        <v>0.3523</v>
      </c>
      <c r="L18" s="183">
        <v>0.76990000000000003</v>
      </c>
      <c r="M18" s="184">
        <v>0.83050000000000002</v>
      </c>
      <c r="N18" s="198">
        <v>0.52980000000000005</v>
      </c>
      <c r="O18" s="215">
        <v>0.76270000000000004</v>
      </c>
      <c r="P18" s="196">
        <v>0.58830000000000005</v>
      </c>
      <c r="Q18" s="197">
        <v>0.6613</v>
      </c>
    </row>
    <row r="19" spans="1:17" ht="15.75" customHeight="1">
      <c r="A19" s="220" t="s">
        <v>233</v>
      </c>
      <c r="B19" s="180">
        <v>0.99909999999999999</v>
      </c>
      <c r="C19" s="182">
        <v>0.99570000000000003</v>
      </c>
      <c r="D19" s="199">
        <v>0.94069999999999998</v>
      </c>
      <c r="E19" s="200">
        <v>0.90659999999999996</v>
      </c>
      <c r="F19" s="204">
        <v>0.99739999999999995</v>
      </c>
      <c r="G19" s="184">
        <v>0.98729999999999996</v>
      </c>
      <c r="H19" s="219">
        <v>0.93310000000000004</v>
      </c>
      <c r="I19" s="196">
        <v>0.8569</v>
      </c>
      <c r="J19" s="227" t="s">
        <v>37</v>
      </c>
      <c r="K19" s="199" t="s">
        <v>37</v>
      </c>
      <c r="L19" s="183" t="s">
        <v>37</v>
      </c>
      <c r="M19" s="184" t="s">
        <v>37</v>
      </c>
      <c r="N19" s="198" t="s">
        <v>37</v>
      </c>
      <c r="O19" s="215" t="s">
        <v>37</v>
      </c>
      <c r="P19" s="196" t="s">
        <v>37</v>
      </c>
      <c r="Q19" s="197" t="s">
        <v>37</v>
      </c>
    </row>
    <row r="20" spans="1:17" ht="15.75" customHeight="1">
      <c r="A20" s="220" t="s">
        <v>234</v>
      </c>
      <c r="B20" s="180">
        <v>0.77949999999999997</v>
      </c>
      <c r="C20" s="182">
        <v>0.89280000000000004</v>
      </c>
      <c r="D20" s="199">
        <v>0.93059999999999998</v>
      </c>
      <c r="E20" s="200">
        <v>0.9546</v>
      </c>
      <c r="F20" s="204">
        <v>0.81120000000000003</v>
      </c>
      <c r="G20" s="184">
        <v>0.91090000000000004</v>
      </c>
      <c r="H20" s="219">
        <v>0.93279999999999996</v>
      </c>
      <c r="I20" s="196">
        <v>0.91859999999999997</v>
      </c>
      <c r="J20" s="227">
        <v>0.68140000000000001</v>
      </c>
      <c r="K20" s="199">
        <v>0.52900000000000003</v>
      </c>
      <c r="L20" s="183">
        <v>0.89410000000000001</v>
      </c>
      <c r="M20" s="184">
        <v>0.91249999999999998</v>
      </c>
      <c r="N20" s="198">
        <v>0.72019999999999995</v>
      </c>
      <c r="O20" s="215">
        <v>0.86660000000000004</v>
      </c>
      <c r="P20" s="196">
        <v>0.74129999999999996</v>
      </c>
      <c r="Q20" s="197">
        <v>0.80579999999999996</v>
      </c>
    </row>
    <row r="21" spans="1:17" ht="15.75" customHeight="1">
      <c r="A21" s="220" t="s">
        <v>235</v>
      </c>
      <c r="B21" s="180">
        <v>0.99960000000000004</v>
      </c>
      <c r="C21" s="182">
        <v>0.99780000000000002</v>
      </c>
      <c r="D21" s="199">
        <v>0.96970000000000001</v>
      </c>
      <c r="E21" s="200">
        <v>0.95860000000000001</v>
      </c>
      <c r="F21" s="204">
        <v>0.99880000000000002</v>
      </c>
      <c r="G21" s="184">
        <v>0.99370000000000003</v>
      </c>
      <c r="H21" s="219">
        <v>0.96560000000000001</v>
      </c>
      <c r="I21" s="196">
        <v>0.9335</v>
      </c>
      <c r="J21" s="227" t="s">
        <v>37</v>
      </c>
      <c r="K21" s="199" t="s">
        <v>37</v>
      </c>
      <c r="L21" s="183" t="s">
        <v>37</v>
      </c>
      <c r="M21" s="184" t="s">
        <v>37</v>
      </c>
      <c r="N21" s="198" t="s">
        <v>37</v>
      </c>
      <c r="O21" s="215" t="s">
        <v>37</v>
      </c>
      <c r="P21" s="196" t="s">
        <v>37</v>
      </c>
      <c r="Q21" s="197" t="s">
        <v>37</v>
      </c>
    </row>
    <row r="22" spans="1:17" ht="15.75" customHeight="1">
      <c r="A22" s="220" t="s">
        <v>236</v>
      </c>
      <c r="B22" s="180">
        <v>0.81359999999999999</v>
      </c>
      <c r="C22" s="182">
        <v>0.93640000000000001</v>
      </c>
      <c r="D22" s="199">
        <v>0.95279999999999998</v>
      </c>
      <c r="E22" s="200">
        <v>0.96630000000000005</v>
      </c>
      <c r="F22" s="204">
        <v>0.8831</v>
      </c>
      <c r="G22" s="184">
        <v>0.94699999999999995</v>
      </c>
      <c r="H22" s="219">
        <v>0.95569999999999999</v>
      </c>
      <c r="I22" s="196">
        <v>0.94020000000000004</v>
      </c>
      <c r="J22" s="227">
        <v>0.60060000000000002</v>
      </c>
      <c r="K22" s="199">
        <v>0.44190000000000002</v>
      </c>
      <c r="L22" s="183">
        <v>0.92710000000000004</v>
      </c>
      <c r="M22" s="184">
        <v>0.92969999999999997</v>
      </c>
      <c r="N22" s="198">
        <v>0.79100000000000004</v>
      </c>
      <c r="O22" s="215">
        <v>0.87890000000000001</v>
      </c>
      <c r="P22" s="196">
        <v>0.72819999999999996</v>
      </c>
      <c r="Q22" s="197">
        <v>0.84319999999999995</v>
      </c>
    </row>
    <row r="23" spans="1:17" ht="15.75" customHeight="1">
      <c r="A23" s="220" t="s">
        <v>237</v>
      </c>
      <c r="B23" s="180">
        <v>0.99939999999999996</v>
      </c>
      <c r="C23" s="182">
        <v>0.998</v>
      </c>
      <c r="D23" s="199">
        <v>0.97209999999999996</v>
      </c>
      <c r="E23" s="200">
        <v>0.97050000000000003</v>
      </c>
      <c r="F23" s="204">
        <v>0.99839999999999995</v>
      </c>
      <c r="G23" s="184">
        <v>0.99409999999999998</v>
      </c>
      <c r="H23" s="219">
        <v>0.96809999999999996</v>
      </c>
      <c r="I23" s="196">
        <v>0.95189999999999997</v>
      </c>
      <c r="K23" s="199" t="s">
        <v>37</v>
      </c>
      <c r="L23" s="183" t="s">
        <v>37</v>
      </c>
      <c r="M23" s="184" t="s">
        <v>37</v>
      </c>
      <c r="N23" s="198" t="s">
        <v>37</v>
      </c>
      <c r="P23" s="196" t="s">
        <v>37</v>
      </c>
    </row>
    <row r="24" spans="1:17" ht="15.75" customHeight="1">
      <c r="A24" s="220"/>
      <c r="B24" s="189" t="s">
        <v>270</v>
      </c>
      <c r="C24" s="223" t="s">
        <v>271</v>
      </c>
      <c r="D24" s="221" t="s">
        <v>272</v>
      </c>
      <c r="E24" s="175" t="s">
        <v>273</v>
      </c>
      <c r="F24" s="193" t="s">
        <v>274</v>
      </c>
      <c r="G24" s="203" t="s">
        <v>275</v>
      </c>
      <c r="H24" s="190" t="s">
        <v>276</v>
      </c>
      <c r="I24" s="171" t="s">
        <v>277</v>
      </c>
      <c r="J24" s="226" t="s">
        <v>278</v>
      </c>
      <c r="K24" s="203" t="s">
        <v>279</v>
      </c>
      <c r="L24" s="203" t="s">
        <v>280</v>
      </c>
      <c r="M24" s="171" t="s">
        <v>281</v>
      </c>
      <c r="N24" s="173" t="s">
        <v>282</v>
      </c>
      <c r="O24" s="225" t="s">
        <v>283</v>
      </c>
      <c r="P24" s="188" t="s">
        <v>284</v>
      </c>
      <c r="Q24" s="189" t="s">
        <v>285</v>
      </c>
    </row>
    <row r="25" spans="1:17" ht="15.75" customHeight="1">
      <c r="A25" s="220" t="s">
        <v>232</v>
      </c>
      <c r="B25" s="197">
        <v>0.51700000000000002</v>
      </c>
      <c r="C25" s="215">
        <v>0.66810000000000003</v>
      </c>
      <c r="D25" s="224">
        <v>0.86699999999999999</v>
      </c>
      <c r="E25" s="183">
        <v>0.80530000000000002</v>
      </c>
      <c r="F25" s="201">
        <v>0.5595</v>
      </c>
      <c r="G25" s="204">
        <v>0.72550000000000003</v>
      </c>
      <c r="H25" s="198">
        <v>0.82040000000000002</v>
      </c>
      <c r="I25" s="180">
        <v>0.86750000000000005</v>
      </c>
      <c r="J25" s="227">
        <v>0.5121</v>
      </c>
      <c r="K25" s="204">
        <v>0.46539999999999998</v>
      </c>
      <c r="L25" s="204">
        <v>0.79490000000000005</v>
      </c>
      <c r="M25" s="180">
        <v>0.62</v>
      </c>
      <c r="N25" s="182">
        <v>0.13969999999999999</v>
      </c>
      <c r="O25" s="219">
        <v>0.38829999999999998</v>
      </c>
      <c r="P25" s="196">
        <v>0.77749999999999997</v>
      </c>
      <c r="Q25" s="197">
        <v>0.74150000000000005</v>
      </c>
    </row>
    <row r="26" spans="1:17" ht="15.75" customHeight="1">
      <c r="A26" s="220" t="s">
        <v>233</v>
      </c>
      <c r="B26" s="197">
        <v>1</v>
      </c>
      <c r="C26" s="215">
        <v>0.9839</v>
      </c>
      <c r="D26" s="224">
        <v>0.94630000000000003</v>
      </c>
      <c r="E26" s="183">
        <v>0.85329999999999995</v>
      </c>
      <c r="F26" s="201">
        <v>1</v>
      </c>
      <c r="G26" s="204">
        <v>0.98250000000000004</v>
      </c>
      <c r="H26" s="198">
        <v>0.92810000000000004</v>
      </c>
      <c r="I26" s="180">
        <v>0.92420000000000002</v>
      </c>
      <c r="J26" s="227" t="s">
        <v>37</v>
      </c>
      <c r="K26" s="204" t="s">
        <v>37</v>
      </c>
      <c r="L26" s="204" t="s">
        <v>37</v>
      </c>
      <c r="M26" s="180" t="s">
        <v>37</v>
      </c>
      <c r="N26" s="182" t="s">
        <v>37</v>
      </c>
      <c r="O26" s="219" t="s">
        <v>37</v>
      </c>
      <c r="P26" s="196" t="s">
        <v>37</v>
      </c>
      <c r="Q26" s="197" t="s">
        <v>37</v>
      </c>
    </row>
    <row r="27" spans="1:17" ht="15.75" customHeight="1">
      <c r="A27" s="220" t="s">
        <v>234</v>
      </c>
      <c r="B27" s="197">
        <v>0.7349</v>
      </c>
      <c r="C27" s="215">
        <v>0.81079999999999997</v>
      </c>
      <c r="D27" s="224">
        <v>0.93430000000000002</v>
      </c>
      <c r="E27" s="183">
        <v>0.90200000000000002</v>
      </c>
      <c r="F27" s="201">
        <v>0.76800000000000002</v>
      </c>
      <c r="G27" s="204">
        <v>0.8528</v>
      </c>
      <c r="H27" s="198">
        <v>0.90800000000000003</v>
      </c>
      <c r="I27" s="180">
        <v>0.93689999999999996</v>
      </c>
      <c r="J27" s="227">
        <v>0.72360000000000002</v>
      </c>
      <c r="K27" s="204">
        <v>0.66559999999999997</v>
      </c>
      <c r="L27" s="204">
        <v>0.90069999999999995</v>
      </c>
      <c r="M27" s="180">
        <v>0.78280000000000005</v>
      </c>
      <c r="N27" s="182">
        <v>0.27929999999999999</v>
      </c>
      <c r="O27" s="219">
        <v>0.57099999999999995</v>
      </c>
      <c r="P27" s="196">
        <v>0.89400000000000002</v>
      </c>
      <c r="Q27" s="197">
        <v>0.86</v>
      </c>
    </row>
    <row r="28" spans="1:17" ht="15.75" customHeight="1">
      <c r="A28" s="220" t="s">
        <v>235</v>
      </c>
      <c r="B28" s="197">
        <v>1</v>
      </c>
      <c r="C28" s="215">
        <v>0.99219999999999997</v>
      </c>
      <c r="D28" s="224">
        <v>0.97240000000000004</v>
      </c>
      <c r="E28" s="183">
        <v>0.92120000000000002</v>
      </c>
      <c r="F28" s="201">
        <v>1</v>
      </c>
      <c r="G28" s="204">
        <v>0.99150000000000005</v>
      </c>
      <c r="H28" s="198">
        <v>0.9627</v>
      </c>
      <c r="I28" s="180">
        <v>0.96109999999999995</v>
      </c>
      <c r="J28" s="227" t="s">
        <v>37</v>
      </c>
      <c r="K28" s="204" t="s">
        <v>37</v>
      </c>
      <c r="L28" s="204" t="s">
        <v>37</v>
      </c>
      <c r="M28" s="180" t="s">
        <v>37</v>
      </c>
      <c r="N28" s="182" t="s">
        <v>37</v>
      </c>
      <c r="O28" s="219" t="s">
        <v>37</v>
      </c>
      <c r="P28" s="196" t="s">
        <v>37</v>
      </c>
      <c r="Q28" s="197" t="s">
        <v>37</v>
      </c>
    </row>
    <row r="29" spans="1:17" ht="15.75" customHeight="1">
      <c r="A29" s="220" t="s">
        <v>236</v>
      </c>
      <c r="B29" s="197">
        <v>0.8286</v>
      </c>
      <c r="C29" s="215">
        <v>0.85240000000000005</v>
      </c>
      <c r="D29" s="224">
        <v>0.94899999999999995</v>
      </c>
      <c r="E29" s="183">
        <v>0.92559999999999998</v>
      </c>
      <c r="F29" s="201">
        <v>0.8488</v>
      </c>
      <c r="G29" s="204">
        <v>0.8861</v>
      </c>
      <c r="H29" s="198">
        <v>0.93069999999999997</v>
      </c>
      <c r="I29" s="180">
        <v>0.95309999999999995</v>
      </c>
      <c r="J29" s="227">
        <v>0.80640000000000001</v>
      </c>
      <c r="K29" s="204">
        <v>0.74919999999999998</v>
      </c>
      <c r="L29" s="204">
        <v>0.92810000000000004</v>
      </c>
      <c r="M29" s="180">
        <v>0.83289999999999997</v>
      </c>
      <c r="N29" s="182">
        <v>8.3040000000000002E-4</v>
      </c>
      <c r="O29" s="219">
        <v>0.64090000000000003</v>
      </c>
      <c r="P29" s="196">
        <v>0.92490000000000006</v>
      </c>
      <c r="Q29" s="197">
        <v>0.88839999999999997</v>
      </c>
    </row>
    <row r="30" spans="1:17" ht="15.75" customHeight="1">
      <c r="A30" s="220" t="s">
        <v>237</v>
      </c>
      <c r="B30" s="197">
        <v>1</v>
      </c>
      <c r="C30" s="215">
        <v>0.99029999999999996</v>
      </c>
      <c r="D30" s="224">
        <v>0.97219999999999995</v>
      </c>
      <c r="E30" s="183">
        <v>0.92589999999999995</v>
      </c>
      <c r="F30" s="201">
        <v>1</v>
      </c>
      <c r="G30" s="204">
        <v>0.98950000000000005</v>
      </c>
      <c r="H30" s="198">
        <v>0.96220000000000006</v>
      </c>
      <c r="I30" s="180">
        <v>0.96489999999999998</v>
      </c>
      <c r="J30" s="227" t="s">
        <v>37</v>
      </c>
      <c r="K30" s="204" t="s">
        <v>37</v>
      </c>
      <c r="L30" s="204" t="s">
        <v>37</v>
      </c>
      <c r="M30" s="180" t="s">
        <v>37</v>
      </c>
      <c r="N30" s="182" t="s">
        <v>37</v>
      </c>
      <c r="O30" s="219" t="s">
        <v>37</v>
      </c>
      <c r="P30" s="196" t="s">
        <v>37</v>
      </c>
      <c r="Q30" s="197" t="s">
        <v>37</v>
      </c>
    </row>
    <row r="31" spans="1:17" ht="15.75" customHeight="1">
      <c r="A31" s="220"/>
      <c r="B31" s="176" t="s">
        <v>286</v>
      </c>
      <c r="C31" s="226" t="s">
        <v>287</v>
      </c>
      <c r="D31" s="188" t="s">
        <v>288</v>
      </c>
      <c r="E31" s="192" t="s">
        <v>289</v>
      </c>
      <c r="F31" s="172" t="s">
        <v>290</v>
      </c>
      <c r="G31" s="173" t="s">
        <v>291</v>
      </c>
      <c r="H31" s="191" t="s">
        <v>292</v>
      </c>
      <c r="I31" s="189" t="s">
        <v>293</v>
      </c>
      <c r="J31" s="221" t="s">
        <v>294</v>
      </c>
      <c r="K31" s="203" t="s">
        <v>295</v>
      </c>
      <c r="L31" s="192" t="s">
        <v>296</v>
      </c>
      <c r="M31" s="193" t="s">
        <v>297</v>
      </c>
      <c r="N31" s="190" t="s">
        <v>298</v>
      </c>
      <c r="O31" s="223" t="s">
        <v>299</v>
      </c>
      <c r="P31" s="171" t="s">
        <v>300</v>
      </c>
      <c r="Q31" s="189" t="s">
        <v>301</v>
      </c>
    </row>
    <row r="32" spans="1:17" ht="15.75" customHeight="1">
      <c r="A32" s="220" t="s">
        <v>232</v>
      </c>
      <c r="B32" s="184">
        <v>0.34410000000000002</v>
      </c>
      <c r="C32" s="227">
        <v>0.5181</v>
      </c>
      <c r="D32" s="196">
        <v>0.69620000000000004</v>
      </c>
      <c r="E32" s="200">
        <v>0.49980000000000002</v>
      </c>
      <c r="F32" s="181">
        <v>0.36599999999999999</v>
      </c>
      <c r="G32" s="182">
        <v>0.53990000000000005</v>
      </c>
      <c r="H32" s="199">
        <v>0.55510000000000004</v>
      </c>
      <c r="I32" s="197">
        <v>0.5</v>
      </c>
      <c r="J32" s="224">
        <v>0.19070000000000001</v>
      </c>
      <c r="K32" s="204">
        <v>0.37819999999999998</v>
      </c>
      <c r="L32" s="200">
        <v>0.47589999999999999</v>
      </c>
      <c r="M32" s="201">
        <v>0.49780000000000002</v>
      </c>
      <c r="N32" s="198">
        <v>0.1736</v>
      </c>
      <c r="O32" s="215">
        <v>0.28370000000000001</v>
      </c>
      <c r="P32" s="180">
        <v>0.49559999999999998</v>
      </c>
      <c r="Q32" s="197">
        <v>0.3846</v>
      </c>
    </row>
    <row r="33" spans="1:17" ht="15.75" customHeight="1">
      <c r="A33" s="220" t="s">
        <v>233</v>
      </c>
      <c r="B33" s="184">
        <v>0.99970000000000003</v>
      </c>
      <c r="C33" s="227">
        <v>0.999</v>
      </c>
      <c r="D33" s="196">
        <v>0.997</v>
      </c>
      <c r="E33" s="200">
        <v>0.98519999999999996</v>
      </c>
      <c r="F33" s="181">
        <v>0.99909999999999999</v>
      </c>
      <c r="G33" s="182">
        <v>0.99870000000000003</v>
      </c>
      <c r="H33" s="199">
        <v>0.99709999999999999</v>
      </c>
      <c r="I33" s="197">
        <v>0.98619999999999997</v>
      </c>
      <c r="J33" s="224" t="s">
        <v>37</v>
      </c>
      <c r="K33" s="204" t="s">
        <v>37</v>
      </c>
      <c r="L33" s="200" t="s">
        <v>37</v>
      </c>
      <c r="M33" s="201" t="s">
        <v>37</v>
      </c>
      <c r="N33" s="198" t="s">
        <v>37</v>
      </c>
      <c r="O33" s="215" t="s">
        <v>37</v>
      </c>
      <c r="P33" s="180" t="s">
        <v>37</v>
      </c>
      <c r="Q33" s="197" t="s">
        <v>37</v>
      </c>
    </row>
    <row r="34" spans="1:17" ht="15.75" customHeight="1">
      <c r="A34" s="220" t="s">
        <v>234</v>
      </c>
      <c r="B34" s="184">
        <v>0.67120000000000002</v>
      </c>
      <c r="C34" s="227">
        <v>0.96389999999999998</v>
      </c>
      <c r="D34" s="196">
        <v>1</v>
      </c>
      <c r="E34" s="200">
        <v>0.99950000000000006</v>
      </c>
      <c r="F34" s="181">
        <v>0.69520000000000004</v>
      </c>
      <c r="G34" s="182">
        <v>0.95730000000000004</v>
      </c>
      <c r="H34" s="199">
        <v>0.99990000000000001</v>
      </c>
      <c r="I34" s="197">
        <v>1</v>
      </c>
      <c r="J34" s="224">
        <v>0.38140000000000002</v>
      </c>
      <c r="K34" s="204">
        <v>0.75649999999999995</v>
      </c>
      <c r="L34" s="200">
        <v>0.95189999999999997</v>
      </c>
      <c r="M34" s="201">
        <v>0.99570000000000003</v>
      </c>
      <c r="N34" s="198">
        <v>0.34720000000000001</v>
      </c>
      <c r="O34" s="215">
        <v>0.5675</v>
      </c>
      <c r="P34" s="180">
        <v>0.99119999999999997</v>
      </c>
      <c r="Q34" s="197">
        <v>0.76919999999999999</v>
      </c>
    </row>
    <row r="35" spans="1:17" ht="15.75" customHeight="1">
      <c r="A35" s="220" t="s">
        <v>235</v>
      </c>
      <c r="B35" s="184">
        <v>0.99990000000000001</v>
      </c>
      <c r="C35" s="227">
        <v>0.99950000000000006</v>
      </c>
      <c r="D35" s="196">
        <v>0.99939999999999996</v>
      </c>
      <c r="E35" s="200">
        <v>0.998</v>
      </c>
      <c r="F35" s="181">
        <v>0.99970000000000003</v>
      </c>
      <c r="G35" s="182">
        <v>0.99939999999999996</v>
      </c>
      <c r="H35" s="199">
        <v>0.99950000000000006</v>
      </c>
      <c r="I35" s="197">
        <v>0.99819999999999998</v>
      </c>
      <c r="J35" s="224" t="s">
        <v>37</v>
      </c>
      <c r="K35" s="204" t="s">
        <v>37</v>
      </c>
      <c r="L35" s="200" t="s">
        <v>37</v>
      </c>
      <c r="M35" s="201" t="s">
        <v>37</v>
      </c>
      <c r="N35" s="198" t="s">
        <v>37</v>
      </c>
      <c r="O35" s="215" t="s">
        <v>37</v>
      </c>
      <c r="P35" s="180" t="s">
        <v>37</v>
      </c>
      <c r="Q35" s="197" t="s">
        <v>37</v>
      </c>
    </row>
    <row r="36" spans="1:17" ht="15.75" customHeight="1">
      <c r="A36" s="220" t="s">
        <v>236</v>
      </c>
      <c r="B36" s="184">
        <v>0.80289999999999995</v>
      </c>
      <c r="C36" s="227">
        <v>0.98160000000000003</v>
      </c>
      <c r="D36" s="196">
        <v>1</v>
      </c>
      <c r="E36" s="200">
        <v>0.99980000000000002</v>
      </c>
      <c r="F36" s="181">
        <v>0.81740000000000002</v>
      </c>
      <c r="G36" s="182">
        <v>0.97819999999999996</v>
      </c>
      <c r="H36" s="199">
        <v>1</v>
      </c>
      <c r="I36" s="197">
        <v>1</v>
      </c>
      <c r="J36" s="224">
        <v>0.55210000000000004</v>
      </c>
      <c r="K36" s="204">
        <v>0.86129999999999995</v>
      </c>
      <c r="L36" s="200">
        <v>0.97540000000000004</v>
      </c>
      <c r="M36" s="201">
        <v>0.99780000000000002</v>
      </c>
      <c r="N36" s="198">
        <v>0.51539999999999997</v>
      </c>
      <c r="O36" s="215">
        <v>0.72409999999999997</v>
      </c>
      <c r="P36" s="180">
        <v>0.99560000000000004</v>
      </c>
      <c r="Q36" s="197">
        <v>0.86950000000000005</v>
      </c>
    </row>
    <row r="37" spans="1:17" ht="15.75" customHeight="1">
      <c r="A37" s="220" t="s">
        <v>237</v>
      </c>
      <c r="B37" s="184">
        <v>0.99980000000000002</v>
      </c>
      <c r="C37" s="227">
        <v>0.99960000000000004</v>
      </c>
      <c r="D37" s="196">
        <v>0.99970000000000003</v>
      </c>
      <c r="E37" s="200">
        <v>0.99890000000000001</v>
      </c>
      <c r="F37" s="181">
        <v>0.99929999999999997</v>
      </c>
      <c r="G37" s="182">
        <v>0.99950000000000006</v>
      </c>
      <c r="H37" s="199">
        <v>0.99970000000000003</v>
      </c>
      <c r="I37" s="197">
        <v>0.999</v>
      </c>
      <c r="J37" s="224" t="s">
        <v>37</v>
      </c>
      <c r="K37" s="204" t="s">
        <v>37</v>
      </c>
      <c r="L37" s="200" t="s">
        <v>37</v>
      </c>
      <c r="M37" s="201" t="s">
        <v>37</v>
      </c>
      <c r="N37" s="198" t="s">
        <v>37</v>
      </c>
      <c r="O37" s="215" t="s">
        <v>37</v>
      </c>
      <c r="P37" s="180" t="s">
        <v>37</v>
      </c>
      <c r="Q37" s="197" t="s">
        <v>37</v>
      </c>
    </row>
    <row r="38" spans="1:17" ht="15.75" customHeight="1">
      <c r="A38" s="220"/>
      <c r="B38" s="190" t="s">
        <v>302</v>
      </c>
      <c r="C38" s="223" t="s">
        <v>303</v>
      </c>
      <c r="D38" s="171" t="s">
        <v>304</v>
      </c>
      <c r="E38" s="172" t="s">
        <v>305</v>
      </c>
      <c r="F38" s="193" t="s">
        <v>306</v>
      </c>
      <c r="G38" s="221" t="s">
        <v>307</v>
      </c>
      <c r="H38" s="203" t="s">
        <v>308</v>
      </c>
      <c r="I38" s="175" t="s">
        <v>309</v>
      </c>
      <c r="J38" s="226" t="s">
        <v>310</v>
      </c>
      <c r="K38" s="191" t="s">
        <v>311</v>
      </c>
      <c r="L38" s="175" t="s">
        <v>312</v>
      </c>
      <c r="M38" s="193" t="s">
        <v>313</v>
      </c>
      <c r="N38" s="173" t="s">
        <v>314</v>
      </c>
      <c r="O38" s="223" t="s">
        <v>315</v>
      </c>
      <c r="P38" s="171" t="s">
        <v>316</v>
      </c>
      <c r="Q38" s="172" t="s">
        <v>317</v>
      </c>
    </row>
    <row r="39" spans="1:17" ht="15.75" customHeight="1">
      <c r="A39" s="220" t="s">
        <v>232</v>
      </c>
      <c r="B39" s="198">
        <v>0.61029999999999995</v>
      </c>
      <c r="C39" s="215">
        <v>0.59440000000000004</v>
      </c>
      <c r="D39" s="180">
        <v>0.54290000000000005</v>
      </c>
      <c r="E39" s="181">
        <v>0.63380000000000003</v>
      </c>
      <c r="F39" s="201">
        <v>0.59530000000000005</v>
      </c>
      <c r="G39" s="224">
        <v>0.60570000000000002</v>
      </c>
      <c r="H39" s="204">
        <v>0.6149</v>
      </c>
      <c r="I39" s="183">
        <v>0.63519999999999999</v>
      </c>
      <c r="J39" s="227">
        <v>0.48799999999999999</v>
      </c>
      <c r="K39" s="199">
        <v>0.60629999999999995</v>
      </c>
      <c r="L39" s="183">
        <v>0.4879</v>
      </c>
      <c r="M39" s="201">
        <v>0.59640000000000004</v>
      </c>
      <c r="N39" s="182">
        <v>0.62319999999999998</v>
      </c>
      <c r="O39" s="215">
        <v>0.54649999999999999</v>
      </c>
      <c r="P39" s="180">
        <v>0.56279999999999997</v>
      </c>
      <c r="Q39" s="181">
        <v>0.5464</v>
      </c>
    </row>
    <row r="40" spans="1:17" ht="15.75" customHeight="1">
      <c r="A40" s="220" t="s">
        <v>233</v>
      </c>
      <c r="B40" s="198">
        <v>0.96079999999999999</v>
      </c>
      <c r="C40" s="215">
        <v>0.92259999999999998</v>
      </c>
      <c r="D40" s="180">
        <v>0.68879999999999997</v>
      </c>
      <c r="E40" s="181">
        <v>0.71020000000000005</v>
      </c>
      <c r="F40" s="201">
        <v>0.94730000000000003</v>
      </c>
      <c r="G40" s="224">
        <v>0.92730000000000001</v>
      </c>
      <c r="H40" s="204">
        <v>0.71840000000000004</v>
      </c>
      <c r="I40" s="183">
        <v>0.66910000000000003</v>
      </c>
      <c r="J40" s="227" t="s">
        <v>37</v>
      </c>
      <c r="K40" s="199" t="s">
        <v>37</v>
      </c>
      <c r="L40" s="183" t="s">
        <v>37</v>
      </c>
      <c r="M40" s="201" t="s">
        <v>37</v>
      </c>
      <c r="N40" s="182" t="s">
        <v>37</v>
      </c>
      <c r="O40" s="215" t="s">
        <v>37</v>
      </c>
      <c r="P40" s="180" t="s">
        <v>37</v>
      </c>
      <c r="Q40" s="181" t="s">
        <v>37</v>
      </c>
    </row>
    <row r="41" spans="1:17" ht="15.75" customHeight="1">
      <c r="A41" s="220" t="s">
        <v>234</v>
      </c>
      <c r="B41" s="198">
        <v>0.9496</v>
      </c>
      <c r="C41" s="215">
        <v>0.95730000000000004</v>
      </c>
      <c r="D41" s="180">
        <v>0.92279999999999995</v>
      </c>
      <c r="E41" s="181">
        <v>0.96289999999999998</v>
      </c>
      <c r="F41" s="201">
        <v>0.93920000000000003</v>
      </c>
      <c r="G41" s="224">
        <v>0.94279999999999997</v>
      </c>
      <c r="H41" s="204">
        <v>0.97760000000000002</v>
      </c>
      <c r="I41" s="183">
        <v>0.96870000000000001</v>
      </c>
      <c r="J41" s="227">
        <v>0.8538</v>
      </c>
      <c r="K41" s="199">
        <v>0.96250000000000002</v>
      </c>
      <c r="L41" s="183">
        <v>0.8891</v>
      </c>
      <c r="M41" s="201">
        <v>0.9637</v>
      </c>
      <c r="N41" s="182">
        <v>0.96850000000000003</v>
      </c>
      <c r="O41" s="215">
        <v>0.94089999999999996</v>
      </c>
      <c r="P41" s="180">
        <v>0.94830000000000003</v>
      </c>
      <c r="Q41" s="181">
        <v>0.92759999999999998</v>
      </c>
    </row>
    <row r="42" spans="1:17" ht="15.75" customHeight="1">
      <c r="A42" s="220" t="s">
        <v>235</v>
      </c>
      <c r="B42" s="198">
        <v>0.99439999999999995</v>
      </c>
      <c r="C42" s="215">
        <v>0.98480000000000001</v>
      </c>
      <c r="D42" s="180">
        <v>0.90720000000000001</v>
      </c>
      <c r="E42" s="181">
        <v>0.92889999999999995</v>
      </c>
      <c r="F42" s="201">
        <v>0.99229999999999996</v>
      </c>
      <c r="G42" s="224">
        <v>0.98580000000000001</v>
      </c>
      <c r="H42" s="204">
        <v>0.92120000000000002</v>
      </c>
      <c r="I42" s="183">
        <v>0.91239999999999999</v>
      </c>
      <c r="J42" s="227" t="s">
        <v>37</v>
      </c>
      <c r="K42" s="199" t="s">
        <v>37</v>
      </c>
      <c r="L42" s="183" t="s">
        <v>37</v>
      </c>
      <c r="M42" s="201" t="s">
        <v>37</v>
      </c>
      <c r="N42" s="182" t="s">
        <v>37</v>
      </c>
      <c r="O42" s="215" t="s">
        <v>37</v>
      </c>
      <c r="P42" s="180" t="s">
        <v>37</v>
      </c>
      <c r="Q42" s="181" t="s">
        <v>37</v>
      </c>
    </row>
    <row r="43" spans="1:17" ht="15.75" customHeight="1">
      <c r="A43" s="220" t="s">
        <v>236</v>
      </c>
      <c r="B43" s="198">
        <v>0.45590000000000003</v>
      </c>
      <c r="C43" s="215">
        <v>0.4325</v>
      </c>
      <c r="D43" s="180">
        <v>0.33610000000000001</v>
      </c>
      <c r="E43" s="181">
        <v>0.50239999999999996</v>
      </c>
      <c r="F43" s="201">
        <v>0.40329999999999999</v>
      </c>
      <c r="G43" s="224">
        <v>0.43240000000000001</v>
      </c>
      <c r="H43" s="204">
        <v>0.42949999999999999</v>
      </c>
      <c r="I43" s="183">
        <v>0.46970000000000001</v>
      </c>
      <c r="J43" s="227">
        <v>0.22289999999999999</v>
      </c>
      <c r="K43" s="199">
        <v>0.4007</v>
      </c>
      <c r="L43" s="183">
        <v>0.16159999999999999</v>
      </c>
      <c r="M43" s="201">
        <v>0.37319999999999998</v>
      </c>
      <c r="N43" s="182">
        <v>0.43540000000000001</v>
      </c>
      <c r="O43" s="215">
        <v>0.26490000000000002</v>
      </c>
      <c r="P43" s="180">
        <v>0.30199999999999999</v>
      </c>
      <c r="Q43" s="181">
        <v>0.28520000000000001</v>
      </c>
    </row>
    <row r="44" spans="1:17" ht="15.75" customHeight="1">
      <c r="A44" s="220" t="s">
        <v>237</v>
      </c>
      <c r="B44" s="198">
        <v>0.96240000000000003</v>
      </c>
      <c r="C44" s="215">
        <v>0.92589999999999995</v>
      </c>
      <c r="D44" s="180">
        <v>0.64790000000000003</v>
      </c>
      <c r="E44" s="181">
        <v>0.66379999999999995</v>
      </c>
      <c r="F44" s="201">
        <v>0.94899999999999995</v>
      </c>
      <c r="G44" s="224">
        <v>0.93069999999999997</v>
      </c>
      <c r="H44" s="204">
        <v>0.68710000000000004</v>
      </c>
      <c r="I44" s="183">
        <v>0.60329999999999995</v>
      </c>
      <c r="J44" s="227" t="s">
        <v>37</v>
      </c>
      <c r="K44" s="199" t="s">
        <v>37</v>
      </c>
      <c r="L44" s="183" t="s">
        <v>37</v>
      </c>
      <c r="M44" s="201" t="s">
        <v>37</v>
      </c>
      <c r="N44" s="182" t="s">
        <v>37</v>
      </c>
      <c r="O44" s="215" t="s">
        <v>37</v>
      </c>
      <c r="P44" s="180" t="s">
        <v>37</v>
      </c>
      <c r="Q44" s="181" t="s">
        <v>37</v>
      </c>
    </row>
    <row r="52" spans="1:5" ht="15.75" customHeight="1">
      <c r="E52" s="15">
        <v>0.82769999999999999</v>
      </c>
    </row>
    <row r="53" spans="1:5" ht="15.75" customHeight="1">
      <c r="E53" s="15">
        <v>0.99629999999999996</v>
      </c>
    </row>
    <row r="54" spans="1:5" ht="15.75" customHeight="1">
      <c r="E54" s="15">
        <v>0.98609999999999998</v>
      </c>
    </row>
    <row r="55" spans="1:5" ht="15.75" customHeight="1">
      <c r="E55" s="15">
        <v>0.99919999999999998</v>
      </c>
    </row>
    <row r="56" spans="1:5" ht="15.75" customHeight="1">
      <c r="E56" s="15">
        <v>0.80289999999999995</v>
      </c>
    </row>
    <row r="57" spans="1:5">
      <c r="E57" s="228">
        <v>0.99680000000000002</v>
      </c>
    </row>
    <row r="58" spans="1:5">
      <c r="E58" s="228"/>
    </row>
    <row r="60" spans="1:5" ht="15.75" customHeight="1">
      <c r="A60" s="196" t="s">
        <v>214</v>
      </c>
    </row>
    <row r="68" spans="6:6" ht="13">
      <c r="F68" s="196" t="s">
        <v>214</v>
      </c>
    </row>
    <row r="112" spans="19:19" ht="13">
      <c r="S112" s="182" t="s">
        <v>37</v>
      </c>
    </row>
  </sheetData>
  <mergeCells count="4">
    <mergeCell ref="B1:E1"/>
    <mergeCell ref="F1:I1"/>
    <mergeCell ref="J1:M1"/>
    <mergeCell ref="N1:Q1"/>
  </mergeCells>
  <hyperlinks>
    <hyperlink ref="B3" r:id="rId1" xr:uid="{00000000-0004-0000-0C00-000000000000}"/>
    <hyperlink ref="C3" r:id="rId2" xr:uid="{00000000-0004-0000-0C00-000001000000}"/>
    <hyperlink ref="D3" r:id="rId3" xr:uid="{00000000-0004-0000-0C00-000002000000}"/>
    <hyperlink ref="E3" r:id="rId4" xr:uid="{00000000-0004-0000-0C00-000003000000}"/>
    <hyperlink ref="G3" r:id="rId5" xr:uid="{00000000-0004-0000-0C00-000004000000}"/>
    <hyperlink ref="H3" r:id="rId6" xr:uid="{00000000-0004-0000-0C00-000005000000}"/>
    <hyperlink ref="I3" r:id="rId7" xr:uid="{00000000-0004-0000-0C00-000006000000}"/>
    <hyperlink ref="J3" r:id="rId8" xr:uid="{00000000-0004-0000-0C00-000007000000}"/>
    <hyperlink ref="K3" r:id="rId9" xr:uid="{00000000-0004-0000-0C00-000008000000}"/>
    <hyperlink ref="L3" r:id="rId10" xr:uid="{00000000-0004-0000-0C00-000009000000}"/>
    <hyperlink ref="M3" r:id="rId11" xr:uid="{00000000-0004-0000-0C00-00000A000000}"/>
    <hyperlink ref="N3" r:id="rId12" xr:uid="{00000000-0004-0000-0C00-00000B000000}"/>
    <hyperlink ref="O3" r:id="rId13" xr:uid="{00000000-0004-0000-0C00-00000C000000}"/>
    <hyperlink ref="P3" r:id="rId14" xr:uid="{00000000-0004-0000-0C00-00000D000000}"/>
    <hyperlink ref="Q3" r:id="rId15" xr:uid="{00000000-0004-0000-0C00-00000E000000}"/>
    <hyperlink ref="B10" r:id="rId16" xr:uid="{00000000-0004-0000-0C00-00000F000000}"/>
    <hyperlink ref="C10" r:id="rId17" xr:uid="{00000000-0004-0000-0C00-000010000000}"/>
    <hyperlink ref="D10" r:id="rId18" xr:uid="{00000000-0004-0000-0C00-000011000000}"/>
    <hyperlink ref="E10" r:id="rId19" xr:uid="{00000000-0004-0000-0C00-000012000000}"/>
    <hyperlink ref="F10" r:id="rId20" xr:uid="{00000000-0004-0000-0C00-000013000000}"/>
    <hyperlink ref="G10" r:id="rId21" xr:uid="{00000000-0004-0000-0C00-000014000000}"/>
    <hyperlink ref="H10" r:id="rId22" xr:uid="{00000000-0004-0000-0C00-000015000000}"/>
    <hyperlink ref="I10" r:id="rId23" xr:uid="{00000000-0004-0000-0C00-000016000000}"/>
    <hyperlink ref="J10" r:id="rId24" xr:uid="{00000000-0004-0000-0C00-000017000000}"/>
    <hyperlink ref="K10" r:id="rId25" xr:uid="{00000000-0004-0000-0C00-000018000000}"/>
    <hyperlink ref="L10" r:id="rId26" xr:uid="{00000000-0004-0000-0C00-000019000000}"/>
    <hyperlink ref="M10" r:id="rId27" xr:uid="{00000000-0004-0000-0C00-00001A000000}"/>
    <hyperlink ref="N10" r:id="rId28" xr:uid="{00000000-0004-0000-0C00-00001B000000}"/>
    <hyperlink ref="O10" r:id="rId29" xr:uid="{00000000-0004-0000-0C00-00001C000000}"/>
    <hyperlink ref="P10" r:id="rId30" xr:uid="{00000000-0004-0000-0C00-00001D000000}"/>
    <hyperlink ref="Q10" r:id="rId31" xr:uid="{00000000-0004-0000-0C00-00001E000000}"/>
    <hyperlink ref="B17" r:id="rId32" xr:uid="{00000000-0004-0000-0C00-00001F000000}"/>
    <hyperlink ref="C17" r:id="rId33" xr:uid="{00000000-0004-0000-0C00-000020000000}"/>
    <hyperlink ref="D17" r:id="rId34" xr:uid="{00000000-0004-0000-0C00-000021000000}"/>
    <hyperlink ref="E17" r:id="rId35" xr:uid="{00000000-0004-0000-0C00-000022000000}"/>
    <hyperlink ref="F17" r:id="rId36" xr:uid="{00000000-0004-0000-0C00-000023000000}"/>
    <hyperlink ref="G17" r:id="rId37" xr:uid="{00000000-0004-0000-0C00-000024000000}"/>
    <hyperlink ref="H17" r:id="rId38" xr:uid="{00000000-0004-0000-0C00-000025000000}"/>
    <hyperlink ref="I17" r:id="rId39" xr:uid="{00000000-0004-0000-0C00-000026000000}"/>
    <hyperlink ref="J17" r:id="rId40" xr:uid="{00000000-0004-0000-0C00-000027000000}"/>
    <hyperlink ref="K17" r:id="rId41" xr:uid="{00000000-0004-0000-0C00-000028000000}"/>
    <hyperlink ref="L17" r:id="rId42" xr:uid="{00000000-0004-0000-0C00-000029000000}"/>
    <hyperlink ref="M17" r:id="rId43" xr:uid="{00000000-0004-0000-0C00-00002A000000}"/>
    <hyperlink ref="N17" r:id="rId44" xr:uid="{00000000-0004-0000-0C00-00002B000000}"/>
    <hyperlink ref="O17" r:id="rId45" xr:uid="{00000000-0004-0000-0C00-00002C000000}"/>
    <hyperlink ref="P17" r:id="rId46" xr:uid="{00000000-0004-0000-0C00-00002D000000}"/>
    <hyperlink ref="Q17" r:id="rId47" xr:uid="{00000000-0004-0000-0C00-00002E000000}"/>
    <hyperlink ref="B24" r:id="rId48" xr:uid="{00000000-0004-0000-0C00-00002F000000}"/>
    <hyperlink ref="C24" r:id="rId49" xr:uid="{00000000-0004-0000-0C00-000030000000}"/>
    <hyperlink ref="D24" r:id="rId50" xr:uid="{00000000-0004-0000-0C00-000031000000}"/>
    <hyperlink ref="E24" r:id="rId51" xr:uid="{00000000-0004-0000-0C00-000032000000}"/>
    <hyperlink ref="F24" r:id="rId52" xr:uid="{00000000-0004-0000-0C00-000033000000}"/>
    <hyperlink ref="G24" r:id="rId53" xr:uid="{00000000-0004-0000-0C00-000034000000}"/>
    <hyperlink ref="H24" r:id="rId54" xr:uid="{00000000-0004-0000-0C00-000035000000}"/>
    <hyperlink ref="I24" r:id="rId55" xr:uid="{00000000-0004-0000-0C00-000036000000}"/>
    <hyperlink ref="J24" r:id="rId56" xr:uid="{00000000-0004-0000-0C00-000037000000}"/>
    <hyperlink ref="K24" r:id="rId57" xr:uid="{00000000-0004-0000-0C00-000038000000}"/>
    <hyperlink ref="L24" r:id="rId58" xr:uid="{00000000-0004-0000-0C00-000039000000}"/>
    <hyperlink ref="M24" r:id="rId59" xr:uid="{00000000-0004-0000-0C00-00003A000000}"/>
    <hyperlink ref="N24" r:id="rId60" xr:uid="{00000000-0004-0000-0C00-00003B000000}"/>
    <hyperlink ref="O24" r:id="rId61" xr:uid="{00000000-0004-0000-0C00-00003C000000}"/>
    <hyperlink ref="P24" r:id="rId62" xr:uid="{00000000-0004-0000-0C00-00003D000000}"/>
    <hyperlink ref="Q24" r:id="rId63" xr:uid="{00000000-0004-0000-0C00-00003E000000}"/>
    <hyperlink ref="B31" r:id="rId64" xr:uid="{00000000-0004-0000-0C00-00003F000000}"/>
    <hyperlink ref="C31" r:id="rId65" xr:uid="{00000000-0004-0000-0C00-000040000000}"/>
    <hyperlink ref="D31" r:id="rId66" xr:uid="{00000000-0004-0000-0C00-000041000000}"/>
    <hyperlink ref="E31" r:id="rId67" xr:uid="{00000000-0004-0000-0C00-000042000000}"/>
    <hyperlink ref="F31" r:id="rId68" xr:uid="{00000000-0004-0000-0C00-000043000000}"/>
    <hyperlink ref="G31" r:id="rId69" xr:uid="{00000000-0004-0000-0C00-000044000000}"/>
    <hyperlink ref="H31" r:id="rId70" xr:uid="{00000000-0004-0000-0C00-000045000000}"/>
    <hyperlink ref="I31" r:id="rId71" xr:uid="{00000000-0004-0000-0C00-000046000000}"/>
    <hyperlink ref="J31" r:id="rId72" xr:uid="{00000000-0004-0000-0C00-000047000000}"/>
    <hyperlink ref="K31" r:id="rId73" xr:uid="{00000000-0004-0000-0C00-000048000000}"/>
    <hyperlink ref="L31" r:id="rId74" xr:uid="{00000000-0004-0000-0C00-000049000000}"/>
    <hyperlink ref="M31" r:id="rId75" xr:uid="{00000000-0004-0000-0C00-00004A000000}"/>
    <hyperlink ref="N31" r:id="rId76" xr:uid="{00000000-0004-0000-0C00-00004B000000}"/>
    <hyperlink ref="O31" r:id="rId77" xr:uid="{00000000-0004-0000-0C00-00004C000000}"/>
    <hyperlink ref="P31" r:id="rId78" xr:uid="{00000000-0004-0000-0C00-00004D000000}"/>
    <hyperlink ref="Q31" r:id="rId79" xr:uid="{00000000-0004-0000-0C00-00004E000000}"/>
    <hyperlink ref="B38" r:id="rId80" xr:uid="{00000000-0004-0000-0C00-00004F000000}"/>
    <hyperlink ref="C38" r:id="rId81" xr:uid="{00000000-0004-0000-0C00-000050000000}"/>
    <hyperlink ref="D38" r:id="rId82" xr:uid="{00000000-0004-0000-0C00-000051000000}"/>
    <hyperlink ref="E38" r:id="rId83" xr:uid="{00000000-0004-0000-0C00-000052000000}"/>
    <hyperlink ref="F38" r:id="rId84" xr:uid="{00000000-0004-0000-0C00-000053000000}"/>
    <hyperlink ref="G38" r:id="rId85" xr:uid="{00000000-0004-0000-0C00-000054000000}"/>
    <hyperlink ref="H38" r:id="rId86" xr:uid="{00000000-0004-0000-0C00-000055000000}"/>
    <hyperlink ref="I38" r:id="rId87" xr:uid="{00000000-0004-0000-0C00-000056000000}"/>
    <hyperlink ref="J38" r:id="rId88" xr:uid="{00000000-0004-0000-0C00-000057000000}"/>
    <hyperlink ref="K38" r:id="rId89" xr:uid="{00000000-0004-0000-0C00-000058000000}"/>
    <hyperlink ref="L38" r:id="rId90" xr:uid="{00000000-0004-0000-0C00-000059000000}"/>
    <hyperlink ref="M38" r:id="rId91" xr:uid="{00000000-0004-0000-0C00-00005A000000}"/>
    <hyperlink ref="N38" r:id="rId92" xr:uid="{00000000-0004-0000-0C00-00005B000000}"/>
    <hyperlink ref="O38" r:id="rId93" xr:uid="{00000000-0004-0000-0C00-00005C000000}"/>
    <hyperlink ref="P38" r:id="rId94" xr:uid="{00000000-0004-0000-0C00-00005D000000}"/>
    <hyperlink ref="Q38" r:id="rId95" xr:uid="{00000000-0004-0000-0C00-00005E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U7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35.6640625" customWidth="1"/>
    <col min="17" max="17" width="19.5" customWidth="1"/>
  </cols>
  <sheetData>
    <row r="1" spans="1:21" ht="15.75" customHeight="1">
      <c r="A1" s="15"/>
      <c r="B1" s="277" t="s">
        <v>7</v>
      </c>
      <c r="C1" s="251"/>
      <c r="D1" s="251"/>
      <c r="E1" s="244"/>
      <c r="F1" s="278" t="s">
        <v>8</v>
      </c>
      <c r="G1" s="251"/>
      <c r="H1" s="251"/>
      <c r="I1" s="244"/>
      <c r="J1" s="279" t="s">
        <v>215</v>
      </c>
      <c r="K1" s="251"/>
      <c r="L1" s="251"/>
      <c r="M1" s="244"/>
      <c r="N1" s="279" t="s">
        <v>216</v>
      </c>
      <c r="O1" s="251"/>
      <c r="P1" s="251"/>
      <c r="Q1" s="244"/>
      <c r="U1" s="220"/>
    </row>
    <row r="2" spans="1:21" ht="15.75" customHeight="1">
      <c r="A2" s="15"/>
      <c r="B2" s="167">
        <v>2.5000000000000001E-2</v>
      </c>
      <c r="C2" s="168">
        <v>0.05</v>
      </c>
      <c r="D2" s="168">
        <v>0.25</v>
      </c>
      <c r="E2" s="168">
        <v>0.5</v>
      </c>
      <c r="F2" s="167">
        <v>2.5000000000000001E-2</v>
      </c>
      <c r="G2" s="168">
        <v>0.05</v>
      </c>
      <c r="H2" s="168">
        <v>0.25</v>
      </c>
      <c r="I2" s="168">
        <v>0.5</v>
      </c>
      <c r="J2" s="167">
        <v>2.5000000000000001E-2</v>
      </c>
      <c r="K2" s="168">
        <v>0.05</v>
      </c>
      <c r="L2" s="168">
        <v>0.25</v>
      </c>
      <c r="M2" s="168">
        <v>0.5</v>
      </c>
      <c r="N2" s="167">
        <v>2.5000000000000001E-2</v>
      </c>
      <c r="O2" s="168">
        <v>0.05</v>
      </c>
      <c r="P2" s="168">
        <v>0.25</v>
      </c>
      <c r="Q2" s="168">
        <v>0.5</v>
      </c>
      <c r="U2" s="220"/>
    </row>
    <row r="3" spans="1:21" ht="15.75" customHeight="1">
      <c r="A3" s="15" t="s">
        <v>318</v>
      </c>
      <c r="B3" s="15" t="s">
        <v>319</v>
      </c>
      <c r="C3" s="15" t="s">
        <v>320</v>
      </c>
      <c r="D3" s="15" t="s">
        <v>321</v>
      </c>
      <c r="E3" s="15" t="s">
        <v>322</v>
      </c>
      <c r="F3" s="15" t="s">
        <v>323</v>
      </c>
      <c r="G3" s="15" t="s">
        <v>324</v>
      </c>
      <c r="H3" s="15" t="s">
        <v>325</v>
      </c>
      <c r="I3" s="15" t="s">
        <v>326</v>
      </c>
      <c r="J3" s="15" t="s">
        <v>319</v>
      </c>
      <c r="K3" s="15" t="s">
        <v>320</v>
      </c>
      <c r="L3" s="15" t="s">
        <v>321</v>
      </c>
      <c r="M3" s="15" t="s">
        <v>322</v>
      </c>
      <c r="N3" s="15" t="s">
        <v>323</v>
      </c>
      <c r="O3" s="15" t="s">
        <v>324</v>
      </c>
      <c r="P3" s="15" t="s">
        <v>325</v>
      </c>
      <c r="Q3" s="15" t="s">
        <v>326</v>
      </c>
      <c r="R3" s="15" t="s">
        <v>318</v>
      </c>
    </row>
    <row r="4" spans="1:21" ht="15.75" customHeight="1">
      <c r="A4" s="15" t="s">
        <v>327</v>
      </c>
      <c r="B4" s="15">
        <v>0.32119999999999999</v>
      </c>
      <c r="C4" s="15">
        <v>0.3196</v>
      </c>
      <c r="D4" s="15">
        <v>0.31590000000000001</v>
      </c>
      <c r="E4" s="15">
        <v>0.3196</v>
      </c>
      <c r="F4" s="15">
        <v>0.32119999999999999</v>
      </c>
      <c r="G4" s="15">
        <v>0.3196</v>
      </c>
      <c r="H4" s="15">
        <v>0.31590000000000001</v>
      </c>
      <c r="I4" s="15">
        <v>0.3196</v>
      </c>
      <c r="J4" s="15">
        <v>0.31969999999999998</v>
      </c>
      <c r="K4" s="15">
        <v>0.3196</v>
      </c>
      <c r="L4" s="15">
        <v>0.3196</v>
      </c>
      <c r="M4" s="15">
        <v>0.3196</v>
      </c>
      <c r="N4" s="15">
        <v>0.3196</v>
      </c>
      <c r="O4" s="15">
        <v>0.3196</v>
      </c>
      <c r="P4" s="15">
        <v>0.3196</v>
      </c>
      <c r="Q4" s="15">
        <v>0.3196</v>
      </c>
      <c r="R4" s="15" t="s">
        <v>327</v>
      </c>
    </row>
    <row r="5" spans="1:21" ht="15.75" customHeight="1">
      <c r="A5" s="15" t="s">
        <v>328</v>
      </c>
      <c r="B5" s="15">
        <v>0.50039999999999996</v>
      </c>
      <c r="C5" s="15">
        <v>0.50039999999999996</v>
      </c>
      <c r="D5" s="15">
        <v>0.5</v>
      </c>
      <c r="E5" s="15">
        <v>0.5</v>
      </c>
      <c r="F5" s="15">
        <v>0.51719999999999999</v>
      </c>
      <c r="G5" s="15">
        <v>0.50009999999999999</v>
      </c>
      <c r="H5" s="15">
        <v>0.50019999999999998</v>
      </c>
      <c r="I5" s="15">
        <v>0.5</v>
      </c>
      <c r="J5" s="15">
        <v>0.49990000000000001</v>
      </c>
      <c r="K5" s="15">
        <v>0.5</v>
      </c>
      <c r="L5" s="15">
        <v>0.5</v>
      </c>
      <c r="M5" s="15">
        <v>0.5</v>
      </c>
      <c r="N5" s="15">
        <v>0.5</v>
      </c>
      <c r="O5" s="15">
        <v>0.5</v>
      </c>
      <c r="P5" s="15">
        <v>0.5</v>
      </c>
      <c r="Q5" s="15">
        <v>0.5</v>
      </c>
      <c r="R5" s="15" t="s">
        <v>328</v>
      </c>
    </row>
    <row r="6" spans="1:21" ht="15.75" customHeight="1">
      <c r="A6" s="15" t="s">
        <v>233</v>
      </c>
      <c r="B6" s="15">
        <v>0.72440000000000004</v>
      </c>
      <c r="C6" s="15">
        <v>0.52849999999999997</v>
      </c>
      <c r="D6" s="15">
        <v>0.50360000000000005</v>
      </c>
      <c r="E6" s="15">
        <v>0.52929999999999999</v>
      </c>
      <c r="F6" s="15">
        <v>0.77659999999999996</v>
      </c>
      <c r="G6" s="15">
        <v>0.56489999999999996</v>
      </c>
      <c r="H6" s="15">
        <v>0.53869999999999996</v>
      </c>
      <c r="I6" s="15">
        <v>0.68820000000000003</v>
      </c>
      <c r="J6" s="15"/>
      <c r="K6" s="15"/>
      <c r="L6" s="15"/>
      <c r="M6" s="15"/>
      <c r="N6" s="15"/>
      <c r="O6" s="15"/>
      <c r="P6" s="15"/>
      <c r="Q6" s="15"/>
      <c r="R6" s="15" t="s">
        <v>233</v>
      </c>
    </row>
    <row r="7" spans="1:21" ht="15.75" customHeight="1">
      <c r="A7" s="15" t="s">
        <v>329</v>
      </c>
      <c r="B7" s="15">
        <v>0.64229999999999998</v>
      </c>
      <c r="C7" s="15">
        <v>0.63770000000000004</v>
      </c>
      <c r="D7" s="15">
        <v>0.62970000000000004</v>
      </c>
      <c r="E7" s="15">
        <v>0.63819999999999999</v>
      </c>
      <c r="F7" s="15">
        <v>0.64229999999999998</v>
      </c>
      <c r="G7" s="15">
        <v>0.63770000000000004</v>
      </c>
      <c r="H7" s="15">
        <v>0.62960000000000005</v>
      </c>
      <c r="I7" s="15">
        <v>0.63819999999999999</v>
      </c>
      <c r="J7" s="15">
        <v>0.63800000000000001</v>
      </c>
      <c r="K7" s="15">
        <v>0.63819999999999999</v>
      </c>
      <c r="L7" s="15">
        <v>0.6381</v>
      </c>
      <c r="M7" s="15">
        <v>0.63819999999999999</v>
      </c>
      <c r="N7" s="15">
        <v>0.6381</v>
      </c>
      <c r="O7" s="15">
        <v>0.63819999999999999</v>
      </c>
      <c r="P7" s="15">
        <v>0.63819999999999999</v>
      </c>
      <c r="Q7" s="15">
        <v>0.63819999999999999</v>
      </c>
      <c r="R7" s="15" t="s">
        <v>329</v>
      </c>
    </row>
    <row r="8" spans="1:21" ht="15.75" customHeight="1">
      <c r="A8" s="15" t="s">
        <v>235</v>
      </c>
      <c r="B8" s="15">
        <v>0.84830000000000005</v>
      </c>
      <c r="C8" s="15">
        <v>0.70709999999999995</v>
      </c>
      <c r="D8" s="15">
        <v>0.72240000000000004</v>
      </c>
      <c r="E8" s="15">
        <v>0.74709999999999999</v>
      </c>
      <c r="F8" s="15">
        <v>0.88739999999999997</v>
      </c>
      <c r="G8" s="15">
        <v>0.74129999999999996</v>
      </c>
      <c r="H8" s="15">
        <v>0.74429999999999996</v>
      </c>
      <c r="I8" s="15">
        <v>0.83189999999999997</v>
      </c>
      <c r="J8" s="15"/>
      <c r="K8" s="15"/>
      <c r="L8" s="15"/>
      <c r="M8" s="15"/>
      <c r="N8" s="15"/>
      <c r="O8" s="15"/>
      <c r="P8" s="15"/>
      <c r="Q8" s="15"/>
      <c r="R8" s="15" t="s">
        <v>235</v>
      </c>
    </row>
    <row r="9" spans="1:21" ht="15.75" customHeight="1">
      <c r="A9" s="15" t="s">
        <v>318</v>
      </c>
      <c r="B9" s="15" t="s">
        <v>330</v>
      </c>
      <c r="C9" s="15" t="s">
        <v>331</v>
      </c>
      <c r="D9" s="15" t="s">
        <v>332</v>
      </c>
      <c r="E9" s="15" t="s">
        <v>333</v>
      </c>
      <c r="F9" s="15" t="s">
        <v>334</v>
      </c>
      <c r="G9" s="15" t="s">
        <v>335</v>
      </c>
      <c r="H9" s="15" t="s">
        <v>336</v>
      </c>
      <c r="I9" s="15" t="s">
        <v>337</v>
      </c>
      <c r="J9" s="15" t="s">
        <v>330</v>
      </c>
      <c r="K9" s="15" t="s">
        <v>331</v>
      </c>
      <c r="L9" s="15" t="s">
        <v>332</v>
      </c>
      <c r="M9" s="15" t="s">
        <v>333</v>
      </c>
      <c r="N9" s="15" t="s">
        <v>334</v>
      </c>
      <c r="O9" s="15" t="s">
        <v>335</v>
      </c>
      <c r="P9" s="15" t="s">
        <v>336</v>
      </c>
      <c r="Q9" s="15" t="s">
        <v>337</v>
      </c>
      <c r="R9" s="15" t="s">
        <v>318</v>
      </c>
    </row>
    <row r="10" spans="1:21" ht="15.75" customHeight="1">
      <c r="A10" s="15" t="s">
        <v>327</v>
      </c>
      <c r="B10" s="15">
        <v>0.54920000000000002</v>
      </c>
      <c r="C10" s="15">
        <v>0.72399999999999998</v>
      </c>
      <c r="D10" s="15">
        <v>0.8569</v>
      </c>
      <c r="E10" s="15">
        <v>0.78869999999999996</v>
      </c>
      <c r="F10" s="15">
        <v>0.67800000000000005</v>
      </c>
      <c r="G10" s="15">
        <v>0.75860000000000005</v>
      </c>
      <c r="H10" s="15">
        <v>0.80789999999999995</v>
      </c>
      <c r="I10" s="15">
        <v>0.70699999999999996</v>
      </c>
      <c r="J10" s="15">
        <v>0.53720000000000001</v>
      </c>
      <c r="K10" s="15">
        <v>0.60309999999999997</v>
      </c>
      <c r="L10" s="15">
        <v>0.75470000000000004</v>
      </c>
      <c r="M10" s="15">
        <v>0.78769999999999996</v>
      </c>
      <c r="N10" s="15">
        <v>0.68879999999999997</v>
      </c>
      <c r="O10" s="15">
        <v>0.68520000000000003</v>
      </c>
      <c r="P10" s="15">
        <v>0.67859999999999998</v>
      </c>
      <c r="Q10" s="15">
        <v>0.70709999999999995</v>
      </c>
      <c r="R10" s="15" t="s">
        <v>327</v>
      </c>
    </row>
    <row r="11" spans="1:21" ht="15.75" customHeight="1">
      <c r="A11" s="15" t="s">
        <v>328</v>
      </c>
      <c r="B11" s="15">
        <v>0.72929999999999995</v>
      </c>
      <c r="C11" s="15">
        <v>0.83079999999999998</v>
      </c>
      <c r="D11" s="15">
        <v>0.92820000000000003</v>
      </c>
      <c r="E11" s="15">
        <v>0.85119999999999996</v>
      </c>
      <c r="F11" s="15">
        <v>0.81240000000000001</v>
      </c>
      <c r="G11" s="15">
        <v>0.8861</v>
      </c>
      <c r="H11" s="15">
        <v>0.9052</v>
      </c>
      <c r="I11" s="15">
        <v>0.84150000000000003</v>
      </c>
      <c r="J11" s="15">
        <v>0.73609999999999998</v>
      </c>
      <c r="K11" s="15">
        <v>0.67090000000000005</v>
      </c>
      <c r="L11" s="15">
        <v>0.83589999999999998</v>
      </c>
      <c r="M11" s="15">
        <v>0.82620000000000005</v>
      </c>
      <c r="N11" s="15">
        <v>0.74199999999999999</v>
      </c>
      <c r="O11" s="15">
        <v>0.77500000000000002</v>
      </c>
      <c r="P11" s="15">
        <v>0.79530000000000001</v>
      </c>
      <c r="Q11" s="15">
        <v>0.7278</v>
      </c>
      <c r="R11" s="15" t="s">
        <v>328</v>
      </c>
    </row>
    <row r="12" spans="1:21" ht="15.75" customHeight="1">
      <c r="A12" s="15" t="s">
        <v>233</v>
      </c>
      <c r="B12" s="15">
        <v>0.94199999999999995</v>
      </c>
      <c r="C12" s="15">
        <v>0.90639999999999998</v>
      </c>
      <c r="D12" s="15">
        <v>0.89780000000000004</v>
      </c>
      <c r="E12" s="15">
        <v>0.75509999999999999</v>
      </c>
      <c r="F12" s="15">
        <v>0.91110000000000002</v>
      </c>
      <c r="G12" s="15">
        <v>0.88329999999999997</v>
      </c>
      <c r="H12" s="15">
        <v>0.81630000000000003</v>
      </c>
      <c r="I12" s="15">
        <v>0.80079999999999996</v>
      </c>
      <c r="J12" s="15"/>
      <c r="K12" s="15"/>
      <c r="L12" s="15"/>
      <c r="M12" s="15"/>
      <c r="N12" s="15"/>
      <c r="O12" s="15"/>
      <c r="P12" s="15"/>
      <c r="Q12" s="15"/>
      <c r="R12" s="15" t="s">
        <v>233</v>
      </c>
    </row>
    <row r="13" spans="1:21" ht="15.75" customHeight="1">
      <c r="A13" s="15" t="s">
        <v>329</v>
      </c>
      <c r="B13" s="15">
        <v>0.97760000000000002</v>
      </c>
      <c r="C13" s="15">
        <v>0.96750000000000003</v>
      </c>
      <c r="D13" s="15">
        <v>0.98099999999999998</v>
      </c>
      <c r="E13" s="15">
        <v>0.98140000000000005</v>
      </c>
      <c r="F13" s="15">
        <v>0.98250000000000004</v>
      </c>
      <c r="G13" s="15">
        <v>0.96870000000000001</v>
      </c>
      <c r="H13" s="15">
        <v>0.97660000000000002</v>
      </c>
      <c r="I13" s="15">
        <v>0.9768</v>
      </c>
      <c r="J13" s="15">
        <v>0.90739999999999998</v>
      </c>
      <c r="K13" s="15">
        <v>0.96030000000000004</v>
      </c>
      <c r="L13" s="15">
        <v>0.97660000000000002</v>
      </c>
      <c r="M13" s="15">
        <v>0.98140000000000005</v>
      </c>
      <c r="N13" s="15">
        <v>0.97250000000000003</v>
      </c>
      <c r="O13" s="15">
        <v>0.96870000000000001</v>
      </c>
      <c r="P13" s="15">
        <v>0.96530000000000005</v>
      </c>
      <c r="Q13" s="15">
        <v>0.9768</v>
      </c>
      <c r="R13" s="15" t="s">
        <v>329</v>
      </c>
    </row>
    <row r="14" spans="1:21" ht="15.75" customHeight="1">
      <c r="A14" s="15" t="s">
        <v>235</v>
      </c>
      <c r="B14" s="15">
        <v>0.99339999999999995</v>
      </c>
      <c r="C14" s="15">
        <v>0.98580000000000001</v>
      </c>
      <c r="D14" s="15">
        <v>0.99450000000000005</v>
      </c>
      <c r="E14" s="15">
        <v>0.98809999999999998</v>
      </c>
      <c r="F14" s="15">
        <v>0.98970000000000002</v>
      </c>
      <c r="G14" s="15">
        <v>0.98140000000000005</v>
      </c>
      <c r="H14" s="15">
        <v>0.98870000000000002</v>
      </c>
      <c r="I14" s="15">
        <v>0.99180000000000001</v>
      </c>
      <c r="J14" s="15"/>
      <c r="K14" s="15"/>
      <c r="L14" s="15"/>
      <c r="M14" s="15"/>
      <c r="N14" s="15"/>
      <c r="O14" s="15"/>
      <c r="P14" s="15"/>
      <c r="Q14" s="15"/>
      <c r="R14" s="15" t="s">
        <v>235</v>
      </c>
    </row>
    <row r="15" spans="1:21" ht="15.75" customHeight="1">
      <c r="A15" s="15" t="s">
        <v>318</v>
      </c>
      <c r="B15" s="15" t="s">
        <v>338</v>
      </c>
      <c r="C15" s="15" t="s">
        <v>339</v>
      </c>
      <c r="D15" s="15" t="s">
        <v>340</v>
      </c>
      <c r="E15" s="15" t="s">
        <v>341</v>
      </c>
      <c r="F15" s="15" t="s">
        <v>342</v>
      </c>
      <c r="G15" s="15" t="s">
        <v>343</v>
      </c>
      <c r="H15" s="15" t="s">
        <v>344</v>
      </c>
      <c r="I15" s="15" t="s">
        <v>345</v>
      </c>
      <c r="J15" s="15" t="s">
        <v>338</v>
      </c>
      <c r="K15" s="15" t="s">
        <v>339</v>
      </c>
      <c r="L15" s="15" t="s">
        <v>340</v>
      </c>
      <c r="M15" s="15" t="s">
        <v>341</v>
      </c>
      <c r="N15" s="15" t="s">
        <v>342</v>
      </c>
      <c r="O15" s="15" t="s">
        <v>343</v>
      </c>
      <c r="P15" s="15" t="s">
        <v>344</v>
      </c>
      <c r="Q15" s="15" t="s">
        <v>345</v>
      </c>
      <c r="R15" s="15" t="s">
        <v>318</v>
      </c>
    </row>
    <row r="16" spans="1:21" ht="15.75" customHeight="1">
      <c r="A16" s="15" t="s">
        <v>327</v>
      </c>
      <c r="B16" s="15">
        <v>0.438</v>
      </c>
      <c r="C16" s="15">
        <v>0.72740000000000005</v>
      </c>
      <c r="D16" s="15">
        <v>0.46079999999999999</v>
      </c>
      <c r="E16" s="15">
        <v>0.44650000000000001</v>
      </c>
      <c r="F16" s="15">
        <v>0.45390000000000003</v>
      </c>
      <c r="G16" s="15">
        <v>0.45529999999999998</v>
      </c>
      <c r="H16" s="15">
        <v>0.46079999999999999</v>
      </c>
      <c r="I16" s="15">
        <v>0.44650000000000001</v>
      </c>
      <c r="J16" s="15">
        <v>0.44650000000000001</v>
      </c>
      <c r="K16" s="15">
        <v>0.72250000000000003</v>
      </c>
      <c r="L16" s="15">
        <v>0.44650000000000001</v>
      </c>
      <c r="M16" s="15">
        <v>0.44650000000000001</v>
      </c>
      <c r="N16" s="15">
        <v>0.44650000000000001</v>
      </c>
      <c r="O16" s="15">
        <v>0.44650000000000001</v>
      </c>
      <c r="P16" s="15">
        <v>0.44650000000000001</v>
      </c>
      <c r="Q16" s="15">
        <v>0.44650000000000001</v>
      </c>
      <c r="R16" s="15" t="s">
        <v>327</v>
      </c>
    </row>
    <row r="17" spans="1:18" ht="15.75" customHeight="1">
      <c r="A17" s="15" t="s">
        <v>328</v>
      </c>
      <c r="B17" s="15">
        <v>0.65739999999999998</v>
      </c>
      <c r="C17" s="15">
        <v>0.90490000000000004</v>
      </c>
      <c r="D17" s="15">
        <v>0.5</v>
      </c>
      <c r="E17" s="15">
        <v>0.5</v>
      </c>
      <c r="F17" s="15">
        <v>0.76819999999999999</v>
      </c>
      <c r="G17" s="15">
        <v>0.5</v>
      </c>
      <c r="H17" s="15">
        <v>0.5</v>
      </c>
      <c r="I17" s="15">
        <v>0.5</v>
      </c>
      <c r="J17" s="15">
        <v>0.49990000000000001</v>
      </c>
      <c r="K17" s="15">
        <v>0.81200000000000006</v>
      </c>
      <c r="L17" s="15">
        <v>0.5</v>
      </c>
      <c r="M17" s="15">
        <v>0.5</v>
      </c>
      <c r="N17" s="15">
        <v>0.49990000000000001</v>
      </c>
      <c r="O17" s="15">
        <v>0.5</v>
      </c>
      <c r="P17" s="15">
        <v>0.5</v>
      </c>
      <c r="Q17" s="15">
        <v>0.5</v>
      </c>
      <c r="R17" s="15" t="s">
        <v>328</v>
      </c>
    </row>
    <row r="18" spans="1:18" ht="15.75" customHeight="1">
      <c r="A18" s="15" t="s">
        <v>233</v>
      </c>
      <c r="B18" s="15">
        <v>0.99909999999999999</v>
      </c>
      <c r="C18" s="15">
        <v>0.92279999999999995</v>
      </c>
      <c r="D18" s="15">
        <v>0.77190000000000003</v>
      </c>
      <c r="E18" s="15">
        <v>0.72689999999999999</v>
      </c>
      <c r="F18" s="15">
        <v>0.99670000000000003</v>
      </c>
      <c r="G18" s="15">
        <v>0.87749999999999995</v>
      </c>
      <c r="H18" s="15">
        <v>0.77859999999999996</v>
      </c>
      <c r="I18" s="15">
        <v>0.68889999999999996</v>
      </c>
      <c r="J18" s="15"/>
      <c r="K18" s="15"/>
      <c r="L18" s="15"/>
      <c r="M18" s="15"/>
      <c r="N18" s="15"/>
      <c r="O18" s="15"/>
      <c r="P18" s="15"/>
      <c r="Q18" s="15"/>
      <c r="R18" s="15" t="s">
        <v>233</v>
      </c>
    </row>
    <row r="19" spans="1:18" ht="15.75" customHeight="1">
      <c r="A19" s="15" t="s">
        <v>329</v>
      </c>
      <c r="B19" s="15">
        <v>0.86380000000000001</v>
      </c>
      <c r="C19" s="15">
        <v>0.94399999999999995</v>
      </c>
      <c r="D19" s="15">
        <v>0.91700000000000004</v>
      </c>
      <c r="E19" s="15">
        <v>0.89300000000000002</v>
      </c>
      <c r="F19" s="15">
        <v>0.90329999999999999</v>
      </c>
      <c r="G19" s="15">
        <v>0.90949999999999998</v>
      </c>
      <c r="H19" s="15">
        <v>0.91700000000000004</v>
      </c>
      <c r="I19" s="15">
        <v>0.89300000000000002</v>
      </c>
      <c r="J19" s="15">
        <v>0.89270000000000005</v>
      </c>
      <c r="K19" s="15">
        <v>0.93410000000000004</v>
      </c>
      <c r="L19" s="15">
        <v>0.8931</v>
      </c>
      <c r="M19" s="15">
        <v>0.8931</v>
      </c>
      <c r="N19" s="15">
        <v>0.89300000000000002</v>
      </c>
      <c r="O19" s="15">
        <v>0.8931</v>
      </c>
      <c r="P19" s="15">
        <v>0.8931</v>
      </c>
      <c r="Q19" s="15">
        <v>0.89300000000000002</v>
      </c>
      <c r="R19" s="15" t="s">
        <v>329</v>
      </c>
    </row>
    <row r="20" spans="1:18" ht="15.75" customHeight="1">
      <c r="A20" s="15" t="s">
        <v>235</v>
      </c>
      <c r="B20" s="15">
        <v>0.99960000000000004</v>
      </c>
      <c r="C20" s="15">
        <v>0.96299999999999997</v>
      </c>
      <c r="D20" s="15">
        <v>0.93079999999999996</v>
      </c>
      <c r="E20" s="15">
        <v>0.94379999999999997</v>
      </c>
      <c r="F20" s="15">
        <v>0.99839999999999995</v>
      </c>
      <c r="G20" s="15">
        <v>0.9395</v>
      </c>
      <c r="H20" s="15">
        <v>0.93410000000000004</v>
      </c>
      <c r="I20" s="15">
        <v>0.93100000000000005</v>
      </c>
      <c r="J20" s="15"/>
      <c r="K20" s="15"/>
      <c r="L20" s="15"/>
      <c r="M20" s="15"/>
      <c r="N20" s="15"/>
      <c r="O20" s="15"/>
      <c r="P20" s="15"/>
      <c r="Q20" s="15"/>
      <c r="R20" s="15" t="s">
        <v>235</v>
      </c>
    </row>
    <row r="21" spans="1:18" ht="15.75" customHeight="1">
      <c r="A21" s="15" t="s">
        <v>318</v>
      </c>
      <c r="B21" s="15" t="s">
        <v>346</v>
      </c>
      <c r="C21" s="15" t="s">
        <v>347</v>
      </c>
      <c r="D21" s="15" t="s">
        <v>348</v>
      </c>
      <c r="E21" s="15" t="s">
        <v>349</v>
      </c>
      <c r="F21" s="15" t="s">
        <v>350</v>
      </c>
      <c r="G21" s="15" t="s">
        <v>351</v>
      </c>
      <c r="H21" s="15" t="s">
        <v>352</v>
      </c>
      <c r="I21" s="15" t="s">
        <v>353</v>
      </c>
      <c r="J21" s="15" t="s">
        <v>346</v>
      </c>
      <c r="K21" s="15" t="s">
        <v>347</v>
      </c>
      <c r="L21" s="15" t="s">
        <v>348</v>
      </c>
      <c r="M21" s="15" t="s">
        <v>349</v>
      </c>
      <c r="N21" s="15" t="s">
        <v>350</v>
      </c>
      <c r="O21" s="15" t="s">
        <v>351</v>
      </c>
      <c r="P21" s="15" t="s">
        <v>352</v>
      </c>
      <c r="Q21" s="15" t="s">
        <v>353</v>
      </c>
      <c r="R21" s="15" t="s">
        <v>318</v>
      </c>
    </row>
    <row r="22" spans="1:18" ht="15.75" customHeight="1">
      <c r="A22" s="15" t="s">
        <v>327</v>
      </c>
      <c r="B22" s="15">
        <v>0.59819999999999995</v>
      </c>
      <c r="C22" s="15">
        <v>0.59089999999999998</v>
      </c>
      <c r="D22" s="15">
        <v>0.82669999999999999</v>
      </c>
      <c r="E22" s="15">
        <v>0.85260000000000002</v>
      </c>
      <c r="F22" s="15">
        <v>0.73780000000000001</v>
      </c>
      <c r="G22" s="15">
        <v>0.51680000000000004</v>
      </c>
      <c r="H22" s="15">
        <v>0.75370000000000004</v>
      </c>
      <c r="I22" s="15">
        <v>0.83409999999999995</v>
      </c>
      <c r="J22" s="15">
        <v>0.60929999999999995</v>
      </c>
      <c r="K22" s="15">
        <v>0.56559999999999999</v>
      </c>
      <c r="L22" s="15">
        <v>0.79990000000000006</v>
      </c>
      <c r="M22" s="15">
        <v>0.85219999999999996</v>
      </c>
      <c r="N22" s="15">
        <v>0.79630000000000001</v>
      </c>
      <c r="O22" s="15">
        <v>0.43919999999999998</v>
      </c>
      <c r="P22" s="15">
        <v>0.73229999999999995</v>
      </c>
      <c r="Q22" s="15">
        <v>0.83420000000000005</v>
      </c>
      <c r="R22" s="15" t="s">
        <v>327</v>
      </c>
    </row>
    <row r="23" spans="1:18" ht="15.75" customHeight="1">
      <c r="A23" s="15" t="s">
        <v>328</v>
      </c>
      <c r="B23" s="15">
        <v>0.76290000000000002</v>
      </c>
      <c r="C23" s="15">
        <v>0.71140000000000003</v>
      </c>
      <c r="D23" s="15">
        <v>0.92800000000000005</v>
      </c>
      <c r="E23" s="15">
        <v>0.95809999999999995</v>
      </c>
      <c r="F23" s="15">
        <v>0.80689999999999995</v>
      </c>
      <c r="G23" s="15">
        <v>0.66779999999999995</v>
      </c>
      <c r="H23" s="15">
        <v>0.88790000000000002</v>
      </c>
      <c r="I23" s="15">
        <v>0.94199999999999995</v>
      </c>
      <c r="J23" s="15">
        <v>0.71799999999999997</v>
      </c>
      <c r="K23" s="15">
        <v>0.71389999999999998</v>
      </c>
      <c r="L23" s="15">
        <v>0.91759999999999997</v>
      </c>
      <c r="M23" s="15">
        <v>0.95820000000000005</v>
      </c>
      <c r="N23" s="15">
        <v>0.85299999999999998</v>
      </c>
      <c r="O23" s="15">
        <v>0.59330000000000005</v>
      </c>
      <c r="P23" s="15">
        <v>0.90049999999999997</v>
      </c>
      <c r="Q23" s="15">
        <v>0.94220000000000004</v>
      </c>
      <c r="R23" s="15" t="s">
        <v>328</v>
      </c>
    </row>
    <row r="24" spans="1:18" ht="15.75" customHeight="1">
      <c r="A24" s="15" t="s">
        <v>233</v>
      </c>
      <c r="B24" s="15">
        <v>1</v>
      </c>
      <c r="C24" s="15">
        <v>0.96740000000000004</v>
      </c>
      <c r="D24" s="15">
        <v>0.89929999999999999</v>
      </c>
      <c r="E24" s="15">
        <v>0.91239999999999999</v>
      </c>
      <c r="F24" s="15">
        <v>1</v>
      </c>
      <c r="G24" s="15">
        <v>0.95289999999999997</v>
      </c>
      <c r="H24" s="15">
        <v>0.88949999999999996</v>
      </c>
      <c r="I24" s="15">
        <v>0.89649999999999996</v>
      </c>
      <c r="J24" s="15"/>
      <c r="K24" s="15"/>
      <c r="L24" s="15"/>
      <c r="M24" s="15"/>
      <c r="N24" s="15"/>
      <c r="O24" s="15"/>
      <c r="P24" s="15"/>
      <c r="Q24" s="15"/>
      <c r="R24" s="15" t="s">
        <v>233</v>
      </c>
    </row>
    <row r="25" spans="1:18" ht="15.75" customHeight="1">
      <c r="A25" s="15" t="s">
        <v>329</v>
      </c>
      <c r="B25" s="15">
        <v>0.81279999999999997</v>
      </c>
      <c r="C25" s="15">
        <v>0.79659999999999997</v>
      </c>
      <c r="D25" s="15">
        <v>0.9143</v>
      </c>
      <c r="E25" s="15">
        <v>0.91959999999999997</v>
      </c>
      <c r="F25" s="15">
        <v>0.88629999999999998</v>
      </c>
      <c r="G25" s="15">
        <v>0.72740000000000005</v>
      </c>
      <c r="H25" s="15">
        <v>0.876</v>
      </c>
      <c r="I25" s="15">
        <v>0.91159999999999997</v>
      </c>
      <c r="J25" s="15">
        <v>0.81569999999999998</v>
      </c>
      <c r="K25" s="15">
        <v>0.76759999999999995</v>
      </c>
      <c r="L25" s="15">
        <v>0.89559999999999995</v>
      </c>
      <c r="M25" s="15">
        <v>0.9194</v>
      </c>
      <c r="N25" s="15">
        <v>0.90559999999999996</v>
      </c>
      <c r="O25" s="15">
        <v>0.66390000000000005</v>
      </c>
      <c r="P25" s="15">
        <v>0.85429999999999995</v>
      </c>
      <c r="Q25" s="15">
        <v>0.91159999999999997</v>
      </c>
      <c r="R25" s="15" t="s">
        <v>329</v>
      </c>
    </row>
    <row r="26" spans="1:18" ht="15.75" customHeight="1">
      <c r="A26" s="15" t="s">
        <v>235</v>
      </c>
      <c r="B26" s="15">
        <v>1</v>
      </c>
      <c r="C26" s="15">
        <v>0.98370000000000002</v>
      </c>
      <c r="D26" s="15">
        <v>0.95179999999999998</v>
      </c>
      <c r="E26" s="15">
        <v>0.95989999999999998</v>
      </c>
      <c r="F26" s="15">
        <v>1</v>
      </c>
      <c r="G26" s="15">
        <v>0.97609999999999997</v>
      </c>
      <c r="H26" s="15">
        <v>0.94699999999999995</v>
      </c>
      <c r="I26" s="15">
        <v>0.95179999999999998</v>
      </c>
      <c r="J26" s="15"/>
      <c r="K26" s="15"/>
      <c r="L26" s="15"/>
      <c r="M26" s="15"/>
      <c r="N26" s="15"/>
      <c r="O26" s="15"/>
      <c r="P26" s="15"/>
      <c r="Q26" s="15"/>
      <c r="R26" s="15" t="s">
        <v>235</v>
      </c>
    </row>
    <row r="27" spans="1:18" ht="15.75" customHeight="1">
      <c r="A27" s="15" t="s">
        <v>318</v>
      </c>
      <c r="B27" s="15" t="s">
        <v>354</v>
      </c>
      <c r="C27" s="15" t="s">
        <v>355</v>
      </c>
      <c r="D27" s="15" t="s">
        <v>356</v>
      </c>
      <c r="E27" s="15" t="s">
        <v>357</v>
      </c>
      <c r="F27" s="15" t="s">
        <v>358</v>
      </c>
      <c r="G27" s="15" t="s">
        <v>359</v>
      </c>
      <c r="H27" s="15" t="s">
        <v>360</v>
      </c>
      <c r="I27" s="15" t="s">
        <v>361</v>
      </c>
      <c r="J27" s="15" t="s">
        <v>354</v>
      </c>
      <c r="K27" s="15" t="s">
        <v>355</v>
      </c>
      <c r="L27" s="15" t="s">
        <v>356</v>
      </c>
      <c r="M27" s="15" t="s">
        <v>357</v>
      </c>
      <c r="N27" s="15" t="s">
        <v>358</v>
      </c>
      <c r="O27" s="15" t="s">
        <v>359</v>
      </c>
      <c r="P27" s="15" t="s">
        <v>360</v>
      </c>
      <c r="Q27" s="15" t="s">
        <v>361</v>
      </c>
      <c r="R27" s="15" t="s">
        <v>318</v>
      </c>
    </row>
    <row r="28" spans="1:18" ht="15.75" customHeight="1">
      <c r="A28" s="15" t="s">
        <v>327</v>
      </c>
      <c r="B28" s="15">
        <v>0.49790000000000001</v>
      </c>
      <c r="C28" s="15">
        <v>0.56340000000000001</v>
      </c>
      <c r="D28" s="15">
        <v>0.53039999999999998</v>
      </c>
      <c r="E28" s="15">
        <v>0.5</v>
      </c>
      <c r="F28" s="15">
        <v>0.49790000000000001</v>
      </c>
      <c r="G28" s="15">
        <v>0.52349999999999997</v>
      </c>
      <c r="H28" s="15">
        <v>0.51139999999999997</v>
      </c>
      <c r="I28" s="15">
        <v>0.5</v>
      </c>
      <c r="J28" s="15">
        <v>0.5</v>
      </c>
      <c r="K28" s="15">
        <v>0.4899</v>
      </c>
      <c r="L28" s="15">
        <v>0.5</v>
      </c>
      <c r="M28" s="15">
        <v>0.5</v>
      </c>
      <c r="N28" s="15">
        <v>0.5</v>
      </c>
      <c r="O28" s="15">
        <v>0.49840000000000001</v>
      </c>
      <c r="P28" s="15">
        <v>0.49909999999999999</v>
      </c>
      <c r="Q28" s="15">
        <v>0.5</v>
      </c>
      <c r="R28" s="15" t="s">
        <v>327</v>
      </c>
    </row>
    <row r="29" spans="1:18" ht="15.75" customHeight="1">
      <c r="A29" s="15" t="s">
        <v>328</v>
      </c>
      <c r="B29" s="15">
        <v>0.83840000000000003</v>
      </c>
      <c r="C29" s="15">
        <v>0.98140000000000005</v>
      </c>
      <c r="D29" s="15">
        <v>0.98980000000000001</v>
      </c>
      <c r="E29" s="15">
        <v>0.5</v>
      </c>
      <c r="F29" s="15">
        <v>0.87980000000000003</v>
      </c>
      <c r="G29" s="15">
        <v>0.82199999999999995</v>
      </c>
      <c r="H29" s="15">
        <v>0.99099999999999999</v>
      </c>
      <c r="I29" s="15">
        <v>0.5</v>
      </c>
      <c r="J29" s="15">
        <v>0.5</v>
      </c>
      <c r="K29" s="15">
        <v>0.56130000000000002</v>
      </c>
      <c r="L29" s="15">
        <v>0.5</v>
      </c>
      <c r="M29" s="15">
        <v>0.5</v>
      </c>
      <c r="N29" s="15">
        <v>0.5</v>
      </c>
      <c r="O29" s="15">
        <v>0.49840000000000001</v>
      </c>
      <c r="P29" s="15">
        <v>0.624</v>
      </c>
      <c r="Q29" s="15">
        <v>0.5</v>
      </c>
      <c r="R29" s="15" t="s">
        <v>328</v>
      </c>
    </row>
    <row r="30" spans="1:18" ht="15.75" customHeight="1">
      <c r="A30" s="15" t="s">
        <v>233</v>
      </c>
      <c r="B30" s="15">
        <v>0.99490000000000001</v>
      </c>
      <c r="C30" s="15">
        <v>0.97919999999999996</v>
      </c>
      <c r="D30" s="15">
        <v>0.78190000000000004</v>
      </c>
      <c r="E30" s="15">
        <v>0.70589999999999997</v>
      </c>
      <c r="F30" s="15">
        <v>0.98480000000000001</v>
      </c>
      <c r="G30" s="15">
        <v>0.94599999999999995</v>
      </c>
      <c r="H30" s="15">
        <v>0.71779999999999999</v>
      </c>
      <c r="I30" s="15">
        <v>0.5262</v>
      </c>
      <c r="J30" s="15"/>
      <c r="K30" s="15"/>
      <c r="L30" s="15"/>
      <c r="M30" s="15"/>
      <c r="N30" s="15"/>
      <c r="O30" s="15"/>
      <c r="P30" s="15"/>
      <c r="Q30" s="15"/>
      <c r="R30" s="15" t="s">
        <v>233</v>
      </c>
    </row>
    <row r="31" spans="1:18" ht="15.75" customHeight="1">
      <c r="A31" s="15" t="s">
        <v>329</v>
      </c>
      <c r="B31" s="15">
        <v>0.98899999999999999</v>
      </c>
      <c r="C31" s="15">
        <v>0.98980000000000001</v>
      </c>
      <c r="D31" s="15">
        <v>0.98970000000000002</v>
      </c>
      <c r="E31" s="15">
        <v>0.999</v>
      </c>
      <c r="F31" s="15">
        <v>0.98899999999999999</v>
      </c>
      <c r="G31" s="15">
        <v>0.99360000000000004</v>
      </c>
      <c r="H31" s="15">
        <v>0.98970000000000002</v>
      </c>
      <c r="I31" s="15">
        <v>0.999</v>
      </c>
      <c r="J31" s="15">
        <v>0.999</v>
      </c>
      <c r="K31" s="15">
        <v>0.97870000000000001</v>
      </c>
      <c r="L31" s="15">
        <v>0.999</v>
      </c>
      <c r="M31" s="15">
        <v>0.999</v>
      </c>
      <c r="N31" s="15">
        <v>0.999</v>
      </c>
      <c r="O31" s="15">
        <v>0.99570000000000003</v>
      </c>
      <c r="P31" s="15">
        <v>0.997</v>
      </c>
      <c r="Q31" s="15">
        <v>0.999</v>
      </c>
      <c r="R31" s="15" t="s">
        <v>329</v>
      </c>
    </row>
    <row r="32" spans="1:18" ht="15.75" customHeight="1">
      <c r="A32" s="15" t="s">
        <v>235</v>
      </c>
      <c r="B32" s="15">
        <v>0.99819999999999998</v>
      </c>
      <c r="C32" s="15">
        <v>0.99419999999999997</v>
      </c>
      <c r="D32" s="15">
        <v>0.97319999999999995</v>
      </c>
      <c r="E32" s="15">
        <v>0.97709999999999997</v>
      </c>
      <c r="F32" s="15">
        <v>0.99460000000000004</v>
      </c>
      <c r="G32" s="15">
        <v>0.98440000000000005</v>
      </c>
      <c r="H32" s="15">
        <v>0.95909999999999995</v>
      </c>
      <c r="I32" s="15">
        <v>0.97599999999999998</v>
      </c>
      <c r="J32" s="15"/>
      <c r="K32" s="15"/>
      <c r="L32" s="15"/>
      <c r="M32" s="15"/>
      <c r="N32" s="15"/>
      <c r="O32" s="15"/>
      <c r="P32" s="15"/>
      <c r="Q32" s="15"/>
      <c r="R32" s="15" t="s">
        <v>235</v>
      </c>
    </row>
    <row r="33" spans="1:18" ht="15.75" customHeight="1">
      <c r="A33" s="15" t="s">
        <v>318</v>
      </c>
      <c r="B33" s="15" t="s">
        <v>362</v>
      </c>
      <c r="C33" s="15" t="s">
        <v>363</v>
      </c>
      <c r="D33" s="15" t="s">
        <v>364</v>
      </c>
      <c r="E33" s="15" t="s">
        <v>365</v>
      </c>
      <c r="F33" s="15" t="s">
        <v>366</v>
      </c>
      <c r="G33" s="15" t="s">
        <v>367</v>
      </c>
      <c r="H33" s="15" t="s">
        <v>368</v>
      </c>
      <c r="I33" s="15" t="s">
        <v>369</v>
      </c>
      <c r="J33" s="15" t="s">
        <v>362</v>
      </c>
      <c r="K33" s="15" t="s">
        <v>363</v>
      </c>
      <c r="L33" s="15" t="s">
        <v>364</v>
      </c>
      <c r="M33" s="15" t="s">
        <v>365</v>
      </c>
      <c r="N33" s="15" t="s">
        <v>366</v>
      </c>
      <c r="O33" s="15" t="s">
        <v>367</v>
      </c>
      <c r="P33" s="15" t="s">
        <v>368</v>
      </c>
      <c r="Q33" s="15" t="s">
        <v>369</v>
      </c>
      <c r="R33" s="15" t="s">
        <v>318</v>
      </c>
    </row>
    <row r="34" spans="1:18" ht="15.75" customHeight="1">
      <c r="A34" s="15" t="s">
        <v>327</v>
      </c>
      <c r="B34" s="15">
        <v>0.42770000000000002</v>
      </c>
      <c r="C34" s="15">
        <v>0.433</v>
      </c>
      <c r="D34" s="15">
        <v>0.45229999999999998</v>
      </c>
      <c r="E34" s="15">
        <v>0.46160000000000001</v>
      </c>
      <c r="F34" s="15">
        <v>0.42749999999999999</v>
      </c>
      <c r="G34" s="15">
        <v>0.43330000000000002</v>
      </c>
      <c r="H34" s="15">
        <v>0.4526</v>
      </c>
      <c r="I34" s="15">
        <v>0.46210000000000001</v>
      </c>
      <c r="J34" s="15">
        <v>0.46179999999999999</v>
      </c>
      <c r="K34" s="15">
        <v>0.4622</v>
      </c>
      <c r="L34" s="15">
        <v>0.4617</v>
      </c>
      <c r="M34" s="15">
        <v>0.4617</v>
      </c>
      <c r="N34" s="15">
        <v>0.46210000000000001</v>
      </c>
      <c r="O34" s="15">
        <v>0.46250000000000002</v>
      </c>
      <c r="P34" s="15">
        <v>0.4622</v>
      </c>
      <c r="Q34" s="15">
        <v>0.4622</v>
      </c>
      <c r="R34" s="15" t="s">
        <v>327</v>
      </c>
    </row>
    <row r="35" spans="1:18" ht="15.75" customHeight="1">
      <c r="A35" s="15" t="s">
        <v>328</v>
      </c>
      <c r="B35" s="15">
        <v>0.50029999999999997</v>
      </c>
      <c r="C35" s="15">
        <v>0.50039999999999996</v>
      </c>
      <c r="D35" s="15">
        <v>0.50009999999999999</v>
      </c>
      <c r="E35" s="15">
        <v>0.50029999999999997</v>
      </c>
      <c r="F35" s="15">
        <v>0.50019999999999998</v>
      </c>
      <c r="G35" s="15">
        <v>0.50060000000000004</v>
      </c>
      <c r="H35" s="15">
        <v>0.50039999999999996</v>
      </c>
      <c r="I35" s="15">
        <v>0.50080000000000002</v>
      </c>
      <c r="J35" s="15">
        <v>0.50049999999999994</v>
      </c>
      <c r="K35" s="15">
        <v>0.50080000000000002</v>
      </c>
      <c r="L35" s="15">
        <v>0.50039999999999996</v>
      </c>
      <c r="M35" s="15">
        <v>0.50039999999999996</v>
      </c>
      <c r="N35" s="15">
        <v>0.50080000000000002</v>
      </c>
      <c r="O35" s="15">
        <v>0.501</v>
      </c>
      <c r="P35" s="15">
        <v>0.50080000000000002</v>
      </c>
      <c r="Q35" s="15">
        <v>0.50090000000000001</v>
      </c>
      <c r="R35" s="15" t="s">
        <v>328</v>
      </c>
    </row>
    <row r="36" spans="1:18" ht="15.75" customHeight="1">
      <c r="A36" s="15" t="s">
        <v>233</v>
      </c>
      <c r="B36" s="15">
        <v>0.74690000000000001</v>
      </c>
      <c r="C36" s="15">
        <v>0.58630000000000004</v>
      </c>
      <c r="D36" s="15">
        <v>0.53180000000000005</v>
      </c>
      <c r="E36" s="15">
        <v>0.5262</v>
      </c>
      <c r="F36" s="15">
        <v>0.78549999999999998</v>
      </c>
      <c r="G36" s="15">
        <v>0.65539999999999998</v>
      </c>
      <c r="H36" s="15">
        <v>0.64359999999999995</v>
      </c>
      <c r="I36" s="15">
        <v>0.55349999999999999</v>
      </c>
      <c r="J36" s="15"/>
      <c r="K36" s="15"/>
      <c r="L36" s="15"/>
      <c r="M36" s="15"/>
      <c r="N36" s="15"/>
      <c r="O36" s="15"/>
      <c r="P36" s="15"/>
      <c r="Q36" s="15"/>
      <c r="R36" s="15" t="s">
        <v>233</v>
      </c>
    </row>
    <row r="37" spans="1:18" ht="15.75" customHeight="1">
      <c r="A37" s="15" t="s">
        <v>329</v>
      </c>
      <c r="B37" s="15">
        <v>0.85450000000000004</v>
      </c>
      <c r="C37" s="15">
        <v>0.8649</v>
      </c>
      <c r="D37" s="15">
        <v>0.9032</v>
      </c>
      <c r="E37" s="15">
        <v>0.92159999999999997</v>
      </c>
      <c r="F37" s="15">
        <v>0.85450000000000004</v>
      </c>
      <c r="G37" s="15">
        <v>0.86499999999999999</v>
      </c>
      <c r="H37" s="15">
        <v>0.90329999999999999</v>
      </c>
      <c r="I37" s="15">
        <v>0.92159999999999997</v>
      </c>
      <c r="J37" s="15">
        <v>0.9214</v>
      </c>
      <c r="K37" s="15">
        <v>0.92149999999999999</v>
      </c>
      <c r="L37" s="15">
        <v>0.92159999999999997</v>
      </c>
      <c r="M37" s="15">
        <v>0.92149999999999999</v>
      </c>
      <c r="N37" s="15">
        <v>0.92159999999999997</v>
      </c>
      <c r="O37" s="15">
        <v>0.92120000000000002</v>
      </c>
      <c r="P37" s="15">
        <v>0.92159999999999997</v>
      </c>
      <c r="Q37" s="15">
        <v>0.92149999999999999</v>
      </c>
      <c r="R37" s="15" t="s">
        <v>329</v>
      </c>
    </row>
    <row r="38" spans="1:18" ht="15.75" customHeight="1">
      <c r="A38" s="15" t="s">
        <v>235</v>
      </c>
      <c r="B38" s="15">
        <v>0.89780000000000004</v>
      </c>
      <c r="C38" s="15">
        <v>0.74739999999999995</v>
      </c>
      <c r="D38" s="15">
        <v>0.75970000000000004</v>
      </c>
      <c r="E38" s="15">
        <v>0.78969999999999996</v>
      </c>
      <c r="F38" s="15">
        <v>0.91510000000000002</v>
      </c>
      <c r="G38" s="15">
        <v>0.79930000000000001</v>
      </c>
      <c r="H38" s="15">
        <v>0.81630000000000003</v>
      </c>
      <c r="I38" s="15">
        <v>0.78790000000000004</v>
      </c>
      <c r="R38" s="15" t="s">
        <v>235</v>
      </c>
    </row>
    <row r="40" spans="1:18" ht="15.75" customHeight="1">
      <c r="A40" s="27" t="s">
        <v>370</v>
      </c>
    </row>
    <row r="42" spans="1:18" ht="15.75" customHeight="1">
      <c r="A42" s="15" t="s">
        <v>318</v>
      </c>
      <c r="B42" s="15" t="s">
        <v>319</v>
      </c>
      <c r="C42" s="15" t="s">
        <v>320</v>
      </c>
      <c r="D42" s="15" t="s">
        <v>321</v>
      </c>
      <c r="E42" s="15" t="s">
        <v>322</v>
      </c>
      <c r="F42" s="15" t="s">
        <v>323</v>
      </c>
      <c r="G42" s="15" t="s">
        <v>324</v>
      </c>
      <c r="H42" s="15" t="s">
        <v>325</v>
      </c>
      <c r="I42" s="15" t="s">
        <v>326</v>
      </c>
    </row>
    <row r="43" spans="1:18" ht="15.75" customHeight="1">
      <c r="A43" s="15" t="s">
        <v>371</v>
      </c>
      <c r="B43" s="15">
        <v>0.82150000000000001</v>
      </c>
      <c r="C43" s="15">
        <v>0.31950000000000001</v>
      </c>
      <c r="D43" s="15">
        <v>0.31590000000000001</v>
      </c>
      <c r="E43" s="15">
        <v>0.31969999999999998</v>
      </c>
      <c r="F43" s="15">
        <v>0.32129999999999997</v>
      </c>
      <c r="G43" s="15">
        <v>0.3196</v>
      </c>
      <c r="H43" s="15">
        <v>0.31590000000000001</v>
      </c>
      <c r="I43" s="15">
        <v>0.3196</v>
      </c>
    </row>
    <row r="44" spans="1:18" ht="15.75" customHeight="1">
      <c r="A44" s="15" t="s">
        <v>328</v>
      </c>
      <c r="B44" s="15">
        <v>0.88239999999999996</v>
      </c>
      <c r="C44" s="15">
        <v>0.50029999999999997</v>
      </c>
      <c r="D44" s="15">
        <v>0.50009999999999999</v>
      </c>
      <c r="E44" s="15">
        <v>0.5</v>
      </c>
      <c r="F44" s="15">
        <v>0.54810000000000003</v>
      </c>
      <c r="G44" s="15">
        <v>0.50039999999999996</v>
      </c>
      <c r="H44" s="15">
        <v>0.50009999999999999</v>
      </c>
      <c r="I44" s="15">
        <v>0.5</v>
      </c>
    </row>
    <row r="45" spans="1:18" ht="15.75" customHeight="1">
      <c r="A45" s="15" t="s">
        <v>233</v>
      </c>
      <c r="B45" s="15">
        <v>0.77559999999999996</v>
      </c>
      <c r="C45" s="15">
        <v>0.53659999999999997</v>
      </c>
      <c r="D45" s="15">
        <v>0.51459999999999995</v>
      </c>
      <c r="E45" s="15">
        <v>0.5706</v>
      </c>
      <c r="F45" s="15">
        <v>0.74550000000000005</v>
      </c>
      <c r="G45" s="15">
        <v>0.59770000000000001</v>
      </c>
      <c r="H45" s="15">
        <v>0.54239999999999999</v>
      </c>
      <c r="I45" s="15">
        <v>0.72319999999999995</v>
      </c>
    </row>
    <row r="46" spans="1:18" ht="15.75" customHeight="1">
      <c r="A46" s="15" t="s">
        <v>329</v>
      </c>
      <c r="B46" s="15">
        <v>0.91379999999999995</v>
      </c>
      <c r="C46" s="15">
        <v>0.63770000000000004</v>
      </c>
      <c r="D46" s="15">
        <v>0.62960000000000005</v>
      </c>
      <c r="E46" s="15">
        <v>0.63819999999999999</v>
      </c>
      <c r="F46" s="15">
        <v>0.64229999999999998</v>
      </c>
      <c r="G46" s="15">
        <v>0.63770000000000004</v>
      </c>
      <c r="H46" s="15">
        <v>0.62970000000000004</v>
      </c>
      <c r="I46" s="15">
        <v>0.63819999999999999</v>
      </c>
    </row>
    <row r="47" spans="1:18" ht="15.75" customHeight="1">
      <c r="A47" s="15" t="s">
        <v>235</v>
      </c>
      <c r="B47" s="15">
        <v>0.87709999999999999</v>
      </c>
      <c r="C47" s="15">
        <v>0.71799999999999997</v>
      </c>
      <c r="D47" s="15">
        <v>0.7248</v>
      </c>
      <c r="E47" s="15">
        <v>0.7782</v>
      </c>
      <c r="F47" s="15">
        <v>0.85709999999999997</v>
      </c>
      <c r="G47" s="15">
        <v>0.76270000000000004</v>
      </c>
      <c r="H47" s="15">
        <v>0.74409999999999998</v>
      </c>
      <c r="I47" s="15">
        <v>0.85470000000000002</v>
      </c>
    </row>
    <row r="48" spans="1:18" ht="15.75" customHeight="1">
      <c r="A48" s="15" t="s">
        <v>318</v>
      </c>
      <c r="B48" s="15" t="s">
        <v>330</v>
      </c>
      <c r="C48" s="15" t="s">
        <v>331</v>
      </c>
      <c r="D48" s="15" t="s">
        <v>332</v>
      </c>
      <c r="E48" s="15" t="s">
        <v>333</v>
      </c>
      <c r="F48" s="15" t="s">
        <v>334</v>
      </c>
      <c r="G48" s="15" t="s">
        <v>331</v>
      </c>
      <c r="H48" s="15" t="s">
        <v>336</v>
      </c>
      <c r="I48" s="15" t="s">
        <v>337</v>
      </c>
    </row>
    <row r="49" spans="1:9" ht="15.75" customHeight="1">
      <c r="A49" s="15" t="s">
        <v>371</v>
      </c>
      <c r="B49" s="15">
        <v>0.76629999999999998</v>
      </c>
      <c r="C49" s="15">
        <v>0.86180000000000001</v>
      </c>
      <c r="D49" s="15">
        <v>0.86609999999999998</v>
      </c>
      <c r="E49" s="15">
        <v>0.78900000000000003</v>
      </c>
      <c r="F49" s="15">
        <v>0.68640000000000001</v>
      </c>
      <c r="G49" s="15">
        <v>0.89180000000000004</v>
      </c>
      <c r="H49" s="15">
        <v>0.88260000000000005</v>
      </c>
      <c r="I49" s="15">
        <v>0.76549999999999996</v>
      </c>
    </row>
    <row r="50" spans="1:9" ht="15.75" customHeight="1">
      <c r="A50" s="15" t="s">
        <v>328</v>
      </c>
      <c r="B50" s="15">
        <v>0.80920000000000003</v>
      </c>
      <c r="C50" s="15">
        <v>0.94499999999999995</v>
      </c>
      <c r="D50" s="15">
        <v>0.92459999999999998</v>
      </c>
      <c r="E50" s="15">
        <v>0.875</v>
      </c>
      <c r="F50" s="15">
        <v>0.8548</v>
      </c>
      <c r="G50" s="15">
        <v>0.94740000000000002</v>
      </c>
      <c r="H50" s="15">
        <v>0.95520000000000005</v>
      </c>
      <c r="I50" s="15">
        <v>0.90549999999999997</v>
      </c>
    </row>
    <row r="51" spans="1:9" ht="15.75" customHeight="1">
      <c r="A51" s="15" t="s">
        <v>233</v>
      </c>
      <c r="B51" s="15">
        <v>0.96409999999999996</v>
      </c>
      <c r="C51" s="15">
        <v>0.92659999999999998</v>
      </c>
      <c r="D51" s="15">
        <v>0.91220000000000001</v>
      </c>
      <c r="E51" s="15">
        <v>0.88939999999999997</v>
      </c>
      <c r="F51" s="15">
        <v>0.9335</v>
      </c>
      <c r="G51" s="15">
        <v>0.90880000000000005</v>
      </c>
      <c r="H51" s="15">
        <v>0.83940000000000003</v>
      </c>
      <c r="I51" s="15">
        <v>0.8155</v>
      </c>
    </row>
    <row r="52" spans="1:9" ht="15.75" customHeight="1">
      <c r="A52" s="15" t="s">
        <v>329</v>
      </c>
      <c r="B52" s="15">
        <v>0.98909999999999998</v>
      </c>
      <c r="C52" s="15">
        <v>0.98409999999999997</v>
      </c>
      <c r="D52" s="15">
        <v>0.9839</v>
      </c>
      <c r="E52" s="15">
        <v>0.98109999999999997</v>
      </c>
      <c r="F52" s="15">
        <v>0.98209999999999997</v>
      </c>
      <c r="G52" s="15">
        <v>0.98770000000000002</v>
      </c>
      <c r="H52" s="15">
        <v>0.98419999999999996</v>
      </c>
      <c r="I52" s="15">
        <v>0.97840000000000005</v>
      </c>
    </row>
    <row r="53" spans="1:9" ht="15.75" customHeight="1">
      <c r="A53" s="15" t="s">
        <v>235</v>
      </c>
      <c r="B53" s="15">
        <v>0.996</v>
      </c>
      <c r="C53" s="15">
        <v>0.98899999999999999</v>
      </c>
      <c r="D53" s="15">
        <v>0.99529999999999996</v>
      </c>
      <c r="E53" s="15">
        <v>0.996</v>
      </c>
      <c r="F53" s="15">
        <v>0.99239999999999995</v>
      </c>
      <c r="G53" s="15">
        <v>0.9859</v>
      </c>
      <c r="H53" s="15">
        <v>0.99019999999999997</v>
      </c>
      <c r="I53" s="15">
        <v>0.99239999999999995</v>
      </c>
    </row>
    <row r="54" spans="1:9" ht="15.75" customHeight="1">
      <c r="A54" s="15" t="s">
        <v>318</v>
      </c>
      <c r="B54" s="15" t="s">
        <v>346</v>
      </c>
      <c r="C54" s="15" t="s">
        <v>347</v>
      </c>
      <c r="D54" s="15" t="s">
        <v>348</v>
      </c>
      <c r="E54" s="15" t="s">
        <v>353</v>
      </c>
      <c r="F54" s="15" t="s">
        <v>350</v>
      </c>
      <c r="G54" s="15" t="s">
        <v>351</v>
      </c>
      <c r="H54" s="15" t="s">
        <v>352</v>
      </c>
      <c r="I54" s="15"/>
    </row>
    <row r="55" spans="1:9" ht="15.75" customHeight="1">
      <c r="A55" s="15" t="s">
        <v>371</v>
      </c>
      <c r="B55" s="15">
        <v>0.42280000000000001</v>
      </c>
      <c r="C55" s="15">
        <v>0.50570000000000004</v>
      </c>
      <c r="D55" s="15">
        <v>0.83309999999999995</v>
      </c>
      <c r="E55" s="15">
        <v>0.72799999999999998</v>
      </c>
      <c r="F55" s="15">
        <v>0.57410000000000005</v>
      </c>
      <c r="G55" s="15">
        <v>0.52769999999999995</v>
      </c>
      <c r="H55" s="15">
        <v>0.76500000000000001</v>
      </c>
      <c r="I55" s="15"/>
    </row>
    <row r="56" spans="1:9" ht="15.75" customHeight="1">
      <c r="A56" s="15" t="s">
        <v>328</v>
      </c>
      <c r="B56" s="15">
        <v>0.54790000000000005</v>
      </c>
      <c r="C56" s="15">
        <v>0.71599999999999997</v>
      </c>
      <c r="D56" s="15">
        <v>0.93430000000000002</v>
      </c>
      <c r="E56" s="15">
        <v>0.89859999999999995</v>
      </c>
      <c r="F56" s="15">
        <v>0.7893</v>
      </c>
      <c r="G56" s="15">
        <v>0.67479999999999996</v>
      </c>
      <c r="H56" s="15">
        <v>0.9073</v>
      </c>
      <c r="I56" s="15"/>
    </row>
    <row r="57" spans="1:9" ht="15.75" customHeight="1">
      <c r="A57" s="15" t="s">
        <v>233</v>
      </c>
      <c r="B57" s="15">
        <v>0.99919999999999998</v>
      </c>
      <c r="C57" s="15">
        <v>0.9667</v>
      </c>
      <c r="D57" s="15">
        <v>0.91879999999999995</v>
      </c>
      <c r="E57" s="15">
        <v>0.89229999999999998</v>
      </c>
      <c r="F57" s="15">
        <v>1</v>
      </c>
      <c r="G57" s="15">
        <v>0.95630000000000004</v>
      </c>
      <c r="H57" s="15">
        <v>0.90810000000000002</v>
      </c>
      <c r="I57" s="15"/>
    </row>
    <row r="58" spans="1:9" ht="15.75" customHeight="1">
      <c r="A58" s="15" t="s">
        <v>329</v>
      </c>
      <c r="B58" s="15">
        <v>0.69650000000000001</v>
      </c>
      <c r="C58" s="15">
        <v>0.69410000000000005</v>
      </c>
      <c r="D58" s="15">
        <v>0.91700000000000004</v>
      </c>
      <c r="E58" s="15">
        <v>0.85909999999999997</v>
      </c>
      <c r="F58" s="15">
        <v>0.80100000000000005</v>
      </c>
      <c r="G58" s="15">
        <v>0.75070000000000003</v>
      </c>
      <c r="H58" s="15">
        <v>0.88180000000000003</v>
      </c>
      <c r="I58" s="15"/>
    </row>
    <row r="59" spans="1:9" ht="15.75" customHeight="1">
      <c r="A59" s="15" t="s">
        <v>235</v>
      </c>
      <c r="B59" s="15">
        <v>0.99960000000000004</v>
      </c>
      <c r="C59" s="15">
        <v>0.98319999999999996</v>
      </c>
      <c r="D59" s="15">
        <v>0.96120000000000005</v>
      </c>
      <c r="E59" s="15">
        <v>0.9496</v>
      </c>
      <c r="F59" s="15">
        <v>1</v>
      </c>
      <c r="G59" s="15">
        <v>0.9778</v>
      </c>
      <c r="H59" s="15">
        <v>0.95589999999999997</v>
      </c>
      <c r="I59" s="15"/>
    </row>
    <row r="60" spans="1:9" ht="15.75" customHeight="1">
      <c r="A60" s="15" t="s">
        <v>318</v>
      </c>
      <c r="B60" s="15"/>
      <c r="C60" s="15" t="s">
        <v>355</v>
      </c>
      <c r="D60" s="15" t="s">
        <v>356</v>
      </c>
      <c r="E60" s="15" t="s">
        <v>357</v>
      </c>
      <c r="F60" s="15" t="s">
        <v>358</v>
      </c>
      <c r="G60" s="15" t="s">
        <v>359</v>
      </c>
      <c r="H60" s="15" t="s">
        <v>360</v>
      </c>
      <c r="I60" s="15"/>
    </row>
    <row r="61" spans="1:9" ht="15.75" customHeight="1">
      <c r="A61" s="15" t="s">
        <v>371</v>
      </c>
      <c r="B61" s="15"/>
      <c r="C61" s="15">
        <v>0.53400000000000003</v>
      </c>
      <c r="D61" s="15">
        <v>0.51859999999999995</v>
      </c>
      <c r="E61" s="15">
        <v>0.5</v>
      </c>
      <c r="F61" s="15">
        <v>0.49790000000000001</v>
      </c>
      <c r="G61" s="15">
        <v>0.49869999999999998</v>
      </c>
      <c r="H61" s="15">
        <v>0.51770000000000005</v>
      </c>
      <c r="I61" s="15"/>
    </row>
    <row r="62" spans="1:9" ht="15.75" customHeight="1">
      <c r="A62" s="15" t="s">
        <v>328</v>
      </c>
      <c r="B62" s="15"/>
      <c r="C62" s="15">
        <v>0.71719999999999995</v>
      </c>
      <c r="D62" s="15">
        <v>0.98899999999999999</v>
      </c>
      <c r="E62" s="15">
        <v>0.5</v>
      </c>
      <c r="F62" s="15">
        <v>0.84509999999999996</v>
      </c>
      <c r="G62" s="15">
        <v>0.73970000000000002</v>
      </c>
      <c r="H62" s="15">
        <v>0.98680000000000001</v>
      </c>
      <c r="I62" s="15"/>
    </row>
    <row r="63" spans="1:9" ht="15.75" customHeight="1">
      <c r="A63" s="15" t="s">
        <v>233</v>
      </c>
      <c r="B63" s="15"/>
      <c r="C63" s="15">
        <v>0.99370000000000003</v>
      </c>
      <c r="D63" s="15">
        <v>0.93089999999999995</v>
      </c>
      <c r="E63" s="15">
        <v>0.92800000000000005</v>
      </c>
      <c r="F63" s="15">
        <v>0.98829999999999996</v>
      </c>
      <c r="G63" s="15">
        <v>0.93799999999999994</v>
      </c>
      <c r="H63" s="15">
        <v>0.78490000000000004</v>
      </c>
      <c r="I63" s="15"/>
    </row>
    <row r="64" spans="1:9" ht="15.75" customHeight="1">
      <c r="A64" s="15" t="s">
        <v>329</v>
      </c>
      <c r="B64" s="15"/>
      <c r="C64" s="15">
        <v>0.99360000000000004</v>
      </c>
      <c r="D64" s="15">
        <v>0.98970000000000002</v>
      </c>
      <c r="E64" s="15">
        <v>0.999</v>
      </c>
      <c r="F64" s="15">
        <v>0.98899999999999999</v>
      </c>
      <c r="G64" s="15">
        <v>0.99360000000000004</v>
      </c>
      <c r="H64" s="15">
        <v>0.98970000000000002</v>
      </c>
      <c r="I64" s="15"/>
    </row>
    <row r="65" spans="1:9" ht="15.75" customHeight="1">
      <c r="A65" s="15" t="s">
        <v>235</v>
      </c>
      <c r="B65" s="15"/>
      <c r="C65" s="15">
        <v>0.99819999999999998</v>
      </c>
      <c r="D65" s="15">
        <v>0.9929</v>
      </c>
      <c r="E65" s="15">
        <v>0.99619999999999997</v>
      </c>
      <c r="F65" s="15">
        <v>0.99590000000000001</v>
      </c>
      <c r="G65" s="15">
        <v>0.98260000000000003</v>
      </c>
      <c r="H65" s="15">
        <v>0.97</v>
      </c>
      <c r="I65" s="15"/>
    </row>
    <row r="66" spans="1:9" ht="15.75" customHeight="1">
      <c r="A66" s="15" t="s">
        <v>318</v>
      </c>
      <c r="B66" s="15" t="s">
        <v>362</v>
      </c>
      <c r="C66" s="15"/>
      <c r="D66" s="15"/>
      <c r="E66" s="15"/>
      <c r="F66" s="15" t="s">
        <v>366</v>
      </c>
      <c r="G66" s="15"/>
      <c r="H66" s="15"/>
      <c r="I66" s="15" t="s">
        <v>369</v>
      </c>
    </row>
    <row r="67" spans="1:9" ht="15.75" customHeight="1">
      <c r="A67" s="15" t="s">
        <v>371</v>
      </c>
      <c r="B67" s="15">
        <v>0.42770000000000002</v>
      </c>
      <c r="C67" s="15"/>
      <c r="D67" s="15"/>
      <c r="E67" s="15"/>
      <c r="F67" s="15">
        <v>0.42770000000000002</v>
      </c>
      <c r="G67" s="15"/>
      <c r="H67" s="15"/>
      <c r="I67" s="15">
        <v>0.46189999999999998</v>
      </c>
    </row>
    <row r="68" spans="1:9" ht="15.75" customHeight="1">
      <c r="A68" s="15" t="s">
        <v>328</v>
      </c>
      <c r="B68" s="15">
        <v>0.50029999999999997</v>
      </c>
      <c r="C68" s="15"/>
      <c r="D68" s="15"/>
      <c r="E68" s="15"/>
      <c r="F68" s="15">
        <v>0.50039999999999996</v>
      </c>
      <c r="G68" s="15"/>
      <c r="H68" s="15"/>
      <c r="I68" s="15">
        <v>0.50060000000000004</v>
      </c>
    </row>
    <row r="69" spans="1:9" ht="15.75" customHeight="1">
      <c r="A69" s="15" t="s">
        <v>233</v>
      </c>
      <c r="B69" s="15">
        <v>0.53969999999999996</v>
      </c>
      <c r="C69" s="15"/>
      <c r="D69" s="15"/>
      <c r="E69" s="15"/>
      <c r="F69" s="15">
        <v>0.83479999999999999</v>
      </c>
      <c r="G69" s="15"/>
      <c r="H69" s="15"/>
      <c r="I69" s="15">
        <v>0.5554</v>
      </c>
    </row>
    <row r="70" spans="1:9" ht="15.75" customHeight="1">
      <c r="A70" s="15" t="s">
        <v>329</v>
      </c>
      <c r="B70" s="15">
        <v>0.85450000000000004</v>
      </c>
      <c r="C70" s="15"/>
      <c r="D70" s="15"/>
      <c r="E70" s="15"/>
      <c r="F70" s="15">
        <v>0.85450000000000004</v>
      </c>
      <c r="G70" s="15"/>
      <c r="H70" s="15"/>
      <c r="I70" s="15">
        <v>0.92159999999999997</v>
      </c>
    </row>
    <row r="71" spans="1:9" ht="13">
      <c r="A71" s="15" t="s">
        <v>235</v>
      </c>
      <c r="B71" s="15">
        <v>0.77339999999999998</v>
      </c>
      <c r="C71" s="15"/>
      <c r="D71" s="15"/>
      <c r="E71" s="15"/>
      <c r="F71" s="15">
        <v>0.93640000000000001</v>
      </c>
      <c r="G71" s="15"/>
      <c r="H71" s="15"/>
      <c r="I71" s="15">
        <v>0.79239999999999999</v>
      </c>
    </row>
    <row r="72" spans="1:9" ht="13">
      <c r="I72" s="229"/>
    </row>
  </sheetData>
  <mergeCells count="4">
    <mergeCell ref="B1:E1"/>
    <mergeCell ref="F1:I1"/>
    <mergeCell ref="J1:M1"/>
    <mergeCell ref="N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R541"/>
  <sheetViews>
    <sheetView workbookViewId="0">
      <pane ySplit="2" topLeftCell="A3" activePane="bottomLeft" state="frozen"/>
      <selection pane="bottomLeft" activeCell="B4" sqref="B4"/>
    </sheetView>
  </sheetViews>
  <sheetFormatPr baseColWidth="10" defaultColWidth="12.6640625" defaultRowHeight="15.75" customHeight="1"/>
  <cols>
    <col min="1" max="1" width="19.1640625" customWidth="1"/>
  </cols>
  <sheetData>
    <row r="1" spans="1:18" ht="15.75" customHeight="1">
      <c r="A1" s="15"/>
      <c r="B1" s="278" t="s">
        <v>8</v>
      </c>
      <c r="C1" s="251"/>
      <c r="D1" s="251"/>
      <c r="E1" s="244"/>
      <c r="F1" s="279" t="s">
        <v>216</v>
      </c>
      <c r="G1" s="251"/>
      <c r="H1" s="251"/>
      <c r="I1" s="244"/>
      <c r="M1" s="220"/>
    </row>
    <row r="2" spans="1:18" ht="15.75" customHeight="1">
      <c r="A2" s="15"/>
      <c r="B2" s="167">
        <v>2.5000000000000001E-2</v>
      </c>
      <c r="C2" s="168">
        <v>0.05</v>
      </c>
      <c r="D2" s="168">
        <v>0.25</v>
      </c>
      <c r="E2" s="168">
        <v>0.5</v>
      </c>
      <c r="F2" s="167">
        <v>2.5000000000000001E-2</v>
      </c>
      <c r="G2" s="168">
        <v>0.05</v>
      </c>
      <c r="H2" s="168">
        <v>0.25</v>
      </c>
      <c r="I2" s="168">
        <v>0.5</v>
      </c>
      <c r="M2" s="220"/>
    </row>
    <row r="3" spans="1:18" ht="15.75" customHeight="1">
      <c r="A3" s="201" t="s">
        <v>372</v>
      </c>
      <c r="B3" s="230" t="s">
        <v>373</v>
      </c>
      <c r="C3" s="230" t="s">
        <v>374</v>
      </c>
      <c r="D3" s="230" t="s">
        <v>375</v>
      </c>
      <c r="E3" s="230" t="s">
        <v>376</v>
      </c>
      <c r="F3" s="231" t="s">
        <v>377</v>
      </c>
      <c r="G3" s="231" t="s">
        <v>378</v>
      </c>
      <c r="H3" s="231" t="s">
        <v>379</v>
      </c>
      <c r="I3" s="231" t="s">
        <v>380</v>
      </c>
      <c r="J3" s="230"/>
      <c r="K3" s="230"/>
      <c r="L3" s="230"/>
      <c r="M3" s="230"/>
      <c r="N3" s="230"/>
      <c r="O3" s="230"/>
      <c r="P3" s="230"/>
      <c r="Q3" s="230"/>
      <c r="R3" s="230"/>
    </row>
    <row r="4" spans="1:18" ht="15.75" customHeight="1">
      <c r="A4" s="220" t="s">
        <v>232</v>
      </c>
      <c r="B4" s="15">
        <v>0.77439999999999998</v>
      </c>
      <c r="C4" s="15">
        <v>0.89400000000000002</v>
      </c>
      <c r="D4" s="15">
        <v>0.92559999999999998</v>
      </c>
      <c r="E4" s="15">
        <v>0.95120000000000005</v>
      </c>
      <c r="F4" s="15">
        <v>0.69789999999999996</v>
      </c>
      <c r="G4" s="15">
        <v>0.84930000000000005</v>
      </c>
      <c r="H4" s="15">
        <v>0.94399999999999995</v>
      </c>
      <c r="I4" s="15">
        <v>0.95209999999999995</v>
      </c>
    </row>
    <row r="5" spans="1:18" ht="15.75" customHeight="1">
      <c r="A5" s="220" t="s">
        <v>233</v>
      </c>
      <c r="B5" s="15">
        <v>0.99729999999999996</v>
      </c>
      <c r="C5" s="15">
        <v>0.99939999999999996</v>
      </c>
      <c r="D5" s="15">
        <v>0.99529999999999996</v>
      </c>
      <c r="E5" s="15">
        <v>0.99480000000000002</v>
      </c>
      <c r="F5" s="15">
        <v>0.99750000000000005</v>
      </c>
      <c r="G5" s="15">
        <v>0.99939999999999996</v>
      </c>
      <c r="H5" s="15">
        <v>0.99529999999999996</v>
      </c>
      <c r="I5" s="15">
        <v>0.99480000000000002</v>
      </c>
    </row>
    <row r="6" spans="1:18" ht="15.75" customHeight="1">
      <c r="A6" s="220" t="s">
        <v>234</v>
      </c>
      <c r="B6" s="15">
        <v>0.87660000000000005</v>
      </c>
      <c r="C6" s="15">
        <v>0.94440000000000002</v>
      </c>
      <c r="D6" s="15">
        <v>0.96140000000000003</v>
      </c>
      <c r="E6" s="15">
        <v>0.97499999999999998</v>
      </c>
      <c r="F6" s="15">
        <v>0.82489999999999997</v>
      </c>
      <c r="G6" s="15">
        <v>0.91859999999999997</v>
      </c>
      <c r="H6" s="15">
        <v>0.97119999999999995</v>
      </c>
      <c r="I6" s="15">
        <v>0.97550000000000003</v>
      </c>
    </row>
    <row r="7" spans="1:18" ht="15.75" customHeight="1">
      <c r="A7" s="220" t="s">
        <v>235</v>
      </c>
      <c r="B7" s="15">
        <v>0.99939999999999996</v>
      </c>
      <c r="C7" s="15">
        <v>0.99970000000000003</v>
      </c>
      <c r="D7" s="15">
        <v>0.99770000000000003</v>
      </c>
      <c r="E7" s="15">
        <v>0.99750000000000005</v>
      </c>
      <c r="F7" s="15">
        <v>0.99939999999999996</v>
      </c>
      <c r="G7" s="15">
        <v>0.99970000000000003</v>
      </c>
      <c r="H7" s="15">
        <v>0.99770000000000003</v>
      </c>
      <c r="I7" s="15">
        <v>0.99750000000000005</v>
      </c>
    </row>
    <row r="8" spans="1:18" ht="15.75" customHeight="1">
      <c r="A8" s="220" t="s">
        <v>236</v>
      </c>
      <c r="B8" s="15">
        <v>0.84919999999999995</v>
      </c>
      <c r="C8" s="15">
        <v>0.9395</v>
      </c>
      <c r="D8" s="15">
        <v>0.9597</v>
      </c>
      <c r="E8" s="15">
        <v>0.97550000000000003</v>
      </c>
      <c r="F8" s="15">
        <v>0.79710000000000003</v>
      </c>
      <c r="G8" s="15">
        <v>0.92030000000000001</v>
      </c>
      <c r="H8" s="15">
        <v>0.9718</v>
      </c>
      <c r="I8" s="15">
        <v>0.97589999999999999</v>
      </c>
    </row>
    <row r="9" spans="1:18" ht="15.75" customHeight="1">
      <c r="A9" s="220" t="s">
        <v>237</v>
      </c>
      <c r="B9" s="15">
        <v>0.99760000000000004</v>
      </c>
      <c r="C9" s="15">
        <v>0.99960000000000004</v>
      </c>
      <c r="D9" s="15">
        <v>0.99709999999999999</v>
      </c>
      <c r="E9" s="15">
        <v>0.99680000000000002</v>
      </c>
      <c r="F9" s="15">
        <v>0.99780000000000002</v>
      </c>
      <c r="G9" s="15">
        <v>0.99960000000000004</v>
      </c>
      <c r="H9" s="15">
        <v>0.99709999999999999</v>
      </c>
      <c r="I9" s="15">
        <v>0.99680000000000002</v>
      </c>
    </row>
    <row r="10" spans="1:18" ht="15.75" customHeight="1">
      <c r="A10" s="220" t="s">
        <v>381</v>
      </c>
      <c r="B10" s="15">
        <v>0.95940000000000003</v>
      </c>
      <c r="C10" s="15">
        <v>0.92769999999999997</v>
      </c>
      <c r="D10" s="15">
        <v>0.93489999999999995</v>
      </c>
      <c r="E10" s="15">
        <v>0.96389999999999998</v>
      </c>
      <c r="F10" s="15">
        <v>0.95540000000000003</v>
      </c>
      <c r="G10" s="15">
        <v>0.90610000000000002</v>
      </c>
      <c r="H10" s="15">
        <v>0.95669999999999999</v>
      </c>
      <c r="I10" s="15">
        <v>0.96489999999999998</v>
      </c>
    </row>
    <row r="11" spans="1:18" ht="15.75" customHeight="1">
      <c r="A11" s="220" t="s">
        <v>382</v>
      </c>
      <c r="B11" s="15">
        <v>0.999</v>
      </c>
      <c r="C11" s="15">
        <v>0.99980000000000002</v>
      </c>
      <c r="D11" s="15">
        <v>0.99929999999999997</v>
      </c>
      <c r="E11" s="15">
        <v>0.99939999999999996</v>
      </c>
      <c r="F11" s="15">
        <v>0.999</v>
      </c>
      <c r="G11" s="15">
        <v>0.99980000000000002</v>
      </c>
      <c r="H11" s="15">
        <v>0.99929999999999997</v>
      </c>
      <c r="I11" s="15">
        <v>0.99939999999999996</v>
      </c>
    </row>
    <row r="12" spans="1:18" ht="15.75" customHeight="1">
      <c r="A12" s="220" t="s">
        <v>383</v>
      </c>
      <c r="B12" s="15">
        <v>0.76170000000000004</v>
      </c>
      <c r="C12" s="15">
        <v>0.9516</v>
      </c>
      <c r="D12" s="15">
        <v>0.98580000000000001</v>
      </c>
      <c r="E12" s="15">
        <v>0.98729999999999996</v>
      </c>
      <c r="F12" s="15">
        <v>0.68379999999999996</v>
      </c>
      <c r="G12" s="15">
        <v>0.93500000000000005</v>
      </c>
      <c r="H12" s="15">
        <v>0.98750000000000004</v>
      </c>
      <c r="I12" s="15">
        <v>0.98719999999999997</v>
      </c>
    </row>
    <row r="13" spans="1:18" ht="15.75" customHeight="1">
      <c r="A13" s="220" t="s">
        <v>384</v>
      </c>
      <c r="B13" s="15">
        <v>0.99629999999999996</v>
      </c>
      <c r="C13" s="15">
        <v>0.99939999999999996</v>
      </c>
      <c r="D13" s="15">
        <v>0.995</v>
      </c>
      <c r="E13" s="15">
        <v>0.99419999999999997</v>
      </c>
      <c r="F13" s="15">
        <v>0.99660000000000004</v>
      </c>
      <c r="G13" s="15">
        <v>0.99939999999999996</v>
      </c>
      <c r="H13" s="15">
        <v>0.995</v>
      </c>
      <c r="I13" s="15">
        <v>0.99419999999999997</v>
      </c>
    </row>
    <row r="14" spans="1:18" ht="15.75" customHeight="1">
      <c r="A14" s="201" t="s">
        <v>372</v>
      </c>
      <c r="B14" s="232" t="s">
        <v>385</v>
      </c>
      <c r="C14" s="232" t="s">
        <v>386</v>
      </c>
      <c r="D14" s="232" t="s">
        <v>387</v>
      </c>
      <c r="E14" s="232" t="s">
        <v>388</v>
      </c>
      <c r="F14" s="232" t="s">
        <v>389</v>
      </c>
      <c r="G14" s="232" t="s">
        <v>390</v>
      </c>
      <c r="H14" s="232" t="s">
        <v>391</v>
      </c>
      <c r="I14" s="232" t="s">
        <v>392</v>
      </c>
      <c r="J14" s="232"/>
      <c r="K14" s="232"/>
      <c r="L14" s="232"/>
      <c r="M14" s="232"/>
      <c r="N14" s="232"/>
      <c r="O14" s="232"/>
      <c r="P14" s="232"/>
      <c r="Q14" s="232"/>
      <c r="R14" s="232"/>
    </row>
    <row r="15" spans="1:18" ht="15.75" customHeight="1">
      <c r="A15" s="220" t="s">
        <v>232</v>
      </c>
      <c r="B15" s="15">
        <v>0.58160000000000001</v>
      </c>
      <c r="C15" s="15">
        <v>0.4607</v>
      </c>
      <c r="D15" s="15">
        <v>0.52759999999999996</v>
      </c>
      <c r="E15" s="15">
        <v>0.5464</v>
      </c>
      <c r="F15" s="15">
        <v>0.54249999999999998</v>
      </c>
      <c r="G15" s="15">
        <v>0.44840000000000002</v>
      </c>
      <c r="H15" s="15">
        <v>0.4854</v>
      </c>
      <c r="I15" s="15">
        <v>0.55289999999999995</v>
      </c>
    </row>
    <row r="16" spans="1:18" ht="15.75" customHeight="1">
      <c r="A16" s="220" t="s">
        <v>233</v>
      </c>
      <c r="B16" s="15">
        <v>0.99729999999999996</v>
      </c>
      <c r="C16" s="15">
        <v>0.99150000000000005</v>
      </c>
      <c r="D16" s="15">
        <v>0.98360000000000003</v>
      </c>
      <c r="E16" s="15">
        <v>0.98140000000000005</v>
      </c>
      <c r="F16" s="15">
        <v>0.99719999999999998</v>
      </c>
      <c r="G16" s="15">
        <v>0.99150000000000005</v>
      </c>
      <c r="H16" s="15">
        <v>0.98370000000000002</v>
      </c>
      <c r="I16" s="15">
        <v>0.98150000000000004</v>
      </c>
    </row>
    <row r="17" spans="1:18" ht="15.75" customHeight="1">
      <c r="A17" s="220" t="s">
        <v>234</v>
      </c>
      <c r="B17" s="15">
        <v>0.9829</v>
      </c>
      <c r="C17" s="15">
        <v>0.88360000000000005</v>
      </c>
      <c r="D17" s="15">
        <v>0.94020000000000004</v>
      </c>
      <c r="E17" s="15">
        <v>0.95399999999999996</v>
      </c>
      <c r="F17" s="15">
        <v>0.95530000000000004</v>
      </c>
      <c r="G17" s="15">
        <v>0.83630000000000004</v>
      </c>
      <c r="H17" s="15">
        <v>0.89859999999999995</v>
      </c>
      <c r="I17" s="15">
        <v>0.9587</v>
      </c>
    </row>
    <row r="18" spans="1:18" ht="15.75" customHeight="1">
      <c r="A18" s="220" t="s">
        <v>235</v>
      </c>
      <c r="B18" s="15">
        <v>0.99970000000000003</v>
      </c>
      <c r="C18" s="15">
        <v>0.99919999999999998</v>
      </c>
      <c r="D18" s="15">
        <v>0.99950000000000006</v>
      </c>
      <c r="E18" s="15">
        <v>0.99960000000000004</v>
      </c>
      <c r="F18" s="15">
        <v>0.99970000000000003</v>
      </c>
      <c r="G18" s="15">
        <v>0.99919999999999998</v>
      </c>
      <c r="H18" s="15">
        <v>0.99950000000000006</v>
      </c>
      <c r="I18" s="15">
        <v>0.99960000000000004</v>
      </c>
    </row>
    <row r="19" spans="1:18" ht="15.75" customHeight="1">
      <c r="A19" s="220" t="s">
        <v>236</v>
      </c>
      <c r="B19" s="15">
        <v>0.30549999999999999</v>
      </c>
      <c r="C19" s="15">
        <v>7.3709999999999998E-2</v>
      </c>
      <c r="D19" s="15">
        <v>0.2072</v>
      </c>
      <c r="E19" s="15">
        <v>0.24429999999999999</v>
      </c>
      <c r="F19" s="15">
        <v>0.23019999999999999</v>
      </c>
      <c r="G19" s="15">
        <v>0.1172</v>
      </c>
      <c r="H19" s="15">
        <v>0.13589999999999999</v>
      </c>
      <c r="I19" s="15">
        <v>0.25700000000000001</v>
      </c>
    </row>
    <row r="20" spans="1:18" ht="15.75" customHeight="1">
      <c r="A20" s="220" t="s">
        <v>237</v>
      </c>
      <c r="B20" s="15">
        <v>0.99739999999999995</v>
      </c>
      <c r="C20" s="15">
        <v>0.9919</v>
      </c>
      <c r="D20" s="15">
        <v>0.98350000000000004</v>
      </c>
      <c r="E20" s="15">
        <v>0.98119999999999996</v>
      </c>
      <c r="F20" s="15">
        <v>0.99739999999999995</v>
      </c>
      <c r="G20" s="15">
        <v>0.99180000000000001</v>
      </c>
      <c r="H20" s="15">
        <v>0.98370000000000002</v>
      </c>
      <c r="I20" s="15">
        <v>0.98140000000000005</v>
      </c>
    </row>
    <row r="21" spans="1:18" ht="15.75" customHeight="1">
      <c r="A21" s="220" t="s">
        <v>381</v>
      </c>
      <c r="B21" s="15">
        <v>0.27650000000000002</v>
      </c>
      <c r="C21" s="15">
        <v>3.993E-2</v>
      </c>
      <c r="D21" s="15">
        <v>0.12479999999999999</v>
      </c>
      <c r="E21" s="15">
        <v>0.1651</v>
      </c>
      <c r="F21" s="15">
        <v>0.15809999999999999</v>
      </c>
      <c r="G21" s="15">
        <v>6.4070000000000002E-2</v>
      </c>
      <c r="H21" s="15">
        <v>7.8530000000000003E-2</v>
      </c>
      <c r="I21" s="15">
        <v>0.17960000000000001</v>
      </c>
    </row>
    <row r="22" spans="1:18" ht="15.75" customHeight="1">
      <c r="A22" s="220" t="s">
        <v>382</v>
      </c>
      <c r="B22" s="15">
        <v>0.999</v>
      </c>
      <c r="C22" s="15">
        <v>0.99790000000000001</v>
      </c>
      <c r="D22" s="15">
        <v>0.99860000000000004</v>
      </c>
      <c r="E22" s="15">
        <v>0.99860000000000004</v>
      </c>
      <c r="F22" s="15">
        <v>0.999</v>
      </c>
      <c r="G22" s="15">
        <v>0.998</v>
      </c>
      <c r="H22" s="15">
        <v>0.99860000000000004</v>
      </c>
      <c r="I22" s="15">
        <v>0.99860000000000004</v>
      </c>
    </row>
    <row r="23" spans="1:18" ht="15.75" customHeight="1">
      <c r="A23" s="220" t="s">
        <v>383</v>
      </c>
      <c r="B23" s="15">
        <v>0.34129999999999999</v>
      </c>
      <c r="C23" s="15">
        <v>0.47839999999999999</v>
      </c>
      <c r="D23" s="15">
        <v>0.61070000000000002</v>
      </c>
      <c r="E23" s="15">
        <v>0.47</v>
      </c>
      <c r="F23" s="15">
        <v>0.42320000000000002</v>
      </c>
      <c r="G23" s="15">
        <v>0.68779999999999997</v>
      </c>
      <c r="H23" s="15">
        <v>0.50429999999999997</v>
      </c>
      <c r="I23" s="15">
        <v>0.45179999999999998</v>
      </c>
    </row>
    <row r="24" spans="1:18" ht="15.75" customHeight="1">
      <c r="A24" s="220" t="s">
        <v>384</v>
      </c>
      <c r="B24" s="15">
        <v>0.99580000000000002</v>
      </c>
      <c r="C24" s="15">
        <v>0.9859</v>
      </c>
      <c r="D24" s="15">
        <v>0.96899999999999997</v>
      </c>
      <c r="E24" s="15">
        <v>0.96450000000000002</v>
      </c>
      <c r="F24" s="15">
        <v>0.99580000000000002</v>
      </c>
      <c r="G24" s="15">
        <v>0.98570000000000002</v>
      </c>
      <c r="H24" s="15">
        <v>0.96919999999999995</v>
      </c>
      <c r="I24" s="15">
        <v>0.9647</v>
      </c>
    </row>
    <row r="25" spans="1:18" ht="15.75" customHeight="1">
      <c r="A25" s="201" t="s">
        <v>372</v>
      </c>
      <c r="B25" s="233" t="s">
        <v>393</v>
      </c>
      <c r="C25" s="233" t="s">
        <v>394</v>
      </c>
      <c r="D25" s="233" t="s">
        <v>395</v>
      </c>
      <c r="E25" s="233" t="s">
        <v>396</v>
      </c>
      <c r="F25" s="233" t="s">
        <v>397</v>
      </c>
      <c r="G25" s="233" t="s">
        <v>398</v>
      </c>
      <c r="H25" s="233" t="s">
        <v>399</v>
      </c>
      <c r="I25" s="233" t="s">
        <v>400</v>
      </c>
      <c r="J25" s="233"/>
      <c r="K25" s="233"/>
      <c r="L25" s="233"/>
      <c r="M25" s="233"/>
      <c r="N25" s="233"/>
      <c r="O25" s="233"/>
      <c r="P25" s="233"/>
      <c r="Q25" s="233"/>
      <c r="R25" s="233"/>
    </row>
    <row r="26" spans="1:18" ht="15.75" customHeight="1">
      <c r="A26" s="220" t="s">
        <v>232</v>
      </c>
      <c r="B26" s="15">
        <v>0.25779999999999997</v>
      </c>
      <c r="C26" s="15">
        <v>0.41770000000000002</v>
      </c>
      <c r="D26" s="15">
        <v>0.48099999999999998</v>
      </c>
      <c r="E26" s="15">
        <v>0.46989999999999998</v>
      </c>
      <c r="F26" s="15">
        <v>0.1671</v>
      </c>
      <c r="G26" s="15">
        <v>0.35310000000000002</v>
      </c>
      <c r="H26" s="15">
        <v>0.51339999999999997</v>
      </c>
      <c r="I26" s="15">
        <v>0.4829</v>
      </c>
    </row>
    <row r="27" spans="1:18" ht="15.75" customHeight="1">
      <c r="A27" s="220" t="s">
        <v>233</v>
      </c>
      <c r="B27" s="15">
        <v>0.99939999999999996</v>
      </c>
      <c r="C27" s="15">
        <v>0.99939999999999996</v>
      </c>
      <c r="D27" s="15">
        <v>0.99219999999999997</v>
      </c>
      <c r="E27" s="15">
        <v>0.98640000000000005</v>
      </c>
      <c r="F27" s="15">
        <v>0.99939999999999996</v>
      </c>
      <c r="G27" s="15">
        <v>0.99929999999999997</v>
      </c>
      <c r="H27" s="15">
        <v>0.99219999999999997</v>
      </c>
      <c r="I27" s="15">
        <v>0.98650000000000004</v>
      </c>
    </row>
    <row r="28" spans="1:18" ht="15.75" customHeight="1">
      <c r="A28" s="220" t="s">
        <v>234</v>
      </c>
      <c r="B28" s="15">
        <v>0.41860000000000003</v>
      </c>
      <c r="C28" s="15">
        <v>0.71519999999999995</v>
      </c>
      <c r="D28" s="15">
        <v>0.79210000000000003</v>
      </c>
      <c r="E28" s="15">
        <v>0.75</v>
      </c>
      <c r="F28" s="15">
        <v>0.3211</v>
      </c>
      <c r="G28" s="15">
        <v>0.68430000000000002</v>
      </c>
      <c r="H28" s="15">
        <v>0.75249999999999995</v>
      </c>
      <c r="I28" s="15">
        <v>0.73809999999999998</v>
      </c>
    </row>
    <row r="29" spans="1:18" ht="15.75" customHeight="1">
      <c r="A29" s="220" t="s">
        <v>235</v>
      </c>
      <c r="B29" s="15">
        <v>0.99970000000000003</v>
      </c>
      <c r="C29" s="15">
        <v>0.99970000000000003</v>
      </c>
      <c r="D29" s="15">
        <v>0.99609999999999999</v>
      </c>
      <c r="E29" s="15">
        <v>0.99439999999999995</v>
      </c>
      <c r="F29" s="15">
        <v>0.99970000000000003</v>
      </c>
      <c r="G29" s="15">
        <v>0.99970000000000003</v>
      </c>
      <c r="H29" s="15">
        <v>0.99609999999999999</v>
      </c>
      <c r="I29" s="15">
        <v>0.99450000000000005</v>
      </c>
    </row>
    <row r="30" spans="1:18" ht="15.75" customHeight="1">
      <c r="A30" s="220" t="s">
        <v>236</v>
      </c>
      <c r="B30" s="15">
        <v>0.31369999999999998</v>
      </c>
      <c r="C30" s="15">
        <v>0.82509999999999994</v>
      </c>
      <c r="D30" s="15">
        <v>0.87780000000000002</v>
      </c>
      <c r="E30" s="15">
        <v>0.84560000000000002</v>
      </c>
      <c r="F30" s="15">
        <v>4.965E-2</v>
      </c>
      <c r="G30" s="15">
        <v>0.81079999999999997</v>
      </c>
      <c r="H30" s="15">
        <v>0.83889999999999998</v>
      </c>
      <c r="I30" s="15">
        <v>0.83220000000000005</v>
      </c>
    </row>
    <row r="31" spans="1:18" ht="15.75" customHeight="1">
      <c r="A31" s="220" t="s">
        <v>237</v>
      </c>
      <c r="B31" s="15">
        <v>0.99960000000000004</v>
      </c>
      <c r="C31" s="15">
        <v>0.99970000000000003</v>
      </c>
      <c r="D31" s="15">
        <v>0.99650000000000005</v>
      </c>
      <c r="E31" s="15">
        <v>0.99609999999999999</v>
      </c>
      <c r="F31" s="15">
        <v>0.99960000000000004</v>
      </c>
      <c r="G31" s="15">
        <v>0.99970000000000003</v>
      </c>
      <c r="H31" s="15">
        <v>0.99650000000000005</v>
      </c>
      <c r="I31" s="15">
        <v>0.99619999999999997</v>
      </c>
    </row>
    <row r="32" spans="1:18" ht="15.75" customHeight="1">
      <c r="A32" s="220" t="s">
        <v>381</v>
      </c>
      <c r="B32" s="15">
        <v>0.99909999999999999</v>
      </c>
      <c r="C32" s="15">
        <v>0.73609999999999998</v>
      </c>
      <c r="D32" s="15">
        <v>0.79449999999999998</v>
      </c>
      <c r="E32" s="15">
        <v>0.74209999999999998</v>
      </c>
      <c r="F32" s="15">
        <v>1</v>
      </c>
      <c r="G32" s="15">
        <v>0.69599999999999995</v>
      </c>
      <c r="H32" s="15">
        <v>0.76749999999999996</v>
      </c>
      <c r="I32" s="15">
        <v>0.75160000000000005</v>
      </c>
    </row>
    <row r="33" spans="1:18" ht="15.75" customHeight="1">
      <c r="A33" s="220" t="s">
        <v>382</v>
      </c>
      <c r="B33" s="15">
        <v>0.99950000000000006</v>
      </c>
      <c r="C33" s="15">
        <v>0.99950000000000006</v>
      </c>
      <c r="D33" s="15">
        <v>0.997</v>
      </c>
      <c r="E33" s="15">
        <v>0.99460000000000004</v>
      </c>
      <c r="F33" s="15">
        <v>0.99950000000000006</v>
      </c>
      <c r="G33" s="15">
        <v>0.99950000000000006</v>
      </c>
      <c r="H33" s="15">
        <v>0.997</v>
      </c>
      <c r="I33" s="15">
        <v>0.99470000000000003</v>
      </c>
    </row>
    <row r="34" spans="1:18" ht="15.75" customHeight="1">
      <c r="A34" s="220" t="s">
        <v>383</v>
      </c>
      <c r="B34" s="15">
        <v>0.186</v>
      </c>
      <c r="C34" s="15">
        <v>0.9385</v>
      </c>
      <c r="D34" s="15">
        <v>0.98060000000000003</v>
      </c>
      <c r="E34" s="15">
        <v>0.98270000000000002</v>
      </c>
      <c r="F34" s="15">
        <v>2.546E-2</v>
      </c>
      <c r="G34" s="15">
        <v>0.97089999999999999</v>
      </c>
      <c r="H34" s="15">
        <v>0.92490000000000006</v>
      </c>
      <c r="I34" s="15">
        <v>0.93210000000000004</v>
      </c>
    </row>
    <row r="35" spans="1:18" ht="15.75" customHeight="1">
      <c r="A35" s="220" t="s">
        <v>384</v>
      </c>
      <c r="B35" s="15">
        <v>0.99970000000000003</v>
      </c>
      <c r="C35" s="15">
        <v>0.99990000000000001</v>
      </c>
      <c r="D35" s="15">
        <v>0.996</v>
      </c>
      <c r="E35" s="15">
        <v>0.99770000000000003</v>
      </c>
      <c r="F35" s="15">
        <v>0.99980000000000002</v>
      </c>
      <c r="G35" s="15">
        <v>0.99980000000000002</v>
      </c>
      <c r="H35" s="15">
        <v>0.996</v>
      </c>
      <c r="I35" s="15">
        <v>0.99760000000000004</v>
      </c>
    </row>
    <row r="36" spans="1:18" ht="15.75" customHeight="1">
      <c r="A36" s="201" t="s">
        <v>372</v>
      </c>
      <c r="B36" s="234" t="s">
        <v>401</v>
      </c>
      <c r="C36" s="234" t="s">
        <v>402</v>
      </c>
      <c r="D36" s="234" t="s">
        <v>403</v>
      </c>
      <c r="E36" s="234" t="s">
        <v>404</v>
      </c>
      <c r="F36" s="234" t="s">
        <v>405</v>
      </c>
      <c r="G36" s="234" t="s">
        <v>406</v>
      </c>
      <c r="H36" s="234" t="s">
        <v>407</v>
      </c>
      <c r="I36" s="234" t="s">
        <v>408</v>
      </c>
      <c r="J36" s="234"/>
      <c r="K36" s="234"/>
      <c r="L36" s="234"/>
      <c r="M36" s="234"/>
      <c r="N36" s="234"/>
      <c r="O36" s="234"/>
      <c r="P36" s="234"/>
      <c r="Q36" s="234"/>
      <c r="R36" s="234"/>
    </row>
    <row r="37" spans="1:18" ht="15.75" customHeight="1">
      <c r="A37" s="220" t="s">
        <v>232</v>
      </c>
      <c r="B37" s="15">
        <v>0.36709999999999998</v>
      </c>
      <c r="C37" s="15">
        <v>0.81210000000000004</v>
      </c>
      <c r="D37" s="15">
        <v>0.86599999999999999</v>
      </c>
      <c r="E37" s="15">
        <v>0.93179999999999996</v>
      </c>
      <c r="F37" s="15">
        <v>0.42580000000000001</v>
      </c>
      <c r="G37" s="15">
        <v>0.77669999999999995</v>
      </c>
      <c r="H37" s="15">
        <v>0.93459999999999999</v>
      </c>
      <c r="I37" s="15">
        <v>0.92949999999999999</v>
      </c>
    </row>
    <row r="38" spans="1:18" ht="15.75" customHeight="1">
      <c r="A38" s="220" t="s">
        <v>233</v>
      </c>
      <c r="B38" s="15">
        <v>0.99990000000000001</v>
      </c>
      <c r="C38" s="15">
        <v>0.99590000000000001</v>
      </c>
      <c r="D38" s="15">
        <v>0.99409999999999998</v>
      </c>
      <c r="E38" s="15">
        <v>0.98909999999999998</v>
      </c>
      <c r="F38" s="15">
        <v>0.99990000000000001</v>
      </c>
      <c r="G38" s="15">
        <v>0.99570000000000003</v>
      </c>
      <c r="H38" s="15">
        <v>0.99429999999999996</v>
      </c>
      <c r="I38" s="15">
        <v>0.98880000000000001</v>
      </c>
    </row>
    <row r="39" spans="1:18" ht="15.75" customHeight="1">
      <c r="A39" s="220" t="s">
        <v>234</v>
      </c>
      <c r="B39" s="15">
        <v>0.65620000000000001</v>
      </c>
      <c r="C39" s="15">
        <v>0.9032</v>
      </c>
      <c r="D39" s="15">
        <v>0.93589999999999995</v>
      </c>
      <c r="E39" s="15">
        <v>0.96799999999999997</v>
      </c>
      <c r="F39" s="15">
        <v>0.71799999999999997</v>
      </c>
      <c r="G39" s="15">
        <v>0.88639999999999997</v>
      </c>
      <c r="H39" s="15">
        <v>0.96940000000000004</v>
      </c>
      <c r="I39" s="15">
        <v>0.96679999999999999</v>
      </c>
    </row>
    <row r="40" spans="1:18" ht="15.75" customHeight="1">
      <c r="A40" s="220" t="s">
        <v>235</v>
      </c>
      <c r="B40" s="15">
        <v>1</v>
      </c>
      <c r="C40" s="15">
        <v>0.998</v>
      </c>
      <c r="D40" s="15">
        <v>0.997</v>
      </c>
      <c r="E40" s="15">
        <v>0.99460000000000004</v>
      </c>
      <c r="F40" s="15">
        <v>1</v>
      </c>
      <c r="G40" s="15">
        <v>0.99790000000000001</v>
      </c>
      <c r="H40" s="15">
        <v>0.99709999999999999</v>
      </c>
      <c r="I40" s="15">
        <v>0.99450000000000005</v>
      </c>
    </row>
    <row r="41" spans="1:18" ht="15.75" customHeight="1">
      <c r="A41" s="220" t="s">
        <v>236</v>
      </c>
      <c r="B41" s="15">
        <v>0.78349999999999997</v>
      </c>
      <c r="C41" s="15">
        <v>0.92379999999999995</v>
      </c>
      <c r="D41" s="15">
        <v>0.95209999999999995</v>
      </c>
      <c r="E41" s="15">
        <v>0.97560000000000002</v>
      </c>
      <c r="F41" s="15">
        <v>0.82589999999999997</v>
      </c>
      <c r="G41" s="15">
        <v>0.91439999999999999</v>
      </c>
      <c r="H41" s="15">
        <v>0.97670000000000001</v>
      </c>
      <c r="I41" s="15">
        <v>0.97460000000000002</v>
      </c>
    </row>
    <row r="42" spans="1:18" ht="15.75" customHeight="1">
      <c r="A42" s="220" t="s">
        <v>237</v>
      </c>
      <c r="B42" s="15">
        <v>1</v>
      </c>
      <c r="C42" s="15">
        <v>0.99760000000000004</v>
      </c>
      <c r="D42" s="15">
        <v>0.997</v>
      </c>
      <c r="E42" s="15">
        <v>0.99519999999999997</v>
      </c>
      <c r="F42" s="15">
        <v>1</v>
      </c>
      <c r="G42" s="15">
        <v>0.99739999999999995</v>
      </c>
      <c r="H42" s="15">
        <v>0.99709999999999999</v>
      </c>
      <c r="I42" s="15">
        <v>0.99509999999999998</v>
      </c>
    </row>
    <row r="43" spans="1:18" ht="15.75" customHeight="1">
      <c r="A43" s="220" t="s">
        <v>381</v>
      </c>
      <c r="B43" s="15">
        <v>0.64419999999999999</v>
      </c>
      <c r="C43" s="15">
        <v>0.91900000000000004</v>
      </c>
      <c r="D43" s="15">
        <v>0.94240000000000002</v>
      </c>
      <c r="E43" s="15">
        <v>0.99780000000000002</v>
      </c>
      <c r="F43" s="15">
        <v>0.70420000000000005</v>
      </c>
      <c r="G43" s="15">
        <v>0.92310000000000003</v>
      </c>
      <c r="H43" s="15">
        <v>0.99639999999999995</v>
      </c>
      <c r="I43" s="15">
        <v>0.99929999999999997</v>
      </c>
    </row>
    <row r="44" spans="1:18" ht="15.75" customHeight="1">
      <c r="A44" s="220" t="s">
        <v>382</v>
      </c>
      <c r="B44" s="15">
        <v>1</v>
      </c>
      <c r="C44" s="15">
        <v>0.99860000000000004</v>
      </c>
      <c r="D44" s="15">
        <v>0.99850000000000005</v>
      </c>
      <c r="E44" s="15">
        <v>0.99870000000000003</v>
      </c>
      <c r="F44" s="15">
        <v>1</v>
      </c>
      <c r="G44" s="15">
        <v>0.99860000000000004</v>
      </c>
      <c r="H44" s="15">
        <v>0.99850000000000005</v>
      </c>
      <c r="I44" s="15">
        <v>0.99870000000000003</v>
      </c>
    </row>
    <row r="45" spans="1:18" ht="15.75" customHeight="1">
      <c r="A45" s="220" t="s">
        <v>383</v>
      </c>
      <c r="B45" s="15">
        <v>0.99970000000000003</v>
      </c>
      <c r="C45" s="15">
        <v>0.92859999999999998</v>
      </c>
      <c r="D45" s="15">
        <v>0.96209999999999996</v>
      </c>
      <c r="E45" s="15">
        <v>0.95430000000000004</v>
      </c>
      <c r="F45" s="15">
        <v>0.99850000000000005</v>
      </c>
      <c r="G45" s="15">
        <v>0.90590000000000004</v>
      </c>
      <c r="H45" s="15">
        <v>0.95779999999999998</v>
      </c>
      <c r="I45" s="15">
        <v>0.95109999999999995</v>
      </c>
    </row>
    <row r="46" spans="1:18" ht="15.75" customHeight="1">
      <c r="A46" s="220" t="s">
        <v>384</v>
      </c>
      <c r="B46" s="15">
        <v>0.99990000000000001</v>
      </c>
      <c r="C46" s="15">
        <v>0.99650000000000005</v>
      </c>
      <c r="D46" s="15">
        <v>0.99560000000000004</v>
      </c>
      <c r="E46" s="15">
        <v>0.99170000000000003</v>
      </c>
      <c r="F46" s="15">
        <v>0.99990000000000001</v>
      </c>
      <c r="G46" s="15">
        <v>0.99629999999999996</v>
      </c>
      <c r="H46" s="15">
        <v>0.99570000000000003</v>
      </c>
      <c r="I46" s="15">
        <v>0.99150000000000005</v>
      </c>
    </row>
    <row r="47" spans="1:18" ht="15.75" customHeight="1">
      <c r="A47" s="201" t="s">
        <v>372</v>
      </c>
      <c r="B47" s="235" t="s">
        <v>409</v>
      </c>
      <c r="C47" s="235" t="s">
        <v>410</v>
      </c>
      <c r="D47" s="235" t="s">
        <v>411</v>
      </c>
      <c r="E47" s="235" t="s">
        <v>412</v>
      </c>
      <c r="F47" s="235" t="s">
        <v>413</v>
      </c>
      <c r="G47" s="235" t="s">
        <v>414</v>
      </c>
      <c r="H47" s="235" t="s">
        <v>415</v>
      </c>
      <c r="I47" s="235" t="s">
        <v>416</v>
      </c>
      <c r="J47" s="235"/>
      <c r="K47" s="235"/>
      <c r="L47" s="235"/>
      <c r="M47" s="235"/>
      <c r="N47" s="235"/>
      <c r="O47" s="235"/>
      <c r="P47" s="235"/>
      <c r="Q47" s="235"/>
      <c r="R47" s="235"/>
    </row>
    <row r="48" spans="1:18" ht="15.75" customHeight="1">
      <c r="A48" s="220" t="s">
        <v>232</v>
      </c>
      <c r="B48" s="15">
        <v>0.37930000000000003</v>
      </c>
      <c r="C48" s="15">
        <v>0.52329999999999999</v>
      </c>
      <c r="D48" s="15">
        <v>0.61350000000000005</v>
      </c>
      <c r="E48" s="15">
        <v>0.5</v>
      </c>
      <c r="F48" s="15">
        <v>0.3952</v>
      </c>
      <c r="G48" s="15">
        <v>0.48270000000000002</v>
      </c>
      <c r="H48" s="15">
        <v>0.5</v>
      </c>
      <c r="I48" s="15">
        <v>0.5</v>
      </c>
    </row>
    <row r="49" spans="1:18" ht="15.75" customHeight="1">
      <c r="A49" s="220" t="s">
        <v>233</v>
      </c>
      <c r="B49" s="15">
        <v>0.99960000000000004</v>
      </c>
      <c r="C49" s="15">
        <v>0.99970000000000003</v>
      </c>
      <c r="D49" s="15">
        <v>0.99960000000000004</v>
      </c>
      <c r="E49" s="15">
        <v>0.99950000000000006</v>
      </c>
      <c r="F49" s="15">
        <v>0.99960000000000004</v>
      </c>
      <c r="G49" s="15">
        <v>0.99960000000000004</v>
      </c>
      <c r="H49" s="15">
        <v>0.99960000000000004</v>
      </c>
      <c r="I49" s="15">
        <v>0.99950000000000006</v>
      </c>
    </row>
    <row r="50" spans="1:18" ht="15.75" customHeight="1">
      <c r="A50" s="220" t="s">
        <v>234</v>
      </c>
      <c r="B50" s="15">
        <v>0.73680000000000001</v>
      </c>
      <c r="C50" s="15">
        <v>0.96719999999999995</v>
      </c>
      <c r="D50" s="15">
        <v>0.99970000000000003</v>
      </c>
      <c r="E50" s="15">
        <v>1</v>
      </c>
      <c r="F50" s="15">
        <v>0.7903</v>
      </c>
      <c r="G50" s="15">
        <v>0.96540000000000004</v>
      </c>
      <c r="H50" s="15">
        <v>1</v>
      </c>
      <c r="I50" s="15">
        <v>1</v>
      </c>
    </row>
    <row r="51" spans="1:18" ht="15.75" customHeight="1">
      <c r="A51" s="220" t="s">
        <v>235</v>
      </c>
      <c r="B51" s="15">
        <v>0.99980000000000002</v>
      </c>
      <c r="C51" s="15">
        <v>0.99980000000000002</v>
      </c>
      <c r="D51" s="15">
        <v>0.99990000000000001</v>
      </c>
      <c r="E51" s="15">
        <v>0.99990000000000001</v>
      </c>
      <c r="F51" s="15">
        <v>0.99990000000000001</v>
      </c>
      <c r="G51" s="15">
        <v>0.99980000000000002</v>
      </c>
      <c r="H51" s="15">
        <v>0.99990000000000001</v>
      </c>
      <c r="I51" s="15">
        <v>0.99990000000000001</v>
      </c>
    </row>
    <row r="52" spans="1:18" ht="15.75" customHeight="1">
      <c r="A52" s="220" t="s">
        <v>236</v>
      </c>
      <c r="B52" s="15">
        <v>0.84740000000000004</v>
      </c>
      <c r="C52" s="15">
        <v>0.98329999999999995</v>
      </c>
      <c r="D52" s="15">
        <v>0.99990000000000001</v>
      </c>
      <c r="E52" s="15">
        <v>1</v>
      </c>
      <c r="F52" s="15">
        <v>0.88290000000000002</v>
      </c>
      <c r="G52" s="15">
        <v>0.98240000000000005</v>
      </c>
      <c r="H52" s="15">
        <v>1</v>
      </c>
      <c r="I52" s="15">
        <v>1</v>
      </c>
    </row>
    <row r="53" spans="1:18" ht="15.75" customHeight="1">
      <c r="A53" s="220" t="s">
        <v>237</v>
      </c>
      <c r="B53" s="15">
        <v>0.99970000000000003</v>
      </c>
      <c r="C53" s="15">
        <v>0.99990000000000001</v>
      </c>
      <c r="D53" s="15">
        <v>1</v>
      </c>
      <c r="E53" s="15">
        <v>1</v>
      </c>
      <c r="F53" s="15">
        <v>0.99970000000000003</v>
      </c>
      <c r="G53" s="15">
        <v>0.99980000000000002</v>
      </c>
      <c r="H53" s="15">
        <v>1</v>
      </c>
      <c r="I53" s="15">
        <v>1</v>
      </c>
    </row>
    <row r="54" spans="1:18" ht="15.75" customHeight="1">
      <c r="A54" s="220" t="s">
        <v>381</v>
      </c>
      <c r="B54" s="15">
        <v>0.99980000000000002</v>
      </c>
      <c r="C54" s="15">
        <v>0.99980000000000002</v>
      </c>
      <c r="D54" s="15">
        <v>0.99970000000000003</v>
      </c>
      <c r="E54" s="15">
        <v>1</v>
      </c>
      <c r="F54" s="15">
        <v>1</v>
      </c>
      <c r="G54" s="15">
        <v>1</v>
      </c>
      <c r="H54" s="15">
        <v>1</v>
      </c>
      <c r="I54" s="15">
        <v>1</v>
      </c>
    </row>
    <row r="55" spans="1:18" ht="15.75" customHeight="1">
      <c r="A55" s="220" t="s">
        <v>382</v>
      </c>
      <c r="B55" s="15">
        <v>0.99960000000000004</v>
      </c>
      <c r="C55" s="15">
        <v>0.99980000000000002</v>
      </c>
      <c r="D55" s="15">
        <v>1</v>
      </c>
      <c r="E55" s="15">
        <v>1</v>
      </c>
      <c r="F55" s="15">
        <v>0.99970000000000003</v>
      </c>
      <c r="G55" s="15">
        <v>0.99980000000000002</v>
      </c>
      <c r="H55" s="15">
        <v>1</v>
      </c>
      <c r="I55" s="15">
        <v>1</v>
      </c>
    </row>
    <row r="56" spans="1:18" ht="15.75" customHeight="1">
      <c r="A56" s="220" t="s">
        <v>383</v>
      </c>
      <c r="B56" s="15">
        <v>0.73519999999999996</v>
      </c>
      <c r="C56" s="15">
        <v>0.96730000000000005</v>
      </c>
      <c r="D56" s="15">
        <v>1</v>
      </c>
      <c r="E56" s="15">
        <v>1</v>
      </c>
      <c r="F56" s="15">
        <v>0.7903</v>
      </c>
      <c r="G56" s="15">
        <v>0.96540000000000004</v>
      </c>
      <c r="H56" s="15">
        <v>1</v>
      </c>
      <c r="I56" s="15">
        <v>1</v>
      </c>
    </row>
    <row r="57" spans="1:18" ht="15.75" customHeight="1">
      <c r="A57" s="220" t="s">
        <v>384</v>
      </c>
      <c r="B57" s="15">
        <v>0.99980000000000002</v>
      </c>
      <c r="C57" s="15">
        <v>0.99990000000000001</v>
      </c>
      <c r="D57" s="15">
        <v>1</v>
      </c>
      <c r="E57" s="15">
        <v>1</v>
      </c>
      <c r="F57" s="15">
        <v>0.99970000000000003</v>
      </c>
      <c r="G57" s="15">
        <v>0.99990000000000001</v>
      </c>
      <c r="H57" s="15">
        <v>1</v>
      </c>
      <c r="I57" s="15">
        <v>1</v>
      </c>
    </row>
    <row r="58" spans="1:18" ht="15.75" customHeight="1">
      <c r="A58" s="201" t="s">
        <v>372</v>
      </c>
      <c r="B58" s="236" t="s">
        <v>417</v>
      </c>
      <c r="C58" s="237" t="s">
        <v>418</v>
      </c>
      <c r="D58" s="236" t="s">
        <v>419</v>
      </c>
      <c r="E58" s="236" t="s">
        <v>420</v>
      </c>
      <c r="F58" s="236" t="s">
        <v>421</v>
      </c>
      <c r="G58" s="236" t="s">
        <v>422</v>
      </c>
      <c r="H58" s="236" t="s">
        <v>423</v>
      </c>
      <c r="I58" s="236" t="s">
        <v>424</v>
      </c>
      <c r="J58" s="236"/>
      <c r="K58" s="236"/>
      <c r="L58" s="236"/>
      <c r="M58" s="236"/>
      <c r="N58" s="236"/>
      <c r="O58" s="236"/>
      <c r="P58" s="236"/>
      <c r="Q58" s="236"/>
      <c r="R58" s="236"/>
    </row>
    <row r="59" spans="1:18" ht="15.75" customHeight="1">
      <c r="A59" s="220" t="s">
        <v>232</v>
      </c>
      <c r="B59" s="15">
        <v>0.46860000000000002</v>
      </c>
      <c r="C59" s="15">
        <v>0.41880000000000001</v>
      </c>
      <c r="D59" s="15">
        <v>0.53220000000000001</v>
      </c>
      <c r="E59" s="15">
        <v>0.52880000000000005</v>
      </c>
      <c r="F59" s="15">
        <v>0.46539999999999998</v>
      </c>
      <c r="G59" s="15">
        <v>0.4194</v>
      </c>
      <c r="H59" s="15">
        <v>0.48720000000000002</v>
      </c>
      <c r="I59" s="15">
        <v>0.51759999999999995</v>
      </c>
    </row>
    <row r="60" spans="1:18" ht="15.75" customHeight="1">
      <c r="A60" s="220" t="s">
        <v>233</v>
      </c>
      <c r="B60" s="15">
        <v>0.97909999999999997</v>
      </c>
      <c r="C60" s="15">
        <v>0.97899999999999998</v>
      </c>
      <c r="D60" s="15">
        <v>0.93979999999999997</v>
      </c>
      <c r="E60" s="15">
        <v>0.92230000000000001</v>
      </c>
      <c r="F60" s="15">
        <v>0.97870000000000001</v>
      </c>
      <c r="G60" s="15">
        <v>0.97919999999999996</v>
      </c>
      <c r="H60" s="15">
        <v>0.93799999999999994</v>
      </c>
      <c r="I60" s="15">
        <v>0.92159999999999997</v>
      </c>
    </row>
    <row r="61" spans="1:18" ht="15.75" customHeight="1">
      <c r="A61" s="220" t="s">
        <v>234</v>
      </c>
      <c r="B61" s="15">
        <v>0.84809999999999997</v>
      </c>
      <c r="C61" s="15">
        <v>0.7651</v>
      </c>
      <c r="D61" s="15">
        <v>0.93140000000000001</v>
      </c>
      <c r="E61" s="15">
        <v>0.9214</v>
      </c>
      <c r="F61" s="15">
        <v>0.88790000000000002</v>
      </c>
      <c r="G61" s="15">
        <v>0.80569999999999997</v>
      </c>
      <c r="H61" s="15">
        <v>0.89149999999999996</v>
      </c>
      <c r="I61" s="15">
        <v>0.9133</v>
      </c>
    </row>
    <row r="62" spans="1:18" ht="15.75" customHeight="1">
      <c r="A62" s="220" t="s">
        <v>235</v>
      </c>
      <c r="B62" s="15">
        <v>0.99709999999999999</v>
      </c>
      <c r="C62" s="15">
        <v>0.99609999999999999</v>
      </c>
      <c r="D62" s="15">
        <v>0.99070000000000003</v>
      </c>
      <c r="E62" s="15">
        <v>0.99180000000000001</v>
      </c>
      <c r="F62" s="15">
        <v>0.99709999999999999</v>
      </c>
      <c r="G62" s="15">
        <v>0.99609999999999999</v>
      </c>
      <c r="H62" s="15">
        <v>0.99039999999999995</v>
      </c>
      <c r="I62" s="15">
        <v>0.99180000000000001</v>
      </c>
    </row>
    <row r="63" spans="1:18" ht="15.75" customHeight="1">
      <c r="A63" s="220" t="s">
        <v>236</v>
      </c>
      <c r="B63" s="15">
        <v>0.1678</v>
      </c>
      <c r="C63" s="15">
        <v>0.14319999999999999</v>
      </c>
      <c r="D63" s="15">
        <v>0.23569999999999999</v>
      </c>
      <c r="E63" s="15">
        <v>0.2412</v>
      </c>
      <c r="F63" s="15">
        <v>8.3269999999999997E-2</v>
      </c>
      <c r="G63" s="15">
        <v>6.6519999999999996E-2</v>
      </c>
      <c r="H63" s="15">
        <v>0.15490000000000001</v>
      </c>
      <c r="I63" s="15">
        <v>0.219</v>
      </c>
    </row>
    <row r="64" spans="1:18" ht="15.75" customHeight="1">
      <c r="A64" s="220" t="s">
        <v>237</v>
      </c>
      <c r="B64" s="15">
        <v>0.98029999999999995</v>
      </c>
      <c r="C64" s="15">
        <v>0.98089999999999999</v>
      </c>
      <c r="D64" s="15">
        <v>0.94159999999999999</v>
      </c>
      <c r="E64" s="15">
        <v>0.92069999999999996</v>
      </c>
      <c r="F64" s="15">
        <v>0.97989999999999999</v>
      </c>
      <c r="G64" s="15">
        <v>0.98099999999999998</v>
      </c>
      <c r="H64" s="15">
        <v>0.93979999999999997</v>
      </c>
      <c r="I64" s="15">
        <v>0.92</v>
      </c>
    </row>
    <row r="65" spans="1:9" ht="15.75" customHeight="1">
      <c r="A65" s="220" t="s">
        <v>381</v>
      </c>
      <c r="B65" s="15">
        <v>0.1077</v>
      </c>
      <c r="C65" s="15">
        <v>8.3080000000000001E-2</v>
      </c>
      <c r="D65" s="15">
        <v>0.16789999999999999</v>
      </c>
      <c r="E65" s="15">
        <v>0.16639999999999999</v>
      </c>
      <c r="F65" s="15">
        <v>5.4289999999999998E-2</v>
      </c>
      <c r="G65" s="15">
        <v>3.8539999999999998E-2</v>
      </c>
      <c r="H65" s="15">
        <v>9.9540000000000003E-2</v>
      </c>
      <c r="I65" s="15">
        <v>0.14729999999999999</v>
      </c>
    </row>
    <row r="66" spans="1:9" ht="15.75" customHeight="1">
      <c r="A66" s="220" t="s">
        <v>382</v>
      </c>
      <c r="B66" s="15">
        <v>0.995</v>
      </c>
      <c r="C66" s="15">
        <v>0.99539999999999995</v>
      </c>
      <c r="D66" s="15">
        <v>0.98699999999999999</v>
      </c>
      <c r="E66" s="15">
        <v>0.98440000000000005</v>
      </c>
      <c r="F66" s="15">
        <v>0.99519999999999997</v>
      </c>
      <c r="G66" s="15">
        <v>0.99550000000000005</v>
      </c>
      <c r="H66" s="15">
        <v>0.98709999999999998</v>
      </c>
      <c r="I66" s="15">
        <v>0.98419999999999996</v>
      </c>
    </row>
    <row r="67" spans="1:9" ht="15.75" customHeight="1">
      <c r="A67" s="220" t="s">
        <v>383</v>
      </c>
      <c r="B67" s="15">
        <v>0.37930000000000003</v>
      </c>
      <c r="C67" s="15">
        <v>0.51919999999999999</v>
      </c>
      <c r="D67" s="15">
        <v>0.39560000000000001</v>
      </c>
      <c r="E67" s="15">
        <v>0.438</v>
      </c>
      <c r="F67" s="15">
        <v>0.17860000000000001</v>
      </c>
      <c r="G67" s="15">
        <v>0.2429</v>
      </c>
      <c r="H67" s="15">
        <v>0.34870000000000001</v>
      </c>
      <c r="I67" s="15">
        <v>0.42670000000000002</v>
      </c>
    </row>
    <row r="68" spans="1:9" ht="15.75" customHeight="1">
      <c r="A68" s="220" t="s">
        <v>384</v>
      </c>
      <c r="B68" s="15">
        <v>0.96599999999999997</v>
      </c>
      <c r="C68" s="15">
        <v>0.9667</v>
      </c>
      <c r="D68" s="15">
        <v>0.90010000000000001</v>
      </c>
      <c r="E68" s="15">
        <v>0.86480000000000001</v>
      </c>
      <c r="F68" s="15">
        <v>0.96499999999999997</v>
      </c>
      <c r="G68" s="15">
        <v>0.96699999999999997</v>
      </c>
      <c r="H68" s="15">
        <v>0.89670000000000005</v>
      </c>
      <c r="I68" s="15">
        <v>0.86370000000000002</v>
      </c>
    </row>
    <row r="69" spans="1:9" ht="15.75" customHeight="1">
      <c r="A69" s="215"/>
    </row>
    <row r="70" spans="1:9" ht="15.75" customHeight="1">
      <c r="A70" s="215"/>
    </row>
    <row r="71" spans="1:9" ht="13">
      <c r="A71" s="215"/>
    </row>
    <row r="72" spans="1:9" ht="13">
      <c r="A72" s="215"/>
    </row>
    <row r="73" spans="1:9" ht="13">
      <c r="A73" s="215"/>
    </row>
    <row r="74" spans="1:9" ht="13">
      <c r="A74" s="215"/>
    </row>
    <row r="75" spans="1:9" ht="13">
      <c r="A75" s="215"/>
    </row>
    <row r="76" spans="1:9" ht="13">
      <c r="A76" s="215"/>
    </row>
    <row r="77" spans="1:9" ht="13">
      <c r="A77" s="215"/>
    </row>
    <row r="78" spans="1:9" ht="13">
      <c r="A78" s="215"/>
    </row>
    <row r="79" spans="1:9" ht="13">
      <c r="A79" s="215"/>
    </row>
    <row r="80" spans="1:9" ht="13">
      <c r="A80" s="197"/>
    </row>
    <row r="81" spans="1:1" ht="13">
      <c r="A81" s="197"/>
    </row>
    <row r="82" spans="1:1" ht="13">
      <c r="A82" s="197"/>
    </row>
    <row r="83" spans="1:1" ht="13">
      <c r="A83" s="197"/>
    </row>
    <row r="84" spans="1:1" ht="13">
      <c r="A84" s="197"/>
    </row>
    <row r="85" spans="1:1" ht="13">
      <c r="A85" s="197"/>
    </row>
    <row r="86" spans="1:1" ht="13">
      <c r="A86" s="197"/>
    </row>
    <row r="87" spans="1:1" ht="13">
      <c r="A87" s="197"/>
    </row>
    <row r="88" spans="1:1" ht="13">
      <c r="A88" s="197"/>
    </row>
    <row r="89" spans="1:1" ht="13">
      <c r="A89" s="197"/>
    </row>
    <row r="90" spans="1:1" ht="13">
      <c r="A90" s="197"/>
    </row>
    <row r="91" spans="1:1" ht="13">
      <c r="A91" s="180"/>
    </row>
    <row r="92" spans="1:1" ht="13">
      <c r="A92" s="180"/>
    </row>
    <row r="93" spans="1:1" ht="13">
      <c r="A93" s="180"/>
    </row>
    <row r="94" spans="1:1" ht="13">
      <c r="A94" s="180"/>
    </row>
    <row r="95" spans="1:1" ht="13">
      <c r="A95" s="180"/>
    </row>
    <row r="96" spans="1:1" ht="13">
      <c r="A96" s="180"/>
    </row>
    <row r="97" spans="1:1" ht="13">
      <c r="A97" s="180"/>
    </row>
    <row r="98" spans="1:1" ht="13">
      <c r="A98" s="180"/>
    </row>
    <row r="99" spans="1:1" ht="13">
      <c r="A99" s="180"/>
    </row>
    <row r="100" spans="1:1" ht="13">
      <c r="A100" s="180"/>
    </row>
    <row r="101" spans="1:1" ht="13">
      <c r="A101" s="180"/>
    </row>
    <row r="102" spans="1:1" ht="13">
      <c r="A102" s="201"/>
    </row>
    <row r="103" spans="1:1" ht="13">
      <c r="A103" s="201"/>
    </row>
    <row r="104" spans="1:1" ht="13">
      <c r="A104" s="201"/>
    </row>
    <row r="105" spans="1:1" ht="13">
      <c r="A105" s="201"/>
    </row>
    <row r="106" spans="1:1" ht="13">
      <c r="A106" s="201"/>
    </row>
    <row r="107" spans="1:1" ht="13">
      <c r="A107" s="201"/>
    </row>
    <row r="108" spans="1:1" ht="13">
      <c r="A108" s="201"/>
    </row>
    <row r="109" spans="1:1" ht="13">
      <c r="A109" s="201"/>
    </row>
    <row r="110" spans="1:1" ht="13">
      <c r="A110" s="201"/>
    </row>
    <row r="111" spans="1:1" ht="13">
      <c r="A111" s="201"/>
    </row>
    <row r="112" spans="1:1" ht="13">
      <c r="A112" s="201"/>
    </row>
    <row r="113" spans="1:1" ht="13">
      <c r="A113" s="183"/>
    </row>
    <row r="114" spans="1:1" ht="13">
      <c r="A114" s="183"/>
    </row>
    <row r="115" spans="1:1" ht="13">
      <c r="A115" s="183"/>
    </row>
    <row r="116" spans="1:1" ht="13">
      <c r="A116" s="183"/>
    </row>
    <row r="117" spans="1:1" ht="13">
      <c r="A117" s="183"/>
    </row>
    <row r="118" spans="1:1" ht="13">
      <c r="A118" s="183"/>
    </row>
    <row r="119" spans="1:1" ht="13">
      <c r="A119" s="183"/>
    </row>
    <row r="120" spans="1:1" ht="13">
      <c r="A120" s="183"/>
    </row>
    <row r="121" spans="1:1" ht="13">
      <c r="A121" s="183"/>
    </row>
    <row r="122" spans="1:1" ht="13">
      <c r="A122" s="183"/>
    </row>
    <row r="123" spans="1:1" ht="13">
      <c r="A123" s="183"/>
    </row>
    <row r="124" spans="1:1" ht="13">
      <c r="A124" s="224"/>
    </row>
    <row r="125" spans="1:1" ht="13">
      <c r="A125" s="224"/>
    </row>
    <row r="126" spans="1:1" ht="13">
      <c r="A126" s="224"/>
    </row>
    <row r="127" spans="1:1" ht="13">
      <c r="A127" s="224"/>
    </row>
    <row r="128" spans="1:1" ht="13">
      <c r="A128" s="224"/>
    </row>
    <row r="129" spans="1:1" ht="13">
      <c r="A129" s="224"/>
    </row>
    <row r="130" spans="1:1" ht="13">
      <c r="A130" s="224"/>
    </row>
    <row r="131" spans="1:1" ht="13">
      <c r="A131" s="224"/>
    </row>
    <row r="132" spans="1:1" ht="13">
      <c r="A132" s="224"/>
    </row>
    <row r="133" spans="1:1" ht="13">
      <c r="A133" s="224"/>
    </row>
    <row r="134" spans="1:1" ht="13">
      <c r="A134" s="224"/>
    </row>
    <row r="135" spans="1:1" ht="13">
      <c r="A135" s="184"/>
    </row>
    <row r="136" spans="1:1" ht="13">
      <c r="A136" s="184"/>
    </row>
    <row r="137" spans="1:1" ht="13">
      <c r="A137" s="184"/>
    </row>
    <row r="138" spans="1:1" ht="13">
      <c r="A138" s="184"/>
    </row>
    <row r="139" spans="1:1" ht="13">
      <c r="A139" s="184"/>
    </row>
    <row r="140" spans="1:1" ht="13">
      <c r="A140" s="184"/>
    </row>
    <row r="141" spans="1:1" ht="13">
      <c r="A141" s="184"/>
    </row>
    <row r="142" spans="1:1" ht="13">
      <c r="A142" s="184"/>
    </row>
    <row r="143" spans="1:1" ht="13">
      <c r="A143" s="184"/>
    </row>
    <row r="144" spans="1:1" ht="13">
      <c r="A144" s="184"/>
    </row>
    <row r="145" spans="1:1" ht="13">
      <c r="A145" s="184"/>
    </row>
    <row r="146" spans="1:1" ht="13">
      <c r="A146" s="198"/>
    </row>
    <row r="147" spans="1:1" ht="13">
      <c r="A147" s="198"/>
    </row>
    <row r="148" spans="1:1" ht="13">
      <c r="A148" s="198"/>
    </row>
    <row r="149" spans="1:1" ht="13">
      <c r="A149" s="198"/>
    </row>
    <row r="150" spans="1:1" ht="13">
      <c r="A150" s="198"/>
    </row>
    <row r="151" spans="1:1" ht="13">
      <c r="A151" s="198"/>
    </row>
    <row r="152" spans="1:1" ht="13">
      <c r="A152" s="198"/>
    </row>
    <row r="153" spans="1:1" ht="13">
      <c r="A153" s="198"/>
    </row>
    <row r="154" spans="1:1" ht="13">
      <c r="A154" s="198"/>
    </row>
    <row r="155" spans="1:1" ht="13">
      <c r="A155" s="198"/>
    </row>
    <row r="156" spans="1:1" ht="13">
      <c r="A156" s="198"/>
    </row>
    <row r="157" spans="1:1" ht="13">
      <c r="A157" s="181"/>
    </row>
    <row r="158" spans="1:1" ht="13">
      <c r="A158" s="181"/>
    </row>
    <row r="159" spans="1:1" ht="13">
      <c r="A159" s="181"/>
    </row>
    <row r="160" spans="1:1" ht="13">
      <c r="A160" s="181"/>
    </row>
    <row r="161" spans="1:1" ht="13">
      <c r="A161" s="181"/>
    </row>
    <row r="162" spans="1:1" ht="13">
      <c r="A162" s="181"/>
    </row>
    <row r="163" spans="1:1" ht="13">
      <c r="A163" s="181"/>
    </row>
    <row r="164" spans="1:1" ht="13">
      <c r="A164" s="181"/>
    </row>
    <row r="165" spans="1:1" ht="13">
      <c r="A165" s="181"/>
    </row>
    <row r="166" spans="1:1" ht="13">
      <c r="A166" s="181"/>
    </row>
    <row r="167" spans="1:1" ht="13">
      <c r="A167" s="181"/>
    </row>
    <row r="168" spans="1:1" ht="13">
      <c r="A168" s="215"/>
    </row>
    <row r="169" spans="1:1" ht="13">
      <c r="A169" s="215"/>
    </row>
    <row r="170" spans="1:1" ht="13">
      <c r="A170" s="215"/>
    </row>
    <row r="171" spans="1:1" ht="13">
      <c r="A171" s="215"/>
    </row>
    <row r="172" spans="1:1" ht="13">
      <c r="A172" s="215"/>
    </row>
    <row r="173" spans="1:1" ht="13">
      <c r="A173" s="215"/>
    </row>
    <row r="174" spans="1:1" ht="13">
      <c r="A174" s="215"/>
    </row>
    <row r="175" spans="1:1" ht="13">
      <c r="A175" s="215"/>
    </row>
    <row r="176" spans="1:1" ht="13">
      <c r="A176" s="215"/>
    </row>
    <row r="177" spans="1:1" ht="13">
      <c r="A177" s="215"/>
    </row>
    <row r="178" spans="1:1" ht="13">
      <c r="A178" s="215"/>
    </row>
    <row r="179" spans="1:1" ht="13">
      <c r="A179" s="182"/>
    </row>
    <row r="180" spans="1:1" ht="13">
      <c r="A180" s="182"/>
    </row>
    <row r="181" spans="1:1" ht="13">
      <c r="A181" s="182"/>
    </row>
    <row r="182" spans="1:1" ht="13">
      <c r="A182" s="182"/>
    </row>
    <row r="183" spans="1:1" ht="13">
      <c r="A183" s="182"/>
    </row>
    <row r="184" spans="1:1" ht="13">
      <c r="A184" s="182"/>
    </row>
    <row r="185" spans="1:1" ht="13">
      <c r="A185" s="182"/>
    </row>
    <row r="186" spans="1:1" ht="13">
      <c r="A186" s="182"/>
    </row>
    <row r="187" spans="1:1" ht="13">
      <c r="A187" s="182"/>
    </row>
    <row r="188" spans="1:1" ht="13">
      <c r="A188" s="182"/>
    </row>
    <row r="189" spans="1:1" ht="13">
      <c r="A189" s="182"/>
    </row>
    <row r="190" spans="1:1" ht="13">
      <c r="A190" s="204"/>
    </row>
    <row r="191" spans="1:1" ht="13">
      <c r="A191" s="204"/>
    </row>
    <row r="192" spans="1:1" ht="13">
      <c r="A192" s="204"/>
    </row>
    <row r="193" spans="1:1" ht="13">
      <c r="A193" s="204"/>
    </row>
    <row r="194" spans="1:1" ht="13">
      <c r="A194" s="204"/>
    </row>
    <row r="195" spans="1:1" ht="13">
      <c r="A195" s="204"/>
    </row>
    <row r="196" spans="1:1" ht="13">
      <c r="A196" s="204"/>
    </row>
    <row r="197" spans="1:1" ht="13">
      <c r="A197" s="204"/>
    </row>
    <row r="198" spans="1:1" ht="13">
      <c r="A198" s="204"/>
    </row>
    <row r="199" spans="1:1" ht="13">
      <c r="A199" s="204"/>
    </row>
    <row r="200" spans="1:1" ht="13">
      <c r="A200" s="204"/>
    </row>
    <row r="201" spans="1:1" ht="13">
      <c r="A201" s="227"/>
    </row>
    <row r="202" spans="1:1" ht="13">
      <c r="A202" s="227"/>
    </row>
    <row r="203" spans="1:1" ht="13">
      <c r="A203" s="227"/>
    </row>
    <row r="204" spans="1:1" ht="13">
      <c r="A204" s="227"/>
    </row>
    <row r="205" spans="1:1" ht="13">
      <c r="A205" s="227"/>
    </row>
    <row r="206" spans="1:1" ht="13">
      <c r="A206" s="227"/>
    </row>
    <row r="207" spans="1:1" ht="13">
      <c r="A207" s="227"/>
    </row>
    <row r="208" spans="1:1" ht="13">
      <c r="A208" s="227"/>
    </row>
    <row r="209" spans="1:1" ht="13">
      <c r="A209" s="227"/>
    </row>
    <row r="210" spans="1:1" ht="13">
      <c r="A210" s="227"/>
    </row>
    <row r="211" spans="1:1" ht="13">
      <c r="A211" s="227"/>
    </row>
    <row r="212" spans="1:1" ht="13">
      <c r="A212" s="183"/>
    </row>
    <row r="213" spans="1:1" ht="13">
      <c r="A213" s="183"/>
    </row>
    <row r="214" spans="1:1" ht="13">
      <c r="A214" s="183"/>
    </row>
    <row r="215" spans="1:1" ht="13">
      <c r="A215" s="183"/>
    </row>
    <row r="216" spans="1:1" ht="13">
      <c r="A216" s="183"/>
    </row>
    <row r="217" spans="1:1" ht="13">
      <c r="A217" s="183"/>
    </row>
    <row r="218" spans="1:1" ht="13">
      <c r="A218" s="183"/>
    </row>
    <row r="219" spans="1:1" ht="13">
      <c r="A219" s="183"/>
    </row>
    <row r="220" spans="1:1" ht="13">
      <c r="A220" s="183"/>
    </row>
    <row r="221" spans="1:1" ht="13">
      <c r="A221" s="183"/>
    </row>
    <row r="222" spans="1:1" ht="13">
      <c r="A222" s="183"/>
    </row>
    <row r="223" spans="1:1" ht="13">
      <c r="A223" s="199"/>
    </row>
    <row r="224" spans="1:1" ht="13">
      <c r="A224" s="199"/>
    </row>
    <row r="225" spans="1:1" ht="13">
      <c r="A225" s="199"/>
    </row>
    <row r="226" spans="1:1" ht="13">
      <c r="A226" s="199"/>
    </row>
    <row r="227" spans="1:1" ht="13">
      <c r="A227" s="199"/>
    </row>
    <row r="228" spans="1:1" ht="13">
      <c r="A228" s="199"/>
    </row>
    <row r="229" spans="1:1" ht="13">
      <c r="A229" s="199"/>
    </row>
    <row r="230" spans="1:1" ht="13">
      <c r="A230" s="199"/>
    </row>
    <row r="231" spans="1:1" ht="13">
      <c r="A231" s="199"/>
    </row>
    <row r="232" spans="1:1" ht="13">
      <c r="A232" s="199"/>
    </row>
    <row r="233" spans="1:1" ht="13">
      <c r="A233" s="199"/>
    </row>
    <row r="234" spans="1:1" ht="13">
      <c r="A234" s="180"/>
    </row>
    <row r="235" spans="1:1" ht="13">
      <c r="A235" s="180"/>
    </row>
    <row r="236" spans="1:1" ht="13">
      <c r="A236" s="180"/>
    </row>
    <row r="237" spans="1:1" ht="13">
      <c r="A237" s="180"/>
    </row>
    <row r="238" spans="1:1" ht="13">
      <c r="A238" s="180"/>
    </row>
    <row r="239" spans="1:1" ht="13">
      <c r="A239" s="180"/>
    </row>
    <row r="240" spans="1:1" ht="13">
      <c r="A240" s="180"/>
    </row>
    <row r="241" spans="1:1" ht="13">
      <c r="A241" s="180"/>
    </row>
    <row r="242" spans="1:1" ht="13">
      <c r="A242" s="180"/>
    </row>
    <row r="243" spans="1:1" ht="13">
      <c r="A243" s="180"/>
    </row>
    <row r="244" spans="1:1" ht="13">
      <c r="A244" s="180"/>
    </row>
    <row r="245" spans="1:1" ht="13">
      <c r="A245" s="219"/>
    </row>
    <row r="246" spans="1:1" ht="13">
      <c r="A246" s="219"/>
    </row>
    <row r="247" spans="1:1" ht="13">
      <c r="A247" s="219"/>
    </row>
    <row r="248" spans="1:1" ht="13">
      <c r="A248" s="219"/>
    </row>
    <row r="249" spans="1:1" ht="13">
      <c r="A249" s="219"/>
    </row>
    <row r="250" spans="1:1" ht="13">
      <c r="A250" s="219"/>
    </row>
    <row r="251" spans="1:1" ht="13">
      <c r="A251" s="219"/>
    </row>
    <row r="252" spans="1:1" ht="13">
      <c r="A252" s="219"/>
    </row>
    <row r="253" spans="1:1" ht="13">
      <c r="A253" s="219"/>
    </row>
    <row r="254" spans="1:1" ht="13">
      <c r="A254" s="219"/>
    </row>
    <row r="255" spans="1:1" ht="13">
      <c r="A255" s="219"/>
    </row>
    <row r="256" spans="1:1" ht="13">
      <c r="A256" s="181"/>
    </row>
    <row r="257" spans="1:1" ht="13">
      <c r="A257" s="181"/>
    </row>
    <row r="258" spans="1:1" ht="13">
      <c r="A258" s="181"/>
    </row>
    <row r="259" spans="1:1" ht="13">
      <c r="A259" s="181"/>
    </row>
    <row r="260" spans="1:1" ht="13">
      <c r="A260" s="181"/>
    </row>
    <row r="261" spans="1:1" ht="13">
      <c r="A261" s="181"/>
    </row>
    <row r="262" spans="1:1" ht="13">
      <c r="A262" s="181"/>
    </row>
    <row r="263" spans="1:1" ht="13">
      <c r="A263" s="181"/>
    </row>
    <row r="264" spans="1:1" ht="13">
      <c r="A264" s="181"/>
    </row>
    <row r="265" spans="1:1" ht="13">
      <c r="A265" s="181"/>
    </row>
    <row r="266" spans="1:1" ht="13">
      <c r="A266" s="181"/>
    </row>
    <row r="267" spans="1:1" ht="13">
      <c r="A267" s="196"/>
    </row>
    <row r="268" spans="1:1" ht="13">
      <c r="A268" s="196"/>
    </row>
    <row r="269" spans="1:1" ht="13">
      <c r="A269" s="196"/>
    </row>
    <row r="270" spans="1:1" ht="13">
      <c r="A270" s="196"/>
    </row>
    <row r="271" spans="1:1" ht="13">
      <c r="A271" s="196"/>
    </row>
    <row r="272" spans="1:1" ht="13">
      <c r="A272" s="196"/>
    </row>
    <row r="273" spans="1:1" ht="13">
      <c r="A273" s="196"/>
    </row>
    <row r="274" spans="1:1" ht="13">
      <c r="A274" s="196"/>
    </row>
    <row r="275" spans="1:1" ht="13">
      <c r="A275" s="196"/>
    </row>
    <row r="276" spans="1:1" ht="13">
      <c r="A276" s="196"/>
    </row>
    <row r="277" spans="1:1" ht="13">
      <c r="A277" s="196"/>
    </row>
    <row r="278" spans="1:1" ht="13">
      <c r="A278" s="184"/>
    </row>
    <row r="279" spans="1:1" ht="13">
      <c r="A279" s="184"/>
    </row>
    <row r="280" spans="1:1" ht="13">
      <c r="A280" s="184"/>
    </row>
    <row r="281" spans="1:1" ht="13">
      <c r="A281" s="184"/>
    </row>
    <row r="282" spans="1:1" ht="13">
      <c r="A282" s="184"/>
    </row>
    <row r="283" spans="1:1" ht="13">
      <c r="A283" s="184"/>
    </row>
    <row r="284" spans="1:1" ht="13">
      <c r="A284" s="184"/>
    </row>
    <row r="285" spans="1:1" ht="13">
      <c r="A285" s="184"/>
    </row>
    <row r="286" spans="1:1" ht="13">
      <c r="A286" s="184"/>
    </row>
    <row r="287" spans="1:1" ht="13">
      <c r="A287" s="184"/>
    </row>
    <row r="288" spans="1:1" ht="13">
      <c r="A288" s="184"/>
    </row>
    <row r="289" spans="1:1" ht="13">
      <c r="A289" s="183"/>
    </row>
    <row r="290" spans="1:1" ht="13">
      <c r="A290" s="183"/>
    </row>
    <row r="291" spans="1:1" ht="13">
      <c r="A291" s="183"/>
    </row>
    <row r="292" spans="1:1" ht="13">
      <c r="A292" s="183"/>
    </row>
    <row r="293" spans="1:1" ht="13">
      <c r="A293" s="183"/>
    </row>
    <row r="294" spans="1:1" ht="13">
      <c r="A294" s="183"/>
    </row>
    <row r="295" spans="1:1" ht="13">
      <c r="A295" s="183"/>
    </row>
    <row r="296" spans="1:1" ht="13">
      <c r="A296" s="183"/>
    </row>
    <row r="297" spans="1:1" ht="13">
      <c r="A297" s="183"/>
    </row>
    <row r="298" spans="1:1" ht="13">
      <c r="A298" s="183"/>
    </row>
    <row r="299" spans="1:1" ht="13">
      <c r="A299" s="183"/>
    </row>
    <row r="300" spans="1:1" ht="13">
      <c r="A300" s="227"/>
    </row>
    <row r="301" spans="1:1" ht="13">
      <c r="A301" s="227"/>
    </row>
    <row r="302" spans="1:1" ht="13">
      <c r="A302" s="227"/>
    </row>
    <row r="303" spans="1:1" ht="13">
      <c r="A303" s="227"/>
    </row>
    <row r="304" spans="1:1" ht="13">
      <c r="A304" s="227"/>
    </row>
    <row r="305" spans="1:1" ht="13">
      <c r="A305" s="227"/>
    </row>
    <row r="306" spans="1:1" ht="13">
      <c r="A306" s="227"/>
    </row>
    <row r="307" spans="1:1" ht="13">
      <c r="A307" s="227"/>
    </row>
    <row r="308" spans="1:1" ht="13">
      <c r="A308" s="227"/>
    </row>
    <row r="309" spans="1:1" ht="13">
      <c r="A309" s="227"/>
    </row>
    <row r="310" spans="1:1" ht="13">
      <c r="A310" s="227"/>
    </row>
    <row r="311" spans="1:1" ht="13">
      <c r="A311" s="184"/>
    </row>
    <row r="312" spans="1:1" ht="13">
      <c r="A312" s="184"/>
    </row>
    <row r="313" spans="1:1" ht="13">
      <c r="A313" s="184"/>
    </row>
    <row r="314" spans="1:1" ht="13">
      <c r="A314" s="184"/>
    </row>
    <row r="315" spans="1:1" ht="13">
      <c r="A315" s="184"/>
    </row>
    <row r="316" spans="1:1" ht="13">
      <c r="A316" s="184"/>
    </row>
    <row r="317" spans="1:1" ht="13">
      <c r="A317" s="184"/>
    </row>
    <row r="318" spans="1:1" ht="13">
      <c r="A318" s="184"/>
    </row>
    <row r="319" spans="1:1" ht="13">
      <c r="A319" s="184"/>
    </row>
    <row r="320" spans="1:1" ht="13">
      <c r="A320" s="184"/>
    </row>
    <row r="321" spans="1:1" ht="13">
      <c r="A321" s="184"/>
    </row>
    <row r="322" spans="1:1" ht="13">
      <c r="A322" s="182"/>
    </row>
    <row r="323" spans="1:1" ht="13">
      <c r="A323" s="182"/>
    </row>
    <row r="324" spans="1:1" ht="13">
      <c r="A324" s="182"/>
    </row>
    <row r="325" spans="1:1" ht="13">
      <c r="A325" s="182"/>
    </row>
    <row r="326" spans="1:1" ht="13">
      <c r="A326" s="182"/>
    </row>
    <row r="327" spans="1:1" ht="13">
      <c r="A327" s="182"/>
    </row>
    <row r="328" spans="1:1" ht="13">
      <c r="A328" s="182"/>
    </row>
    <row r="329" spans="1:1" ht="13">
      <c r="A329" s="182"/>
    </row>
    <row r="330" spans="1:1" ht="13">
      <c r="A330" s="182"/>
    </row>
    <row r="331" spans="1:1" ht="13">
      <c r="A331" s="182"/>
    </row>
    <row r="332" spans="1:1" ht="13">
      <c r="A332" s="182"/>
    </row>
    <row r="333" spans="1:1" ht="13">
      <c r="A333" s="181"/>
    </row>
    <row r="334" spans="1:1" ht="13">
      <c r="A334" s="181"/>
    </row>
    <row r="335" spans="1:1" ht="13">
      <c r="A335" s="181"/>
    </row>
    <row r="336" spans="1:1" ht="13">
      <c r="A336" s="181"/>
    </row>
    <row r="337" spans="1:1" ht="13">
      <c r="A337" s="181"/>
    </row>
    <row r="338" spans="1:1" ht="13">
      <c r="A338" s="181"/>
    </row>
    <row r="339" spans="1:1" ht="13">
      <c r="A339" s="181"/>
    </row>
    <row r="340" spans="1:1" ht="13">
      <c r="A340" s="181"/>
    </row>
    <row r="341" spans="1:1" ht="13">
      <c r="A341" s="181"/>
    </row>
    <row r="342" spans="1:1" ht="13">
      <c r="A342" s="181"/>
    </row>
    <row r="343" spans="1:1" ht="13">
      <c r="A343" s="181"/>
    </row>
    <row r="344" spans="1:1" ht="13">
      <c r="A344" s="219"/>
    </row>
    <row r="345" spans="1:1" ht="13">
      <c r="A345" s="219"/>
    </row>
    <row r="346" spans="1:1" ht="13">
      <c r="A346" s="219"/>
    </row>
    <row r="347" spans="1:1" ht="13">
      <c r="A347" s="219"/>
    </row>
    <row r="348" spans="1:1" ht="13">
      <c r="A348" s="219"/>
    </row>
    <row r="349" spans="1:1" ht="13">
      <c r="A349" s="219"/>
    </row>
    <row r="350" spans="1:1" ht="13">
      <c r="A350" s="219"/>
    </row>
    <row r="351" spans="1:1" ht="13">
      <c r="A351" s="219"/>
    </row>
    <row r="352" spans="1:1" ht="13">
      <c r="A352" s="219"/>
    </row>
    <row r="353" spans="1:1" ht="13">
      <c r="A353" s="219"/>
    </row>
    <row r="354" spans="1:1" ht="13">
      <c r="A354" s="219"/>
    </row>
    <row r="355" spans="1:1" ht="13">
      <c r="A355" s="182"/>
    </row>
    <row r="356" spans="1:1" ht="13">
      <c r="A356" s="182"/>
    </row>
    <row r="357" spans="1:1" ht="13">
      <c r="A357" s="182"/>
    </row>
    <row r="358" spans="1:1" ht="13">
      <c r="A358" s="182"/>
    </row>
    <row r="359" spans="1:1" ht="13">
      <c r="A359" s="182"/>
    </row>
    <row r="360" spans="1:1" ht="13">
      <c r="A360" s="182"/>
    </row>
    <row r="361" spans="1:1" ht="13">
      <c r="A361" s="182"/>
    </row>
    <row r="362" spans="1:1" ht="13">
      <c r="A362" s="182"/>
    </row>
    <row r="363" spans="1:1" ht="13">
      <c r="A363" s="182"/>
    </row>
    <row r="364" spans="1:1" ht="13">
      <c r="A364" s="182"/>
    </row>
    <row r="365" spans="1:1" ht="13">
      <c r="A365" s="182"/>
    </row>
    <row r="366" spans="1:1" ht="13">
      <c r="A366" s="199"/>
    </row>
    <row r="367" spans="1:1" ht="13">
      <c r="A367" s="199"/>
    </row>
    <row r="368" spans="1:1" ht="13">
      <c r="A368" s="199"/>
    </row>
    <row r="369" spans="1:1" ht="13">
      <c r="A369" s="199"/>
    </row>
    <row r="370" spans="1:1" ht="13">
      <c r="A370" s="199"/>
    </row>
    <row r="371" spans="1:1" ht="13">
      <c r="A371" s="199"/>
    </row>
    <row r="372" spans="1:1" ht="13">
      <c r="A372" s="199"/>
    </row>
    <row r="373" spans="1:1" ht="13">
      <c r="A373" s="199"/>
    </row>
    <row r="374" spans="1:1" ht="13">
      <c r="A374" s="199"/>
    </row>
    <row r="375" spans="1:1" ht="13">
      <c r="A375" s="199"/>
    </row>
    <row r="376" spans="1:1" ht="13">
      <c r="A376" s="199"/>
    </row>
    <row r="377" spans="1:1" ht="13">
      <c r="A377" s="200"/>
    </row>
    <row r="378" spans="1:1" ht="13">
      <c r="A378" s="200"/>
    </row>
    <row r="379" spans="1:1" ht="13">
      <c r="A379" s="200"/>
    </row>
    <row r="380" spans="1:1" ht="13">
      <c r="A380" s="200"/>
    </row>
    <row r="381" spans="1:1" ht="13">
      <c r="A381" s="200"/>
    </row>
    <row r="382" spans="1:1" ht="13">
      <c r="A382" s="200"/>
    </row>
    <row r="383" spans="1:1" ht="13">
      <c r="A383" s="200"/>
    </row>
    <row r="384" spans="1:1" ht="13">
      <c r="A384" s="200"/>
    </row>
    <row r="385" spans="1:1" ht="13">
      <c r="A385" s="200"/>
    </row>
    <row r="386" spans="1:1" ht="13">
      <c r="A386" s="200"/>
    </row>
    <row r="387" spans="1:1" ht="13">
      <c r="A387" s="200"/>
    </row>
    <row r="388" spans="1:1" ht="13">
      <c r="A388" s="200"/>
    </row>
    <row r="389" spans="1:1" ht="13">
      <c r="A389" s="200"/>
    </row>
    <row r="390" spans="1:1" ht="13">
      <c r="A390" s="200"/>
    </row>
    <row r="391" spans="1:1" ht="13">
      <c r="A391" s="200"/>
    </row>
    <row r="392" spans="1:1" ht="13">
      <c r="A392" s="200"/>
    </row>
    <row r="393" spans="1:1" ht="13">
      <c r="A393" s="200"/>
    </row>
    <row r="394" spans="1:1" ht="13">
      <c r="A394" s="200"/>
    </row>
    <row r="395" spans="1:1" ht="13">
      <c r="A395" s="200"/>
    </row>
    <row r="396" spans="1:1" ht="13">
      <c r="A396" s="200"/>
    </row>
    <row r="397" spans="1:1" ht="13">
      <c r="A397" s="200"/>
    </row>
    <row r="398" spans="1:1" ht="13">
      <c r="A398" s="200"/>
    </row>
    <row r="399" spans="1:1" ht="13">
      <c r="A399" s="201"/>
    </row>
    <row r="400" spans="1:1" ht="13">
      <c r="A400" s="201"/>
    </row>
    <row r="401" spans="1:1" ht="13">
      <c r="A401" s="201"/>
    </row>
    <row r="402" spans="1:1" ht="13">
      <c r="A402" s="201"/>
    </row>
    <row r="403" spans="1:1" ht="13">
      <c r="A403" s="201"/>
    </row>
    <row r="404" spans="1:1" ht="13">
      <c r="A404" s="201"/>
    </row>
    <row r="405" spans="1:1" ht="13">
      <c r="A405" s="201"/>
    </row>
    <row r="406" spans="1:1" ht="13">
      <c r="A406" s="201"/>
    </row>
    <row r="407" spans="1:1" ht="13">
      <c r="A407" s="201"/>
    </row>
    <row r="408" spans="1:1" ht="13">
      <c r="A408" s="201"/>
    </row>
    <row r="409" spans="1:1" ht="13">
      <c r="A409" s="201"/>
    </row>
    <row r="410" spans="1:1" ht="13">
      <c r="A410" s="196"/>
    </row>
    <row r="411" spans="1:1" ht="13">
      <c r="A411" s="196"/>
    </row>
    <row r="412" spans="1:1" ht="13">
      <c r="A412" s="196"/>
    </row>
    <row r="413" spans="1:1" ht="13">
      <c r="A413" s="196"/>
    </row>
    <row r="414" spans="1:1" ht="13">
      <c r="A414" s="196"/>
    </row>
    <row r="415" spans="1:1" ht="13">
      <c r="A415" s="196"/>
    </row>
    <row r="416" spans="1:1" ht="13">
      <c r="A416" s="196"/>
    </row>
    <row r="417" spans="1:1" ht="13">
      <c r="A417" s="196"/>
    </row>
    <row r="418" spans="1:1" ht="13">
      <c r="A418" s="196"/>
    </row>
    <row r="419" spans="1:1" ht="13">
      <c r="A419" s="196"/>
    </row>
    <row r="420" spans="1:1" ht="13">
      <c r="A420" s="196"/>
    </row>
    <row r="421" spans="1:1" ht="13">
      <c r="A421" s="197"/>
    </row>
    <row r="422" spans="1:1" ht="13">
      <c r="A422" s="197"/>
    </row>
    <row r="423" spans="1:1" ht="13">
      <c r="A423" s="197"/>
    </row>
    <row r="424" spans="1:1" ht="13">
      <c r="A424" s="197"/>
    </row>
    <row r="425" spans="1:1" ht="13">
      <c r="A425" s="197"/>
    </row>
    <row r="426" spans="1:1" ht="13">
      <c r="A426" s="197"/>
    </row>
    <row r="427" spans="1:1" ht="13">
      <c r="A427" s="197"/>
    </row>
    <row r="428" spans="1:1" ht="13">
      <c r="A428" s="197"/>
    </row>
    <row r="429" spans="1:1" ht="13">
      <c r="A429" s="197"/>
    </row>
    <row r="430" spans="1:1" ht="13">
      <c r="A430" s="197"/>
    </row>
    <row r="431" spans="1:1" ht="13">
      <c r="A431" s="197"/>
    </row>
    <row r="432" spans="1:1" ht="13">
      <c r="A432" s="197"/>
    </row>
    <row r="433" spans="1:1" ht="13">
      <c r="A433" s="197"/>
    </row>
    <row r="434" spans="1:1" ht="13">
      <c r="A434" s="197"/>
    </row>
    <row r="435" spans="1:1" ht="13">
      <c r="A435" s="197"/>
    </row>
    <row r="436" spans="1:1" ht="13">
      <c r="A436" s="197"/>
    </row>
    <row r="437" spans="1:1" ht="13">
      <c r="A437" s="197"/>
    </row>
    <row r="438" spans="1:1" ht="13">
      <c r="A438" s="197"/>
    </row>
    <row r="439" spans="1:1" ht="13">
      <c r="A439" s="197"/>
    </row>
    <row r="440" spans="1:1" ht="13">
      <c r="A440" s="197"/>
    </row>
    <row r="441" spans="1:1" ht="13">
      <c r="A441" s="197"/>
    </row>
    <row r="442" spans="1:1" ht="13">
      <c r="A442" s="197"/>
    </row>
    <row r="443" spans="1:1" ht="13">
      <c r="A443" s="198"/>
    </row>
    <row r="444" spans="1:1" ht="13">
      <c r="A444" s="198"/>
    </row>
    <row r="445" spans="1:1" ht="13">
      <c r="A445" s="198"/>
    </row>
    <row r="446" spans="1:1" ht="13">
      <c r="A446" s="198"/>
    </row>
    <row r="447" spans="1:1" ht="13">
      <c r="A447" s="198"/>
    </row>
    <row r="448" spans="1:1" ht="13">
      <c r="A448" s="198"/>
    </row>
    <row r="449" spans="1:1" ht="13">
      <c r="A449" s="198"/>
    </row>
    <row r="450" spans="1:1" ht="13">
      <c r="A450" s="198"/>
    </row>
    <row r="451" spans="1:1" ht="13">
      <c r="A451" s="198"/>
    </row>
    <row r="452" spans="1:1" ht="13">
      <c r="A452" s="198"/>
    </row>
    <row r="453" spans="1:1" ht="13">
      <c r="A453" s="198"/>
    </row>
    <row r="454" spans="1:1" ht="13">
      <c r="A454" s="201"/>
    </row>
    <row r="455" spans="1:1" ht="13">
      <c r="A455" s="201"/>
    </row>
    <row r="456" spans="1:1" ht="13">
      <c r="A456" s="201"/>
    </row>
    <row r="457" spans="1:1" ht="13">
      <c r="A457" s="201"/>
    </row>
    <row r="458" spans="1:1" ht="13">
      <c r="A458" s="201"/>
    </row>
    <row r="459" spans="1:1" ht="13">
      <c r="A459" s="201"/>
    </row>
    <row r="460" spans="1:1" ht="13">
      <c r="A460" s="201"/>
    </row>
    <row r="461" spans="1:1" ht="13">
      <c r="A461" s="201"/>
    </row>
    <row r="462" spans="1:1" ht="13">
      <c r="A462" s="201"/>
    </row>
    <row r="463" spans="1:1" ht="13">
      <c r="A463" s="201"/>
    </row>
    <row r="464" spans="1:1" ht="13">
      <c r="A464" s="201"/>
    </row>
    <row r="465" spans="1:1" ht="13">
      <c r="A465" s="227"/>
    </row>
    <row r="466" spans="1:1" ht="13">
      <c r="A466" s="227"/>
    </row>
    <row r="467" spans="1:1" ht="13">
      <c r="A467" s="227"/>
    </row>
    <row r="468" spans="1:1" ht="13">
      <c r="A468" s="227"/>
    </row>
    <row r="469" spans="1:1" ht="13">
      <c r="A469" s="227"/>
    </row>
    <row r="470" spans="1:1" ht="13">
      <c r="A470" s="227"/>
    </row>
    <row r="471" spans="1:1" ht="13">
      <c r="A471" s="227"/>
    </row>
    <row r="472" spans="1:1" ht="13">
      <c r="A472" s="227"/>
    </row>
    <row r="473" spans="1:1" ht="13">
      <c r="A473" s="227"/>
    </row>
    <row r="474" spans="1:1" ht="13">
      <c r="A474" s="227"/>
    </row>
    <row r="475" spans="1:1" ht="13">
      <c r="A475" s="227"/>
    </row>
    <row r="476" spans="1:1" ht="13">
      <c r="A476" s="224"/>
    </row>
    <row r="477" spans="1:1" ht="13">
      <c r="A477" s="224"/>
    </row>
    <row r="478" spans="1:1" ht="13">
      <c r="A478" s="224"/>
    </row>
    <row r="479" spans="1:1" ht="13">
      <c r="A479" s="224"/>
    </row>
    <row r="480" spans="1:1" ht="13">
      <c r="A480" s="224"/>
    </row>
    <row r="481" spans="1:1" ht="13">
      <c r="A481" s="224"/>
    </row>
    <row r="482" spans="1:1" ht="13">
      <c r="A482" s="224"/>
    </row>
    <row r="483" spans="1:1" ht="13">
      <c r="A483" s="224"/>
    </row>
    <row r="484" spans="1:1" ht="13">
      <c r="A484" s="224"/>
    </row>
    <row r="485" spans="1:1" ht="13">
      <c r="A485" s="224"/>
    </row>
    <row r="486" spans="1:1" ht="13">
      <c r="A486" s="224"/>
    </row>
    <row r="487" spans="1:1" ht="13">
      <c r="A487" s="199"/>
    </row>
    <row r="488" spans="1:1" ht="13">
      <c r="A488" s="199"/>
    </row>
    <row r="489" spans="1:1" ht="13">
      <c r="A489" s="199"/>
    </row>
    <row r="490" spans="1:1" ht="13">
      <c r="A490" s="199"/>
    </row>
    <row r="491" spans="1:1" ht="13">
      <c r="A491" s="199"/>
    </row>
    <row r="492" spans="1:1" ht="13">
      <c r="A492" s="199"/>
    </row>
    <row r="493" spans="1:1" ht="13">
      <c r="A493" s="199"/>
    </row>
    <row r="494" spans="1:1" ht="13">
      <c r="A494" s="199"/>
    </row>
    <row r="495" spans="1:1" ht="13">
      <c r="A495" s="199"/>
    </row>
    <row r="496" spans="1:1" ht="13">
      <c r="A496" s="199"/>
    </row>
    <row r="497" spans="1:1" ht="13">
      <c r="A497" s="199"/>
    </row>
    <row r="498" spans="1:1" ht="13">
      <c r="A498" s="198"/>
    </row>
    <row r="499" spans="1:1" ht="13">
      <c r="A499" s="198"/>
    </row>
    <row r="500" spans="1:1" ht="13">
      <c r="A500" s="198"/>
    </row>
    <row r="501" spans="1:1" ht="13">
      <c r="A501" s="198"/>
    </row>
    <row r="502" spans="1:1" ht="13">
      <c r="A502" s="198"/>
    </row>
    <row r="503" spans="1:1" ht="13">
      <c r="A503" s="198"/>
    </row>
    <row r="504" spans="1:1" ht="13">
      <c r="A504" s="198"/>
    </row>
    <row r="505" spans="1:1" ht="13">
      <c r="A505" s="198"/>
    </row>
    <row r="506" spans="1:1" ht="13">
      <c r="A506" s="198"/>
    </row>
    <row r="507" spans="1:1" ht="13">
      <c r="A507" s="198"/>
    </row>
    <row r="508" spans="1:1" ht="13">
      <c r="A508" s="198"/>
    </row>
    <row r="509" spans="1:1" ht="13">
      <c r="A509" s="219"/>
    </row>
    <row r="510" spans="1:1" ht="13">
      <c r="A510" s="219"/>
    </row>
    <row r="511" spans="1:1" ht="13">
      <c r="A511" s="219"/>
    </row>
    <row r="512" spans="1:1" ht="13">
      <c r="A512" s="219"/>
    </row>
    <row r="513" spans="1:1" ht="13">
      <c r="A513" s="219"/>
    </row>
    <row r="514" spans="1:1" ht="13">
      <c r="A514" s="219"/>
    </row>
    <row r="515" spans="1:1" ht="13">
      <c r="A515" s="219"/>
    </row>
    <row r="516" spans="1:1" ht="13">
      <c r="A516" s="219"/>
    </row>
    <row r="517" spans="1:1" ht="13">
      <c r="A517" s="219"/>
    </row>
    <row r="518" spans="1:1" ht="13">
      <c r="A518" s="219"/>
    </row>
    <row r="519" spans="1:1" ht="13">
      <c r="A519" s="219"/>
    </row>
    <row r="520" spans="1:1" ht="13">
      <c r="A520" s="215"/>
    </row>
    <row r="521" spans="1:1" ht="13">
      <c r="A521" s="215"/>
    </row>
    <row r="522" spans="1:1" ht="13">
      <c r="A522" s="215"/>
    </row>
    <row r="523" spans="1:1" ht="13">
      <c r="A523" s="215"/>
    </row>
    <row r="524" spans="1:1" ht="13">
      <c r="A524" s="215"/>
    </row>
    <row r="525" spans="1:1" ht="13">
      <c r="A525" s="215"/>
    </row>
    <row r="526" spans="1:1" ht="13">
      <c r="A526" s="215"/>
    </row>
    <row r="527" spans="1:1" ht="13">
      <c r="A527" s="215"/>
    </row>
    <row r="528" spans="1:1" ht="13">
      <c r="A528" s="215"/>
    </row>
    <row r="529" spans="1:1" ht="13">
      <c r="A529" s="215"/>
    </row>
    <row r="530" spans="1:1" ht="13">
      <c r="A530" s="215"/>
    </row>
    <row r="531" spans="1:1" ht="13">
      <c r="A531" s="196"/>
    </row>
    <row r="532" spans="1:1" ht="13">
      <c r="A532" s="196"/>
    </row>
    <row r="533" spans="1:1" ht="13">
      <c r="A533" s="196"/>
    </row>
    <row r="534" spans="1:1" ht="13">
      <c r="A534" s="196"/>
    </row>
    <row r="535" spans="1:1" ht="13">
      <c r="A535" s="196"/>
    </row>
    <row r="536" spans="1:1" ht="13">
      <c r="A536" s="196"/>
    </row>
    <row r="537" spans="1:1" ht="13">
      <c r="A537" s="196"/>
    </row>
    <row r="538" spans="1:1" ht="13">
      <c r="A538" s="196"/>
    </row>
    <row r="539" spans="1:1" ht="13">
      <c r="A539" s="196"/>
    </row>
    <row r="540" spans="1:1" ht="13">
      <c r="A540" s="196"/>
    </row>
    <row r="541" spans="1:1" ht="13">
      <c r="A541" s="196"/>
    </row>
  </sheetData>
  <mergeCells count="2">
    <mergeCell ref="B1:E1"/>
    <mergeCell ref="F1:I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68"/>
  <sheetViews>
    <sheetView workbookViewId="0"/>
  </sheetViews>
  <sheetFormatPr baseColWidth="10" defaultColWidth="12.6640625" defaultRowHeight="15.75" customHeight="1"/>
  <cols>
    <col min="1" max="1" width="23.6640625" customWidth="1"/>
  </cols>
  <sheetData>
    <row r="1" spans="1:26" ht="15.75" customHeight="1">
      <c r="B1" s="278" t="s">
        <v>8</v>
      </c>
      <c r="C1" s="251"/>
      <c r="D1" s="251"/>
      <c r="E1" s="244"/>
      <c r="F1" s="279" t="s">
        <v>216</v>
      </c>
      <c r="G1" s="251"/>
      <c r="H1" s="251"/>
      <c r="I1" s="244"/>
    </row>
    <row r="2" spans="1:26" ht="15.75" customHeight="1">
      <c r="B2" s="167">
        <v>2.5000000000000001E-2</v>
      </c>
      <c r="C2" s="168">
        <v>0.05</v>
      </c>
      <c r="D2" s="168">
        <v>0.25</v>
      </c>
      <c r="E2" s="168">
        <v>0.5</v>
      </c>
      <c r="F2" s="167">
        <v>2.5000000000000001E-2</v>
      </c>
      <c r="G2" s="168">
        <v>0.05</v>
      </c>
      <c r="H2" s="168">
        <v>0.25</v>
      </c>
      <c r="I2" s="168">
        <v>0.5</v>
      </c>
    </row>
    <row r="3" spans="1:26" ht="15.75" customHeight="1">
      <c r="A3" s="238" t="s">
        <v>372</v>
      </c>
      <c r="B3" s="238" t="s">
        <v>373</v>
      </c>
      <c r="C3" s="238" t="s">
        <v>374</v>
      </c>
      <c r="D3" s="238" t="s">
        <v>375</v>
      </c>
      <c r="E3" s="238" t="s">
        <v>376</v>
      </c>
      <c r="F3" s="238" t="s">
        <v>425</v>
      </c>
      <c r="G3" s="238" t="s">
        <v>426</v>
      </c>
      <c r="H3" s="238" t="s">
        <v>427</v>
      </c>
      <c r="I3" s="238" t="s">
        <v>428</v>
      </c>
      <c r="J3" s="238"/>
      <c r="K3" s="238"/>
      <c r="L3" s="238"/>
      <c r="M3" s="238"/>
      <c r="N3" s="238"/>
      <c r="O3" s="238"/>
      <c r="P3" s="238"/>
      <c r="Q3" s="238"/>
      <c r="R3" s="238"/>
      <c r="S3" s="238"/>
      <c r="T3" s="238"/>
      <c r="U3" s="238"/>
      <c r="V3" s="238"/>
      <c r="W3" s="238"/>
      <c r="X3" s="238"/>
      <c r="Y3" s="238"/>
      <c r="Z3" s="238"/>
    </row>
    <row r="4" spans="1:26" ht="15.75" customHeight="1">
      <c r="A4" s="15" t="s">
        <v>429</v>
      </c>
      <c r="B4" s="15">
        <v>0.76080000000000003</v>
      </c>
      <c r="C4" s="15">
        <v>0.84519999999999995</v>
      </c>
      <c r="D4" s="15">
        <v>0.92500000000000004</v>
      </c>
      <c r="E4" s="15">
        <v>0.91979999999999995</v>
      </c>
      <c r="F4" s="15">
        <v>0.8085</v>
      </c>
      <c r="G4" s="15">
        <v>0.85909999999999997</v>
      </c>
      <c r="H4" s="15">
        <v>0.95269999999999999</v>
      </c>
      <c r="I4" s="15">
        <v>0.91679999999999995</v>
      </c>
    </row>
    <row r="5" spans="1:26" ht="15.75" customHeight="1">
      <c r="A5" s="15" t="s">
        <v>430</v>
      </c>
      <c r="B5" s="15">
        <v>0.99970000000000003</v>
      </c>
      <c r="C5" s="15">
        <v>0.99990000000000001</v>
      </c>
      <c r="D5" s="15">
        <v>0.99950000000000006</v>
      </c>
      <c r="E5" s="15">
        <v>0.99939999999999996</v>
      </c>
      <c r="F5" s="15">
        <v>0.99970000000000003</v>
      </c>
      <c r="G5" s="15">
        <v>0.99990000000000001</v>
      </c>
      <c r="H5" s="15">
        <v>0.99950000000000006</v>
      </c>
      <c r="I5" s="15">
        <v>0.99939999999999996</v>
      </c>
    </row>
    <row r="6" spans="1:26" ht="15.75" customHeight="1">
      <c r="A6" s="15" t="s">
        <v>431</v>
      </c>
      <c r="B6" s="15">
        <v>0.86780000000000002</v>
      </c>
      <c r="C6" s="15">
        <v>0.91659999999999997</v>
      </c>
      <c r="D6" s="15">
        <v>0.96109999999999995</v>
      </c>
      <c r="E6" s="15">
        <v>0.95830000000000004</v>
      </c>
      <c r="F6" s="15">
        <v>0.89439999999999997</v>
      </c>
      <c r="G6" s="15">
        <v>0.92420000000000002</v>
      </c>
      <c r="H6" s="15">
        <v>0.9758</v>
      </c>
      <c r="I6" s="15">
        <v>0.95669999999999999</v>
      </c>
    </row>
    <row r="7" spans="1:26" ht="15.75" customHeight="1">
      <c r="A7" s="15" t="s">
        <v>432</v>
      </c>
      <c r="B7" s="15">
        <v>0.99990000000000001</v>
      </c>
      <c r="C7" s="15">
        <v>0.99990000000000001</v>
      </c>
      <c r="D7" s="15">
        <v>0.99980000000000002</v>
      </c>
      <c r="E7" s="15">
        <v>0.99970000000000003</v>
      </c>
      <c r="F7" s="15">
        <v>0.99990000000000001</v>
      </c>
      <c r="G7" s="15">
        <v>0.99990000000000001</v>
      </c>
      <c r="H7" s="15">
        <v>0.99980000000000002</v>
      </c>
      <c r="I7" s="15">
        <v>0.99970000000000003</v>
      </c>
    </row>
    <row r="8" spans="1:26" ht="15.75" customHeight="1">
      <c r="A8" s="15" t="s">
        <v>433</v>
      </c>
      <c r="B8" s="15">
        <v>0.84</v>
      </c>
      <c r="C8" s="15">
        <v>0.90910000000000002</v>
      </c>
      <c r="D8" s="15">
        <v>0.95899999999999996</v>
      </c>
      <c r="E8" s="15">
        <v>0.9597</v>
      </c>
      <c r="F8" s="15">
        <v>0.88880000000000003</v>
      </c>
      <c r="G8" s="15">
        <v>0.92600000000000005</v>
      </c>
      <c r="H8" s="15">
        <v>0.97609999999999997</v>
      </c>
      <c r="I8" s="15">
        <v>0.95820000000000005</v>
      </c>
    </row>
    <row r="9" spans="1:26" ht="15.75" customHeight="1">
      <c r="A9" s="15" t="s">
        <v>434</v>
      </c>
      <c r="B9" s="15">
        <v>0.99970000000000003</v>
      </c>
      <c r="C9" s="15">
        <v>0.99990000000000001</v>
      </c>
      <c r="D9" s="15">
        <v>0.99970000000000003</v>
      </c>
      <c r="E9" s="15">
        <v>0.99960000000000004</v>
      </c>
      <c r="F9" s="15">
        <v>0.99970000000000003</v>
      </c>
      <c r="G9" s="15">
        <v>0.99990000000000001</v>
      </c>
      <c r="H9" s="15">
        <v>0.99970000000000003</v>
      </c>
      <c r="I9" s="15">
        <v>0.99960000000000004</v>
      </c>
    </row>
    <row r="10" spans="1:26" ht="15.75" customHeight="1">
      <c r="A10" s="15" t="s">
        <v>435</v>
      </c>
      <c r="B10" s="15">
        <v>0.9375</v>
      </c>
      <c r="C10" s="15">
        <v>0.89939999999999998</v>
      </c>
      <c r="D10" s="15">
        <v>0.94010000000000005</v>
      </c>
      <c r="E10" s="15">
        <v>0.93359999999999999</v>
      </c>
      <c r="F10" s="15">
        <v>0.94399999999999995</v>
      </c>
      <c r="G10" s="15">
        <v>0.90959999999999996</v>
      </c>
      <c r="H10" s="15">
        <v>0.97109999999999996</v>
      </c>
      <c r="I10" s="15">
        <v>0.93049999999999999</v>
      </c>
    </row>
    <row r="11" spans="1:26" ht="15.75" customHeight="1">
      <c r="A11" s="15" t="s">
        <v>436</v>
      </c>
      <c r="B11" s="15">
        <v>0.99990000000000001</v>
      </c>
      <c r="C11" s="15">
        <v>0.99990000000000001</v>
      </c>
      <c r="D11" s="15">
        <v>0.99990000000000001</v>
      </c>
      <c r="E11" s="15">
        <v>0.99990000000000001</v>
      </c>
      <c r="F11" s="15">
        <v>0.99990000000000001</v>
      </c>
      <c r="G11" s="15">
        <v>0.99990000000000001</v>
      </c>
      <c r="H11" s="15">
        <v>1</v>
      </c>
      <c r="I11" s="15">
        <v>0.99990000000000001</v>
      </c>
    </row>
    <row r="12" spans="1:26" ht="15.75" customHeight="1">
      <c r="A12" s="15" t="s">
        <v>437</v>
      </c>
      <c r="B12" s="15">
        <v>0.76090000000000002</v>
      </c>
      <c r="C12" s="15">
        <v>0.91910000000000003</v>
      </c>
      <c r="D12" s="15">
        <v>0.9788</v>
      </c>
      <c r="E12" s="15">
        <v>0.98719999999999997</v>
      </c>
      <c r="F12" s="15">
        <v>0.8397</v>
      </c>
      <c r="G12" s="15">
        <v>0.94310000000000005</v>
      </c>
      <c r="H12" s="15">
        <v>0.98109999999999997</v>
      </c>
      <c r="I12" s="15">
        <v>0.98750000000000004</v>
      </c>
    </row>
    <row r="13" spans="1:26" ht="15.75" customHeight="1">
      <c r="A13" s="15" t="s">
        <v>438</v>
      </c>
      <c r="B13" s="15">
        <v>0.99950000000000006</v>
      </c>
      <c r="C13" s="15">
        <v>0.99990000000000001</v>
      </c>
      <c r="D13" s="15">
        <v>0.99950000000000006</v>
      </c>
      <c r="E13" s="15">
        <v>0.99929999999999997</v>
      </c>
      <c r="F13" s="15">
        <v>0.99950000000000006</v>
      </c>
      <c r="G13" s="15">
        <v>0.99990000000000001</v>
      </c>
      <c r="H13" s="15">
        <v>0.99950000000000006</v>
      </c>
      <c r="I13" s="15">
        <v>0.99929999999999997</v>
      </c>
    </row>
    <row r="14" spans="1:26" ht="15.75" customHeight="1">
      <c r="A14" s="239" t="s">
        <v>372</v>
      </c>
      <c r="B14" s="239" t="s">
        <v>385</v>
      </c>
      <c r="C14" s="239" t="s">
        <v>386</v>
      </c>
      <c r="D14" s="239" t="s">
        <v>387</v>
      </c>
      <c r="E14" s="239" t="s">
        <v>388</v>
      </c>
      <c r="F14" s="239" t="s">
        <v>389</v>
      </c>
      <c r="G14" s="239" t="s">
        <v>390</v>
      </c>
      <c r="H14" s="239" t="s">
        <v>391</v>
      </c>
      <c r="I14" s="239" t="s">
        <v>392</v>
      </c>
      <c r="J14" s="239"/>
      <c r="K14" s="239"/>
      <c r="L14" s="239"/>
      <c r="M14" s="239"/>
      <c r="N14" s="239"/>
      <c r="O14" s="239"/>
      <c r="P14" s="239"/>
      <c r="Q14" s="239"/>
      <c r="R14" s="239"/>
      <c r="S14" s="239"/>
      <c r="T14" s="239"/>
      <c r="U14" s="239"/>
      <c r="V14" s="239"/>
      <c r="W14" s="239"/>
      <c r="X14" s="239"/>
      <c r="Y14" s="239"/>
      <c r="Z14" s="239"/>
    </row>
    <row r="15" spans="1:26" ht="15.75" customHeight="1">
      <c r="A15" s="15" t="s">
        <v>429</v>
      </c>
      <c r="B15" s="15">
        <v>0.46820000000000001</v>
      </c>
      <c r="C15" s="15">
        <v>0.4027</v>
      </c>
      <c r="D15" s="15">
        <v>0.4491</v>
      </c>
      <c r="E15" s="15">
        <v>0.58979999999999999</v>
      </c>
      <c r="F15" s="15">
        <v>0.43790000000000001</v>
      </c>
      <c r="G15" s="15">
        <v>0.39850000000000002</v>
      </c>
      <c r="I15" s="15">
        <v>0.58979999999999999</v>
      </c>
    </row>
    <row r="16" spans="1:26" ht="15.75" customHeight="1">
      <c r="A16" s="15" t="s">
        <v>430</v>
      </c>
      <c r="B16" s="15">
        <v>0.99960000000000004</v>
      </c>
      <c r="C16" s="15">
        <v>0.99890000000000001</v>
      </c>
      <c r="D16" s="15">
        <v>0.98450000000000004</v>
      </c>
      <c r="E16" s="15">
        <v>0.98219999999999996</v>
      </c>
      <c r="F16" s="15">
        <v>0.99950000000000006</v>
      </c>
      <c r="G16" s="15">
        <v>0.99870000000000003</v>
      </c>
      <c r="I16" s="15">
        <v>0.98219999999999996</v>
      </c>
    </row>
    <row r="17" spans="1:26" ht="15.75" customHeight="1">
      <c r="A17" s="15" t="s">
        <v>431</v>
      </c>
      <c r="B17" s="15">
        <v>0.89319999999999999</v>
      </c>
      <c r="C17" s="15">
        <v>0.78180000000000005</v>
      </c>
      <c r="D17" s="15">
        <v>0.84419999999999995</v>
      </c>
      <c r="E17" s="15">
        <v>0.97070000000000001</v>
      </c>
      <c r="F17" s="15">
        <v>0.8296</v>
      </c>
      <c r="G17" s="15">
        <v>0.75780000000000003</v>
      </c>
      <c r="I17" s="15">
        <v>0.97070000000000001</v>
      </c>
    </row>
    <row r="18" spans="1:26" ht="15.75" customHeight="1">
      <c r="A18" s="15" t="s">
        <v>432</v>
      </c>
      <c r="B18" s="15">
        <v>1</v>
      </c>
      <c r="C18" s="15">
        <v>0.99990000000000001</v>
      </c>
      <c r="D18" s="15">
        <v>0.99950000000000006</v>
      </c>
      <c r="E18" s="15">
        <v>0.99960000000000004</v>
      </c>
      <c r="F18" s="15">
        <v>0.99990000000000001</v>
      </c>
      <c r="G18" s="15">
        <v>0.99990000000000001</v>
      </c>
      <c r="I18" s="15">
        <v>0.99960000000000004</v>
      </c>
    </row>
    <row r="19" spans="1:26" ht="15.75" customHeight="1">
      <c r="A19" s="15" t="s">
        <v>433</v>
      </c>
      <c r="B19" s="15">
        <v>8.3760000000000001E-2</v>
      </c>
      <c r="C19" s="15">
        <v>4.8189999999999997E-2</v>
      </c>
      <c r="D19" s="15">
        <v>0.105</v>
      </c>
      <c r="E19" s="15">
        <v>0.34599999999999997</v>
      </c>
      <c r="F19" s="15">
        <v>9.085E-2</v>
      </c>
      <c r="G19" s="15">
        <v>8.0189999999999997E-2</v>
      </c>
      <c r="I19" s="15">
        <v>0.34599999999999997</v>
      </c>
    </row>
    <row r="20" spans="1:26" ht="15.75" customHeight="1">
      <c r="A20" s="15" t="s">
        <v>434</v>
      </c>
      <c r="B20" s="15">
        <v>0.99960000000000004</v>
      </c>
      <c r="C20" s="15">
        <v>0.99890000000000001</v>
      </c>
      <c r="D20" s="15">
        <v>0.98450000000000004</v>
      </c>
      <c r="E20" s="15">
        <v>0.98209999999999997</v>
      </c>
      <c r="F20" s="15">
        <v>0.99960000000000004</v>
      </c>
      <c r="G20" s="15">
        <v>0.99880000000000002</v>
      </c>
      <c r="I20" s="15">
        <v>0.98209999999999997</v>
      </c>
    </row>
    <row r="21" spans="1:26" ht="15.75" customHeight="1">
      <c r="A21" s="15" t="s">
        <v>435</v>
      </c>
      <c r="B21" s="15">
        <v>4.6249999999999999E-2</v>
      </c>
      <c r="C21" s="15">
        <v>2.5149999999999999E-2</v>
      </c>
      <c r="D21" s="15">
        <v>5.6669999999999998E-2</v>
      </c>
      <c r="E21" s="15">
        <v>0.26750000000000002</v>
      </c>
      <c r="F21" s="15">
        <v>4.9610000000000001E-2</v>
      </c>
      <c r="G21" s="15">
        <v>4.265E-2</v>
      </c>
      <c r="I21" s="15">
        <v>0.26750000000000002</v>
      </c>
    </row>
    <row r="22" spans="1:26" ht="15.75" customHeight="1">
      <c r="A22" s="15" t="s">
        <v>436</v>
      </c>
      <c r="B22" s="15">
        <v>1</v>
      </c>
      <c r="C22" s="15">
        <v>1</v>
      </c>
      <c r="D22" s="15">
        <v>0.99850000000000005</v>
      </c>
      <c r="E22" s="15">
        <v>0.99850000000000005</v>
      </c>
      <c r="F22" s="15">
        <v>1</v>
      </c>
      <c r="G22" s="15">
        <v>1</v>
      </c>
      <c r="I22" s="15">
        <v>0.99850000000000005</v>
      </c>
    </row>
    <row r="23" spans="1:26" ht="15.75" customHeight="1">
      <c r="A23" s="15" t="s">
        <v>437</v>
      </c>
      <c r="B23" s="15">
        <v>0.44330000000000003</v>
      </c>
      <c r="C23" s="15">
        <v>0.5706</v>
      </c>
      <c r="D23" s="15">
        <v>0.7137</v>
      </c>
      <c r="E23" s="15">
        <v>0.4894</v>
      </c>
      <c r="F23" s="15">
        <v>0.53859999999999997</v>
      </c>
      <c r="G23" s="15">
        <v>0.66790000000000005</v>
      </c>
      <c r="I23" s="15">
        <v>0.4894</v>
      </c>
    </row>
    <row r="24" spans="1:26" ht="15.75" customHeight="1">
      <c r="A24" s="15" t="s">
        <v>438</v>
      </c>
      <c r="B24" s="15">
        <v>0.99919999999999998</v>
      </c>
      <c r="C24" s="15">
        <v>0.99790000000000001</v>
      </c>
      <c r="D24" s="15">
        <v>0.97089999999999999</v>
      </c>
      <c r="E24" s="15">
        <v>0.96630000000000005</v>
      </c>
      <c r="F24" s="15">
        <v>0.99909999999999999</v>
      </c>
      <c r="G24" s="15">
        <v>0.99760000000000004</v>
      </c>
      <c r="I24" s="15">
        <v>0.96630000000000005</v>
      </c>
    </row>
    <row r="25" spans="1:26" ht="15.75" customHeight="1">
      <c r="A25" s="230" t="s">
        <v>372</v>
      </c>
      <c r="B25" s="230" t="s">
        <v>393</v>
      </c>
      <c r="C25" s="230" t="s">
        <v>394</v>
      </c>
      <c r="D25" s="230" t="s">
        <v>395</v>
      </c>
      <c r="E25" s="230" t="s">
        <v>396</v>
      </c>
      <c r="F25" s="230" t="s">
        <v>397</v>
      </c>
      <c r="G25" s="230" t="s">
        <v>398</v>
      </c>
      <c r="H25" s="230" t="s">
        <v>399</v>
      </c>
      <c r="I25" s="230" t="s">
        <v>400</v>
      </c>
      <c r="J25" s="230"/>
      <c r="K25" s="230"/>
      <c r="L25" s="230"/>
      <c r="M25" s="230"/>
      <c r="N25" s="230"/>
      <c r="O25" s="230"/>
      <c r="P25" s="230"/>
      <c r="Q25" s="230"/>
      <c r="R25" s="230"/>
      <c r="S25" s="230"/>
      <c r="T25" s="230"/>
      <c r="U25" s="230"/>
      <c r="V25" s="230"/>
      <c r="W25" s="230"/>
      <c r="X25" s="230"/>
      <c r="Y25" s="230"/>
      <c r="Z25" s="230"/>
    </row>
    <row r="26" spans="1:26" ht="15.75" customHeight="1">
      <c r="A26" s="15" t="s">
        <v>429</v>
      </c>
      <c r="B26" s="15">
        <v>0.25840000000000002</v>
      </c>
      <c r="C26" s="15">
        <v>0.39610000000000001</v>
      </c>
      <c r="D26" s="15">
        <v>0.4798</v>
      </c>
      <c r="E26" s="15">
        <v>0.50819999999999999</v>
      </c>
      <c r="F26" s="15">
        <v>0.16689999999999999</v>
      </c>
      <c r="G26" s="15">
        <v>0.3503</v>
      </c>
      <c r="H26" s="15">
        <v>0.48230000000000001</v>
      </c>
      <c r="I26" s="15">
        <v>0.52549999999999997</v>
      </c>
    </row>
    <row r="27" spans="1:26" ht="15.75" customHeight="1">
      <c r="A27" s="15" t="s">
        <v>430</v>
      </c>
      <c r="B27" s="15">
        <v>1</v>
      </c>
      <c r="C27" s="15">
        <v>0.99980000000000002</v>
      </c>
      <c r="D27" s="15">
        <v>0.99970000000000003</v>
      </c>
      <c r="E27" s="15">
        <v>0.99939999999999996</v>
      </c>
      <c r="F27" s="15">
        <v>1</v>
      </c>
      <c r="G27" s="15">
        <v>0.99980000000000002</v>
      </c>
      <c r="H27" s="15">
        <v>0.99970000000000003</v>
      </c>
      <c r="I27" s="15">
        <v>0.99939999999999996</v>
      </c>
    </row>
    <row r="28" spans="1:26" ht="15.75" customHeight="1">
      <c r="A28" s="15" t="s">
        <v>431</v>
      </c>
      <c r="B28" s="15">
        <v>0.41930000000000001</v>
      </c>
      <c r="C28" s="15">
        <v>0.69340000000000002</v>
      </c>
      <c r="D28" s="15">
        <v>0.76190000000000002</v>
      </c>
      <c r="E28" s="15">
        <v>0.75290000000000001</v>
      </c>
      <c r="F28" s="15">
        <v>0.32079999999999997</v>
      </c>
      <c r="G28" s="15">
        <v>0.68389999999999995</v>
      </c>
      <c r="H28" s="15">
        <v>0.74729999999999996</v>
      </c>
      <c r="I28" s="15">
        <v>0.77049999999999996</v>
      </c>
    </row>
    <row r="29" spans="1:26" ht="15.75" customHeight="1">
      <c r="A29" s="15" t="s">
        <v>432</v>
      </c>
      <c r="B29" s="15">
        <v>1</v>
      </c>
      <c r="C29" s="15">
        <v>0.99990000000000001</v>
      </c>
      <c r="D29" s="15">
        <v>0.99990000000000001</v>
      </c>
      <c r="E29" s="15">
        <v>0.99980000000000002</v>
      </c>
      <c r="F29" s="15">
        <v>1</v>
      </c>
      <c r="G29" s="15">
        <v>0.99990000000000001</v>
      </c>
      <c r="H29" s="15">
        <v>0.99990000000000001</v>
      </c>
      <c r="I29" s="15">
        <v>0.99980000000000002</v>
      </c>
    </row>
    <row r="30" spans="1:26" ht="15.75" customHeight="1">
      <c r="A30" s="15" t="s">
        <v>433</v>
      </c>
      <c r="B30" s="15">
        <v>0.315</v>
      </c>
      <c r="C30" s="15">
        <v>0.81040000000000001</v>
      </c>
      <c r="D30" s="15">
        <v>0.85409999999999997</v>
      </c>
      <c r="E30" s="15">
        <v>0.84060000000000001</v>
      </c>
      <c r="F30" s="15">
        <v>4.8849999999999998E-2</v>
      </c>
      <c r="G30" s="15">
        <v>0.81089999999999995</v>
      </c>
      <c r="H30" s="15">
        <v>0.84089999999999998</v>
      </c>
      <c r="I30" s="15">
        <v>0.85360000000000003</v>
      </c>
    </row>
    <row r="31" spans="1:26" ht="15.75" customHeight="1">
      <c r="A31" s="15" t="s">
        <v>434</v>
      </c>
      <c r="B31" s="15">
        <v>1</v>
      </c>
      <c r="C31" s="15">
        <v>0.99990000000000001</v>
      </c>
      <c r="D31" s="15">
        <v>0.99990000000000001</v>
      </c>
      <c r="E31" s="15">
        <v>0.99980000000000002</v>
      </c>
      <c r="F31" s="15">
        <v>1</v>
      </c>
      <c r="G31" s="15">
        <v>0.99990000000000001</v>
      </c>
      <c r="H31" s="15">
        <v>0.99990000000000001</v>
      </c>
      <c r="I31" s="15">
        <v>0.99980000000000002</v>
      </c>
    </row>
    <row r="32" spans="1:26" ht="15.75" customHeight="1">
      <c r="A32" s="15" t="s">
        <v>435</v>
      </c>
      <c r="B32" s="15">
        <v>0.999</v>
      </c>
      <c r="C32" s="15">
        <v>0.7268</v>
      </c>
      <c r="D32" s="15">
        <v>0.8004</v>
      </c>
      <c r="E32" s="15">
        <v>0.76349999999999996</v>
      </c>
      <c r="F32" s="15">
        <v>1</v>
      </c>
      <c r="G32" s="15">
        <v>0.69510000000000005</v>
      </c>
      <c r="H32" s="15">
        <v>0.74890000000000001</v>
      </c>
      <c r="I32" s="15">
        <v>0.7681</v>
      </c>
    </row>
    <row r="33" spans="1:26" ht="15.75" customHeight="1">
      <c r="A33" s="15" t="s">
        <v>436</v>
      </c>
      <c r="B33" s="15">
        <v>1</v>
      </c>
      <c r="C33" s="15">
        <v>0.99980000000000002</v>
      </c>
      <c r="D33" s="15">
        <v>0.99990000000000001</v>
      </c>
      <c r="E33" s="15">
        <v>0.99980000000000002</v>
      </c>
      <c r="F33" s="15">
        <v>1</v>
      </c>
      <c r="G33" s="15">
        <v>0.99980000000000002</v>
      </c>
      <c r="H33" s="15">
        <v>0.99990000000000001</v>
      </c>
      <c r="I33" s="15">
        <v>0.99980000000000002</v>
      </c>
    </row>
    <row r="34" spans="1:26" ht="15.75" customHeight="1">
      <c r="A34" s="15" t="s">
        <v>437</v>
      </c>
      <c r="B34" s="15">
        <v>0.18690000000000001</v>
      </c>
      <c r="C34" s="15">
        <v>0.91559999999999997</v>
      </c>
      <c r="D34" s="15">
        <v>0.91559999999999997</v>
      </c>
      <c r="E34" s="15">
        <v>0.93489999999999995</v>
      </c>
      <c r="F34" s="15">
        <v>2.504E-2</v>
      </c>
      <c r="G34" s="15">
        <v>0.97299999999999998</v>
      </c>
      <c r="H34" s="15">
        <v>0.9587</v>
      </c>
      <c r="I34" s="15">
        <v>0.96060000000000001</v>
      </c>
    </row>
    <row r="35" spans="1:26" ht="15.75" customHeight="1">
      <c r="A35" s="15" t="s">
        <v>438</v>
      </c>
      <c r="B35" s="15">
        <v>1</v>
      </c>
      <c r="C35" s="15">
        <v>1</v>
      </c>
      <c r="D35" s="15">
        <v>0.99980000000000002</v>
      </c>
      <c r="E35" s="15">
        <v>0.99990000000000001</v>
      </c>
      <c r="F35" s="15">
        <v>1</v>
      </c>
      <c r="G35" s="15">
        <v>1</v>
      </c>
      <c r="H35" s="15">
        <v>0.99980000000000002</v>
      </c>
      <c r="I35" s="15">
        <v>0.99990000000000001</v>
      </c>
    </row>
    <row r="36" spans="1:26" ht="15.75" customHeight="1">
      <c r="A36" s="232" t="s">
        <v>372</v>
      </c>
      <c r="B36" s="232" t="s">
        <v>401</v>
      </c>
      <c r="C36" s="232" t="s">
        <v>402</v>
      </c>
      <c r="D36" s="232" t="s">
        <v>403</v>
      </c>
      <c r="E36" s="232" t="s">
        <v>404</v>
      </c>
      <c r="F36" s="232" t="s">
        <v>405</v>
      </c>
      <c r="G36" s="232" t="s">
        <v>406</v>
      </c>
      <c r="H36" s="232" t="s">
        <v>407</v>
      </c>
      <c r="I36" s="232" t="s">
        <v>408</v>
      </c>
      <c r="J36" s="232"/>
      <c r="K36" s="232"/>
      <c r="L36" s="232"/>
      <c r="M36" s="232"/>
      <c r="N36" s="232"/>
      <c r="O36" s="232"/>
      <c r="P36" s="232"/>
      <c r="Q36" s="232"/>
      <c r="R36" s="232"/>
      <c r="S36" s="232"/>
      <c r="T36" s="232"/>
      <c r="U36" s="232"/>
      <c r="V36" s="232"/>
      <c r="W36" s="232"/>
      <c r="X36" s="232"/>
      <c r="Y36" s="232"/>
      <c r="Z36" s="232"/>
    </row>
    <row r="37" spans="1:26" ht="15.75" customHeight="1">
      <c r="A37" s="15" t="s">
        <v>429</v>
      </c>
      <c r="B37" s="15">
        <v>0.31119999999999998</v>
      </c>
      <c r="C37" s="15">
        <v>0.6905</v>
      </c>
      <c r="D37" s="15">
        <v>0.86850000000000005</v>
      </c>
      <c r="E37" s="15">
        <v>0.90239999999999998</v>
      </c>
      <c r="F37" s="15">
        <v>0.33500000000000002</v>
      </c>
      <c r="G37" s="15">
        <v>0.68430000000000002</v>
      </c>
      <c r="H37" s="15">
        <v>0.88570000000000004</v>
      </c>
      <c r="I37" s="15">
        <v>0.90149999999999997</v>
      </c>
    </row>
    <row r="38" spans="1:26" ht="15.75" customHeight="1">
      <c r="A38" s="15" t="s">
        <v>430</v>
      </c>
      <c r="B38" s="15">
        <v>1</v>
      </c>
      <c r="C38" s="15">
        <v>0.99990000000000001</v>
      </c>
      <c r="D38" s="15">
        <v>0.99990000000000001</v>
      </c>
      <c r="E38" s="15">
        <v>0.99939999999999996</v>
      </c>
      <c r="F38" s="15">
        <v>1</v>
      </c>
      <c r="G38" s="15">
        <v>0.99990000000000001</v>
      </c>
      <c r="H38" s="15">
        <v>0.99980000000000002</v>
      </c>
      <c r="I38" s="15">
        <v>0.99950000000000006</v>
      </c>
    </row>
    <row r="39" spans="1:26" ht="15.75" customHeight="1">
      <c r="A39" s="15" t="s">
        <v>431</v>
      </c>
      <c r="B39" s="15">
        <v>0.62229999999999996</v>
      </c>
      <c r="C39" s="15">
        <v>0.83440000000000003</v>
      </c>
      <c r="D39" s="15">
        <v>0.9355</v>
      </c>
      <c r="E39" s="15">
        <v>0.95330000000000004</v>
      </c>
      <c r="F39" s="15">
        <v>0.67</v>
      </c>
      <c r="G39" s="15">
        <v>0.83350000000000002</v>
      </c>
      <c r="H39" s="15">
        <v>0.94469999999999998</v>
      </c>
      <c r="I39" s="15">
        <v>0.95279999999999998</v>
      </c>
    </row>
    <row r="40" spans="1:26" ht="15.75" customHeight="1">
      <c r="A40" s="15" t="s">
        <v>432</v>
      </c>
      <c r="B40" s="15">
        <v>1</v>
      </c>
      <c r="C40" s="15">
        <v>0.99990000000000001</v>
      </c>
      <c r="D40" s="15">
        <v>0.99990000000000001</v>
      </c>
      <c r="E40" s="15">
        <v>0.99970000000000003</v>
      </c>
      <c r="F40" s="15">
        <v>1</v>
      </c>
      <c r="G40" s="15">
        <v>0.99990000000000001</v>
      </c>
      <c r="H40" s="15">
        <v>0.99990000000000001</v>
      </c>
      <c r="I40" s="15">
        <v>0.99970000000000003</v>
      </c>
    </row>
    <row r="41" spans="1:26" ht="15.75" customHeight="1">
      <c r="A41" s="15" t="s">
        <v>433</v>
      </c>
      <c r="B41" s="15">
        <v>0.76719999999999999</v>
      </c>
      <c r="C41" s="15">
        <v>0.87580000000000002</v>
      </c>
      <c r="D41" s="15">
        <v>0.95030000000000003</v>
      </c>
      <c r="E41" s="15">
        <v>0.96430000000000005</v>
      </c>
      <c r="F41" s="15">
        <v>0.8024</v>
      </c>
      <c r="G41" s="15">
        <v>0.87780000000000002</v>
      </c>
      <c r="H41" s="15">
        <v>0.95760000000000001</v>
      </c>
      <c r="I41" s="15">
        <v>0.96389999999999998</v>
      </c>
    </row>
    <row r="42" spans="1:26" ht="15.75" customHeight="1">
      <c r="A42" s="15" t="s">
        <v>434</v>
      </c>
      <c r="B42" s="15">
        <v>1</v>
      </c>
      <c r="C42" s="15">
        <v>0.99990000000000001</v>
      </c>
      <c r="D42" s="15">
        <v>0.99990000000000001</v>
      </c>
      <c r="E42" s="15">
        <v>0.99970000000000003</v>
      </c>
      <c r="F42" s="15">
        <v>1</v>
      </c>
      <c r="G42" s="15">
        <v>0.99990000000000001</v>
      </c>
      <c r="H42" s="15">
        <v>0.99990000000000001</v>
      </c>
      <c r="I42" s="15">
        <v>0.99980000000000002</v>
      </c>
    </row>
    <row r="43" spans="1:26" ht="15.75" customHeight="1">
      <c r="A43" s="15" t="s">
        <v>435</v>
      </c>
      <c r="B43" s="15">
        <v>0.62229999999999996</v>
      </c>
      <c r="C43" s="15">
        <v>0.83220000000000005</v>
      </c>
      <c r="D43" s="15">
        <v>0.97030000000000005</v>
      </c>
      <c r="E43" s="15">
        <v>0.98939999999999995</v>
      </c>
      <c r="F43" s="15">
        <v>0.67</v>
      </c>
      <c r="G43" s="15">
        <v>0.86399999999999999</v>
      </c>
      <c r="H43" s="15">
        <v>0.9839</v>
      </c>
      <c r="I43" s="15">
        <v>0.98960000000000004</v>
      </c>
    </row>
    <row r="44" spans="1:26" ht="15.75" customHeight="1">
      <c r="A44" s="15" t="s">
        <v>436</v>
      </c>
      <c r="B44" s="15">
        <v>1</v>
      </c>
      <c r="C44" s="15">
        <v>1</v>
      </c>
      <c r="D44" s="15">
        <v>1</v>
      </c>
      <c r="E44" s="15">
        <v>1</v>
      </c>
      <c r="F44" s="15">
        <v>1</v>
      </c>
      <c r="G44" s="15">
        <v>1</v>
      </c>
      <c r="H44" s="15">
        <v>1</v>
      </c>
      <c r="I44" s="15">
        <v>1</v>
      </c>
    </row>
    <row r="45" spans="1:26" ht="15.75" customHeight="1">
      <c r="A45" s="15" t="s">
        <v>437</v>
      </c>
      <c r="B45" s="15">
        <v>1</v>
      </c>
      <c r="C45" s="15">
        <v>0.92420000000000002</v>
      </c>
      <c r="D45" s="15">
        <v>0.93110000000000004</v>
      </c>
      <c r="E45" s="15">
        <v>0.94040000000000001</v>
      </c>
      <c r="F45" s="15">
        <v>1</v>
      </c>
      <c r="G45" s="15">
        <v>0.89200000000000002</v>
      </c>
      <c r="H45" s="15">
        <v>0.93269999999999997</v>
      </c>
      <c r="I45" s="15">
        <v>0.9395</v>
      </c>
    </row>
    <row r="46" spans="1:26" ht="15.75" customHeight="1">
      <c r="A46" s="15" t="s">
        <v>438</v>
      </c>
      <c r="B46" s="15">
        <v>1</v>
      </c>
      <c r="C46" s="15">
        <v>0.99990000000000001</v>
      </c>
      <c r="D46" s="15">
        <v>0.99990000000000001</v>
      </c>
      <c r="E46" s="15">
        <v>0.99950000000000006</v>
      </c>
      <c r="F46" s="15">
        <v>1</v>
      </c>
      <c r="G46" s="15">
        <v>0.99990000000000001</v>
      </c>
      <c r="H46" s="15">
        <v>0.99990000000000001</v>
      </c>
      <c r="I46" s="15">
        <v>0.99960000000000004</v>
      </c>
    </row>
    <row r="47" spans="1:26" ht="15.75" customHeight="1">
      <c r="A47" s="240" t="s">
        <v>372</v>
      </c>
      <c r="B47" s="240" t="s">
        <v>409</v>
      </c>
      <c r="C47" s="240" t="s">
        <v>410</v>
      </c>
      <c r="D47" s="240" t="s">
        <v>411</v>
      </c>
      <c r="E47" s="240" t="s">
        <v>412</v>
      </c>
      <c r="F47" s="240" t="s">
        <v>413</v>
      </c>
      <c r="G47" s="240" t="s">
        <v>414</v>
      </c>
      <c r="H47" s="240" t="s">
        <v>415</v>
      </c>
      <c r="I47" s="240" t="s">
        <v>416</v>
      </c>
      <c r="J47" s="240"/>
      <c r="K47" s="240"/>
      <c r="L47" s="240"/>
      <c r="M47" s="240"/>
      <c r="N47" s="240"/>
      <c r="O47" s="240"/>
      <c r="P47" s="240"/>
      <c r="Q47" s="240"/>
      <c r="R47" s="240"/>
      <c r="S47" s="240"/>
      <c r="T47" s="240"/>
      <c r="U47" s="240"/>
      <c r="V47" s="240"/>
      <c r="W47" s="240"/>
      <c r="X47" s="240"/>
      <c r="Y47" s="240"/>
      <c r="Z47" s="240"/>
    </row>
    <row r="48" spans="1:26" ht="15.75" customHeight="1">
      <c r="A48" s="15" t="s">
        <v>429</v>
      </c>
      <c r="B48" s="15">
        <v>0.37730000000000002</v>
      </c>
      <c r="C48" s="15">
        <v>0.50490000000000002</v>
      </c>
      <c r="D48" s="15">
        <v>0.49980000000000002</v>
      </c>
      <c r="E48" s="15">
        <v>0.5</v>
      </c>
      <c r="F48" s="15">
        <v>0.36820000000000003</v>
      </c>
      <c r="G48" s="15">
        <v>0.48170000000000002</v>
      </c>
      <c r="H48" s="15">
        <v>0.5</v>
      </c>
      <c r="I48" s="15">
        <v>0.5</v>
      </c>
    </row>
    <row r="49" spans="1:26" ht="15.75" customHeight="1">
      <c r="A49" s="15" t="s">
        <v>430</v>
      </c>
      <c r="B49" s="15">
        <v>0.99990000000000001</v>
      </c>
      <c r="C49" s="15">
        <v>0.99990000000000001</v>
      </c>
      <c r="D49" s="15">
        <v>0.99990000000000001</v>
      </c>
      <c r="E49" s="15">
        <v>0.99990000000000001</v>
      </c>
      <c r="F49" s="15">
        <v>0.99990000000000001</v>
      </c>
      <c r="G49" s="15">
        <v>0.99990000000000001</v>
      </c>
      <c r="H49" s="15">
        <v>0.99990000000000001</v>
      </c>
      <c r="I49" s="15">
        <v>0.99990000000000001</v>
      </c>
    </row>
    <row r="50" spans="1:26" ht="15.75" customHeight="1">
      <c r="A50" s="15" t="s">
        <v>431</v>
      </c>
      <c r="B50" s="15">
        <v>0.7329</v>
      </c>
      <c r="C50" s="15">
        <v>0.95179999999999998</v>
      </c>
      <c r="D50" s="15">
        <v>0.99970000000000003</v>
      </c>
      <c r="E50" s="15">
        <v>1</v>
      </c>
      <c r="F50" s="15">
        <v>0.73640000000000005</v>
      </c>
      <c r="G50" s="15">
        <v>0.96350000000000002</v>
      </c>
      <c r="H50" s="15">
        <v>1</v>
      </c>
      <c r="I50" s="15">
        <v>1</v>
      </c>
    </row>
    <row r="51" spans="1:26" ht="15.75" customHeight="1">
      <c r="A51" s="15" t="s">
        <v>432</v>
      </c>
      <c r="B51" s="15">
        <v>1</v>
      </c>
      <c r="C51" s="15">
        <v>1</v>
      </c>
      <c r="D51" s="15">
        <v>1</v>
      </c>
      <c r="E51" s="15">
        <v>1</v>
      </c>
      <c r="F51" s="15">
        <v>1</v>
      </c>
      <c r="G51" s="15">
        <v>1</v>
      </c>
      <c r="H51" s="15">
        <v>1</v>
      </c>
      <c r="I51" s="15">
        <v>1</v>
      </c>
    </row>
    <row r="52" spans="1:26" ht="15.75" customHeight="1">
      <c r="A52" s="15" t="s">
        <v>433</v>
      </c>
      <c r="B52" s="15">
        <v>0.84470000000000001</v>
      </c>
      <c r="C52" s="15">
        <v>0.97519999999999996</v>
      </c>
      <c r="D52" s="15">
        <v>0.99980000000000002</v>
      </c>
      <c r="E52" s="15">
        <v>1</v>
      </c>
      <c r="F52" s="15">
        <v>0.84819999999999995</v>
      </c>
      <c r="G52" s="15">
        <v>0.98140000000000005</v>
      </c>
      <c r="H52" s="15">
        <v>1</v>
      </c>
      <c r="I52" s="15">
        <v>1</v>
      </c>
    </row>
    <row r="53" spans="1:26" ht="15.75" customHeight="1">
      <c r="A53" s="15" t="s">
        <v>434</v>
      </c>
      <c r="B53" s="15">
        <v>0.99990000000000001</v>
      </c>
      <c r="C53" s="15">
        <v>1</v>
      </c>
      <c r="D53" s="15">
        <v>1</v>
      </c>
      <c r="E53" s="15">
        <v>1</v>
      </c>
      <c r="F53" s="15">
        <v>0.99990000000000001</v>
      </c>
      <c r="G53" s="15">
        <v>1</v>
      </c>
      <c r="H53" s="15">
        <v>1</v>
      </c>
      <c r="I53" s="15">
        <v>1</v>
      </c>
    </row>
    <row r="54" spans="1:26" ht="15.75" customHeight="1">
      <c r="A54" s="15" t="s">
        <v>435</v>
      </c>
      <c r="B54" s="15">
        <v>1</v>
      </c>
      <c r="C54" s="15">
        <v>0.99990000000000001</v>
      </c>
      <c r="D54" s="15">
        <v>0.99970000000000003</v>
      </c>
      <c r="E54" s="15">
        <v>1</v>
      </c>
      <c r="F54" s="15">
        <v>1</v>
      </c>
      <c r="G54" s="15">
        <v>1</v>
      </c>
      <c r="H54" s="15">
        <v>1</v>
      </c>
      <c r="I54" s="15">
        <v>1</v>
      </c>
    </row>
    <row r="55" spans="1:26" ht="15.75" customHeight="1">
      <c r="A55" s="15" t="s">
        <v>436</v>
      </c>
      <c r="B55" s="15">
        <v>0.99990000000000001</v>
      </c>
      <c r="C55" s="15">
        <v>1</v>
      </c>
      <c r="D55" s="15">
        <v>1</v>
      </c>
      <c r="E55" s="15">
        <v>1</v>
      </c>
      <c r="F55" s="15">
        <v>0.99990000000000001</v>
      </c>
      <c r="G55" s="15">
        <v>1</v>
      </c>
      <c r="H55" s="15">
        <v>1</v>
      </c>
      <c r="I55" s="15">
        <v>1</v>
      </c>
    </row>
    <row r="56" spans="1:26" ht="15.75" customHeight="1">
      <c r="A56" s="15" t="s">
        <v>437</v>
      </c>
      <c r="B56" s="15">
        <v>0.73119999999999996</v>
      </c>
      <c r="C56" s="15">
        <v>0.95169999999999999</v>
      </c>
      <c r="D56" s="15">
        <v>1</v>
      </c>
      <c r="E56" s="15">
        <v>1</v>
      </c>
      <c r="F56" s="15">
        <v>0.73640000000000005</v>
      </c>
      <c r="G56" s="15">
        <v>0.96350000000000002</v>
      </c>
      <c r="H56" s="15">
        <v>1</v>
      </c>
      <c r="I56" s="15">
        <v>1</v>
      </c>
    </row>
    <row r="57" spans="1:26" ht="15.75" customHeight="1">
      <c r="A57" s="15" t="s">
        <v>438</v>
      </c>
      <c r="B57" s="15">
        <v>0.99990000000000001</v>
      </c>
      <c r="C57" s="15">
        <v>1</v>
      </c>
      <c r="D57" s="15">
        <v>1</v>
      </c>
      <c r="E57" s="15">
        <v>1</v>
      </c>
      <c r="F57" s="15">
        <v>0.99990000000000001</v>
      </c>
      <c r="G57" s="15">
        <v>1</v>
      </c>
      <c r="H57" s="15">
        <v>1</v>
      </c>
      <c r="I57" s="15">
        <v>1</v>
      </c>
    </row>
    <row r="58" spans="1:26" ht="15.75" customHeight="1">
      <c r="A58" s="241" t="s">
        <v>372</v>
      </c>
      <c r="B58" s="241" t="s">
        <v>417</v>
      </c>
      <c r="C58" s="241" t="s">
        <v>418</v>
      </c>
      <c r="D58" s="241" t="s">
        <v>419</v>
      </c>
      <c r="E58" s="241" t="s">
        <v>420</v>
      </c>
      <c r="F58" s="241" t="s">
        <v>421</v>
      </c>
      <c r="G58" s="241" t="s">
        <v>422</v>
      </c>
      <c r="H58" s="241" t="s">
        <v>423</v>
      </c>
      <c r="I58" s="241" t="s">
        <v>424</v>
      </c>
      <c r="J58" s="241"/>
      <c r="K58" s="241"/>
      <c r="L58" s="241"/>
      <c r="M58" s="241"/>
      <c r="N58" s="241"/>
      <c r="O58" s="241"/>
      <c r="P58" s="241"/>
      <c r="Q58" s="241"/>
      <c r="R58" s="241"/>
      <c r="S58" s="241"/>
      <c r="T58" s="241"/>
      <c r="U58" s="241"/>
      <c r="V58" s="241"/>
      <c r="W58" s="241"/>
      <c r="X58" s="241"/>
      <c r="Y58" s="241"/>
      <c r="Z58" s="241"/>
    </row>
    <row r="59" spans="1:26" ht="15.75" customHeight="1">
      <c r="A59" s="15" t="s">
        <v>429</v>
      </c>
      <c r="B59" s="15">
        <v>0.42149999999999999</v>
      </c>
      <c r="C59" s="15">
        <v>0.41249999999999998</v>
      </c>
      <c r="D59" s="15">
        <v>0.51119999999999999</v>
      </c>
      <c r="E59" s="15">
        <v>0.50119999999999998</v>
      </c>
      <c r="F59" s="15">
        <v>0.43790000000000001</v>
      </c>
      <c r="G59" s="15">
        <v>0.4178</v>
      </c>
      <c r="H59" s="15">
        <v>0.48180000000000001</v>
      </c>
      <c r="I59" s="15">
        <v>0.50049999999999994</v>
      </c>
    </row>
    <row r="60" spans="1:26" ht="15.75" customHeight="1">
      <c r="A60" s="15" t="s">
        <v>430</v>
      </c>
      <c r="B60" s="15">
        <v>0.99080000000000001</v>
      </c>
      <c r="C60" s="15">
        <v>0.99399999999999999</v>
      </c>
      <c r="D60" s="15">
        <v>0.98340000000000005</v>
      </c>
      <c r="E60" s="15">
        <v>0.92600000000000005</v>
      </c>
      <c r="F60" s="15">
        <v>0.99070000000000003</v>
      </c>
      <c r="G60" s="15">
        <v>0.99419999999999997</v>
      </c>
      <c r="H60" s="15">
        <v>0.98399999999999999</v>
      </c>
      <c r="I60" s="15">
        <v>0.92700000000000005</v>
      </c>
    </row>
    <row r="61" spans="1:26" ht="15.75" customHeight="1">
      <c r="A61" s="15" t="s">
        <v>431</v>
      </c>
      <c r="B61" s="15">
        <v>0.78239999999999998</v>
      </c>
      <c r="C61" s="15">
        <v>0.76680000000000004</v>
      </c>
      <c r="D61" s="15">
        <v>0.90810000000000002</v>
      </c>
      <c r="E61" s="15">
        <v>0.89180000000000004</v>
      </c>
      <c r="F61" s="15">
        <v>0.83799999999999997</v>
      </c>
      <c r="G61" s="15">
        <v>0.79720000000000002</v>
      </c>
      <c r="H61" s="15">
        <v>0.87629999999999997</v>
      </c>
      <c r="I61" s="15">
        <v>0.88890000000000002</v>
      </c>
    </row>
    <row r="62" spans="1:26" ht="15.75" customHeight="1">
      <c r="A62" s="15" t="s">
        <v>432</v>
      </c>
      <c r="B62" s="15">
        <v>0.99870000000000003</v>
      </c>
      <c r="C62" s="15">
        <v>0.99890000000000001</v>
      </c>
      <c r="D62" s="15">
        <v>0.99750000000000005</v>
      </c>
      <c r="E62" s="15">
        <v>0.99219999999999997</v>
      </c>
      <c r="F62" s="15">
        <v>0.99870000000000003</v>
      </c>
      <c r="G62" s="15">
        <v>0.99890000000000001</v>
      </c>
      <c r="H62" s="15">
        <v>0.99750000000000005</v>
      </c>
      <c r="I62" s="15">
        <v>0.99229999999999996</v>
      </c>
    </row>
    <row r="63" spans="1:26" ht="15.75" customHeight="1">
      <c r="A63" s="15" t="s">
        <v>433</v>
      </c>
      <c r="B63" s="15">
        <v>0.1201</v>
      </c>
      <c r="C63" s="15">
        <v>0.1164</v>
      </c>
      <c r="D63" s="15">
        <v>0.2069</v>
      </c>
      <c r="E63" s="15">
        <v>0.20150000000000001</v>
      </c>
      <c r="F63" s="15">
        <v>7.4840000000000004E-2</v>
      </c>
      <c r="G63" s="15">
        <v>7.7090000000000006E-2</v>
      </c>
      <c r="H63" s="15">
        <v>0.16300000000000001</v>
      </c>
      <c r="I63" s="15">
        <v>0.2041</v>
      </c>
    </row>
    <row r="64" spans="1:26" ht="15.75" customHeight="1">
      <c r="A64" s="15" t="s">
        <v>434</v>
      </c>
      <c r="B64" s="15">
        <v>0.99139999999999995</v>
      </c>
      <c r="C64" s="15">
        <v>0.99460000000000004</v>
      </c>
      <c r="D64" s="15">
        <v>0.98450000000000004</v>
      </c>
      <c r="E64" s="15">
        <v>0.92490000000000006</v>
      </c>
      <c r="F64" s="15">
        <v>0.99129999999999996</v>
      </c>
      <c r="G64" s="15">
        <v>0.99480000000000002</v>
      </c>
      <c r="H64" s="15">
        <v>0.98509999999999998</v>
      </c>
      <c r="I64" s="15">
        <v>0.92600000000000005</v>
      </c>
    </row>
    <row r="65" spans="1:9" ht="15.75" customHeight="1">
      <c r="A65" s="15" t="s">
        <v>435</v>
      </c>
      <c r="B65" s="15">
        <v>7.1739999999999998E-2</v>
      </c>
      <c r="C65" s="15">
        <v>6.7919999999999994E-2</v>
      </c>
      <c r="D65" s="15">
        <v>0.13450000000000001</v>
      </c>
      <c r="E65" s="15">
        <v>0.12759999999999999</v>
      </c>
      <c r="F65" s="15">
        <v>4.4699999999999997E-2</v>
      </c>
      <c r="G65" s="15">
        <v>4.4290000000000003E-2</v>
      </c>
      <c r="H65" s="15">
        <v>0.10100000000000001</v>
      </c>
      <c r="I65" s="15">
        <v>0.12820000000000001</v>
      </c>
    </row>
    <row r="66" spans="1:9" ht="15.75" customHeight="1">
      <c r="A66" s="15" t="s">
        <v>436</v>
      </c>
      <c r="B66" s="15">
        <v>0.99960000000000004</v>
      </c>
      <c r="C66" s="15">
        <v>0.99980000000000002</v>
      </c>
      <c r="D66" s="15">
        <v>0.99770000000000003</v>
      </c>
      <c r="E66" s="15">
        <v>0.97440000000000004</v>
      </c>
      <c r="F66" s="15">
        <v>0.99970000000000003</v>
      </c>
      <c r="G66" s="15">
        <v>0.99980000000000002</v>
      </c>
      <c r="H66" s="15">
        <v>0.998</v>
      </c>
      <c r="I66" s="15">
        <v>0.97409999999999997</v>
      </c>
    </row>
    <row r="67" spans="1:9" ht="15.75" customHeight="1">
      <c r="A67" s="15" t="s">
        <v>437</v>
      </c>
      <c r="B67" s="15">
        <v>0.36770000000000003</v>
      </c>
      <c r="C67" s="15">
        <v>0.40610000000000002</v>
      </c>
      <c r="D67" s="15">
        <v>0.44829999999999998</v>
      </c>
      <c r="E67" s="15">
        <v>0.4788</v>
      </c>
      <c r="F67" s="15">
        <v>0.22989999999999999</v>
      </c>
      <c r="G67" s="15">
        <v>0.29709999999999998</v>
      </c>
      <c r="H67" s="15">
        <v>0.42249999999999999</v>
      </c>
      <c r="I67" s="15">
        <v>0.49980000000000002</v>
      </c>
    </row>
    <row r="68" spans="1:9" ht="13">
      <c r="A68" s="15" t="s">
        <v>438</v>
      </c>
      <c r="B68" s="15">
        <v>0.98340000000000005</v>
      </c>
      <c r="C68" s="15">
        <v>0.98939999999999995</v>
      </c>
      <c r="D68" s="15">
        <v>0.97170000000000001</v>
      </c>
      <c r="E68" s="15">
        <v>0.88009999999999999</v>
      </c>
      <c r="F68" s="15">
        <v>0.98299999999999998</v>
      </c>
      <c r="G68" s="15">
        <v>0.9899</v>
      </c>
      <c r="H68" s="15">
        <v>0.97250000000000003</v>
      </c>
      <c r="I68" s="15">
        <v>0.88229999999999997</v>
      </c>
    </row>
  </sheetData>
  <mergeCells count="2">
    <mergeCell ref="B1:E1"/>
    <mergeCell ref="F1:I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60"/>
  <sheetViews>
    <sheetView tabSelected="1" workbookViewId="0"/>
  </sheetViews>
  <sheetFormatPr baseColWidth="10" defaultColWidth="12.6640625" defaultRowHeight="15.75" customHeight="1"/>
  <sheetData>
    <row r="1" spans="1:6" ht="15.75" customHeight="1">
      <c r="A1" s="15" t="s">
        <v>439</v>
      </c>
      <c r="B1" s="15">
        <v>1</v>
      </c>
      <c r="C1" s="15">
        <v>2</v>
      </c>
      <c r="D1" s="15">
        <v>3</v>
      </c>
      <c r="E1" s="15">
        <v>4</v>
      </c>
      <c r="F1" s="15">
        <v>5</v>
      </c>
    </row>
    <row r="2" spans="1:6" ht="15.75" customHeight="1">
      <c r="A2" s="15" t="s">
        <v>3</v>
      </c>
      <c r="B2" s="15">
        <v>0.50839999999999996</v>
      </c>
      <c r="C2" s="15">
        <v>0.53210000000000002</v>
      </c>
      <c r="D2" s="15">
        <v>0.66310000000000002</v>
      </c>
      <c r="E2" s="15">
        <v>0.65980000000000005</v>
      </c>
      <c r="F2" s="15">
        <v>0.63190000000000002</v>
      </c>
    </row>
    <row r="3" spans="1:6" ht="15.75" customHeight="1">
      <c r="A3" s="15" t="s">
        <v>440</v>
      </c>
      <c r="B3" s="15">
        <v>0.75390000000000001</v>
      </c>
      <c r="C3" s="15">
        <v>0.80510000000000004</v>
      </c>
      <c r="D3" s="15">
        <v>0.65410000000000001</v>
      </c>
      <c r="E3" s="15">
        <f>E20</f>
        <v>0.54330000000000001</v>
      </c>
      <c r="F3" s="15">
        <f>F24</f>
        <v>0.66279999999999994</v>
      </c>
    </row>
    <row r="4" spans="1:6" ht="15.75" customHeight="1">
      <c r="A4" s="15" t="s">
        <v>441</v>
      </c>
      <c r="B4" s="15">
        <v>0.80359999999999998</v>
      </c>
      <c r="C4" s="15">
        <v>0.50760000000000005</v>
      </c>
      <c r="D4" s="15">
        <v>0.66120000000000001</v>
      </c>
      <c r="E4" s="15">
        <v>0.63639999999999997</v>
      </c>
      <c r="F4" s="15">
        <v>0.4839</v>
      </c>
    </row>
    <row r="9" spans="1:6" ht="15.75" customHeight="1">
      <c r="A9" s="15" t="s">
        <v>440</v>
      </c>
      <c r="B9" s="15">
        <v>1</v>
      </c>
      <c r="C9" s="15">
        <v>2</v>
      </c>
      <c r="D9" s="15">
        <v>3</v>
      </c>
      <c r="E9" s="15">
        <v>4</v>
      </c>
      <c r="F9" s="15">
        <v>5</v>
      </c>
    </row>
    <row r="10" spans="1:6" ht="15.75" customHeight="1">
      <c r="A10" s="15">
        <v>1</v>
      </c>
      <c r="B10" s="15">
        <v>0.75390000000000001</v>
      </c>
    </row>
    <row r="11" spans="1:6" ht="15.75" customHeight="1">
      <c r="A11" s="15">
        <v>2</v>
      </c>
      <c r="B11" s="15">
        <v>0.48730000000000001</v>
      </c>
    </row>
    <row r="12" spans="1:6" ht="15.75" customHeight="1">
      <c r="A12" s="15">
        <v>3</v>
      </c>
      <c r="B12" s="15">
        <v>0.52329999999999999</v>
      </c>
      <c r="C12" s="15">
        <v>0.80510000000000004</v>
      </c>
    </row>
    <row r="13" spans="1:6" ht="15.75" customHeight="1">
      <c r="A13" s="15">
        <v>4</v>
      </c>
      <c r="B13" s="15">
        <v>0.496</v>
      </c>
      <c r="C13" s="15">
        <v>0.47689999999999999</v>
      </c>
    </row>
    <row r="14" spans="1:6" ht="15.75" customHeight="1">
      <c r="A14" s="15">
        <v>5</v>
      </c>
      <c r="B14" s="15">
        <v>0.67659999999999998</v>
      </c>
      <c r="C14" s="15">
        <v>0.73480000000000001</v>
      </c>
    </row>
    <row r="15" spans="1:6" ht="15.75" customHeight="1">
      <c r="A15" s="15">
        <v>6</v>
      </c>
      <c r="C15" s="15">
        <v>0.6613</v>
      </c>
    </row>
    <row r="16" spans="1:6" ht="15.75" customHeight="1">
      <c r="A16" s="15">
        <v>7</v>
      </c>
      <c r="C16" s="15">
        <v>0.48159999999999997</v>
      </c>
      <c r="D16" s="15">
        <v>0.52900000000000003</v>
      </c>
    </row>
    <row r="17" spans="1:9" ht="15.75" customHeight="1">
      <c r="A17" s="15">
        <v>8</v>
      </c>
      <c r="D17" s="15">
        <v>0.47749999999999998</v>
      </c>
    </row>
    <row r="18" spans="1:9" ht="15.75" customHeight="1">
      <c r="A18" s="15">
        <v>9</v>
      </c>
      <c r="D18" s="15">
        <v>0.50919999999999999</v>
      </c>
      <c r="E18" s="15">
        <v>0.47820000000000001</v>
      </c>
    </row>
    <row r="19" spans="1:9" ht="15.75" customHeight="1">
      <c r="A19" s="15">
        <v>10</v>
      </c>
      <c r="D19" s="15">
        <v>0.52790000000000004</v>
      </c>
      <c r="E19" s="15">
        <v>0.53969999999999996</v>
      </c>
    </row>
    <row r="20" spans="1:9" ht="15.75" customHeight="1">
      <c r="A20" s="15">
        <v>11</v>
      </c>
      <c r="D20" s="15">
        <v>0.65410000000000001</v>
      </c>
      <c r="E20" s="15">
        <v>0.54330000000000001</v>
      </c>
      <c r="F20" s="15">
        <v>0.62649999999999995</v>
      </c>
    </row>
    <row r="21" spans="1:9" ht="15.75" customHeight="1">
      <c r="A21" s="15">
        <v>12</v>
      </c>
      <c r="E21" s="15">
        <v>0.47689999999999999</v>
      </c>
      <c r="F21" s="15">
        <v>0.5333</v>
      </c>
    </row>
    <row r="22" spans="1:9" ht="15.75" customHeight="1">
      <c r="A22" s="15">
        <v>13</v>
      </c>
      <c r="F22" s="15">
        <v>0.50700000000000001</v>
      </c>
    </row>
    <row r="23" spans="1:9" ht="15.75" customHeight="1">
      <c r="A23" s="15">
        <v>14</v>
      </c>
      <c r="F23" s="15">
        <v>0.502</v>
      </c>
    </row>
    <row r="24" spans="1:9" ht="15.75" customHeight="1">
      <c r="A24" s="15">
        <v>15</v>
      </c>
      <c r="F24" s="15">
        <v>0.66279999999999994</v>
      </c>
    </row>
    <row r="26" spans="1:9" ht="15.75" customHeight="1">
      <c r="A26" s="15" t="s">
        <v>441</v>
      </c>
      <c r="B26" s="15">
        <v>1</v>
      </c>
      <c r="C26" s="15">
        <v>2</v>
      </c>
      <c r="D26" s="15">
        <v>3</v>
      </c>
      <c r="E26" s="15">
        <v>4</v>
      </c>
      <c r="F26" s="15">
        <v>5</v>
      </c>
    </row>
    <row r="27" spans="1:9">
      <c r="A27" s="15">
        <v>1</v>
      </c>
      <c r="B27" s="242">
        <v>0.3644</v>
      </c>
      <c r="C27" s="243"/>
      <c r="D27" s="243"/>
      <c r="E27" s="243"/>
      <c r="F27" s="243"/>
    </row>
    <row r="28" spans="1:9">
      <c r="A28" s="15">
        <v>2</v>
      </c>
      <c r="B28" s="242">
        <v>0.69889999999999997</v>
      </c>
      <c r="C28" s="243"/>
      <c r="D28" s="243"/>
      <c r="E28" s="243"/>
      <c r="F28" s="243"/>
    </row>
    <row r="29" spans="1:9">
      <c r="A29" s="15">
        <v>3</v>
      </c>
      <c r="B29" s="242">
        <v>0.80359999999999998</v>
      </c>
      <c r="C29" s="243"/>
      <c r="D29" s="243"/>
      <c r="E29" s="243"/>
      <c r="F29" s="243"/>
    </row>
    <row r="30" spans="1:9">
      <c r="A30" s="15">
        <v>4</v>
      </c>
      <c r="B30" s="242">
        <v>0.51870000000000005</v>
      </c>
      <c r="C30" s="243"/>
      <c r="D30" s="243"/>
      <c r="E30" s="243"/>
      <c r="F30" s="243"/>
      <c r="G30" s="15" t="s">
        <v>442</v>
      </c>
      <c r="H30" s="15" t="s">
        <v>443</v>
      </c>
    </row>
    <row r="31" spans="1:9">
      <c r="A31" s="15">
        <v>5</v>
      </c>
      <c r="B31" s="242">
        <v>0.59409999999999996</v>
      </c>
      <c r="C31" s="242">
        <v>0.49569999999999997</v>
      </c>
      <c r="D31" s="243"/>
      <c r="E31" s="243"/>
      <c r="F31" s="243" t="s">
        <v>444</v>
      </c>
      <c r="G31" s="15">
        <v>4</v>
      </c>
      <c r="H31" s="15">
        <v>48</v>
      </c>
      <c r="I31" s="15">
        <f t="shared" ref="I31:I33" si="0">SUM(G31:H31)</f>
        <v>52</v>
      </c>
    </row>
    <row r="32" spans="1:9">
      <c r="A32" s="15">
        <v>6</v>
      </c>
      <c r="B32" s="242">
        <v>0.61250000000000004</v>
      </c>
      <c r="C32" s="242">
        <v>0.47820000000000001</v>
      </c>
      <c r="D32" s="243"/>
      <c r="E32" s="243"/>
      <c r="F32" s="243" t="s">
        <v>445</v>
      </c>
      <c r="G32" s="15">
        <v>1</v>
      </c>
      <c r="H32" s="15">
        <v>47</v>
      </c>
      <c r="I32" s="15">
        <f t="shared" si="0"/>
        <v>48</v>
      </c>
    </row>
    <row r="33" spans="1:9">
      <c r="A33" s="15">
        <v>7</v>
      </c>
      <c r="B33" s="243"/>
      <c r="C33" s="242">
        <v>0.47820000000000001</v>
      </c>
      <c r="D33" s="243"/>
      <c r="E33" s="243"/>
      <c r="F33" s="243"/>
      <c r="G33" s="15">
        <f t="shared" ref="G33:H33" si="1">SUM(G31:G32)</f>
        <v>5</v>
      </c>
      <c r="H33" s="15">
        <f t="shared" si="1"/>
        <v>95</v>
      </c>
      <c r="I33" s="15">
        <f t="shared" si="0"/>
        <v>100</v>
      </c>
    </row>
    <row r="34" spans="1:9">
      <c r="A34" s="15">
        <v>8</v>
      </c>
      <c r="B34" s="243"/>
      <c r="C34" s="242">
        <v>0.48049999999999998</v>
      </c>
      <c r="D34" s="243"/>
      <c r="E34" s="243"/>
      <c r="F34" s="243"/>
    </row>
    <row r="35" spans="1:9">
      <c r="A35" s="15">
        <v>9</v>
      </c>
      <c r="B35" s="243"/>
      <c r="C35" s="242">
        <v>0.48049999999999998</v>
      </c>
      <c r="D35" s="243"/>
      <c r="E35" s="243"/>
      <c r="F35" s="243"/>
    </row>
    <row r="36" spans="1:9">
      <c r="A36" s="15">
        <v>10</v>
      </c>
      <c r="B36" s="243"/>
      <c r="C36" s="242">
        <v>0.50760000000000005</v>
      </c>
      <c r="D36" s="242">
        <v>0.66120000000000001</v>
      </c>
      <c r="E36" s="243"/>
      <c r="F36" s="243"/>
    </row>
    <row r="37" spans="1:9">
      <c r="A37" s="15">
        <v>11</v>
      </c>
      <c r="B37" s="243"/>
      <c r="C37" s="242">
        <v>0.48049999999999998</v>
      </c>
      <c r="D37" s="242">
        <v>0.64970000000000006</v>
      </c>
      <c r="E37" s="243"/>
      <c r="F37" s="243"/>
    </row>
    <row r="38" spans="1:9">
      <c r="A38" s="15">
        <v>12</v>
      </c>
      <c r="B38" s="243"/>
      <c r="C38" s="242">
        <v>0.47820000000000001</v>
      </c>
      <c r="D38" s="242">
        <v>0.53220000000000001</v>
      </c>
      <c r="E38" s="243"/>
      <c r="F38" s="243"/>
    </row>
    <row r="39" spans="1:9">
      <c r="A39" s="15">
        <v>13</v>
      </c>
      <c r="B39" s="243"/>
      <c r="C39" s="242">
        <v>0.48049999999999998</v>
      </c>
      <c r="D39" s="242">
        <v>0.47710000000000002</v>
      </c>
      <c r="E39" s="243"/>
      <c r="F39" s="243"/>
    </row>
    <row r="40" spans="1:9">
      <c r="A40" s="15">
        <v>14</v>
      </c>
      <c r="B40" s="243"/>
      <c r="C40" s="242">
        <v>0.48049999999999998</v>
      </c>
      <c r="D40" s="242">
        <v>0.4778</v>
      </c>
      <c r="E40" s="243"/>
      <c r="F40" s="243"/>
    </row>
    <row r="41" spans="1:9">
      <c r="A41" s="15">
        <v>15</v>
      </c>
      <c r="B41" s="243"/>
      <c r="C41" s="242">
        <v>0.47820000000000001</v>
      </c>
      <c r="D41" s="242">
        <v>0.56130000000000002</v>
      </c>
      <c r="E41" s="243"/>
      <c r="F41" s="243"/>
    </row>
    <row r="42" spans="1:9">
      <c r="A42" s="15">
        <v>16</v>
      </c>
      <c r="B42" s="243"/>
      <c r="C42" s="242">
        <v>0.47820000000000001</v>
      </c>
      <c r="D42" s="242">
        <v>0.56210000000000004</v>
      </c>
      <c r="E42" s="243"/>
      <c r="F42" s="243"/>
    </row>
    <row r="43" spans="1:9">
      <c r="A43" s="15">
        <v>17</v>
      </c>
      <c r="B43" s="243"/>
      <c r="C43" s="243"/>
      <c r="D43" s="242">
        <v>0.59109999999999996</v>
      </c>
      <c r="E43" s="243"/>
      <c r="F43" s="243"/>
    </row>
    <row r="44" spans="1:9">
      <c r="A44" s="15">
        <v>18</v>
      </c>
      <c r="B44" s="243"/>
      <c r="C44" s="243"/>
      <c r="D44" s="242">
        <v>0.58489999999999998</v>
      </c>
      <c r="E44" s="243"/>
      <c r="F44" s="243"/>
    </row>
    <row r="45" spans="1:9">
      <c r="A45" s="15">
        <v>19</v>
      </c>
      <c r="B45" s="243"/>
      <c r="C45" s="243"/>
      <c r="D45" s="242">
        <v>0.47949999999999998</v>
      </c>
      <c r="E45" s="243"/>
      <c r="F45" s="243"/>
    </row>
    <row r="46" spans="1:9">
      <c r="A46" s="15">
        <v>20</v>
      </c>
      <c r="B46" s="243"/>
      <c r="C46" s="243"/>
      <c r="D46" s="242">
        <v>0.6371</v>
      </c>
      <c r="E46" s="243"/>
      <c r="F46" s="243"/>
    </row>
    <row r="47" spans="1:9">
      <c r="A47" s="15">
        <v>21</v>
      </c>
      <c r="B47" s="243"/>
      <c r="C47" s="243"/>
      <c r="D47" s="242">
        <v>0.47710000000000002</v>
      </c>
      <c r="E47" s="242">
        <v>0.57069999999999999</v>
      </c>
      <c r="F47" s="243"/>
    </row>
    <row r="48" spans="1:9">
      <c r="A48" s="15">
        <v>22</v>
      </c>
      <c r="B48" s="243"/>
      <c r="C48" s="243"/>
      <c r="D48" s="243"/>
      <c r="E48" s="242">
        <v>0.63639999999999997</v>
      </c>
      <c r="F48" s="243"/>
    </row>
    <row r="49" spans="1:6">
      <c r="A49" s="15">
        <v>23</v>
      </c>
      <c r="B49" s="243"/>
      <c r="C49" s="243"/>
      <c r="D49" s="243"/>
      <c r="E49" s="242">
        <v>0.53769999999999996</v>
      </c>
      <c r="F49" s="243"/>
    </row>
    <row r="50" spans="1:6">
      <c r="A50" s="15">
        <v>24</v>
      </c>
      <c r="B50" s="243"/>
      <c r="C50" s="243"/>
      <c r="D50" s="243"/>
      <c r="E50" s="242">
        <v>0.53800000000000003</v>
      </c>
      <c r="F50" s="243"/>
    </row>
    <row r="51" spans="1:6">
      <c r="A51" s="15">
        <v>25</v>
      </c>
      <c r="B51" s="243"/>
      <c r="C51" s="243"/>
      <c r="D51" s="243"/>
      <c r="E51" s="242">
        <v>0.48049999999999998</v>
      </c>
      <c r="F51" s="243"/>
    </row>
    <row r="52" spans="1:6">
      <c r="A52" s="15">
        <v>26</v>
      </c>
      <c r="B52" s="243"/>
      <c r="C52" s="243"/>
      <c r="D52" s="243"/>
      <c r="E52" s="242">
        <v>0.48470000000000002</v>
      </c>
      <c r="F52" s="243"/>
    </row>
    <row r="53" spans="1:6">
      <c r="A53" s="15">
        <v>27</v>
      </c>
      <c r="B53" s="243"/>
      <c r="C53" s="243"/>
      <c r="D53" s="243"/>
      <c r="E53" s="242">
        <v>0.5544</v>
      </c>
      <c r="F53" s="243"/>
    </row>
    <row r="54" spans="1:6">
      <c r="A54" s="15">
        <v>28</v>
      </c>
      <c r="B54" s="243"/>
      <c r="C54" s="243"/>
      <c r="D54" s="243"/>
      <c r="E54" s="242">
        <v>0.57299999999999995</v>
      </c>
      <c r="F54" s="243"/>
    </row>
    <row r="55" spans="1:6">
      <c r="A55" s="15">
        <v>29</v>
      </c>
      <c r="B55" s="243"/>
      <c r="C55" s="243"/>
      <c r="D55" s="243"/>
      <c r="E55" s="242">
        <v>0.57550000000000001</v>
      </c>
      <c r="F55" s="243"/>
    </row>
    <row r="56" spans="1:6">
      <c r="A56" s="15">
        <v>30</v>
      </c>
      <c r="B56" s="243"/>
      <c r="C56" s="243"/>
      <c r="D56" s="243"/>
      <c r="E56" s="242">
        <v>0.52939999999999998</v>
      </c>
      <c r="F56" s="243"/>
    </row>
    <row r="57" spans="1:6">
      <c r="A57" s="15">
        <v>31</v>
      </c>
      <c r="B57" s="243"/>
      <c r="C57" s="243"/>
      <c r="D57" s="243"/>
      <c r="E57" s="242">
        <v>0.57420000000000004</v>
      </c>
      <c r="F57" s="242">
        <v>0.4839</v>
      </c>
    </row>
    <row r="58" spans="1:6">
      <c r="A58" s="15">
        <v>32</v>
      </c>
      <c r="B58" s="243"/>
      <c r="C58" s="243"/>
      <c r="D58" s="243"/>
      <c r="E58" s="242">
        <v>0.61119999999999997</v>
      </c>
      <c r="F58" s="242">
        <v>0.48349999999999999</v>
      </c>
    </row>
    <row r="59" spans="1:6">
      <c r="A59" s="15">
        <v>33</v>
      </c>
      <c r="B59" s="243"/>
      <c r="C59" s="243"/>
      <c r="D59" s="243"/>
      <c r="E59" s="243"/>
      <c r="F59" s="242">
        <v>0.4768</v>
      </c>
    </row>
    <row r="60" spans="1:6">
      <c r="A60" s="15">
        <v>34</v>
      </c>
      <c r="B60" s="243"/>
      <c r="C60" s="243"/>
      <c r="D60" s="243"/>
      <c r="E60" s="243"/>
      <c r="F60" s="242">
        <v>0.47689999999999999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38"/>
  <sheetViews>
    <sheetView workbookViewId="0">
      <selection sqref="A1:A2"/>
    </sheetView>
  </sheetViews>
  <sheetFormatPr baseColWidth="10" defaultColWidth="12.6640625" defaultRowHeight="15.75" customHeight="1"/>
  <cols>
    <col min="1" max="1" width="14.33203125" customWidth="1"/>
    <col min="2" max="17" width="6.33203125" customWidth="1"/>
  </cols>
  <sheetData>
    <row r="1" spans="1:21" ht="15.75" customHeight="1">
      <c r="A1" s="245" t="s">
        <v>4</v>
      </c>
      <c r="B1" s="247" t="s">
        <v>5</v>
      </c>
      <c r="C1" s="248"/>
      <c r="D1" s="248"/>
      <c r="E1" s="248"/>
      <c r="F1" s="248"/>
      <c r="G1" s="248"/>
      <c r="H1" s="248"/>
      <c r="I1" s="249"/>
      <c r="J1" s="250" t="s">
        <v>6</v>
      </c>
      <c r="K1" s="251"/>
      <c r="L1" s="251"/>
      <c r="M1" s="251"/>
      <c r="N1" s="251"/>
      <c r="O1" s="251"/>
      <c r="P1" s="251"/>
      <c r="Q1" s="244"/>
      <c r="R1" s="15" t="s">
        <v>5</v>
      </c>
      <c r="T1" s="15" t="s">
        <v>6</v>
      </c>
    </row>
    <row r="2" spans="1:21" ht="15.75" customHeight="1">
      <c r="A2" s="246"/>
      <c r="B2" s="252" t="s">
        <v>7</v>
      </c>
      <c r="C2" s="253"/>
      <c r="D2" s="253"/>
      <c r="E2" s="254"/>
      <c r="F2" s="255" t="s">
        <v>8</v>
      </c>
      <c r="G2" s="253"/>
      <c r="H2" s="253"/>
      <c r="I2" s="256"/>
      <c r="J2" s="252" t="s">
        <v>7</v>
      </c>
      <c r="K2" s="253"/>
      <c r="L2" s="253"/>
      <c r="M2" s="254"/>
      <c r="N2" s="255" t="s">
        <v>8</v>
      </c>
      <c r="O2" s="253"/>
      <c r="P2" s="253"/>
      <c r="Q2" s="256"/>
      <c r="R2" s="15" t="s">
        <v>7</v>
      </c>
      <c r="S2" s="15" t="s">
        <v>8</v>
      </c>
      <c r="T2" s="15" t="s">
        <v>7</v>
      </c>
      <c r="U2" s="15" t="s">
        <v>8</v>
      </c>
    </row>
    <row r="3" spans="1:21" ht="15.75" customHeight="1">
      <c r="A3" s="4" t="s">
        <v>9</v>
      </c>
      <c r="B3" s="5">
        <v>2.5000000000000001E-2</v>
      </c>
      <c r="C3" s="6">
        <v>0.05</v>
      </c>
      <c r="D3" s="6">
        <v>0.25</v>
      </c>
      <c r="E3" s="6">
        <v>0.5</v>
      </c>
      <c r="F3" s="7">
        <v>2.5000000000000001E-2</v>
      </c>
      <c r="G3" s="6">
        <v>0.05</v>
      </c>
      <c r="H3" s="6">
        <v>0.25</v>
      </c>
      <c r="I3" s="8">
        <v>0.5</v>
      </c>
      <c r="J3" s="9">
        <v>2.5000000000000001E-2</v>
      </c>
      <c r="K3" s="6">
        <v>0.05</v>
      </c>
      <c r="L3" s="6">
        <v>0.25</v>
      </c>
      <c r="M3" s="6">
        <v>0.5</v>
      </c>
      <c r="N3" s="7">
        <v>2.5000000000000001E-2</v>
      </c>
      <c r="O3" s="6">
        <v>0.05</v>
      </c>
      <c r="P3" s="6">
        <v>0.25</v>
      </c>
      <c r="Q3" s="8">
        <v>0.5</v>
      </c>
    </row>
    <row r="4" spans="1:21" ht="15.75" customHeight="1">
      <c r="A4" s="10" t="s">
        <v>0</v>
      </c>
      <c r="B4" s="11">
        <f>mIoU!B4-mIoU!B$4</f>
        <v>0</v>
      </c>
      <c r="C4" s="11">
        <f>mIoU!C4-mIoU!C$4</f>
        <v>0</v>
      </c>
      <c r="D4" s="11">
        <f>mIoU!D4-mIoU!D$4</f>
        <v>0</v>
      </c>
      <c r="E4" s="11">
        <f>mIoU!E4-mIoU!E$4</f>
        <v>0</v>
      </c>
      <c r="F4" s="49">
        <f>mIoU!F4-mIoU!F$4</f>
        <v>0</v>
      </c>
      <c r="G4" s="50">
        <f>mIoU!G4-mIoU!G$4</f>
        <v>0</v>
      </c>
      <c r="H4" s="50">
        <f>mIoU!H4-mIoU!H$4</f>
        <v>0</v>
      </c>
      <c r="I4" s="50">
        <f>mIoU!I4-mIoU!I$4</f>
        <v>0</v>
      </c>
      <c r="J4" s="49">
        <f>mIoU!J4-mIoU!J$4</f>
        <v>0</v>
      </c>
      <c r="K4" s="50">
        <f>mIoU!K4-mIoU!K$4</f>
        <v>0</v>
      </c>
      <c r="L4" s="50">
        <f>mIoU!L4-mIoU!L$4</f>
        <v>0</v>
      </c>
      <c r="M4" s="50">
        <f>mIoU!M4-mIoU!M$4</f>
        <v>0</v>
      </c>
      <c r="N4" s="49">
        <f>mIoU!N4-mIoU!N$4</f>
        <v>0</v>
      </c>
      <c r="O4" s="50">
        <f>mIoU!O4-mIoU!O$4</f>
        <v>0</v>
      </c>
      <c r="P4" s="50">
        <f>mIoU!P4-mIoU!P$4</f>
        <v>0</v>
      </c>
      <c r="Q4" s="50">
        <f>mIoU!Q4-mIoU!Q$4</f>
        <v>0</v>
      </c>
      <c r="R4" s="51">
        <f t="shared" ref="R4:R6" si="0">AVERAGE(B4:E4)</f>
        <v>0</v>
      </c>
      <c r="S4" s="51">
        <f t="shared" ref="S4:S8" si="1">AVERAGE(F4:I4)</f>
        <v>0</v>
      </c>
      <c r="T4" s="51">
        <f t="shared" ref="T4:T6" si="2">AVERAGE(J4:M4)</f>
        <v>0</v>
      </c>
      <c r="U4" s="51">
        <f t="shared" ref="U4:U8" si="3">AVERAGE(N4:Q4)</f>
        <v>0</v>
      </c>
    </row>
    <row r="5" spans="1:21" ht="15.75" customHeight="1">
      <c r="A5" s="10" t="s">
        <v>1</v>
      </c>
      <c r="B5" s="11">
        <f>mIoU!B5-mIoU!B$4</f>
        <v>40.880000000000003</v>
      </c>
      <c r="C5" s="11">
        <f>mIoU!C5-mIoU!C$4</f>
        <v>60.840000000000011</v>
      </c>
      <c r="D5" s="11">
        <f>mIoU!D5-mIoU!D$4</f>
        <v>63.679999999999993</v>
      </c>
      <c r="E5" s="11">
        <f>mIoU!E5-mIoU!E$4</f>
        <v>64.38</v>
      </c>
      <c r="F5" s="52"/>
      <c r="G5" s="53">
        <f>mIoU!G5-mIoU!G$4</f>
        <v>59.919999999999995</v>
      </c>
      <c r="H5" s="54">
        <f>mIoU!H5-mIoU!H$4</f>
        <v>63.45</v>
      </c>
      <c r="I5" s="55">
        <f>mIoU!I5-mIoU!I$4</f>
        <v>64.359999999999985</v>
      </c>
      <c r="J5" s="56">
        <f>mIoU!J5-mIoU!J$4</f>
        <v>11.870000000000005</v>
      </c>
      <c r="K5" s="53">
        <f>mIoU!K5-mIoU!K$4</f>
        <v>34.32</v>
      </c>
      <c r="L5" s="54">
        <f>mIoU!L5-mIoU!L$4</f>
        <v>57.37</v>
      </c>
      <c r="M5" s="55">
        <f>mIoU!M5-mIoU!M$4</f>
        <v>61.98</v>
      </c>
      <c r="N5" s="52"/>
      <c r="O5" s="53">
        <f>mIoU!O5-mIoU!O$4</f>
        <v>58.279999999999994</v>
      </c>
      <c r="P5" s="54">
        <f>mIoU!P5-mIoU!P$4</f>
        <v>60.27</v>
      </c>
      <c r="Q5" s="55">
        <f>mIoU!Q5-mIoU!Q$4</f>
        <v>61.9</v>
      </c>
      <c r="R5" s="51">
        <f t="shared" si="0"/>
        <v>57.445</v>
      </c>
      <c r="S5" s="51">
        <f t="shared" si="1"/>
        <v>62.576666666666661</v>
      </c>
      <c r="T5" s="51">
        <f t="shared" si="2"/>
        <v>41.384999999999998</v>
      </c>
      <c r="U5" s="51">
        <f t="shared" si="3"/>
        <v>60.15</v>
      </c>
    </row>
    <row r="6" spans="1:21" ht="15.75" customHeight="1">
      <c r="A6" s="10" t="s">
        <v>2</v>
      </c>
      <c r="B6" s="11">
        <f>mIoU!B6-mIoU!B$4</f>
        <v>56.970000000000006</v>
      </c>
      <c r="C6" s="11">
        <f>mIoU!C6-mIoU!C$4</f>
        <v>51.12</v>
      </c>
      <c r="D6" s="11">
        <f>mIoU!D6-mIoU!D$4</f>
        <v>40.799999999999997</v>
      </c>
      <c r="E6" s="11">
        <f>mIoU!E6-mIoU!E$4</f>
        <v>44.920000000000009</v>
      </c>
      <c r="F6" s="49">
        <f>mIoU!F6-mIoU!F$4</f>
        <v>54.48</v>
      </c>
      <c r="G6" s="50">
        <f>mIoU!G6-mIoU!G$4</f>
        <v>40.080000000000005</v>
      </c>
      <c r="H6" s="50">
        <f>mIoU!H6-mIoU!H$4</f>
        <v>40.459999999999994</v>
      </c>
      <c r="I6" s="50">
        <f>mIoU!I6-mIoU!I$4</f>
        <v>11.36</v>
      </c>
      <c r="J6" s="57">
        <f>mIoU!J6-mIoU!J$4</f>
        <v>7.009999999999998</v>
      </c>
      <c r="K6" s="58">
        <f>mIoU!K6-mIoU!K$4</f>
        <v>38.419999999999995</v>
      </c>
      <c r="L6" s="59">
        <f>mIoU!L6-mIoU!L$4</f>
        <v>-16.910000000000004</v>
      </c>
      <c r="M6" s="60">
        <f>mIoU!M6-mIoU!M$4</f>
        <v>44.74</v>
      </c>
      <c r="N6" s="49">
        <f>mIoU!N6-mIoU!N$4</f>
        <v>31.789999999999992</v>
      </c>
      <c r="O6" s="50">
        <f>mIoU!O6-mIoU!O$4</f>
        <v>31.789999999999992</v>
      </c>
      <c r="P6" s="50">
        <f>mIoU!P6-mIoU!P$4</f>
        <v>31.789999999999992</v>
      </c>
      <c r="Q6" s="50">
        <f>mIoU!Q6-mIoU!Q$4</f>
        <v>31.789999999999992</v>
      </c>
      <c r="R6" s="51">
        <f t="shared" si="0"/>
        <v>48.452500000000001</v>
      </c>
      <c r="S6" s="51">
        <f t="shared" si="1"/>
        <v>36.594999999999999</v>
      </c>
      <c r="T6" s="51">
        <f t="shared" si="2"/>
        <v>18.314999999999998</v>
      </c>
      <c r="U6" s="51">
        <f t="shared" si="3"/>
        <v>31.789999999999992</v>
      </c>
    </row>
    <row r="7" spans="1:21" ht="15.75" customHeight="1">
      <c r="A7" s="10" t="s">
        <v>3</v>
      </c>
      <c r="B7" s="18"/>
      <c r="C7" s="19"/>
      <c r="D7" s="19"/>
      <c r="E7" s="19"/>
      <c r="F7" s="56">
        <f>mIoU!F7-mIoU!F$4</f>
        <v>45.32</v>
      </c>
      <c r="G7" s="53">
        <f>mIoU!G7-mIoU!G$4</f>
        <v>57.440000000000005</v>
      </c>
      <c r="H7" s="54">
        <f>mIoU!H7-mIoU!H$4</f>
        <v>60.97</v>
      </c>
      <c r="I7" s="55">
        <f>mIoU!I7-mIoU!I$4</f>
        <v>63.160000000000004</v>
      </c>
      <c r="J7" s="20"/>
      <c r="K7" s="21"/>
      <c r="L7" s="21"/>
      <c r="M7" s="21"/>
      <c r="N7" s="56">
        <f>mIoU!N7-mIoU!N$4</f>
        <v>37.829999999999991</v>
      </c>
      <c r="O7" s="53">
        <f>mIoU!O7-mIoU!O$4</f>
        <v>52.970000000000006</v>
      </c>
      <c r="P7" s="54">
        <f>mIoU!P7-mIoU!P$4</f>
        <v>62.439999999999991</v>
      </c>
      <c r="Q7" s="55">
        <f>mIoU!Q7-mIoU!Q$4</f>
        <v>63.249999999999993</v>
      </c>
      <c r="R7" s="51"/>
      <c r="S7" s="51">
        <f t="shared" si="1"/>
        <v>56.722500000000004</v>
      </c>
      <c r="T7" s="51"/>
      <c r="U7" s="51">
        <f t="shared" si="3"/>
        <v>54.122499999999995</v>
      </c>
    </row>
    <row r="8" spans="1:21" ht="15.75" customHeight="1">
      <c r="A8" s="22" t="s">
        <v>10</v>
      </c>
      <c r="B8" s="23"/>
      <c r="C8" s="24"/>
      <c r="D8" s="24"/>
      <c r="E8" s="24"/>
      <c r="F8" s="57">
        <f>mIoU!F8-mIoU!F$4</f>
        <v>43.96</v>
      </c>
      <c r="G8" s="58">
        <f>mIoU!G8-mIoU!G$4</f>
        <v>52.559999999999995</v>
      </c>
      <c r="H8" s="59">
        <f>mIoU!H8-mIoU!H$4</f>
        <v>60.91</v>
      </c>
      <c r="I8" s="60">
        <f>mIoU!I8-mIoU!I$4</f>
        <v>60.019999999999989</v>
      </c>
      <c r="J8" s="20"/>
      <c r="K8" s="21"/>
      <c r="L8" s="21"/>
      <c r="M8" s="21"/>
      <c r="N8" s="57">
        <f>mIoU!N8-mIoU!N$4</f>
        <v>48.889999999999993</v>
      </c>
      <c r="O8" s="58">
        <f>mIoU!O8-mIoU!O$4</f>
        <v>53.949999999999996</v>
      </c>
      <c r="P8" s="59">
        <f>mIoU!P8-mIoU!P$4</f>
        <v>63.309999999999995</v>
      </c>
      <c r="Q8" s="60">
        <f>mIoU!Q8-mIoU!Q$4</f>
        <v>59.719999999999992</v>
      </c>
      <c r="R8" s="51"/>
      <c r="S8" s="51">
        <f t="shared" si="1"/>
        <v>54.362499999999997</v>
      </c>
      <c r="T8" s="51"/>
      <c r="U8" s="51">
        <f t="shared" si="3"/>
        <v>56.467499999999994</v>
      </c>
    </row>
    <row r="9" spans="1:21" ht="15.75" customHeight="1">
      <c r="A9" s="27" t="s">
        <v>11</v>
      </c>
      <c r="B9" s="28"/>
      <c r="C9" s="29"/>
      <c r="D9" s="29"/>
      <c r="E9" s="29"/>
      <c r="F9" s="29"/>
      <c r="G9" s="29"/>
      <c r="H9" s="29"/>
      <c r="I9" s="30"/>
      <c r="J9" s="31"/>
      <c r="K9" s="32"/>
      <c r="L9" s="32"/>
      <c r="M9" s="32"/>
      <c r="N9" s="29"/>
      <c r="O9" s="29"/>
      <c r="P9" s="29"/>
      <c r="Q9" s="30"/>
      <c r="R9" s="51"/>
      <c r="S9" s="51"/>
      <c r="T9" s="51"/>
      <c r="U9" s="51"/>
    </row>
    <row r="10" spans="1:21" ht="15.75" customHeight="1">
      <c r="A10" s="33" t="s">
        <v>0</v>
      </c>
      <c r="B10" s="11">
        <f>mIoU!B10-mIoU!B$10</f>
        <v>0</v>
      </c>
      <c r="C10" s="11">
        <f>mIoU!C10-mIoU!C$10</f>
        <v>0</v>
      </c>
      <c r="D10" s="11">
        <f>mIoU!D10-mIoU!D$10</f>
        <v>0</v>
      </c>
      <c r="E10" s="11">
        <f>mIoU!E10-mIoU!E$10</f>
        <v>0</v>
      </c>
      <c r="F10" s="11">
        <f>mIoU!F10-mIoU!F$10</f>
        <v>0</v>
      </c>
      <c r="G10" s="11">
        <f>mIoU!G10-mIoU!G$10</f>
        <v>0</v>
      </c>
      <c r="H10" s="11">
        <f>mIoU!H10-mIoU!H$10</f>
        <v>0</v>
      </c>
      <c r="I10" s="11">
        <f>mIoU!I10-mIoU!I$10</f>
        <v>0</v>
      </c>
      <c r="J10" s="11">
        <f>mIoU!J10-mIoU!J$10</f>
        <v>0</v>
      </c>
      <c r="K10" s="11">
        <f>mIoU!K10-mIoU!K$10</f>
        <v>0</v>
      </c>
      <c r="L10" s="11">
        <f>mIoU!L10-mIoU!L$10</f>
        <v>0</v>
      </c>
      <c r="M10" s="11">
        <f>mIoU!M10-mIoU!M$10</f>
        <v>0</v>
      </c>
      <c r="N10" s="11">
        <f>mIoU!N10-mIoU!N$10</f>
        <v>0</v>
      </c>
      <c r="O10" s="11">
        <f>mIoU!O10-mIoU!O$10</f>
        <v>0</v>
      </c>
      <c r="P10" s="11">
        <f>mIoU!P10-mIoU!P$10</f>
        <v>0</v>
      </c>
      <c r="Q10" s="11">
        <f>mIoU!Q10-mIoU!Q$10</f>
        <v>0</v>
      </c>
      <c r="R10" s="51"/>
      <c r="S10" s="51"/>
      <c r="T10" s="51"/>
      <c r="U10" s="51"/>
    </row>
    <row r="11" spans="1:21" ht="15.75" customHeight="1">
      <c r="A11" s="33" t="s">
        <v>1</v>
      </c>
      <c r="B11" s="11">
        <f>mIoU!B11-mIoU!B$10</f>
        <v>25.049999999999997</v>
      </c>
      <c r="C11" s="11">
        <f>mIoU!C11-mIoU!C$10</f>
        <v>9.7600000000000051</v>
      </c>
      <c r="D11" s="11">
        <f>mIoU!D11-mIoU!D$10</f>
        <v>-2.1800000000000068</v>
      </c>
      <c r="E11" s="11">
        <f>mIoU!E11-mIoU!E$10</f>
        <v>4.8900000000000148</v>
      </c>
      <c r="F11" s="11">
        <f>mIoU!F11-mIoU!F$10</f>
        <v>14.969999999999985</v>
      </c>
      <c r="G11" s="11">
        <f>mIoU!G11-mIoU!G$10</f>
        <v>8.9900000000000091</v>
      </c>
      <c r="H11" s="11">
        <f>mIoU!H11-mIoU!H$10</f>
        <v>1.6600000000000108</v>
      </c>
      <c r="I11" s="11">
        <f>mIoU!I11-mIoU!I$10</f>
        <v>14.829999999999998</v>
      </c>
      <c r="J11" s="11">
        <f>mIoU!J11-mIoU!J$10</f>
        <v>23.010000000000005</v>
      </c>
      <c r="K11" s="11">
        <f>mIoU!K11-mIoU!K$10</f>
        <v>21.500000000000007</v>
      </c>
      <c r="L11" s="11">
        <f>mIoU!L11-mIoU!L$10</f>
        <v>3.8900000000000006</v>
      </c>
      <c r="M11" s="11">
        <f>mIoU!M11-mIoU!M$10</f>
        <v>4.2800000000000011</v>
      </c>
      <c r="N11" s="11">
        <f>mIoU!N11-mIoU!N$10</f>
        <v>-10.949999999999989</v>
      </c>
      <c r="O11" s="11">
        <f>mIoU!O11-mIoU!O$10</f>
        <v>18.719999999999985</v>
      </c>
      <c r="P11" s="11">
        <f>mIoU!P11-mIoU!P$10</f>
        <v>11.879999999999995</v>
      </c>
      <c r="Q11" s="11">
        <f>mIoU!Q11-mIoU!Q$10</f>
        <v>10.220000000000013</v>
      </c>
      <c r="R11" s="51">
        <f t="shared" ref="R11:R12" si="4">AVERAGE(B11:E11)</f>
        <v>9.3800000000000026</v>
      </c>
      <c r="S11" s="51">
        <f t="shared" ref="S11:S14" si="5">AVERAGE(F11:I11)</f>
        <v>10.112500000000001</v>
      </c>
      <c r="T11" s="51">
        <f t="shared" ref="T11:T12" si="6">AVERAGE(J11:M11)</f>
        <v>13.170000000000003</v>
      </c>
      <c r="U11" s="51">
        <f t="shared" ref="U11:U14" si="7">AVERAGE(N11:Q11)</f>
        <v>7.4675000000000011</v>
      </c>
    </row>
    <row r="12" spans="1:21" ht="15.75" customHeight="1">
      <c r="A12" s="33" t="s">
        <v>2</v>
      </c>
      <c r="B12" s="11">
        <f>mIoU!B12-mIoU!B$10</f>
        <v>19.049999999999997</v>
      </c>
      <c r="C12" s="11">
        <f>mIoU!C12-mIoU!C$10</f>
        <v>16.650000000000006</v>
      </c>
      <c r="D12" s="11">
        <f>mIoU!D12-mIoU!D$10</f>
        <v>-7.3999999999999915</v>
      </c>
      <c r="E12" s="11">
        <f>mIoU!E12-mIoU!E$10</f>
        <v>3.9700000000000131</v>
      </c>
      <c r="F12" s="11">
        <f>mIoU!F12-mIoU!F$10</f>
        <v>-6.6600000000000037</v>
      </c>
      <c r="G12" s="11">
        <f>mIoU!G12-mIoU!G$10</f>
        <v>-22.310000000000002</v>
      </c>
      <c r="H12" s="11">
        <f>mIoU!H12-mIoU!H$10</f>
        <v>-30.259999999999998</v>
      </c>
      <c r="I12" s="11">
        <f>mIoU!I12-mIoU!I$10</f>
        <v>-16.920000000000009</v>
      </c>
      <c r="J12" s="11">
        <f>mIoU!J12-mIoU!J$10</f>
        <v>17.47</v>
      </c>
      <c r="K12" s="11">
        <f>mIoU!K12-mIoU!K$10</f>
        <v>20.970000000000006</v>
      </c>
      <c r="L12" s="11">
        <f>mIoU!L12-mIoU!L$10</f>
        <v>1.2399999999999949</v>
      </c>
      <c r="M12" s="11">
        <f>mIoU!M12-mIoU!M$10</f>
        <v>4.1000000000000085</v>
      </c>
      <c r="N12" s="11">
        <f>mIoU!N12-mIoU!N$10</f>
        <v>-49.629999999999995</v>
      </c>
      <c r="O12" s="11">
        <f>mIoU!O12-mIoU!O$10</f>
        <v>-49.27000000000001</v>
      </c>
      <c r="P12" s="11">
        <f>mIoU!P12-mIoU!P$10</f>
        <v>-48.61</v>
      </c>
      <c r="Q12" s="11">
        <f>mIoU!Q12-mIoU!Q$10</f>
        <v>12.160000000000011</v>
      </c>
      <c r="R12" s="51">
        <f t="shared" si="4"/>
        <v>8.0675000000000061</v>
      </c>
      <c r="S12" s="51">
        <f t="shared" si="5"/>
        <v>-19.037500000000001</v>
      </c>
      <c r="T12" s="51">
        <f t="shared" si="6"/>
        <v>10.945000000000002</v>
      </c>
      <c r="U12" s="51">
        <f t="shared" si="7"/>
        <v>-33.837499999999991</v>
      </c>
    </row>
    <row r="13" spans="1:21" ht="15.75" customHeight="1">
      <c r="A13" s="33" t="s">
        <v>3</v>
      </c>
      <c r="B13" s="18"/>
      <c r="C13" s="19"/>
      <c r="D13" s="19"/>
      <c r="E13" s="19"/>
      <c r="F13" s="11">
        <f>mIoU!F13-mIoU!F$10</f>
        <v>-9.6400000000000077</v>
      </c>
      <c r="G13" s="11">
        <f>mIoU!G13-mIoU!G$10</f>
        <v>-29.79</v>
      </c>
      <c r="H13" s="11">
        <f>mIoU!H13-mIoU!H$10</f>
        <v>-28.029999999999994</v>
      </c>
      <c r="I13" s="11">
        <f>mIoU!I13-mIoU!I$10</f>
        <v>-16.060000000000002</v>
      </c>
      <c r="J13" s="20"/>
      <c r="K13" s="21"/>
      <c r="L13" s="21"/>
      <c r="M13" s="21"/>
      <c r="N13" s="11">
        <f>mIoU!N13-mIoU!N$10</f>
        <v>-14.629999999999995</v>
      </c>
      <c r="O13" s="11">
        <f>mIoU!O13-mIoU!O$10</f>
        <v>-23.680000000000007</v>
      </c>
      <c r="P13" s="11">
        <f>mIoU!P13-mIoU!P$10</f>
        <v>-19.32</v>
      </c>
      <c r="Q13" s="11">
        <f>mIoU!Q13-mIoU!Q$10</f>
        <v>-15.420000000000002</v>
      </c>
      <c r="R13" s="51"/>
      <c r="S13" s="51">
        <f t="shared" si="5"/>
        <v>-20.880000000000003</v>
      </c>
      <c r="T13" s="51"/>
      <c r="U13" s="51">
        <f t="shared" si="7"/>
        <v>-18.262500000000003</v>
      </c>
    </row>
    <row r="14" spans="1:21" ht="15.75" customHeight="1">
      <c r="A14" s="34" t="s">
        <v>10</v>
      </c>
      <c r="B14" s="23"/>
      <c r="C14" s="24"/>
      <c r="D14" s="24"/>
      <c r="E14" s="24"/>
      <c r="F14" s="11">
        <f>mIoU!F14-mIoU!F$10</f>
        <v>-20.980000000000011</v>
      </c>
      <c r="G14" s="11">
        <f>mIoU!G14-mIoU!G$10</f>
        <v>-35.589999999999996</v>
      </c>
      <c r="H14" s="11">
        <f>mIoU!H14-mIoU!H$10</f>
        <v>-35.879999999999995</v>
      </c>
      <c r="I14" s="11">
        <f>mIoU!I14-mIoU!I$10</f>
        <v>-11.720000000000006</v>
      </c>
      <c r="J14" s="20"/>
      <c r="K14" s="21"/>
      <c r="L14" s="21"/>
      <c r="M14" s="21"/>
      <c r="N14" s="11">
        <f>mIoU!N14-mIoU!N$10</f>
        <v>-25.089999999999996</v>
      </c>
      <c r="O14" s="11">
        <f>mIoU!O14-mIoU!O$10</f>
        <v>-28.670000000000009</v>
      </c>
      <c r="P14" s="11">
        <f>mIoU!P14-mIoU!P$10</f>
        <v>-12.589999999999996</v>
      </c>
      <c r="Q14" s="11">
        <f>mIoU!Q14-mIoU!Q$10</f>
        <v>-11.729999999999997</v>
      </c>
      <c r="R14" s="51"/>
      <c r="S14" s="51">
        <f t="shared" si="5"/>
        <v>-26.042500000000004</v>
      </c>
      <c r="T14" s="51"/>
      <c r="U14" s="51">
        <f t="shared" si="7"/>
        <v>-19.519999999999996</v>
      </c>
    </row>
    <row r="15" spans="1:21" ht="15.75" customHeight="1">
      <c r="A15" s="36" t="s">
        <v>12</v>
      </c>
      <c r="B15" s="28"/>
      <c r="C15" s="29"/>
      <c r="D15" s="29"/>
      <c r="E15" s="29"/>
      <c r="F15" s="29"/>
      <c r="G15" s="29"/>
      <c r="H15" s="29"/>
      <c r="I15" s="30"/>
      <c r="J15" s="31"/>
      <c r="K15" s="32"/>
      <c r="L15" s="32"/>
      <c r="M15" s="32"/>
      <c r="N15" s="29"/>
      <c r="O15" s="29"/>
      <c r="P15" s="29"/>
      <c r="Q15" s="30"/>
      <c r="R15" s="51"/>
      <c r="S15" s="51"/>
      <c r="T15" s="51"/>
      <c r="U15" s="51"/>
    </row>
    <row r="16" spans="1:21" ht="15.75" customHeight="1">
      <c r="A16" s="33" t="s">
        <v>0</v>
      </c>
      <c r="B16" s="11">
        <f>mIoU!B16-mIoU!B$16</f>
        <v>0</v>
      </c>
      <c r="C16" s="11">
        <f>mIoU!C16-mIoU!C$16</f>
        <v>0</v>
      </c>
      <c r="D16" s="11">
        <f>mIoU!D16-mIoU!D$16</f>
        <v>0</v>
      </c>
      <c r="E16" s="11">
        <f>mIoU!E16-mIoU!E$16</f>
        <v>0</v>
      </c>
      <c r="F16" s="11">
        <f>mIoU!F16-mIoU!F$16</f>
        <v>0</v>
      </c>
      <c r="G16" s="11">
        <f>mIoU!G16-mIoU!G$16</f>
        <v>0</v>
      </c>
      <c r="H16" s="11">
        <f>mIoU!H16-mIoU!H$16</f>
        <v>0</v>
      </c>
      <c r="I16" s="11">
        <f>mIoU!I16-mIoU!I$16</f>
        <v>0</v>
      </c>
      <c r="J16" s="11">
        <f>mIoU!J16-mIoU!J$16</f>
        <v>0</v>
      </c>
      <c r="K16" s="11">
        <f>mIoU!K16-mIoU!K$16</f>
        <v>0</v>
      </c>
      <c r="L16" s="11">
        <f>mIoU!L16-mIoU!L$16</f>
        <v>0</v>
      </c>
      <c r="M16" s="11">
        <f>mIoU!M16-mIoU!M$16</f>
        <v>0</v>
      </c>
      <c r="N16" s="11">
        <f>mIoU!N16-mIoU!N$16</f>
        <v>0</v>
      </c>
      <c r="O16" s="11">
        <f>mIoU!O16-mIoU!O$16</f>
        <v>0</v>
      </c>
      <c r="P16" s="11">
        <f>mIoU!P16-mIoU!P$16</f>
        <v>0</v>
      </c>
      <c r="Q16" s="11">
        <f>mIoU!Q16-mIoU!Q$16</f>
        <v>0</v>
      </c>
      <c r="R16" s="51"/>
      <c r="S16" s="51"/>
      <c r="T16" s="51"/>
      <c r="U16" s="51"/>
    </row>
    <row r="17" spans="1:21" ht="15.75" customHeight="1">
      <c r="A17" s="33" t="s">
        <v>1</v>
      </c>
      <c r="B17" s="11">
        <f>mIoU!B17-mIoU!B$16</f>
        <v>19.229999999999997</v>
      </c>
      <c r="C17" s="11">
        <f>mIoU!C17-mIoU!C$16</f>
        <v>5.5599999999999881</v>
      </c>
      <c r="D17" s="11">
        <f>mIoU!D17-mIoU!D$16</f>
        <v>37.839999999999989</v>
      </c>
      <c r="E17" s="11">
        <f>mIoU!E17-mIoU!E$16</f>
        <v>46.02</v>
      </c>
      <c r="F17" s="11">
        <f>mIoU!F17-mIoU!F$16</f>
        <v>21.489999999999995</v>
      </c>
      <c r="G17" s="11">
        <f>mIoU!G17-mIoU!G$16</f>
        <v>34.870000000000005</v>
      </c>
      <c r="H17" s="11">
        <f>mIoU!H17-mIoU!H$16</f>
        <v>37.53</v>
      </c>
      <c r="I17" s="11">
        <f>mIoU!I17-mIoU!I$16</f>
        <v>39.550000000000004</v>
      </c>
      <c r="J17" s="11">
        <f>mIoU!J17-mIoU!J$16</f>
        <v>5.8599999999999994</v>
      </c>
      <c r="K17" s="11">
        <f>mIoU!K17-mIoU!K$16</f>
        <v>-37.020000000000003</v>
      </c>
      <c r="L17" s="11">
        <f>mIoU!L17-mIoU!L$16</f>
        <v>32.340000000000011</v>
      </c>
      <c r="M17" s="11">
        <f>mIoU!M17-mIoU!M$16</f>
        <v>38.4</v>
      </c>
      <c r="N17" s="11">
        <f>mIoU!N17-mIoU!N$16</f>
        <v>8.3300000000000054</v>
      </c>
      <c r="O17" s="11">
        <f>mIoU!O17-mIoU!O$16</f>
        <v>31.620000000000012</v>
      </c>
      <c r="P17" s="11">
        <f>mIoU!P17-mIoU!P$16</f>
        <v>14.180000000000007</v>
      </c>
      <c r="Q17" s="11">
        <f>mIoU!Q17-mIoU!Q$16</f>
        <v>21.479999999999997</v>
      </c>
      <c r="R17" s="51">
        <f t="shared" ref="R17:R18" si="8">AVERAGE(B17:E17)</f>
        <v>27.162499999999994</v>
      </c>
      <c r="S17" s="51">
        <f t="shared" ref="S17:S20" si="9">AVERAGE(F17:I17)</f>
        <v>33.36</v>
      </c>
      <c r="T17" s="51">
        <f t="shared" ref="T17:T18" si="10">AVERAGE(J17:M17)</f>
        <v>9.8950000000000014</v>
      </c>
      <c r="U17" s="51">
        <f t="shared" ref="U17:U20" si="11">AVERAGE(N17:Q17)</f>
        <v>18.902500000000003</v>
      </c>
    </row>
    <row r="18" spans="1:21" ht="15.75" customHeight="1">
      <c r="A18" s="33" t="s">
        <v>2</v>
      </c>
      <c r="B18" s="11">
        <f>mIoU!B18-mIoU!B$16</f>
        <v>-15.439999999999994</v>
      </c>
      <c r="C18" s="11">
        <f>mIoU!C18-mIoU!C$16</f>
        <v>-13.110000000000007</v>
      </c>
      <c r="D18" s="11">
        <f>mIoU!D18-mIoU!D$16</f>
        <v>9.3099999999999952</v>
      </c>
      <c r="E18" s="11">
        <f>mIoU!E18-mIoU!E$16</f>
        <v>23.119999999999997</v>
      </c>
      <c r="F18" s="11">
        <f>mIoU!F18-mIoU!F$16</f>
        <v>30.600000000000009</v>
      </c>
      <c r="G18" s="11">
        <f>mIoU!G18-mIoU!G$16</f>
        <v>31.269999999999996</v>
      </c>
      <c r="H18" s="11">
        <f>mIoU!H18-mIoU!H$16</f>
        <v>20.740000000000009</v>
      </c>
      <c r="I18" s="11">
        <f>mIoU!I18-mIoU!I$16</f>
        <v>-11.149999999999999</v>
      </c>
      <c r="J18" s="11">
        <f>mIoU!J18-mIoU!J$16</f>
        <v>-14.55</v>
      </c>
      <c r="K18" s="11">
        <f>mIoU!K18-mIoU!K$16</f>
        <v>-12.46</v>
      </c>
      <c r="L18" s="11">
        <f>mIoU!L18-mIoU!L$16</f>
        <v>-12.369999999999997</v>
      </c>
      <c r="M18" s="11">
        <f>mIoU!M18-mIoU!M$16</f>
        <v>23.29</v>
      </c>
      <c r="N18" s="11">
        <f>mIoU!N18-mIoU!N$16</f>
        <v>-14.55</v>
      </c>
      <c r="O18" s="11">
        <f>mIoU!O18-mIoU!O$16</f>
        <v>15.14</v>
      </c>
      <c r="P18" s="11">
        <f>mIoU!P18-mIoU!P$16</f>
        <v>-25.34</v>
      </c>
      <c r="Q18" s="11">
        <f>mIoU!Q18-mIoU!Q$16</f>
        <v>23.29</v>
      </c>
      <c r="R18" s="51">
        <f t="shared" si="8"/>
        <v>0.96999999999999797</v>
      </c>
      <c r="S18" s="51">
        <f t="shared" si="9"/>
        <v>17.865000000000002</v>
      </c>
      <c r="T18" s="51">
        <f t="shared" si="10"/>
        <v>-4.0224999999999991</v>
      </c>
      <c r="U18" s="51">
        <f t="shared" si="11"/>
        <v>-0.36500000000000021</v>
      </c>
    </row>
    <row r="19" spans="1:21" ht="15.75" customHeight="1">
      <c r="A19" s="33" t="s">
        <v>3</v>
      </c>
      <c r="B19" s="18"/>
      <c r="C19" s="19"/>
      <c r="D19" s="19"/>
      <c r="E19" s="19"/>
      <c r="F19" s="11">
        <f>mIoU!F19-mIoU!F$16</f>
        <v>-19.610000000000003</v>
      </c>
      <c r="G19" s="11">
        <f>mIoU!G19-mIoU!G$16</f>
        <v>-3.759999999999998</v>
      </c>
      <c r="H19" s="11">
        <f>mIoU!H19-mIoU!H$16</f>
        <v>2.0200000000000031</v>
      </c>
      <c r="I19" s="11">
        <f>mIoU!I19-mIoU!I$16</f>
        <v>2.3399999999999963</v>
      </c>
      <c r="J19" s="20"/>
      <c r="K19" s="21"/>
      <c r="L19" s="21"/>
      <c r="M19" s="21"/>
      <c r="N19" s="11">
        <f>mIoU!N19-mIoU!N$16</f>
        <v>-27.939999999999998</v>
      </c>
      <c r="O19" s="11">
        <f>mIoU!O19-mIoU!O$16</f>
        <v>-9.3399999999999963</v>
      </c>
      <c r="P19" s="11">
        <f>mIoU!P19-mIoU!P$16</f>
        <v>6.6899999999999977</v>
      </c>
      <c r="Q19" s="11">
        <f>mIoU!Q19-mIoU!Q$16</f>
        <v>3.6400000000000006</v>
      </c>
      <c r="R19" s="51"/>
      <c r="S19" s="51">
        <f t="shared" si="9"/>
        <v>-4.7525000000000004</v>
      </c>
      <c r="T19" s="51"/>
      <c r="U19" s="51">
        <f t="shared" si="11"/>
        <v>-6.7374999999999989</v>
      </c>
    </row>
    <row r="20" spans="1:21" ht="15.75" customHeight="1">
      <c r="A20" s="34" t="s">
        <v>10</v>
      </c>
      <c r="B20" s="23"/>
      <c r="C20" s="24"/>
      <c r="D20" s="24"/>
      <c r="E20" s="24"/>
      <c r="F20" s="11">
        <f>mIoU!F20-mIoU!F$16</f>
        <v>-19.549999999999997</v>
      </c>
      <c r="G20" s="11">
        <f>mIoU!G20-mIoU!G$16</f>
        <v>-5.9200000000000017</v>
      </c>
      <c r="H20" s="11">
        <f>mIoU!H20-mIoU!H$16</f>
        <v>1.9000000000000057</v>
      </c>
      <c r="I20" s="11">
        <f>mIoU!I20-mIoU!I$16</f>
        <v>6.1700000000000017</v>
      </c>
      <c r="J20" s="20"/>
      <c r="K20" s="21"/>
      <c r="L20" s="21"/>
      <c r="M20" s="21"/>
      <c r="N20" s="11">
        <f>mIoU!N20-mIoU!N$16</f>
        <v>-27.96</v>
      </c>
      <c r="O20" s="11">
        <f>mIoU!O20-mIoU!O$16</f>
        <v>-9.6199999999999974</v>
      </c>
      <c r="P20" s="11">
        <f>mIoU!P20-mIoU!P$16</f>
        <v>3.5800000000000054</v>
      </c>
      <c r="Q20" s="11">
        <f>mIoU!Q20-mIoU!Q$16</f>
        <v>7.8999999999999986</v>
      </c>
      <c r="R20" s="51"/>
      <c r="S20" s="51">
        <f t="shared" si="9"/>
        <v>-4.3499999999999979</v>
      </c>
      <c r="T20" s="51"/>
      <c r="U20" s="51">
        <f t="shared" si="11"/>
        <v>-6.5249999999999986</v>
      </c>
    </row>
    <row r="21" spans="1:21" ht="15.75" customHeight="1">
      <c r="A21" s="36" t="s">
        <v>13</v>
      </c>
      <c r="B21" s="28"/>
      <c r="C21" s="29"/>
      <c r="D21" s="29"/>
      <c r="E21" s="29"/>
      <c r="F21" s="29"/>
      <c r="G21" s="29"/>
      <c r="H21" s="29"/>
      <c r="I21" s="30"/>
      <c r="J21" s="31"/>
      <c r="K21" s="32"/>
      <c r="L21" s="32"/>
      <c r="M21" s="32"/>
      <c r="N21" s="29"/>
      <c r="O21" s="29"/>
      <c r="P21" s="29"/>
      <c r="Q21" s="30"/>
      <c r="R21" s="51"/>
      <c r="S21" s="51"/>
      <c r="T21" s="51"/>
      <c r="U21" s="51"/>
    </row>
    <row r="22" spans="1:21" ht="15.75" customHeight="1">
      <c r="A22" s="33" t="s">
        <v>0</v>
      </c>
      <c r="B22" s="11">
        <f>mIoU!B22-mIoU!B$22</f>
        <v>0</v>
      </c>
      <c r="C22" s="11">
        <f>mIoU!C22-mIoU!C$22</f>
        <v>0</v>
      </c>
      <c r="D22" s="11">
        <f>mIoU!D22-mIoU!D$22</f>
        <v>0</v>
      </c>
      <c r="E22" s="11">
        <f>mIoU!E22-mIoU!E$22</f>
        <v>0</v>
      </c>
      <c r="F22" s="11">
        <f>mIoU!F22-mIoU!F$22</f>
        <v>0</v>
      </c>
      <c r="G22" s="11">
        <f>mIoU!G22-mIoU!G$22</f>
        <v>0</v>
      </c>
      <c r="H22" s="11">
        <f>mIoU!H22-mIoU!H$22</f>
        <v>0</v>
      </c>
      <c r="I22" s="11">
        <f>mIoU!I22-mIoU!I$22</f>
        <v>0</v>
      </c>
      <c r="J22" s="11">
        <f>mIoU!J22-mIoU!J$22</f>
        <v>0</v>
      </c>
      <c r="K22" s="11">
        <f>mIoU!K22-mIoU!K$22</f>
        <v>0</v>
      </c>
      <c r="L22" s="11">
        <f>mIoU!L22-mIoU!L$22</f>
        <v>0</v>
      </c>
      <c r="M22" s="11">
        <f>mIoU!M22-mIoU!M$22</f>
        <v>0</v>
      </c>
      <c r="N22" s="11">
        <f>mIoU!N22-mIoU!N$22</f>
        <v>0</v>
      </c>
      <c r="O22" s="11">
        <f>mIoU!O22-mIoU!O$22</f>
        <v>0</v>
      </c>
      <c r="P22" s="11">
        <f>mIoU!P22-mIoU!P$22</f>
        <v>0</v>
      </c>
      <c r="Q22" s="11">
        <f>mIoU!Q22-mIoU!Q$22</f>
        <v>0</v>
      </c>
      <c r="R22" s="51"/>
      <c r="S22" s="51"/>
      <c r="T22" s="51"/>
      <c r="U22" s="51"/>
    </row>
    <row r="23" spans="1:21" ht="15.75" customHeight="1">
      <c r="A23" s="33" t="s">
        <v>1</v>
      </c>
      <c r="B23" s="11">
        <f>mIoU!B23-mIoU!B$22</f>
        <v>-8.1199999999999903</v>
      </c>
      <c r="C23" s="11">
        <f>mIoU!C23-mIoU!C$22</f>
        <v>7.720000000000006</v>
      </c>
      <c r="D23" s="11">
        <f>mIoU!D23-mIoU!D$22</f>
        <v>4.0300000000000011</v>
      </c>
      <c r="E23" s="11">
        <f>mIoU!E23-mIoU!E$22</f>
        <v>-4.730000000000004</v>
      </c>
      <c r="F23" s="11">
        <f>mIoU!F23-mIoU!F$22</f>
        <v>-17.829999999999998</v>
      </c>
      <c r="G23" s="11">
        <f>mIoU!G23-mIoU!G$22</f>
        <v>20.86999999999999</v>
      </c>
      <c r="H23" s="11">
        <f>mIoU!H23-mIoU!H$22</f>
        <v>6.6700000000000017</v>
      </c>
      <c r="I23" s="11">
        <f>mIoU!I23-mIoU!I$22</f>
        <v>3.3400000000000034</v>
      </c>
      <c r="J23" s="11">
        <f>mIoU!J23-mIoU!J$22</f>
        <v>-9.7199999999999918</v>
      </c>
      <c r="K23" s="11">
        <f>mIoU!K23-mIoU!K$22</f>
        <v>-10.020000000000003</v>
      </c>
      <c r="L23" s="11">
        <f>mIoU!L23-mIoU!L$22</f>
        <v>-0.5</v>
      </c>
      <c r="M23" s="11">
        <f>mIoU!M23-mIoU!M$22</f>
        <v>-23.22</v>
      </c>
      <c r="N23" s="11">
        <f>mIoU!N23-mIoU!N$22</f>
        <v>-65.66</v>
      </c>
      <c r="O23" s="11">
        <f>mIoU!O23-mIoU!O$22</f>
        <v>-5.0899999999999963</v>
      </c>
      <c r="P23" s="11">
        <f>mIoU!P23-mIoU!P$22</f>
        <v>4.5200000000000102</v>
      </c>
      <c r="Q23" s="11">
        <f>mIoU!Q23-mIoU!Q$22</f>
        <v>-9.269999999999996</v>
      </c>
      <c r="R23" s="51">
        <f t="shared" ref="R23:R24" si="12">AVERAGE(B23:E23)</f>
        <v>-0.2749999999999968</v>
      </c>
      <c r="S23" s="51">
        <f t="shared" ref="S23:S26" si="13">AVERAGE(F23:I23)</f>
        <v>3.2624999999999993</v>
      </c>
      <c r="T23" s="51">
        <f t="shared" ref="T23:T24" si="14">AVERAGE(J23:M23)</f>
        <v>-10.864999999999998</v>
      </c>
      <c r="U23" s="51">
        <f t="shared" ref="U23:U26" si="15">AVERAGE(N23:Q23)</f>
        <v>-18.874999999999996</v>
      </c>
    </row>
    <row r="24" spans="1:21" ht="15.75" customHeight="1">
      <c r="A24" s="33" t="s">
        <v>2</v>
      </c>
      <c r="B24" s="11">
        <f>mIoU!B24-mIoU!B$22</f>
        <v>31.190000000000012</v>
      </c>
      <c r="C24" s="11">
        <f>mIoU!C24-mIoU!C$22</f>
        <v>21.410000000000004</v>
      </c>
      <c r="D24" s="11">
        <f>mIoU!D24-mIoU!D$22</f>
        <v>-15.36999999999999</v>
      </c>
      <c r="E24" s="11">
        <f>mIoU!E24-mIoU!E$22</f>
        <v>-8.1500000000000057</v>
      </c>
      <c r="F24" s="11">
        <f>mIoU!F24-mIoU!F$22</f>
        <v>-6.5</v>
      </c>
      <c r="G24" s="11">
        <f>mIoU!G24-mIoU!G$22</f>
        <v>-7.0900000000000034</v>
      </c>
      <c r="H24" s="11">
        <f>mIoU!H24-mIoU!H$22</f>
        <v>-6.9500000000000028</v>
      </c>
      <c r="I24" s="11">
        <f>mIoU!I24-mIoU!I$22</f>
        <v>-4.1599999999999966</v>
      </c>
      <c r="J24" s="11">
        <f>mIoU!J24-mIoU!J$22</f>
        <v>-5.279999999999994</v>
      </c>
      <c r="K24" s="11">
        <f>mIoU!K24-mIoU!K$22</f>
        <v>12.529999999999987</v>
      </c>
      <c r="L24" s="11">
        <f>mIoU!L24-mIoU!L$22</f>
        <v>-11.410000000000011</v>
      </c>
      <c r="M24" s="11">
        <f>mIoU!M24-mIoU!M$22</f>
        <v>-7.9499999999999886</v>
      </c>
      <c r="N24" s="11">
        <f>mIoU!N24-mIoU!N$22</f>
        <v>-67.349999999999994</v>
      </c>
      <c r="O24" s="11">
        <f>mIoU!O24-mIoU!O$22</f>
        <v>-31.639999999999993</v>
      </c>
      <c r="P24" s="11">
        <f>mIoU!P24-mIoU!P$22</f>
        <v>-4.6499999999999915</v>
      </c>
      <c r="Q24" s="11">
        <f>mIoU!Q24-mIoU!Q$22</f>
        <v>-6.1499999999999915</v>
      </c>
      <c r="R24" s="51">
        <f t="shared" si="12"/>
        <v>7.2700000000000049</v>
      </c>
      <c r="S24" s="51">
        <f t="shared" si="13"/>
        <v>-6.1750000000000007</v>
      </c>
      <c r="T24" s="51">
        <f t="shared" si="14"/>
        <v>-3.0275000000000016</v>
      </c>
      <c r="U24" s="51">
        <f t="shared" si="15"/>
        <v>-27.447499999999991</v>
      </c>
    </row>
    <row r="25" spans="1:21" ht="15.75" customHeight="1">
      <c r="A25" s="33" t="s">
        <v>3</v>
      </c>
      <c r="B25" s="18"/>
      <c r="C25" s="19"/>
      <c r="D25" s="19"/>
      <c r="E25" s="19"/>
      <c r="F25" s="11">
        <f>mIoU!F25-mIoU!F$22</f>
        <v>-37.07</v>
      </c>
      <c r="G25" s="11">
        <f>mIoU!G25-mIoU!G$22</f>
        <v>29.53</v>
      </c>
      <c r="H25" s="11">
        <f>mIoU!H25-mIoU!H$22</f>
        <v>11.22999999999999</v>
      </c>
      <c r="I25" s="11">
        <f>mIoU!I25-mIoU!I$22</f>
        <v>9.769999999999996</v>
      </c>
      <c r="J25" s="20"/>
      <c r="K25" s="21"/>
      <c r="L25" s="21"/>
      <c r="M25" s="21"/>
      <c r="N25" s="11">
        <f>mIoU!N25-mIoU!N$22</f>
        <v>-37.049999999999997</v>
      </c>
      <c r="O25" s="11">
        <f>mIoU!O25-mIoU!O$22</f>
        <v>33.749999999999993</v>
      </c>
      <c r="P25" s="11">
        <f>mIoU!P25-mIoU!P$22</f>
        <v>20.230000000000004</v>
      </c>
      <c r="Q25" s="11">
        <f>mIoU!Q25-mIoU!Q$22</f>
        <v>9.5300000000000011</v>
      </c>
      <c r="R25" s="51"/>
      <c r="S25" s="51">
        <f t="shared" si="13"/>
        <v>3.3649999999999967</v>
      </c>
      <c r="T25" s="51"/>
      <c r="U25" s="51">
        <f t="shared" si="15"/>
        <v>6.6150000000000002</v>
      </c>
    </row>
    <row r="26" spans="1:21" ht="15.75" customHeight="1">
      <c r="A26" s="34" t="s">
        <v>10</v>
      </c>
      <c r="B26" s="23"/>
      <c r="C26" s="24"/>
      <c r="D26" s="24"/>
      <c r="E26" s="24"/>
      <c r="F26" s="11">
        <f>mIoU!F26-mIoU!F$22</f>
        <v>-42.660000000000004</v>
      </c>
      <c r="G26" s="11">
        <f>mIoU!G26-mIoU!G$22</f>
        <v>17.36999999999999</v>
      </c>
      <c r="H26" s="11">
        <f>mIoU!H26-mIoU!H$22</f>
        <v>11.480000000000004</v>
      </c>
      <c r="I26" s="11">
        <f>mIoU!I26-mIoU!I$22</f>
        <v>6.8299999999999983</v>
      </c>
      <c r="J26" s="20"/>
      <c r="K26" s="21"/>
      <c r="L26" s="21"/>
      <c r="M26" s="21"/>
      <c r="N26" s="11">
        <f>mIoU!N26-mIoU!N$22</f>
        <v>-46.129999999999995</v>
      </c>
      <c r="O26" s="11">
        <f>mIoU!O26-mIoU!O$22</f>
        <v>24.510000000000012</v>
      </c>
      <c r="P26" s="11">
        <f>mIoU!P26-mIoU!P$22</f>
        <v>15.340000000000018</v>
      </c>
      <c r="Q26" s="11">
        <f>mIoU!Q26-mIoU!Q$22</f>
        <v>6.7299999999999898</v>
      </c>
      <c r="R26" s="51"/>
      <c r="S26" s="51">
        <f t="shared" si="13"/>
        <v>-1.7450000000000028</v>
      </c>
      <c r="T26" s="51"/>
      <c r="U26" s="51">
        <f t="shared" si="15"/>
        <v>0.11250000000000604</v>
      </c>
    </row>
    <row r="27" spans="1:21" ht="15.75" customHeight="1">
      <c r="A27" s="36" t="s">
        <v>14</v>
      </c>
      <c r="B27" s="28"/>
      <c r="C27" s="29"/>
      <c r="D27" s="29"/>
      <c r="E27" s="29"/>
      <c r="F27" s="29"/>
      <c r="G27" s="29"/>
      <c r="H27" s="29"/>
      <c r="I27" s="30"/>
      <c r="J27" s="31"/>
      <c r="K27" s="32"/>
      <c r="L27" s="32"/>
      <c r="M27" s="32"/>
      <c r="N27" s="29"/>
      <c r="O27" s="29"/>
      <c r="P27" s="29"/>
      <c r="Q27" s="30"/>
      <c r="R27" s="51"/>
      <c r="S27" s="51"/>
      <c r="T27" s="51"/>
      <c r="U27" s="51"/>
    </row>
    <row r="28" spans="1:21" ht="15.75" customHeight="1">
      <c r="A28" s="33" t="s">
        <v>0</v>
      </c>
      <c r="B28" s="11">
        <f>mIoU!B28-mIoU!B$28</f>
        <v>0</v>
      </c>
      <c r="C28" s="11">
        <f>mIoU!C28-mIoU!C$28</f>
        <v>0</v>
      </c>
      <c r="D28" s="11">
        <f>mIoU!D28-mIoU!D$28</f>
        <v>0</v>
      </c>
      <c r="E28" s="11">
        <f>mIoU!E28-mIoU!E$28</f>
        <v>0</v>
      </c>
      <c r="F28" s="11">
        <f>mIoU!F28-mIoU!F$28</f>
        <v>0</v>
      </c>
      <c r="G28" s="11">
        <f>mIoU!G28-mIoU!G$28</f>
        <v>0</v>
      </c>
      <c r="H28" s="11">
        <f>mIoU!H28-mIoU!H$28</f>
        <v>0</v>
      </c>
      <c r="I28" s="11">
        <f>mIoU!I28-mIoU!I$28</f>
        <v>0</v>
      </c>
      <c r="J28" s="11">
        <f>mIoU!J28-mIoU!J$28</f>
        <v>0</v>
      </c>
      <c r="K28" s="11">
        <f>mIoU!K28-mIoU!K$28</f>
        <v>0</v>
      </c>
      <c r="L28" s="11">
        <f>mIoU!L28-mIoU!L$28</f>
        <v>0</v>
      </c>
      <c r="M28" s="11">
        <f>mIoU!M28-mIoU!M$28</f>
        <v>0</v>
      </c>
      <c r="N28" s="11">
        <f>mIoU!N28-mIoU!N$28</f>
        <v>0</v>
      </c>
      <c r="O28" s="11">
        <f>mIoU!O28-mIoU!O$28</f>
        <v>0</v>
      </c>
      <c r="P28" s="11">
        <f>mIoU!P28-mIoU!P$28</f>
        <v>0</v>
      </c>
      <c r="Q28" s="11">
        <f>mIoU!Q28-mIoU!Q$28</f>
        <v>0</v>
      </c>
      <c r="R28" s="51"/>
      <c r="S28" s="51"/>
      <c r="T28" s="51"/>
      <c r="U28" s="51"/>
    </row>
    <row r="29" spans="1:21" ht="15.75" customHeight="1">
      <c r="A29" s="33" t="s">
        <v>1</v>
      </c>
      <c r="B29" s="11">
        <f>mIoU!B29-mIoU!B$28</f>
        <v>-15.379999999999995</v>
      </c>
      <c r="C29" s="11">
        <f>mIoU!C29-mIoU!C$28</f>
        <v>-4.5300000000000011</v>
      </c>
      <c r="D29" s="11">
        <f>mIoU!D29-mIoU!D$28</f>
        <v>16.580000000000005</v>
      </c>
      <c r="E29" s="11">
        <f>mIoU!E29-mIoU!E$28</f>
        <v>-1.9999999999996021E-2</v>
      </c>
      <c r="F29" s="11">
        <f>mIoU!F29-mIoU!F$28</f>
        <v>-13.189999999999998</v>
      </c>
      <c r="G29" s="11">
        <f>mIoU!G29-mIoU!G$28</f>
        <v>1.6400000000000077</v>
      </c>
      <c r="H29" s="11">
        <f>mIoU!H29-mIoU!H$28</f>
        <v>4.3700000000000117</v>
      </c>
      <c r="I29" s="11">
        <f>mIoU!I29-mIoU!I$28</f>
        <v>0</v>
      </c>
      <c r="J29" s="11">
        <f>mIoU!J29-mIoU!J$28</f>
        <v>-30.93</v>
      </c>
      <c r="K29" s="11">
        <f>mIoU!K29-mIoU!K$28</f>
        <v>-11.170000000000002</v>
      </c>
      <c r="L29" s="11">
        <f>mIoU!L29-mIoU!L$28</f>
        <v>-2.4100000000000037</v>
      </c>
      <c r="M29" s="11">
        <f>mIoU!M29-mIoU!M$28</f>
        <v>-0.21999999999999886</v>
      </c>
      <c r="N29" s="11">
        <f>mIoU!N29-mIoU!N$28</f>
        <v>-32.64</v>
      </c>
      <c r="O29" s="11">
        <f>mIoU!O29-mIoU!O$28</f>
        <v>-21.470000000000002</v>
      </c>
      <c r="P29" s="11">
        <f>mIoU!P29-mIoU!P$28</f>
        <v>-0.35000000000000142</v>
      </c>
      <c r="Q29" s="11">
        <f>mIoU!Q29-mIoU!Q$28</f>
        <v>-11.54</v>
      </c>
      <c r="R29" s="51">
        <f t="shared" ref="R29:R30" si="16">AVERAGE(B29:E29)</f>
        <v>-0.8374999999999968</v>
      </c>
      <c r="S29" s="51">
        <f t="shared" ref="S29:S32" si="17">AVERAGE(F29:I29)</f>
        <v>-1.7949999999999946</v>
      </c>
      <c r="T29" s="51">
        <f t="shared" ref="T29:T30" si="18">AVERAGE(J29:M29)</f>
        <v>-11.182500000000001</v>
      </c>
      <c r="U29" s="51">
        <f t="shared" ref="U29:U32" si="19">AVERAGE(N29:Q29)</f>
        <v>-16.5</v>
      </c>
    </row>
    <row r="30" spans="1:21" ht="15.75" customHeight="1">
      <c r="A30" s="33" t="s">
        <v>2</v>
      </c>
      <c r="B30" s="11">
        <f>mIoU!B30-mIoU!B$28</f>
        <v>-31.14</v>
      </c>
      <c r="C30" s="11">
        <f>mIoU!C30-mIoU!C$28</f>
        <v>-20.22</v>
      </c>
      <c r="D30" s="11">
        <f>mIoU!D30-mIoU!D$28</f>
        <v>-3.0799999999999983</v>
      </c>
      <c r="E30" s="11">
        <f>mIoU!E30-mIoU!E$28</f>
        <v>0.39999999999999858</v>
      </c>
      <c r="F30" s="61"/>
      <c r="G30" s="11">
        <f>mIoU!G30-mIoU!G$28</f>
        <v>-3.6799999999999926</v>
      </c>
      <c r="H30" s="11">
        <f>mIoU!H30-mIoU!H$28</f>
        <v>-1.1799999999999926</v>
      </c>
      <c r="I30" s="11">
        <f>mIoU!I30-mIoU!I$28</f>
        <v>0</v>
      </c>
      <c r="J30" s="11">
        <f>mIoU!J30-mIoU!J$28</f>
        <v>-30.67</v>
      </c>
      <c r="K30" s="11">
        <f>mIoU!K30-mIoU!K$28</f>
        <v>-11.39</v>
      </c>
      <c r="L30" s="11">
        <f>mIoU!L30-mIoU!L$28</f>
        <v>0</v>
      </c>
      <c r="M30" s="11">
        <f>mIoU!M30-mIoU!M$28</f>
        <v>-9.9999999999980105E-3</v>
      </c>
      <c r="N30" s="61"/>
      <c r="O30" s="11">
        <f>mIoU!O30-mIoU!O$28</f>
        <v>-12.240000000000002</v>
      </c>
      <c r="P30" s="11">
        <f>mIoU!P30-mIoU!P$28</f>
        <v>9.0000000000003411E-2</v>
      </c>
      <c r="Q30" s="11">
        <f>mIoU!Q30-mIoU!Q$28</f>
        <v>-22.07</v>
      </c>
      <c r="R30" s="51">
        <f t="shared" si="16"/>
        <v>-13.51</v>
      </c>
      <c r="S30" s="51">
        <f t="shared" si="17"/>
        <v>-1.619999999999995</v>
      </c>
      <c r="T30" s="51">
        <f t="shared" si="18"/>
        <v>-10.5175</v>
      </c>
      <c r="U30" s="51">
        <f t="shared" si="19"/>
        <v>-11.406666666666666</v>
      </c>
    </row>
    <row r="31" spans="1:21" ht="15.75" customHeight="1">
      <c r="A31" s="33" t="s">
        <v>3</v>
      </c>
      <c r="B31" s="18"/>
      <c r="C31" s="19"/>
      <c r="D31" s="19"/>
      <c r="E31" s="19"/>
      <c r="F31" s="11">
        <f>mIoU!F31-mIoU!F$28</f>
        <v>-11.86</v>
      </c>
      <c r="G31" s="11">
        <f>mIoU!G31-mIoU!G$28</f>
        <v>-1.9999999999996021E-2</v>
      </c>
      <c r="H31" s="11">
        <f>mIoU!H31-mIoU!H$28</f>
        <v>10.210000000000008</v>
      </c>
      <c r="I31" s="11">
        <f>mIoU!I31-mIoU!I$28</f>
        <v>0</v>
      </c>
      <c r="J31" s="20"/>
      <c r="K31" s="21"/>
      <c r="L31" s="21"/>
      <c r="M31" s="21"/>
      <c r="N31" s="11">
        <f>mIoU!N31-mIoU!N$28</f>
        <v>-10.480000000000004</v>
      </c>
      <c r="O31" s="11">
        <f>mIoU!O31-mIoU!O$28</f>
        <v>-1.5700000000000003</v>
      </c>
      <c r="P31" s="11">
        <f>mIoU!P31-mIoU!P$28</f>
        <v>9.0000000000003411E-2</v>
      </c>
      <c r="Q31" s="11">
        <f>mIoU!Q31-mIoU!Q$28</f>
        <v>0</v>
      </c>
      <c r="R31" s="51"/>
      <c r="S31" s="51">
        <f t="shared" si="17"/>
        <v>-0.41749999999999687</v>
      </c>
      <c r="T31" s="51"/>
      <c r="U31" s="51">
        <f t="shared" si="19"/>
        <v>-2.99</v>
      </c>
    </row>
    <row r="32" spans="1:21" ht="15.75" customHeight="1">
      <c r="A32" s="34" t="s">
        <v>10</v>
      </c>
      <c r="B32" s="23"/>
      <c r="C32" s="24"/>
      <c r="D32" s="24"/>
      <c r="E32" s="24"/>
      <c r="F32" s="11">
        <f>mIoU!F32-mIoU!F$28</f>
        <v>-12.059999999999995</v>
      </c>
      <c r="G32" s="11">
        <f>mIoU!G32-mIoU!G$28</f>
        <v>-1.8599999999999923</v>
      </c>
      <c r="H32" s="11">
        <f>mIoU!H32-mIoU!H$28</f>
        <v>-1.1599999999999895</v>
      </c>
      <c r="I32" s="11">
        <f>mIoU!I32-mIoU!I$28</f>
        <v>0</v>
      </c>
      <c r="J32" s="20"/>
      <c r="K32" s="21"/>
      <c r="L32" s="21"/>
      <c r="M32" s="21"/>
      <c r="N32" s="11">
        <f>mIoU!N32-mIoU!N$28</f>
        <v>-13.18</v>
      </c>
      <c r="O32" s="11">
        <f>mIoU!O32-mIoU!O$28</f>
        <v>-1.6700000000000017</v>
      </c>
      <c r="P32" s="11">
        <f>mIoU!P32-mIoU!P$28</f>
        <v>9.0000000000003411E-2</v>
      </c>
      <c r="Q32" s="11">
        <f>mIoU!Q32-mIoU!Q$28</f>
        <v>0</v>
      </c>
      <c r="R32" s="51"/>
      <c r="S32" s="51">
        <f t="shared" si="17"/>
        <v>-3.7699999999999942</v>
      </c>
      <c r="T32" s="51"/>
      <c r="U32" s="51">
        <f t="shared" si="19"/>
        <v>-3.6899999999999995</v>
      </c>
    </row>
    <row r="33" spans="1:21" ht="15.75" customHeight="1">
      <c r="A33" s="36" t="s">
        <v>15</v>
      </c>
      <c r="B33" s="28"/>
      <c r="C33" s="29"/>
      <c r="D33" s="29"/>
      <c r="E33" s="29"/>
      <c r="F33" s="29"/>
      <c r="G33" s="29"/>
      <c r="H33" s="29"/>
      <c r="I33" s="30"/>
      <c r="J33" s="31"/>
      <c r="K33" s="32"/>
      <c r="L33" s="32"/>
      <c r="M33" s="32"/>
      <c r="N33" s="29"/>
      <c r="O33" s="29"/>
      <c r="P33" s="29"/>
      <c r="Q33" s="30"/>
      <c r="R33" s="51"/>
      <c r="S33" s="51"/>
      <c r="T33" s="51"/>
      <c r="U33" s="51"/>
    </row>
    <row r="34" spans="1:21" ht="15.75" customHeight="1">
      <c r="A34" s="33" t="s">
        <v>0</v>
      </c>
      <c r="B34" s="11">
        <f>mIoU!B34-mIoU!B$34</f>
        <v>0</v>
      </c>
      <c r="C34" s="11">
        <f>mIoU!C34-mIoU!C$34</f>
        <v>0</v>
      </c>
      <c r="D34" s="11">
        <f>mIoU!D34-mIoU!D$34</f>
        <v>0</v>
      </c>
      <c r="E34" s="11">
        <f>mIoU!E34-mIoU!E$34</f>
        <v>0</v>
      </c>
      <c r="F34" s="11">
        <f>mIoU!F34-mIoU!F$34</f>
        <v>0</v>
      </c>
      <c r="G34" s="11">
        <f>mIoU!G34-mIoU!G$34</f>
        <v>0</v>
      </c>
      <c r="H34" s="11">
        <f>mIoU!H34-mIoU!H$34</f>
        <v>0</v>
      </c>
      <c r="I34" s="11">
        <f>mIoU!I34-mIoU!I$34</f>
        <v>0</v>
      </c>
      <c r="J34" s="11">
        <f>mIoU!J34-mIoU!J$34</f>
        <v>0</v>
      </c>
      <c r="K34" s="11">
        <f>mIoU!K34-mIoU!K$34</f>
        <v>0</v>
      </c>
      <c r="L34" s="11">
        <f>mIoU!L34-mIoU!L$34</f>
        <v>0</v>
      </c>
      <c r="M34" s="11">
        <f>mIoU!M34-mIoU!M$34</f>
        <v>0</v>
      </c>
      <c r="N34" s="11">
        <f>mIoU!N34-mIoU!N$34</f>
        <v>0</v>
      </c>
      <c r="O34" s="11">
        <f>mIoU!O34-mIoU!O$34</f>
        <v>0</v>
      </c>
      <c r="P34" s="11">
        <f>mIoU!P34-mIoU!P$34</f>
        <v>0</v>
      </c>
      <c r="Q34" s="11">
        <f>mIoU!Q34-mIoU!Q$34</f>
        <v>0</v>
      </c>
      <c r="R34" s="51"/>
      <c r="S34" s="51"/>
      <c r="T34" s="51"/>
      <c r="U34" s="51"/>
    </row>
    <row r="35" spans="1:21" ht="15.75" customHeight="1">
      <c r="A35" s="33" t="s">
        <v>1</v>
      </c>
      <c r="B35" s="11">
        <f>mIoU!B35-mIoU!B$34</f>
        <v>18.259999999999991</v>
      </c>
      <c r="C35" s="11">
        <f>mIoU!C35-mIoU!C$34</f>
        <v>16.140000000000008</v>
      </c>
      <c r="D35" s="11">
        <f>mIoU!D35-mIoU!D$34</f>
        <v>9.0600000000000094</v>
      </c>
      <c r="E35" s="11">
        <f>mIoU!E35-mIoU!E$34</f>
        <v>17.22</v>
      </c>
      <c r="F35" s="11">
        <f>mIoU!F35-mIoU!F$34</f>
        <v>16.780000000000008</v>
      </c>
      <c r="G35" s="11">
        <f>mIoU!G35-mIoU!G$34</f>
        <v>17.240000000000002</v>
      </c>
      <c r="H35" s="11">
        <f>mIoU!H35-mIoU!H$34</f>
        <v>16.230000000000004</v>
      </c>
      <c r="I35" s="11">
        <f>mIoU!I35-mIoU!I$34</f>
        <v>17.309999999999995</v>
      </c>
      <c r="J35" s="11">
        <f>mIoU!J35-mIoU!J$34</f>
        <v>2.6199999999999974</v>
      </c>
      <c r="K35" s="11">
        <f>mIoU!K35-mIoU!K$34</f>
        <v>14.409999999999997</v>
      </c>
      <c r="L35" s="11">
        <f>mIoU!L35-mIoU!L$34</f>
        <v>2.6199999999999974</v>
      </c>
      <c r="M35" s="11">
        <f>mIoU!M35-mIoU!M$34</f>
        <v>13.469999999999999</v>
      </c>
      <c r="N35" s="11">
        <f>mIoU!N35-mIoU!N$34</f>
        <v>16.11</v>
      </c>
      <c r="O35" s="11">
        <f>mIoU!O35-mIoU!O$34</f>
        <v>8.3999999999999986</v>
      </c>
      <c r="P35" s="11">
        <f>mIoU!P35-mIoU!P$34</f>
        <v>10.059999999999995</v>
      </c>
      <c r="Q35" s="11">
        <f>mIoU!Q35-mIoU!Q$34</f>
        <v>8.4200000000000017</v>
      </c>
      <c r="R35" s="51">
        <f t="shared" ref="R35:R36" si="20">AVERAGE(B35:E35)</f>
        <v>15.170000000000002</v>
      </c>
      <c r="S35" s="51">
        <f t="shared" ref="S35:S38" si="21">AVERAGE(F35:I35)</f>
        <v>16.89</v>
      </c>
      <c r="T35" s="51">
        <f t="shared" ref="T35:T36" si="22">AVERAGE(J35:M35)</f>
        <v>8.2799999999999976</v>
      </c>
      <c r="U35" s="51">
        <f t="shared" ref="U35:U38" si="23">AVERAGE(N35:Q35)</f>
        <v>10.747499999999999</v>
      </c>
    </row>
    <row r="36" spans="1:21" ht="15.75" customHeight="1">
      <c r="A36" s="33" t="s">
        <v>2</v>
      </c>
      <c r="B36" s="11">
        <f>mIoU!B36-mIoU!B$34</f>
        <v>22.910000000000004</v>
      </c>
      <c r="C36" s="11">
        <f>mIoU!C36-mIoU!C$34</f>
        <v>13.589999999999996</v>
      </c>
      <c r="D36" s="11">
        <f>mIoU!D36-mIoU!D$34</f>
        <v>3.9600000000000009</v>
      </c>
      <c r="E36" s="11">
        <f>mIoU!E36-mIoU!E$34</f>
        <v>3.7899999999999991</v>
      </c>
      <c r="F36" s="11">
        <f>mIoU!F36-mIoU!F$34</f>
        <v>18.290000000000006</v>
      </c>
      <c r="G36" s="11">
        <f>mIoU!G36-mIoU!G$34</f>
        <v>20.39</v>
      </c>
      <c r="H36" s="11">
        <f>mIoU!H36-mIoU!H$34</f>
        <v>5.0100000000000051</v>
      </c>
      <c r="I36" s="11">
        <f>mIoU!I36-mIoU!I$34</f>
        <v>3.5</v>
      </c>
      <c r="J36" s="11">
        <f>mIoU!J36-mIoU!J$34</f>
        <v>5.9699999999999989</v>
      </c>
      <c r="K36" s="61"/>
      <c r="L36" s="11">
        <f>mIoU!L36-mIoU!L$34</f>
        <v>3.5399999999999991</v>
      </c>
      <c r="M36" s="11">
        <f>mIoU!M36-mIoU!M$34</f>
        <v>3.7800000000000011</v>
      </c>
      <c r="N36" s="11">
        <f>mIoU!N36-mIoU!N$34</f>
        <v>-27.680000000000003</v>
      </c>
      <c r="O36" s="11">
        <f>mIoU!O36-mIoU!O$34</f>
        <v>-27.720000000000002</v>
      </c>
      <c r="P36" s="11">
        <f>mIoU!P36-mIoU!P$34</f>
        <v>3.490000000000002</v>
      </c>
      <c r="Q36" s="11">
        <f>mIoU!Q36-mIoU!Q$34</f>
        <v>3.730000000000004</v>
      </c>
      <c r="R36" s="51">
        <f t="shared" si="20"/>
        <v>11.0625</v>
      </c>
      <c r="S36" s="51">
        <f t="shared" si="21"/>
        <v>11.797500000000003</v>
      </c>
      <c r="T36" s="51">
        <f t="shared" si="22"/>
        <v>4.43</v>
      </c>
      <c r="U36" s="51">
        <f t="shared" si="23"/>
        <v>-12.045</v>
      </c>
    </row>
    <row r="37" spans="1:21" ht="15.75" customHeight="1">
      <c r="A37" s="33" t="s">
        <v>3</v>
      </c>
      <c r="B37" s="18"/>
      <c r="C37" s="19"/>
      <c r="D37" s="19"/>
      <c r="E37" s="19"/>
      <c r="F37" s="11">
        <f>mIoU!F37-mIoU!F$34</f>
        <v>4.1099999999999994</v>
      </c>
      <c r="G37" s="11">
        <f>mIoU!G37-mIoU!G$34</f>
        <v>-1.4499999999999957</v>
      </c>
      <c r="H37" s="11">
        <f>mIoU!H37-mIoU!H$34</f>
        <v>7.9600000000000009</v>
      </c>
      <c r="I37" s="11">
        <f>mIoU!I37-mIoU!I$34</f>
        <v>6.6700000000000017</v>
      </c>
      <c r="J37" s="47"/>
      <c r="K37" s="19"/>
      <c r="L37" s="19"/>
      <c r="M37" s="19"/>
      <c r="N37" s="11">
        <f>mIoU!N37-mIoU!N$34</f>
        <v>0.32999999999999829</v>
      </c>
      <c r="O37" s="11">
        <f>mIoU!O37-mIoU!O$34</f>
        <v>-4.3100000000000023</v>
      </c>
      <c r="P37" s="11">
        <f>mIoU!P37-mIoU!P$34</f>
        <v>2.5</v>
      </c>
      <c r="Q37" s="11">
        <f>mIoU!Q37-mIoU!Q$34</f>
        <v>5.5399999999999991</v>
      </c>
      <c r="R37" s="51"/>
      <c r="S37" s="51">
        <f t="shared" si="21"/>
        <v>4.3225000000000016</v>
      </c>
      <c r="T37" s="51"/>
      <c r="U37" s="51">
        <f t="shared" si="23"/>
        <v>1.0149999999999988</v>
      </c>
    </row>
    <row r="38" spans="1:21" ht="15.75" customHeight="1">
      <c r="A38" s="34" t="s">
        <v>10</v>
      </c>
      <c r="B38" s="23"/>
      <c r="C38" s="24"/>
      <c r="D38" s="24"/>
      <c r="E38" s="24"/>
      <c r="F38" s="11">
        <f>mIoU!F38-mIoU!F$34</f>
        <v>-0.60000000000000142</v>
      </c>
      <c r="G38" s="11">
        <f>mIoU!G38-mIoU!G$34</f>
        <v>-2.0799999999999983</v>
      </c>
      <c r="H38" s="11">
        <f>mIoU!H38-mIoU!H$34</f>
        <v>5.8599999999999994</v>
      </c>
      <c r="I38" s="11">
        <f>mIoU!I38-mIoU!I$34</f>
        <v>3.9099999999999966</v>
      </c>
      <c r="J38" s="48"/>
      <c r="K38" s="24"/>
      <c r="L38" s="24"/>
      <c r="M38" s="24"/>
      <c r="N38" s="11">
        <f>mIoU!N38-mIoU!N$34</f>
        <v>-2.4200000000000017</v>
      </c>
      <c r="O38" s="11">
        <f>mIoU!O38-mIoU!O$34</f>
        <v>-4.4699999999999989</v>
      </c>
      <c r="P38" s="11">
        <f>mIoU!P38-mIoU!P$34</f>
        <v>1.9600000000000009</v>
      </c>
      <c r="Q38" s="11">
        <f>mIoU!Q38-mIoU!Q$34</f>
        <v>3.8299999999999983</v>
      </c>
      <c r="R38" s="51"/>
      <c r="S38" s="51">
        <f t="shared" si="21"/>
        <v>1.7724999999999991</v>
      </c>
      <c r="T38" s="51"/>
      <c r="U38" s="51">
        <f t="shared" si="23"/>
        <v>-0.27500000000000036</v>
      </c>
    </row>
  </sheetData>
  <mergeCells count="7">
    <mergeCell ref="A1:A2"/>
    <mergeCell ref="B1:I1"/>
    <mergeCell ref="J1:Q1"/>
    <mergeCell ref="B2:E2"/>
    <mergeCell ref="F2:I2"/>
    <mergeCell ref="J2:M2"/>
    <mergeCell ref="N2:Q2"/>
  </mergeCells>
  <conditionalFormatting sqref="B4:Q38">
    <cfRule type="colorScale" priority="1">
      <colorScale>
        <cfvo type="min"/>
        <cfvo type="formula" val="0"/>
        <cfvo type="max"/>
        <color rgb="FFE67C73"/>
        <color rgb="FFFFFFFF"/>
        <color rgb="FF57BB8A"/>
      </colorScale>
    </cfRule>
  </conditionalFormatting>
  <conditionalFormatting sqref="R4:U38">
    <cfRule type="colorScale" priority="2">
      <colorScale>
        <cfvo type="min"/>
        <cfvo type="formula" val="0"/>
        <cfvo type="max"/>
        <color rgb="FFE67C73"/>
        <color rgb="FFFFFFFF"/>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38"/>
  <sheetViews>
    <sheetView workbookViewId="0">
      <selection sqref="A1:A2"/>
    </sheetView>
  </sheetViews>
  <sheetFormatPr baseColWidth="10" defaultColWidth="12.6640625" defaultRowHeight="15.75" customHeight="1"/>
  <cols>
    <col min="1" max="1" width="14.33203125" customWidth="1"/>
    <col min="2" max="17" width="6.33203125" customWidth="1"/>
  </cols>
  <sheetData>
    <row r="1" spans="1:17" ht="15.75" customHeight="1">
      <c r="A1" s="245" t="s">
        <v>4</v>
      </c>
      <c r="B1" s="247" t="s">
        <v>5</v>
      </c>
      <c r="C1" s="248"/>
      <c r="D1" s="248"/>
      <c r="E1" s="248"/>
      <c r="F1" s="248"/>
      <c r="G1" s="248"/>
      <c r="H1" s="248"/>
      <c r="I1" s="249"/>
      <c r="J1" s="250" t="s">
        <v>6</v>
      </c>
      <c r="K1" s="251"/>
      <c r="L1" s="251"/>
      <c r="M1" s="251"/>
      <c r="N1" s="251"/>
      <c r="O1" s="251"/>
      <c r="P1" s="251"/>
      <c r="Q1" s="244"/>
    </row>
    <row r="2" spans="1:17" ht="15.75" customHeight="1">
      <c r="A2" s="246"/>
      <c r="B2" s="252" t="s">
        <v>7</v>
      </c>
      <c r="C2" s="253"/>
      <c r="D2" s="253"/>
      <c r="E2" s="254"/>
      <c r="F2" s="255" t="s">
        <v>5</v>
      </c>
      <c r="G2" s="253"/>
      <c r="H2" s="253"/>
      <c r="I2" s="256"/>
      <c r="J2" s="252" t="s">
        <v>7</v>
      </c>
      <c r="K2" s="253"/>
      <c r="L2" s="253"/>
      <c r="M2" s="254"/>
      <c r="N2" s="255" t="s">
        <v>6</v>
      </c>
      <c r="O2" s="253"/>
      <c r="P2" s="253"/>
      <c r="Q2" s="256"/>
    </row>
    <row r="3" spans="1:17" ht="15.75" customHeight="1">
      <c r="A3" s="4" t="s">
        <v>9</v>
      </c>
      <c r="B3" s="5">
        <v>2.5000000000000001E-2</v>
      </c>
      <c r="C3" s="6">
        <v>0.05</v>
      </c>
      <c r="D3" s="6">
        <v>0.25</v>
      </c>
      <c r="E3" s="6">
        <v>0.5</v>
      </c>
      <c r="F3" s="7">
        <v>2.5000000000000001E-2</v>
      </c>
      <c r="G3" s="6">
        <v>0.05</v>
      </c>
      <c r="H3" s="6">
        <v>0.25</v>
      </c>
      <c r="I3" s="8">
        <v>0.5</v>
      </c>
      <c r="J3" s="9">
        <v>2.5000000000000001E-2</v>
      </c>
      <c r="K3" s="6">
        <v>0.05</v>
      </c>
      <c r="L3" s="6">
        <v>0.25</v>
      </c>
      <c r="M3" s="6">
        <v>0.5</v>
      </c>
      <c r="N3" s="7">
        <v>2.5000000000000001E-2</v>
      </c>
      <c r="O3" s="6">
        <v>0.05</v>
      </c>
      <c r="P3" s="6">
        <v>0.25</v>
      </c>
      <c r="Q3" s="8">
        <v>0.5</v>
      </c>
    </row>
    <row r="4" spans="1:17" ht="15.75" customHeight="1">
      <c r="A4" s="10" t="s">
        <v>0</v>
      </c>
      <c r="B4" s="11">
        <f>mIoU!B4-mIoU!F$7</f>
        <v>-45.32</v>
      </c>
      <c r="C4" s="11">
        <f>mIoU!C4-mIoU!G$7</f>
        <v>-57.440000000000005</v>
      </c>
      <c r="D4" s="11">
        <f>mIoU!D4-mIoU!H$7</f>
        <v>-60.97</v>
      </c>
      <c r="E4" s="11">
        <f>mIoU!E4-mIoU!I$7</f>
        <v>-63.160000000000004</v>
      </c>
      <c r="F4" s="11">
        <f>mIoU!F4-mIoU!F$7</f>
        <v>-45.32</v>
      </c>
      <c r="G4" s="11">
        <f>mIoU!G4-mIoU!G$7</f>
        <v>-57.440000000000005</v>
      </c>
      <c r="H4" s="11">
        <f>mIoU!H4-mIoU!H$7</f>
        <v>-60.97</v>
      </c>
      <c r="I4" s="11">
        <f>mIoU!I4-mIoU!I$7</f>
        <v>-63.160000000000004</v>
      </c>
      <c r="J4" s="11">
        <f>mIoU!J4-mIoU!N$7</f>
        <v>-37.819999999999993</v>
      </c>
      <c r="K4" s="11">
        <f>mIoU!K4-mIoU!O$7</f>
        <v>-52.970000000000006</v>
      </c>
      <c r="L4" s="11">
        <f>mIoU!L4-mIoU!P$7</f>
        <v>-62.439999999999991</v>
      </c>
      <c r="M4" s="11">
        <f>mIoU!M4-mIoU!Q$7</f>
        <v>-63.249999999999993</v>
      </c>
      <c r="N4" s="11">
        <f>mIoU!N4-mIoU!N$7</f>
        <v>-37.829999999999991</v>
      </c>
      <c r="O4" s="11">
        <f>mIoU!O4-mIoU!O$7</f>
        <v>-52.970000000000006</v>
      </c>
      <c r="P4" s="11">
        <f>mIoU!P4-mIoU!P$7</f>
        <v>-62.439999999999991</v>
      </c>
      <c r="Q4" s="11">
        <f>mIoU!Q4-mIoU!Q$7</f>
        <v>-63.249999999999993</v>
      </c>
    </row>
    <row r="5" spans="1:17" ht="15.75" customHeight="1">
      <c r="A5" s="10" t="s">
        <v>1</v>
      </c>
      <c r="B5" s="11">
        <f>mIoU!B5-mIoU!F$7</f>
        <v>-4.4399999999999977</v>
      </c>
      <c r="C5" s="11">
        <f>mIoU!C5-mIoU!G$7</f>
        <v>3.4000000000000057</v>
      </c>
      <c r="D5" s="11">
        <f>mIoU!D5-mIoU!H$7</f>
        <v>2.7099999999999937</v>
      </c>
      <c r="E5" s="11">
        <f>mIoU!E5-mIoU!I$7</f>
        <v>1.2199999999999989</v>
      </c>
      <c r="F5" s="61"/>
      <c r="G5" s="11">
        <f>mIoU!G5-mIoU!G$7</f>
        <v>2.4799999999999898</v>
      </c>
      <c r="H5" s="11">
        <f>mIoU!H5-mIoU!H$7</f>
        <v>2.480000000000004</v>
      </c>
      <c r="I5" s="11">
        <f>mIoU!I5-mIoU!I$7</f>
        <v>1.1999999999999886</v>
      </c>
      <c r="J5" s="11">
        <f>mIoU!J5-mIoU!N$7</f>
        <v>-25.949999999999989</v>
      </c>
      <c r="K5" s="11">
        <f>mIoU!K5-mIoU!O$7</f>
        <v>-18.650000000000006</v>
      </c>
      <c r="L5" s="11">
        <f>mIoU!L5-mIoU!P$7</f>
        <v>-5.0699999999999932</v>
      </c>
      <c r="M5" s="11">
        <f>mIoU!M5-mIoU!Q$7</f>
        <v>-1.269999999999996</v>
      </c>
      <c r="N5" s="61"/>
      <c r="O5" s="11">
        <f>mIoU!O5-mIoU!O$7</f>
        <v>5.3099999999999881</v>
      </c>
      <c r="P5" s="11">
        <f>mIoU!P5-mIoU!P$7</f>
        <v>-2.1699999999999875</v>
      </c>
      <c r="Q5" s="11">
        <f>mIoU!Q5-mIoU!Q$7</f>
        <v>-1.3499999999999943</v>
      </c>
    </row>
    <row r="6" spans="1:17" ht="15.75" customHeight="1">
      <c r="A6" s="10" t="s">
        <v>2</v>
      </c>
      <c r="B6" s="11">
        <f>mIoU!B6-mIoU!F$7</f>
        <v>11.650000000000006</v>
      </c>
      <c r="C6" s="11">
        <f>mIoU!C6-mIoU!G$7</f>
        <v>-6.3200000000000074</v>
      </c>
      <c r="D6" s="11">
        <f>mIoU!D6-mIoU!H$7</f>
        <v>-20.170000000000002</v>
      </c>
      <c r="E6" s="11">
        <f>mIoU!E6-mIoU!I$7</f>
        <v>-18.239999999999995</v>
      </c>
      <c r="F6" s="11">
        <f>mIoU!F6-mIoU!F$7</f>
        <v>9.1599999999999966</v>
      </c>
      <c r="G6" s="11">
        <f>mIoU!G6-mIoU!G$7</f>
        <v>-17.36</v>
      </c>
      <c r="H6" s="11">
        <f>mIoU!H6-mIoU!H$7</f>
        <v>-20.510000000000005</v>
      </c>
      <c r="I6" s="11">
        <f>mIoU!I6-mIoU!I$7</f>
        <v>-51.800000000000004</v>
      </c>
      <c r="J6" s="11">
        <f>mIoU!J6-mIoU!N$7</f>
        <v>-30.809999999999995</v>
      </c>
      <c r="K6" s="11">
        <f>mIoU!K6-mIoU!O$7</f>
        <v>-14.550000000000011</v>
      </c>
      <c r="L6" s="11">
        <f>mIoU!L6-mIoU!P$7</f>
        <v>-79.349999999999994</v>
      </c>
      <c r="M6" s="11">
        <f>mIoU!M6-mIoU!Q$7</f>
        <v>-18.509999999999991</v>
      </c>
      <c r="N6" s="11">
        <f>mIoU!N6-mIoU!N$7</f>
        <v>-6.0399999999999991</v>
      </c>
      <c r="O6" s="11">
        <f>mIoU!O6-mIoU!O$7</f>
        <v>-21.180000000000014</v>
      </c>
      <c r="P6" s="11">
        <f>mIoU!P6-mIoU!P$7</f>
        <v>-30.65</v>
      </c>
      <c r="Q6" s="11">
        <f>mIoU!Q6-mIoU!Q$7</f>
        <v>-31.46</v>
      </c>
    </row>
    <row r="7" spans="1:17" ht="15.75" customHeight="1">
      <c r="A7" s="10" t="s">
        <v>3</v>
      </c>
      <c r="B7" s="18"/>
      <c r="C7" s="19"/>
      <c r="D7" s="19"/>
      <c r="E7" s="19"/>
      <c r="F7" s="11">
        <f>mIoU!F7-mIoU!F$7</f>
        <v>0</v>
      </c>
      <c r="G7" s="11">
        <f>mIoU!G7-mIoU!G$7</f>
        <v>0</v>
      </c>
      <c r="H7" s="11">
        <f>mIoU!H7-mIoU!H$7</f>
        <v>0</v>
      </c>
      <c r="I7" s="11">
        <f>mIoU!I7-mIoU!I$7</f>
        <v>0</v>
      </c>
      <c r="J7" s="20"/>
      <c r="K7" s="21"/>
      <c r="L7" s="21"/>
      <c r="M7" s="21"/>
      <c r="N7" s="11">
        <f>mIoU!N7-mIoU!N$7</f>
        <v>0</v>
      </c>
      <c r="O7" s="11">
        <f>mIoU!O7-mIoU!O$7</f>
        <v>0</v>
      </c>
      <c r="P7" s="11">
        <f>mIoU!P7-mIoU!P$7</f>
        <v>0</v>
      </c>
      <c r="Q7" s="11">
        <f>mIoU!Q7-mIoU!Q$7</f>
        <v>0</v>
      </c>
    </row>
    <row r="8" spans="1:17" ht="15.75" customHeight="1">
      <c r="A8" s="22" t="s">
        <v>10</v>
      </c>
      <c r="B8" s="23"/>
      <c r="C8" s="24"/>
      <c r="D8" s="24"/>
      <c r="E8" s="24"/>
      <c r="F8" s="11">
        <f>mIoU!F8-mIoU!F$7</f>
        <v>-1.3599999999999994</v>
      </c>
      <c r="G8" s="11">
        <f>mIoU!G8-mIoU!G$7</f>
        <v>-4.8800000000000097</v>
      </c>
      <c r="H8" s="11">
        <f>mIoU!H8-mIoU!H$7</f>
        <v>-6.0000000000002274E-2</v>
      </c>
      <c r="I8" s="11">
        <f>mIoU!I8-mIoU!I$7</f>
        <v>-3.1400000000000148</v>
      </c>
      <c r="J8" s="20"/>
      <c r="K8" s="21"/>
      <c r="L8" s="21"/>
      <c r="M8" s="21"/>
      <c r="N8" s="11">
        <f>mIoU!N8-mIoU!N$7</f>
        <v>11.060000000000002</v>
      </c>
      <c r="O8" s="11">
        <f>mIoU!O8-mIoU!O$7</f>
        <v>0.97999999999998977</v>
      </c>
      <c r="P8" s="11">
        <f>mIoU!P8-mIoU!P$7</f>
        <v>0.87000000000000455</v>
      </c>
      <c r="Q8" s="11">
        <f>mIoU!Q8-mIoU!Q$7</f>
        <v>-3.5300000000000011</v>
      </c>
    </row>
    <row r="9" spans="1:17" ht="15.75" customHeight="1">
      <c r="A9" s="27" t="s">
        <v>11</v>
      </c>
      <c r="B9" s="28"/>
      <c r="C9" s="29"/>
      <c r="D9" s="29"/>
      <c r="E9" s="29"/>
      <c r="F9" s="29"/>
      <c r="G9" s="29"/>
      <c r="H9" s="29"/>
      <c r="I9" s="30"/>
      <c r="J9" s="31"/>
      <c r="K9" s="32"/>
      <c r="L9" s="32"/>
      <c r="M9" s="32"/>
      <c r="N9" s="29"/>
      <c r="O9" s="29"/>
      <c r="P9" s="29"/>
      <c r="Q9" s="30"/>
    </row>
    <row r="10" spans="1:17" ht="15.75" customHeight="1">
      <c r="A10" s="33" t="s">
        <v>0</v>
      </c>
      <c r="B10" s="11">
        <f>mIoU!B10-mIoU!F$13</f>
        <v>-3.240000000000002</v>
      </c>
      <c r="C10" s="11">
        <f>mIoU!C10-mIoU!G$13</f>
        <v>26.329999999999991</v>
      </c>
      <c r="D10" s="11">
        <f>mIoU!D10-mIoU!H$13</f>
        <v>32.93</v>
      </c>
      <c r="E10" s="11">
        <f>mIoU!E10-mIoU!I$13</f>
        <v>24.22999999999999</v>
      </c>
      <c r="F10" s="11">
        <f>mIoU!F10-mIoU!F$13</f>
        <v>9.6400000000000077</v>
      </c>
      <c r="G10" s="11">
        <f>mIoU!G10-mIoU!G$13</f>
        <v>29.79</v>
      </c>
      <c r="H10" s="11">
        <f>mIoU!H10-mIoU!H$13</f>
        <v>28.029999999999994</v>
      </c>
      <c r="I10" s="11">
        <f>mIoU!I10-mIoU!I$13</f>
        <v>16.060000000000002</v>
      </c>
      <c r="J10" s="11">
        <f>mIoU!J10-mIoU!N$13</f>
        <v>-0.53000000000000114</v>
      </c>
      <c r="K10" s="11">
        <f>mIoU!K10-mIoU!O$13</f>
        <v>15.469999999999992</v>
      </c>
      <c r="L10" s="11">
        <f>mIoU!L10-mIoU!P$13</f>
        <v>26.93</v>
      </c>
      <c r="M10" s="11">
        <f>mIoU!M10-mIoU!Q$13</f>
        <v>23.480000000000004</v>
      </c>
      <c r="N10" s="11">
        <f>mIoU!N10-mIoU!N$13</f>
        <v>14.629999999999995</v>
      </c>
      <c r="O10" s="11">
        <f>mIoU!O10-mIoU!O$13</f>
        <v>23.680000000000007</v>
      </c>
      <c r="P10" s="11">
        <f>mIoU!P10-mIoU!P$13</f>
        <v>19.32</v>
      </c>
      <c r="Q10" s="11">
        <f>mIoU!Q10-mIoU!Q$13</f>
        <v>15.420000000000002</v>
      </c>
    </row>
    <row r="11" spans="1:17" ht="15.75" customHeight="1">
      <c r="A11" s="33" t="s">
        <v>1</v>
      </c>
      <c r="B11" s="11">
        <f>mIoU!B11-mIoU!F$13</f>
        <v>21.809999999999995</v>
      </c>
      <c r="C11" s="11">
        <f>mIoU!C11-mIoU!G$13</f>
        <v>36.089999999999996</v>
      </c>
      <c r="D11" s="11">
        <f>mIoU!D11-mIoU!H$13</f>
        <v>30.749999999999993</v>
      </c>
      <c r="E11" s="11">
        <f>mIoU!E11-mIoU!I$13</f>
        <v>29.120000000000005</v>
      </c>
      <c r="F11" s="11">
        <f>mIoU!F11-mIoU!F$13</f>
        <v>24.609999999999992</v>
      </c>
      <c r="G11" s="11">
        <f>mIoU!G11-mIoU!G$13</f>
        <v>38.780000000000008</v>
      </c>
      <c r="H11" s="11">
        <f>mIoU!H11-mIoU!H$13</f>
        <v>29.690000000000005</v>
      </c>
      <c r="I11" s="11">
        <f>mIoU!I11-mIoU!I$13</f>
        <v>30.89</v>
      </c>
      <c r="J11" s="11">
        <f>mIoU!J11-mIoU!N$13</f>
        <v>22.480000000000004</v>
      </c>
      <c r="K11" s="11">
        <f>mIoU!K11-mIoU!O$13</f>
        <v>36.97</v>
      </c>
      <c r="L11" s="11">
        <f>mIoU!L11-mIoU!P$13</f>
        <v>30.82</v>
      </c>
      <c r="M11" s="11">
        <f>mIoU!M11-mIoU!Q$13</f>
        <v>27.760000000000005</v>
      </c>
      <c r="N11" s="11">
        <f>mIoU!N11-mIoU!N$13</f>
        <v>3.6800000000000068</v>
      </c>
      <c r="O11" s="11">
        <f>mIoU!O11-mIoU!O$13</f>
        <v>42.399999999999991</v>
      </c>
      <c r="P11" s="11">
        <f>mIoU!P11-mIoU!P$13</f>
        <v>31.199999999999996</v>
      </c>
      <c r="Q11" s="11">
        <f>mIoU!Q11-mIoU!Q$13</f>
        <v>25.640000000000015</v>
      </c>
    </row>
    <row r="12" spans="1:17" ht="15.75" customHeight="1">
      <c r="A12" s="33" t="s">
        <v>2</v>
      </c>
      <c r="B12" s="11">
        <f>mIoU!B12-mIoU!F$13</f>
        <v>15.809999999999995</v>
      </c>
      <c r="C12" s="11">
        <f>mIoU!C12-mIoU!G$13</f>
        <v>42.98</v>
      </c>
      <c r="D12" s="11">
        <f>mIoU!D12-mIoU!H$13</f>
        <v>25.530000000000008</v>
      </c>
      <c r="E12" s="11">
        <f>mIoU!E12-mIoU!I$13</f>
        <v>28.200000000000003</v>
      </c>
      <c r="F12" s="11">
        <f>mIoU!F12-mIoU!F$13</f>
        <v>2.980000000000004</v>
      </c>
      <c r="G12" s="11">
        <f>mIoU!G12-mIoU!G$13</f>
        <v>7.4799999999999969</v>
      </c>
      <c r="H12" s="11">
        <f>mIoU!H12-mIoU!H$13</f>
        <v>-2.230000000000004</v>
      </c>
      <c r="I12" s="11">
        <f>mIoU!I12-mIoU!I$13</f>
        <v>-0.86000000000000654</v>
      </c>
      <c r="J12" s="11">
        <f>mIoU!J12-mIoU!N$13</f>
        <v>16.939999999999998</v>
      </c>
      <c r="K12" s="11">
        <f>mIoU!K12-mIoU!O$13</f>
        <v>36.44</v>
      </c>
      <c r="L12" s="11">
        <f>mIoU!L12-mIoU!P$13</f>
        <v>28.169999999999995</v>
      </c>
      <c r="M12" s="11">
        <f>mIoU!M12-mIoU!Q$13</f>
        <v>27.580000000000013</v>
      </c>
      <c r="N12" s="11">
        <f>mIoU!N12-mIoU!N$13</f>
        <v>-35</v>
      </c>
      <c r="O12" s="11">
        <f>mIoU!O12-mIoU!O$13</f>
        <v>-25.590000000000003</v>
      </c>
      <c r="P12" s="11">
        <f>mIoU!P12-mIoU!P$13</f>
        <v>-29.29</v>
      </c>
      <c r="Q12" s="11">
        <f>mIoU!Q12-mIoU!Q$13</f>
        <v>27.580000000000013</v>
      </c>
    </row>
    <row r="13" spans="1:17" ht="15.75" customHeight="1">
      <c r="A13" s="33" t="s">
        <v>3</v>
      </c>
      <c r="B13" s="18"/>
      <c r="C13" s="19"/>
      <c r="D13" s="19"/>
      <c r="E13" s="19"/>
      <c r="F13" s="11">
        <f>mIoU!F13-mIoU!F$13</f>
        <v>0</v>
      </c>
      <c r="G13" s="11">
        <f>mIoU!G13-mIoU!G$13</f>
        <v>0</v>
      </c>
      <c r="H13" s="11">
        <f>mIoU!H13-mIoU!H$13</f>
        <v>0</v>
      </c>
      <c r="I13" s="11">
        <f>mIoU!I13-mIoU!I$13</f>
        <v>0</v>
      </c>
      <c r="J13" s="20"/>
      <c r="K13" s="21"/>
      <c r="L13" s="21"/>
      <c r="M13" s="21"/>
      <c r="N13" s="11">
        <f>mIoU!N13-mIoU!N$13</f>
        <v>0</v>
      </c>
      <c r="O13" s="11">
        <f>mIoU!O13-mIoU!O$13</f>
        <v>0</v>
      </c>
      <c r="P13" s="11">
        <f>mIoU!P13-mIoU!P$13</f>
        <v>0</v>
      </c>
      <c r="Q13" s="11">
        <f>mIoU!Q13-mIoU!Q$13</f>
        <v>0</v>
      </c>
    </row>
    <row r="14" spans="1:17" ht="15.75" customHeight="1">
      <c r="A14" s="34" t="s">
        <v>10</v>
      </c>
      <c r="B14" s="23"/>
      <c r="C14" s="24"/>
      <c r="D14" s="24"/>
      <c r="E14" s="24"/>
      <c r="F14" s="11">
        <f>mIoU!F14-mIoU!F$13</f>
        <v>-11.340000000000003</v>
      </c>
      <c r="G14" s="11">
        <f>mIoU!G14-mIoU!G$13</f>
        <v>-5.7999999999999972</v>
      </c>
      <c r="H14" s="11">
        <f>mIoU!H14-mIoU!H$13</f>
        <v>-7.8500000000000014</v>
      </c>
      <c r="I14" s="11">
        <f>mIoU!I14-mIoU!I$13</f>
        <v>4.3399999999999963</v>
      </c>
      <c r="J14" s="20"/>
      <c r="K14" s="21"/>
      <c r="L14" s="21"/>
      <c r="M14" s="21"/>
      <c r="N14" s="11">
        <f>mIoU!N14-mIoU!N$13</f>
        <v>-10.46</v>
      </c>
      <c r="O14" s="11">
        <f>mIoU!O14-mIoU!O$13</f>
        <v>-4.990000000000002</v>
      </c>
      <c r="P14" s="11">
        <f>mIoU!P14-mIoU!P$13</f>
        <v>6.730000000000004</v>
      </c>
      <c r="Q14" s="11">
        <f>mIoU!Q14-mIoU!Q$13</f>
        <v>3.6900000000000048</v>
      </c>
    </row>
    <row r="15" spans="1:17" ht="15.75" customHeight="1">
      <c r="A15" s="36" t="s">
        <v>12</v>
      </c>
      <c r="B15" s="28"/>
      <c r="C15" s="29"/>
      <c r="D15" s="29"/>
      <c r="E15" s="29"/>
      <c r="F15" s="29"/>
      <c r="G15" s="29"/>
      <c r="H15" s="29"/>
      <c r="I15" s="30"/>
      <c r="J15" s="31"/>
      <c r="K15" s="32"/>
      <c r="L15" s="32"/>
      <c r="M15" s="32"/>
      <c r="N15" s="29"/>
      <c r="O15" s="29"/>
      <c r="P15" s="29"/>
      <c r="Q15" s="30"/>
    </row>
    <row r="16" spans="1:17" ht="15.75" customHeight="1">
      <c r="A16" s="33" t="s">
        <v>0</v>
      </c>
      <c r="B16" s="11">
        <f>mIoU!B16-mIoU!F$19</f>
        <v>18.02</v>
      </c>
      <c r="C16" s="11">
        <f>mIoU!C16-mIoU!G$19</f>
        <v>30.970000000000006</v>
      </c>
      <c r="D16" s="11">
        <f>mIoU!D16-mIoU!H$19</f>
        <v>-2.0200000000000031</v>
      </c>
      <c r="E16" s="11">
        <f>mIoU!E16-mIoU!I$19</f>
        <v>-2.3399999999999963</v>
      </c>
      <c r="F16" s="11">
        <f>mIoU!F16-mIoU!F$19</f>
        <v>19.610000000000003</v>
      </c>
      <c r="G16" s="11">
        <f>mIoU!G16-mIoU!G$19</f>
        <v>3.759999999999998</v>
      </c>
      <c r="H16" s="11">
        <f>mIoU!H16-mIoU!H$19</f>
        <v>-2.0200000000000031</v>
      </c>
      <c r="I16" s="11">
        <f>mIoU!I16-mIoU!I$19</f>
        <v>-2.3399999999999963</v>
      </c>
      <c r="J16" s="11">
        <f>mIoU!J16-mIoU!N$19</f>
        <v>27.939999999999998</v>
      </c>
      <c r="K16" s="11">
        <f>mIoU!K16-mIoU!O$19</f>
        <v>36.94</v>
      </c>
      <c r="L16" s="11">
        <f>mIoU!L16-mIoU!P$19</f>
        <v>-6.6899999999999977</v>
      </c>
      <c r="M16" s="11">
        <f>mIoU!M16-mIoU!Q$19</f>
        <v>-3.6400000000000006</v>
      </c>
      <c r="N16" s="11">
        <f>mIoU!N16-mIoU!N$19</f>
        <v>27.939999999999998</v>
      </c>
      <c r="O16" s="11">
        <f>mIoU!O16-mIoU!O$19</f>
        <v>9.3399999999999963</v>
      </c>
      <c r="P16" s="11">
        <f>mIoU!P16-mIoU!P$19</f>
        <v>-6.6899999999999977</v>
      </c>
      <c r="Q16" s="11">
        <f>mIoU!Q16-mIoU!Q$19</f>
        <v>-3.6400000000000006</v>
      </c>
    </row>
    <row r="17" spans="1:17" ht="15.75" customHeight="1">
      <c r="A17" s="33" t="s">
        <v>1</v>
      </c>
      <c r="B17" s="11">
        <f>mIoU!B17-mIoU!F$19</f>
        <v>37.25</v>
      </c>
      <c r="C17" s="11">
        <f>mIoU!C17-mIoU!G$19</f>
        <v>36.529999999999994</v>
      </c>
      <c r="D17" s="11">
        <f>mIoU!D17-mIoU!H$19</f>
        <v>35.819999999999986</v>
      </c>
      <c r="E17" s="11">
        <f>mIoU!E17-mIoU!I$19</f>
        <v>43.680000000000007</v>
      </c>
      <c r="F17" s="11">
        <f>mIoU!F17-mIoU!F$19</f>
        <v>41.099999999999994</v>
      </c>
      <c r="G17" s="11">
        <f>mIoU!G17-mIoU!G$19</f>
        <v>38.630000000000003</v>
      </c>
      <c r="H17" s="11">
        <f>mIoU!H17-mIoU!H$19</f>
        <v>35.51</v>
      </c>
      <c r="I17" s="11">
        <f>mIoU!I17-mIoU!I$19</f>
        <v>37.210000000000008</v>
      </c>
      <c r="J17" s="11">
        <f>mIoU!J17-mIoU!N$19</f>
        <v>33.799999999999997</v>
      </c>
      <c r="K17" s="11">
        <f>mIoU!K17-mIoU!O$19</f>
        <v>-8.00000000000054E-2</v>
      </c>
      <c r="L17" s="11">
        <f>mIoU!L17-mIoU!P$19</f>
        <v>25.650000000000013</v>
      </c>
      <c r="M17" s="11">
        <f>mIoU!M17-mIoU!Q$19</f>
        <v>34.76</v>
      </c>
      <c r="N17" s="11">
        <f>mIoU!N17-mIoU!N$19</f>
        <v>36.270000000000003</v>
      </c>
      <c r="O17" s="11">
        <f>mIoU!O17-mIoU!O$19</f>
        <v>40.960000000000008</v>
      </c>
      <c r="P17" s="11">
        <f>mIoU!P17-mIoU!P$19</f>
        <v>7.4900000000000091</v>
      </c>
      <c r="Q17" s="11">
        <f>mIoU!Q17-mIoU!Q$19</f>
        <v>17.839999999999996</v>
      </c>
    </row>
    <row r="18" spans="1:17" ht="15.75" customHeight="1">
      <c r="A18" s="33" t="s">
        <v>2</v>
      </c>
      <c r="B18" s="11">
        <f>mIoU!B18-mIoU!F$19</f>
        <v>2.5800000000000054</v>
      </c>
      <c r="C18" s="11">
        <f>mIoU!C18-mIoU!G$19</f>
        <v>17.86</v>
      </c>
      <c r="D18" s="11">
        <f>mIoU!D18-mIoU!H$19</f>
        <v>7.289999999999992</v>
      </c>
      <c r="E18" s="11">
        <f>mIoU!E18-mIoU!I$19</f>
        <v>20.78</v>
      </c>
      <c r="F18" s="11">
        <f>mIoU!F18-mIoU!F$19</f>
        <v>50.210000000000008</v>
      </c>
      <c r="G18" s="11">
        <f>mIoU!G18-mIoU!G$19</f>
        <v>35.029999999999994</v>
      </c>
      <c r="H18" s="11">
        <f>mIoU!H18-mIoU!H$19</f>
        <v>18.720000000000006</v>
      </c>
      <c r="I18" s="11">
        <f>mIoU!I18-mIoU!I$19</f>
        <v>-13.489999999999995</v>
      </c>
      <c r="J18" s="11">
        <f>mIoU!J18-mIoU!N$19</f>
        <v>13.389999999999997</v>
      </c>
      <c r="K18" s="11">
        <f>mIoU!K18-mIoU!O$19</f>
        <v>24.479999999999997</v>
      </c>
      <c r="L18" s="11">
        <f>mIoU!L18-mIoU!P$19</f>
        <v>-19.059999999999995</v>
      </c>
      <c r="M18" s="11">
        <f>mIoU!M18-mIoU!Q$19</f>
        <v>19.649999999999999</v>
      </c>
      <c r="N18" s="11">
        <f>mIoU!N18-mIoU!N$19</f>
        <v>13.389999999999997</v>
      </c>
      <c r="O18" s="11">
        <f>mIoU!O18-mIoU!O$19</f>
        <v>24.479999999999997</v>
      </c>
      <c r="P18" s="11">
        <f>mIoU!P18-mIoU!P$19</f>
        <v>-32.03</v>
      </c>
      <c r="Q18" s="11">
        <f>mIoU!Q18-mIoU!Q$19</f>
        <v>19.649999999999999</v>
      </c>
    </row>
    <row r="19" spans="1:17" ht="15.75" customHeight="1">
      <c r="A19" s="33" t="s">
        <v>3</v>
      </c>
      <c r="B19" s="18"/>
      <c r="C19" s="19"/>
      <c r="D19" s="19"/>
      <c r="E19" s="19"/>
      <c r="F19" s="11">
        <f>mIoU!F19-mIoU!F$19</f>
        <v>0</v>
      </c>
      <c r="G19" s="11">
        <f>mIoU!G19-mIoU!G$19</f>
        <v>0</v>
      </c>
      <c r="H19" s="11">
        <f>mIoU!H19-mIoU!H$19</f>
        <v>0</v>
      </c>
      <c r="I19" s="11">
        <f>mIoU!I19-mIoU!I$19</f>
        <v>0</v>
      </c>
      <c r="J19" s="20"/>
      <c r="K19" s="21"/>
      <c r="L19" s="21"/>
      <c r="M19" s="21"/>
      <c r="N19" s="11">
        <f>mIoU!N19-mIoU!N$19</f>
        <v>0</v>
      </c>
      <c r="O19" s="11">
        <f>mIoU!O19-mIoU!O$19</f>
        <v>0</v>
      </c>
      <c r="P19" s="11">
        <f>mIoU!P19-mIoU!P$19</f>
        <v>0</v>
      </c>
      <c r="Q19" s="11">
        <f>mIoU!Q19-mIoU!Q$19</f>
        <v>0</v>
      </c>
    </row>
    <row r="20" spans="1:17" ht="15.75" customHeight="1">
      <c r="A20" s="34" t="s">
        <v>10</v>
      </c>
      <c r="B20" s="23"/>
      <c r="C20" s="24"/>
      <c r="D20" s="24"/>
      <c r="E20" s="24"/>
      <c r="F20" s="11">
        <f>mIoU!F20-mIoU!F$19</f>
        <v>6.0000000000005826E-2</v>
      </c>
      <c r="G20" s="11">
        <f>mIoU!G20-mIoU!G$19</f>
        <v>-2.1600000000000037</v>
      </c>
      <c r="H20" s="11">
        <f>mIoU!H20-mIoU!H$19</f>
        <v>-0.11999999999999744</v>
      </c>
      <c r="I20" s="11">
        <f>mIoU!I20-mIoU!I$19</f>
        <v>3.8300000000000054</v>
      </c>
      <c r="J20" s="20"/>
      <c r="K20" s="21"/>
      <c r="L20" s="21"/>
      <c r="M20" s="21"/>
      <c r="N20" s="11">
        <f>mIoU!N20-mIoU!N$19</f>
        <v>-2.0000000000003126E-2</v>
      </c>
      <c r="O20" s="11">
        <f>mIoU!O20-mIoU!O$19</f>
        <v>-0.28000000000000114</v>
      </c>
      <c r="P20" s="11">
        <f>mIoU!P20-mIoU!P$19</f>
        <v>-3.1099999999999923</v>
      </c>
      <c r="Q20" s="11">
        <f>mIoU!Q20-mIoU!Q$19</f>
        <v>4.259999999999998</v>
      </c>
    </row>
    <row r="21" spans="1:17" ht="15.75" customHeight="1">
      <c r="A21" s="36" t="s">
        <v>13</v>
      </c>
      <c r="B21" s="28"/>
      <c r="C21" s="29"/>
      <c r="D21" s="29"/>
      <c r="E21" s="29"/>
      <c r="F21" s="29"/>
      <c r="G21" s="29"/>
      <c r="H21" s="29"/>
      <c r="I21" s="30"/>
      <c r="J21" s="31"/>
      <c r="K21" s="32"/>
      <c r="L21" s="32"/>
      <c r="M21" s="32"/>
      <c r="N21" s="29"/>
      <c r="O21" s="29"/>
      <c r="P21" s="29"/>
      <c r="Q21" s="30"/>
    </row>
    <row r="22" spans="1:17" ht="15.75" customHeight="1">
      <c r="A22" s="33" t="s">
        <v>0</v>
      </c>
      <c r="B22" s="11">
        <f>mIoU!B22-mIoU!F$25</f>
        <v>23.109999999999992</v>
      </c>
      <c r="C22" s="11">
        <f>mIoU!C22-mIoU!G$25</f>
        <v>-22.120000000000012</v>
      </c>
      <c r="D22" s="11">
        <f>mIoU!D22-mIoU!H$25</f>
        <v>-3.9299999999999926</v>
      </c>
      <c r="E22" s="11">
        <f>mIoU!E22-mIoU!I$25</f>
        <v>-7.9199999999999875</v>
      </c>
      <c r="F22" s="11">
        <f>mIoU!F22-mIoU!F$25</f>
        <v>37.07</v>
      </c>
      <c r="G22" s="11">
        <f>mIoU!G22-mIoU!G$25</f>
        <v>-29.53</v>
      </c>
      <c r="H22" s="11">
        <f>mIoU!H22-mIoU!H$25</f>
        <v>-11.22999999999999</v>
      </c>
      <c r="I22" s="11">
        <f>mIoU!I22-mIoU!I$25</f>
        <v>-9.769999999999996</v>
      </c>
      <c r="J22" s="11">
        <f>mIoU!J22-mIoU!N$25</f>
        <v>18.349999999999994</v>
      </c>
      <c r="K22" s="11">
        <f>mIoU!K22-mIoU!O$25</f>
        <v>-21.109999999999985</v>
      </c>
      <c r="L22" s="11">
        <f>mIoU!L22-mIoU!P$25</f>
        <v>-13.469999999999985</v>
      </c>
      <c r="M22" s="11">
        <f>mIoU!M22-mIoU!Q$25</f>
        <v>-7.730000000000004</v>
      </c>
      <c r="N22" s="11">
        <f>mIoU!N22-mIoU!N$25</f>
        <v>37.049999999999997</v>
      </c>
      <c r="O22" s="11">
        <f>mIoU!O22-mIoU!O$25</f>
        <v>-33.749999999999993</v>
      </c>
      <c r="P22" s="11">
        <f>mIoU!P22-mIoU!P$25</f>
        <v>-20.230000000000004</v>
      </c>
      <c r="Q22" s="11">
        <f>mIoU!Q22-mIoU!Q$25</f>
        <v>-9.5300000000000011</v>
      </c>
    </row>
    <row r="23" spans="1:17" ht="15.75" customHeight="1">
      <c r="A23" s="33" t="s">
        <v>1</v>
      </c>
      <c r="B23" s="11">
        <f>mIoU!B23-mIoU!F$25</f>
        <v>14.990000000000002</v>
      </c>
      <c r="C23" s="11">
        <f>mIoU!C23-mIoU!G$25</f>
        <v>-14.400000000000006</v>
      </c>
      <c r="D23" s="11">
        <f>mIoU!D23-mIoU!H$25</f>
        <v>0.10000000000000853</v>
      </c>
      <c r="E23" s="11">
        <f>mIoU!E23-mIoU!I$25</f>
        <v>-12.649999999999991</v>
      </c>
      <c r="F23" s="11">
        <f>mIoU!F23-mIoU!F$25</f>
        <v>19.240000000000002</v>
      </c>
      <c r="G23" s="11">
        <f>mIoU!G23-mIoU!G$25</f>
        <v>-8.6600000000000108</v>
      </c>
      <c r="H23" s="11">
        <f>mIoU!H23-mIoU!H$25</f>
        <v>-4.5599999999999881</v>
      </c>
      <c r="I23" s="11">
        <f>mIoU!I23-mIoU!I$25</f>
        <v>-6.4299999999999926</v>
      </c>
      <c r="J23" s="11">
        <f>mIoU!J23-mIoU!N$25</f>
        <v>8.6300000000000026</v>
      </c>
      <c r="K23" s="11">
        <f>mIoU!K23-mIoU!O$25</f>
        <v>-31.129999999999988</v>
      </c>
      <c r="L23" s="11">
        <f>mIoU!L23-mIoU!P$25</f>
        <v>-13.969999999999985</v>
      </c>
      <c r="M23" s="11">
        <f>mIoU!M23-mIoU!Q$25</f>
        <v>-30.950000000000003</v>
      </c>
      <c r="N23" s="11">
        <f>mIoU!N23-mIoU!N$25</f>
        <v>-28.61</v>
      </c>
      <c r="O23" s="11">
        <f>mIoU!O23-mIoU!O$25</f>
        <v>-38.839999999999989</v>
      </c>
      <c r="P23" s="11">
        <f>mIoU!P23-mIoU!P$25</f>
        <v>-15.709999999999994</v>
      </c>
      <c r="Q23" s="11">
        <f>mIoU!Q23-mIoU!Q$25</f>
        <v>-18.799999999999997</v>
      </c>
    </row>
    <row r="24" spans="1:17" ht="15.75" customHeight="1">
      <c r="A24" s="33" t="s">
        <v>2</v>
      </c>
      <c r="B24" s="11">
        <f>mIoU!B24-mIoU!F$25</f>
        <v>54.300000000000004</v>
      </c>
      <c r="C24" s="11">
        <f>mIoU!C24-mIoU!G$25</f>
        <v>-0.71000000000000796</v>
      </c>
      <c r="D24" s="11">
        <f>mIoU!D24-mIoU!H$25</f>
        <v>-19.299999999999983</v>
      </c>
      <c r="E24" s="11">
        <f>mIoU!E24-mIoU!I$25</f>
        <v>-16.069999999999993</v>
      </c>
      <c r="F24" s="11">
        <f>mIoU!F24-mIoU!F$25</f>
        <v>30.57</v>
      </c>
      <c r="G24" s="11">
        <f>mIoU!G24-mIoU!G$25</f>
        <v>-36.620000000000005</v>
      </c>
      <c r="H24" s="11">
        <f>mIoU!H24-mIoU!H$25</f>
        <v>-18.179999999999993</v>
      </c>
      <c r="I24" s="11">
        <f>mIoU!I24-mIoU!I$25</f>
        <v>-13.929999999999993</v>
      </c>
      <c r="J24" s="11">
        <f>mIoU!J24-mIoU!N$25</f>
        <v>13.07</v>
      </c>
      <c r="K24" s="11">
        <f>mIoU!K24-mIoU!O$25</f>
        <v>-8.5799999999999983</v>
      </c>
      <c r="L24" s="11">
        <f>mIoU!L24-mIoU!P$25</f>
        <v>-24.879999999999995</v>
      </c>
      <c r="M24" s="11">
        <f>mIoU!M24-mIoU!Q$25</f>
        <v>-15.679999999999993</v>
      </c>
      <c r="N24" s="11">
        <f>mIoU!N24-mIoU!N$25</f>
        <v>-30.299999999999997</v>
      </c>
      <c r="O24" s="11">
        <f>mIoU!O24-mIoU!O$25</f>
        <v>-65.389999999999986</v>
      </c>
      <c r="P24" s="11">
        <f>mIoU!P24-mIoU!P$25</f>
        <v>-24.879999999999995</v>
      </c>
      <c r="Q24" s="11">
        <f>mIoU!Q24-mIoU!Q$25</f>
        <v>-15.679999999999993</v>
      </c>
    </row>
    <row r="25" spans="1:17" ht="15.75" customHeight="1">
      <c r="A25" s="33" t="s">
        <v>3</v>
      </c>
      <c r="B25" s="18"/>
      <c r="C25" s="19"/>
      <c r="D25" s="19"/>
      <c r="E25" s="19"/>
      <c r="F25" s="11">
        <f>mIoU!F25-mIoU!F$25</f>
        <v>0</v>
      </c>
      <c r="G25" s="11">
        <f>mIoU!G25-mIoU!G$25</f>
        <v>0</v>
      </c>
      <c r="H25" s="11">
        <f>mIoU!H25-mIoU!H$25</f>
        <v>0</v>
      </c>
      <c r="I25" s="11">
        <f>mIoU!I25-mIoU!I$25</f>
        <v>0</v>
      </c>
      <c r="J25" s="20"/>
      <c r="K25" s="21"/>
      <c r="L25" s="21"/>
      <c r="M25" s="21"/>
      <c r="N25" s="11">
        <f>mIoU!N25-mIoU!N$25</f>
        <v>0</v>
      </c>
      <c r="O25" s="11">
        <f>mIoU!O25-mIoU!O$25</f>
        <v>0</v>
      </c>
      <c r="P25" s="11">
        <f>mIoU!P25-mIoU!P$25</f>
        <v>0</v>
      </c>
      <c r="Q25" s="11">
        <f>mIoU!Q25-mIoU!Q$25</f>
        <v>0</v>
      </c>
    </row>
    <row r="26" spans="1:17" ht="15.75" customHeight="1">
      <c r="A26" s="34" t="s">
        <v>10</v>
      </c>
      <c r="B26" s="23"/>
      <c r="C26" s="24"/>
      <c r="D26" s="24"/>
      <c r="E26" s="24"/>
      <c r="F26" s="11">
        <f>mIoU!F26-mIoU!F$25</f>
        <v>-5.5900000000000034</v>
      </c>
      <c r="G26" s="11">
        <f>mIoU!G26-mIoU!G$25</f>
        <v>-12.160000000000011</v>
      </c>
      <c r="H26" s="11">
        <f>mIoU!H26-mIoU!H$25</f>
        <v>0.25000000000001421</v>
      </c>
      <c r="I26" s="11">
        <f>mIoU!I26-mIoU!I$25</f>
        <v>-2.9399999999999977</v>
      </c>
      <c r="J26" s="20"/>
      <c r="K26" s="21"/>
      <c r="L26" s="21"/>
      <c r="M26" s="21"/>
      <c r="N26" s="11">
        <f>mIoU!N26-mIoU!N$25</f>
        <v>-9.0799999999999983</v>
      </c>
      <c r="O26" s="11">
        <f>mIoU!O26-mIoU!O$25</f>
        <v>-9.2399999999999807</v>
      </c>
      <c r="P26" s="11">
        <f>mIoU!P26-mIoU!P$25</f>
        <v>-4.8899999999999864</v>
      </c>
      <c r="Q26" s="11">
        <f>mIoU!Q26-mIoU!Q$25</f>
        <v>-2.8000000000000114</v>
      </c>
    </row>
    <row r="27" spans="1:17" ht="15.75" customHeight="1">
      <c r="A27" s="36" t="s">
        <v>14</v>
      </c>
      <c r="B27" s="28"/>
      <c r="C27" s="29"/>
      <c r="D27" s="29"/>
      <c r="E27" s="29"/>
      <c r="F27" s="29"/>
      <c r="G27" s="29"/>
      <c r="H27" s="29"/>
      <c r="I27" s="30"/>
      <c r="J27" s="31"/>
      <c r="K27" s="32"/>
      <c r="L27" s="32"/>
      <c r="M27" s="32"/>
      <c r="N27" s="29"/>
      <c r="O27" s="29"/>
      <c r="P27" s="29"/>
      <c r="Q27" s="30"/>
    </row>
    <row r="28" spans="1:17" ht="15.75" customHeight="1">
      <c r="A28" s="33" t="s">
        <v>0</v>
      </c>
      <c r="B28" s="11">
        <f>mIoU!B28-mIoU!F$31</f>
        <v>11.86</v>
      </c>
      <c r="C28" s="11">
        <f>mIoU!C28-mIoU!G$31</f>
        <v>4.0100000000000051</v>
      </c>
      <c r="D28" s="11">
        <f>mIoU!D28-mIoU!H$31</f>
        <v>-8.3100000000000023</v>
      </c>
      <c r="E28" s="11">
        <f>mIoU!E28-mIoU!I$31</f>
        <v>0</v>
      </c>
      <c r="F28" s="11">
        <f>mIoU!F28-mIoU!F$31</f>
        <v>11.86</v>
      </c>
      <c r="G28" s="11">
        <f>mIoU!G28-mIoU!G$31</f>
        <v>1.9999999999996021E-2</v>
      </c>
      <c r="H28" s="11">
        <f>mIoU!H28-mIoU!H$31</f>
        <v>-10.210000000000008</v>
      </c>
      <c r="I28" s="11">
        <f>mIoU!I28-mIoU!I$31</f>
        <v>0</v>
      </c>
      <c r="J28" s="11">
        <f>mIoU!J28-mIoU!N$31</f>
        <v>10.480000000000004</v>
      </c>
      <c r="K28" s="11">
        <f>mIoU!K28-mIoU!O$31</f>
        <v>0.71999999999999886</v>
      </c>
      <c r="L28" s="11">
        <f>mIoU!L28-mIoU!P$31</f>
        <v>0</v>
      </c>
      <c r="M28" s="11">
        <f>mIoU!M28-mIoU!Q$31</f>
        <v>0</v>
      </c>
      <c r="N28" s="11">
        <f>mIoU!N28-mIoU!N$31</f>
        <v>10.480000000000004</v>
      </c>
      <c r="O28" s="11">
        <f>mIoU!O28-mIoU!O$31</f>
        <v>1.5700000000000003</v>
      </c>
      <c r="P28" s="11">
        <f>mIoU!P28-mIoU!P$31</f>
        <v>-9.0000000000003411E-2</v>
      </c>
      <c r="Q28" s="11">
        <f>mIoU!Q28-mIoU!Q$31</f>
        <v>0</v>
      </c>
    </row>
    <row r="29" spans="1:17" ht="15.75" customHeight="1">
      <c r="A29" s="33" t="s">
        <v>1</v>
      </c>
      <c r="B29" s="11">
        <f>mIoU!B29-mIoU!F$31</f>
        <v>-3.519999999999996</v>
      </c>
      <c r="C29" s="11">
        <f>mIoU!C29-mIoU!G$31</f>
        <v>-0.51999999999999602</v>
      </c>
      <c r="D29" s="11">
        <f>mIoU!D29-mIoU!H$31</f>
        <v>8.2700000000000031</v>
      </c>
      <c r="E29" s="11">
        <f>mIoU!E29-mIoU!I$31</f>
        <v>-1.9999999999996021E-2</v>
      </c>
      <c r="F29" s="11">
        <f>mIoU!F29-mIoU!F$31</f>
        <v>-1.3299999999999983</v>
      </c>
      <c r="G29" s="11">
        <f>mIoU!G29-mIoU!G$31</f>
        <v>1.6600000000000037</v>
      </c>
      <c r="H29" s="11">
        <f>mIoU!H29-mIoU!H$31</f>
        <v>-5.8399999999999963</v>
      </c>
      <c r="I29" s="11">
        <f>mIoU!I29-mIoU!I$31</f>
        <v>0</v>
      </c>
      <c r="J29" s="11">
        <f>mIoU!J29-mIoU!N$31</f>
        <v>-20.449999999999996</v>
      </c>
      <c r="K29" s="11">
        <f>mIoU!K29-mIoU!O$31</f>
        <v>-10.450000000000003</v>
      </c>
      <c r="L29" s="11">
        <f>mIoU!L29-mIoU!P$31</f>
        <v>-2.4100000000000037</v>
      </c>
      <c r="M29" s="11">
        <f>mIoU!M29-mIoU!Q$31</f>
        <v>-0.21999999999999886</v>
      </c>
      <c r="N29" s="11">
        <f>mIoU!N29-mIoU!N$31</f>
        <v>-22.159999999999997</v>
      </c>
      <c r="O29" s="11">
        <f>mIoU!O29-mIoU!O$31</f>
        <v>-19.900000000000002</v>
      </c>
      <c r="P29" s="11">
        <f>mIoU!P29-mIoU!P$31</f>
        <v>-0.44000000000000483</v>
      </c>
      <c r="Q29" s="11">
        <f>mIoU!Q29-mIoU!Q$31</f>
        <v>-11.54</v>
      </c>
    </row>
    <row r="30" spans="1:17" ht="15.75" customHeight="1">
      <c r="A30" s="33" t="s">
        <v>2</v>
      </c>
      <c r="B30" s="11">
        <f>mIoU!B30-mIoU!F$31</f>
        <v>-19.28</v>
      </c>
      <c r="C30" s="11">
        <f>mIoU!C30-mIoU!G$31</f>
        <v>-16.209999999999994</v>
      </c>
      <c r="D30" s="11">
        <f>mIoU!D30-mIoU!H$31</f>
        <v>-11.39</v>
      </c>
      <c r="E30" s="11">
        <f>mIoU!E30-mIoU!I$31</f>
        <v>0.39999999999999858</v>
      </c>
      <c r="F30" s="61"/>
      <c r="G30" s="11">
        <f>mIoU!G30-mIoU!G$31</f>
        <v>-3.6599999999999966</v>
      </c>
      <c r="H30" s="11">
        <f>mIoU!H30-mIoU!H$31</f>
        <v>-11.39</v>
      </c>
      <c r="I30" s="11">
        <f>mIoU!I30-mIoU!I$31</f>
        <v>0</v>
      </c>
      <c r="J30" s="11">
        <f>mIoU!J30-mIoU!N$31</f>
        <v>-20.189999999999998</v>
      </c>
      <c r="K30" s="11">
        <f>mIoU!K30-mIoU!O$31</f>
        <v>-10.670000000000002</v>
      </c>
      <c r="L30" s="11">
        <f>mIoU!L30-mIoU!P$31</f>
        <v>0</v>
      </c>
      <c r="M30" s="11">
        <f>mIoU!M30-mIoU!Q$31</f>
        <v>-9.9999999999980105E-3</v>
      </c>
      <c r="N30" s="61"/>
      <c r="O30" s="11">
        <f>mIoU!O30-mIoU!O$31</f>
        <v>-10.670000000000002</v>
      </c>
      <c r="P30" s="11">
        <f>mIoU!P30-mIoU!P$31</f>
        <v>0</v>
      </c>
      <c r="Q30" s="11">
        <f>mIoU!Q30-mIoU!Q$31</f>
        <v>-22.07</v>
      </c>
    </row>
    <row r="31" spans="1:17" ht="15.75" customHeight="1">
      <c r="A31" s="33" t="s">
        <v>3</v>
      </c>
      <c r="B31" s="18"/>
      <c r="C31" s="19"/>
      <c r="D31" s="19"/>
      <c r="E31" s="19"/>
      <c r="F31" s="11">
        <f>mIoU!F31-mIoU!F$31</f>
        <v>0</v>
      </c>
      <c r="G31" s="11">
        <f>mIoU!G31-mIoU!G$31</f>
        <v>0</v>
      </c>
      <c r="H31" s="11">
        <f>mIoU!H31-mIoU!H$31</f>
        <v>0</v>
      </c>
      <c r="I31" s="11">
        <f>mIoU!I31-mIoU!I$31</f>
        <v>0</v>
      </c>
      <c r="J31" s="20"/>
      <c r="K31" s="21"/>
      <c r="L31" s="21"/>
      <c r="M31" s="21"/>
      <c r="N31" s="11">
        <f>mIoU!N31-mIoU!N$31</f>
        <v>0</v>
      </c>
      <c r="O31" s="11">
        <f>mIoU!O31-mIoU!O$31</f>
        <v>0</v>
      </c>
      <c r="P31" s="11">
        <f>mIoU!P31-mIoU!P$31</f>
        <v>0</v>
      </c>
      <c r="Q31" s="11">
        <f>mIoU!Q31-mIoU!Q$31</f>
        <v>0</v>
      </c>
    </row>
    <row r="32" spans="1:17" ht="15.75" customHeight="1">
      <c r="A32" s="34" t="s">
        <v>10</v>
      </c>
      <c r="B32" s="23"/>
      <c r="C32" s="24"/>
      <c r="D32" s="24"/>
      <c r="E32" s="24"/>
      <c r="F32" s="11">
        <f>mIoU!F32-mIoU!F$31</f>
        <v>-0.19999999999999574</v>
      </c>
      <c r="G32" s="11">
        <f>mIoU!G32-mIoU!G$31</f>
        <v>-1.8399999999999963</v>
      </c>
      <c r="H32" s="11">
        <f>mIoU!H32-mIoU!H$31</f>
        <v>-11.369999999999997</v>
      </c>
      <c r="I32" s="11">
        <f>mIoU!I32-mIoU!I$31</f>
        <v>0</v>
      </c>
      <c r="J32" s="20"/>
      <c r="K32" s="21"/>
      <c r="L32" s="21"/>
      <c r="M32" s="21"/>
      <c r="N32" s="11">
        <f>mIoU!N32-mIoU!N$31</f>
        <v>-2.6999999999999957</v>
      </c>
      <c r="O32" s="11">
        <f>mIoU!O32-mIoU!O$31</f>
        <v>-0.10000000000000142</v>
      </c>
      <c r="P32" s="11">
        <f>mIoU!P32-mIoU!P$31</f>
        <v>0</v>
      </c>
      <c r="Q32" s="11">
        <f>mIoU!Q32-mIoU!Q$31</f>
        <v>0</v>
      </c>
    </row>
    <row r="33" spans="1:17" ht="15.75" customHeight="1">
      <c r="A33" s="36" t="s">
        <v>15</v>
      </c>
      <c r="B33" s="28"/>
      <c r="C33" s="29"/>
      <c r="D33" s="29"/>
      <c r="E33" s="29"/>
      <c r="F33" s="29"/>
      <c r="G33" s="29"/>
      <c r="H33" s="29"/>
      <c r="I33" s="30"/>
      <c r="J33" s="31"/>
      <c r="K33" s="32"/>
      <c r="L33" s="32"/>
      <c r="M33" s="32"/>
      <c r="N33" s="29"/>
      <c r="O33" s="29"/>
      <c r="P33" s="29"/>
      <c r="Q33" s="30"/>
    </row>
    <row r="34" spans="1:17" ht="15.75" customHeight="1">
      <c r="A34" s="33" t="s">
        <v>0</v>
      </c>
      <c r="B34" s="11">
        <f>mIoU!B34-mIoU!F$37</f>
        <v>-4.0899999999999963</v>
      </c>
      <c r="C34" s="11">
        <f>mIoU!C34-mIoU!G$37</f>
        <v>1.4199999999999946</v>
      </c>
      <c r="D34" s="11">
        <f>mIoU!D34-mIoU!H$37</f>
        <v>-7.990000000000002</v>
      </c>
      <c r="E34" s="11">
        <f>mIoU!E34-mIoU!I$37</f>
        <v>-6.7199999999999989</v>
      </c>
      <c r="F34" s="11">
        <f>mIoU!F34-mIoU!F$37</f>
        <v>-4.1099999999999994</v>
      </c>
      <c r="G34" s="11">
        <f>mIoU!G34-mIoU!G$37</f>
        <v>1.4499999999999957</v>
      </c>
      <c r="H34" s="11">
        <f>mIoU!H34-mIoU!H$37</f>
        <v>-7.9600000000000009</v>
      </c>
      <c r="I34" s="11">
        <f>mIoU!I34-mIoU!I$37</f>
        <v>-6.6700000000000017</v>
      </c>
      <c r="J34" s="11">
        <f>mIoU!J34-mIoU!N$37</f>
        <v>-0.35999999999999943</v>
      </c>
      <c r="K34" s="11">
        <f>mIoU!K34-mIoU!O$37</f>
        <v>4.2800000000000011</v>
      </c>
      <c r="L34" s="11">
        <f>mIoU!L34-mIoU!P$37</f>
        <v>-2.5499999999999972</v>
      </c>
      <c r="M34" s="11">
        <f>mIoU!M34-mIoU!Q$37</f>
        <v>-5.5899999999999963</v>
      </c>
      <c r="N34" s="11">
        <f>mIoU!N34-mIoU!N$37</f>
        <v>-0.32999999999999829</v>
      </c>
      <c r="O34" s="11">
        <f>mIoU!O34-mIoU!O$37</f>
        <v>4.3100000000000023</v>
      </c>
      <c r="P34" s="11">
        <f>mIoU!P34-mIoU!P$37</f>
        <v>-2.5</v>
      </c>
      <c r="Q34" s="11">
        <f>mIoU!Q34-mIoU!Q$37</f>
        <v>-5.5399999999999991</v>
      </c>
    </row>
    <row r="35" spans="1:17" ht="15.75" customHeight="1">
      <c r="A35" s="33" t="s">
        <v>1</v>
      </c>
      <c r="B35" s="11">
        <f>mIoU!B35-mIoU!F$37</f>
        <v>14.169999999999995</v>
      </c>
      <c r="C35" s="11">
        <f>mIoU!C35-mIoU!G$37</f>
        <v>17.560000000000002</v>
      </c>
      <c r="D35" s="11">
        <f>mIoU!D35-mIoU!H$37</f>
        <v>1.0700000000000074</v>
      </c>
      <c r="E35" s="11">
        <f>mIoU!E35-mIoU!I$37</f>
        <v>10.5</v>
      </c>
      <c r="F35" s="11">
        <f>mIoU!F35-mIoU!F$37</f>
        <v>12.670000000000009</v>
      </c>
      <c r="G35" s="11">
        <f>mIoU!G35-mIoU!G$37</f>
        <v>18.689999999999998</v>
      </c>
      <c r="H35" s="11">
        <f>mIoU!H35-mIoU!H$37</f>
        <v>8.2700000000000031</v>
      </c>
      <c r="I35" s="11">
        <f>mIoU!I35-mIoU!I$37</f>
        <v>10.639999999999993</v>
      </c>
      <c r="J35" s="11">
        <f>mIoU!J35-mIoU!N$37</f>
        <v>2.259999999999998</v>
      </c>
      <c r="K35" s="11">
        <f>mIoU!K35-mIoU!O$37</f>
        <v>18.689999999999998</v>
      </c>
      <c r="L35" s="11">
        <f>mIoU!L35-mIoU!P$37</f>
        <v>7.0000000000000284E-2</v>
      </c>
      <c r="M35" s="11">
        <f>mIoU!M35-mIoU!Q$37</f>
        <v>7.8800000000000026</v>
      </c>
      <c r="N35" s="11">
        <f>mIoU!N35-mIoU!N$37</f>
        <v>15.780000000000001</v>
      </c>
      <c r="O35" s="11">
        <f>mIoU!O35-mIoU!O$37</f>
        <v>12.71</v>
      </c>
      <c r="P35" s="11">
        <f>mIoU!P35-mIoU!P$37</f>
        <v>7.5599999999999952</v>
      </c>
      <c r="Q35" s="11">
        <f>mIoU!Q35-mIoU!Q$37</f>
        <v>2.8800000000000026</v>
      </c>
    </row>
    <row r="36" spans="1:17" ht="15.75" customHeight="1">
      <c r="A36" s="33" t="s">
        <v>2</v>
      </c>
      <c r="B36" s="11">
        <f>mIoU!B36-mIoU!F$37</f>
        <v>18.820000000000007</v>
      </c>
      <c r="C36" s="11">
        <f>mIoU!C36-mIoU!G$37</f>
        <v>15.009999999999991</v>
      </c>
      <c r="D36" s="11">
        <f>mIoU!D36-mIoU!H$37</f>
        <v>-4.0300000000000011</v>
      </c>
      <c r="E36" s="11">
        <f>mIoU!E36-mIoU!I$37</f>
        <v>-2.9299999999999997</v>
      </c>
      <c r="F36" s="11">
        <f>mIoU!F36-mIoU!F$37</f>
        <v>14.180000000000007</v>
      </c>
      <c r="G36" s="11">
        <f>mIoU!G36-mIoU!G$37</f>
        <v>21.839999999999996</v>
      </c>
      <c r="H36" s="11">
        <f>mIoU!H36-mIoU!H$37</f>
        <v>-2.9499999999999957</v>
      </c>
      <c r="I36" s="11">
        <f>mIoU!I36-mIoU!I$37</f>
        <v>-3.1700000000000017</v>
      </c>
      <c r="J36" s="11">
        <f>mIoU!J36-mIoU!N$37</f>
        <v>5.6099999999999994</v>
      </c>
      <c r="K36" s="61"/>
      <c r="L36" s="11">
        <f>mIoU!L36-mIoU!P$37</f>
        <v>0.99000000000000199</v>
      </c>
      <c r="M36" s="11">
        <f>mIoU!M36-mIoU!Q$37</f>
        <v>-1.8099999999999952</v>
      </c>
      <c r="N36" s="11">
        <f>mIoU!N36-mIoU!N$37</f>
        <v>-28.01</v>
      </c>
      <c r="O36" s="11">
        <f>mIoU!O36-mIoU!O$37</f>
        <v>-23.41</v>
      </c>
      <c r="P36" s="11">
        <f>mIoU!P36-mIoU!P$37</f>
        <v>0.99000000000000199</v>
      </c>
      <c r="Q36" s="11">
        <f>mIoU!Q36-mIoU!Q$37</f>
        <v>-1.8099999999999952</v>
      </c>
    </row>
    <row r="37" spans="1:17" ht="15.75" customHeight="1">
      <c r="A37" s="33" t="s">
        <v>3</v>
      </c>
      <c r="B37" s="18"/>
      <c r="C37" s="19"/>
      <c r="D37" s="19"/>
      <c r="E37" s="19"/>
      <c r="F37" s="11">
        <f>mIoU!F37-mIoU!F$37</f>
        <v>0</v>
      </c>
      <c r="G37" s="11">
        <f>mIoU!G37-mIoU!G$37</f>
        <v>0</v>
      </c>
      <c r="H37" s="11">
        <f>mIoU!H37-mIoU!H$37</f>
        <v>0</v>
      </c>
      <c r="I37" s="11">
        <f>mIoU!I37-mIoU!I$37</f>
        <v>0</v>
      </c>
      <c r="J37" s="47"/>
      <c r="K37" s="19"/>
      <c r="L37" s="19"/>
      <c r="M37" s="19"/>
      <c r="N37" s="11">
        <f>mIoU!N37-mIoU!N$37</f>
        <v>0</v>
      </c>
      <c r="O37" s="11">
        <f>mIoU!O37-mIoU!O$37</f>
        <v>0</v>
      </c>
      <c r="P37" s="11">
        <f>mIoU!P37-mIoU!P$37</f>
        <v>0</v>
      </c>
      <c r="Q37" s="11">
        <f>mIoU!Q37-mIoU!Q$37</f>
        <v>0</v>
      </c>
    </row>
    <row r="38" spans="1:17" ht="15.75" customHeight="1">
      <c r="A38" s="34" t="s">
        <v>10</v>
      </c>
      <c r="B38" s="23"/>
      <c r="C38" s="24"/>
      <c r="D38" s="24"/>
      <c r="E38" s="24"/>
      <c r="F38" s="11">
        <f>mIoU!F38-mIoU!F$37</f>
        <v>-4.7100000000000009</v>
      </c>
      <c r="G38" s="11">
        <f>mIoU!G38-mIoU!G$37</f>
        <v>-0.63000000000000256</v>
      </c>
      <c r="H38" s="11">
        <f>mIoU!H38-mIoU!H$37</f>
        <v>-2.1000000000000014</v>
      </c>
      <c r="I38" s="11">
        <f>mIoU!I38-mIoU!I$37</f>
        <v>-2.7600000000000051</v>
      </c>
      <c r="J38" s="48"/>
      <c r="K38" s="24"/>
      <c r="L38" s="24"/>
      <c r="M38" s="24"/>
      <c r="N38" s="11">
        <f>mIoU!N38-mIoU!N$37</f>
        <v>-2.75</v>
      </c>
      <c r="O38" s="11">
        <f>mIoU!O38-mIoU!O$37</f>
        <v>-0.15999999999999659</v>
      </c>
      <c r="P38" s="11">
        <f>mIoU!P38-mIoU!P$37</f>
        <v>-0.53999999999999915</v>
      </c>
      <c r="Q38" s="11">
        <f>mIoU!Q38-mIoU!Q$37</f>
        <v>-1.7100000000000009</v>
      </c>
    </row>
  </sheetData>
  <mergeCells count="7">
    <mergeCell ref="A1:A2"/>
    <mergeCell ref="B1:I1"/>
    <mergeCell ref="J1:Q1"/>
    <mergeCell ref="B2:E2"/>
    <mergeCell ref="F2:I2"/>
    <mergeCell ref="J2:M2"/>
    <mergeCell ref="N2:Q2"/>
  </mergeCells>
  <conditionalFormatting sqref="B4:Q38">
    <cfRule type="colorScale" priority="1">
      <colorScale>
        <cfvo type="min"/>
        <cfvo type="formula" val="0"/>
        <cfvo type="max"/>
        <color rgb="FFE67C73"/>
        <color rgb="FFFFFFFF"/>
        <color rgb="FF57BB8A"/>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38"/>
  <sheetViews>
    <sheetView workbookViewId="0">
      <selection sqref="A1:A2"/>
    </sheetView>
  </sheetViews>
  <sheetFormatPr baseColWidth="10" defaultColWidth="12.6640625" defaultRowHeight="15.75" customHeight="1"/>
  <cols>
    <col min="2" max="9" width="6.33203125" customWidth="1"/>
  </cols>
  <sheetData>
    <row r="1" spans="1:9" ht="15.75" customHeight="1">
      <c r="A1" s="245"/>
    </row>
    <row r="2" spans="1:9" ht="15.75" customHeight="1">
      <c r="A2" s="246"/>
      <c r="B2" s="257" t="s">
        <v>5</v>
      </c>
      <c r="C2" s="258"/>
      <c r="D2" s="258"/>
      <c r="E2" s="259"/>
      <c r="F2" s="257" t="s">
        <v>6</v>
      </c>
      <c r="G2" s="258"/>
      <c r="H2" s="258"/>
      <c r="I2" s="259"/>
    </row>
    <row r="3" spans="1:9" ht="15.75" customHeight="1">
      <c r="A3" s="36" t="s">
        <v>9</v>
      </c>
      <c r="B3" s="62">
        <v>2.5000000000000001E-2</v>
      </c>
      <c r="C3" s="63">
        <v>0.05</v>
      </c>
      <c r="D3" s="63">
        <v>0.25</v>
      </c>
      <c r="E3" s="64">
        <v>0.5</v>
      </c>
      <c r="F3" s="62">
        <v>2.5000000000000001E-2</v>
      </c>
      <c r="G3" s="63">
        <v>0.05</v>
      </c>
      <c r="H3" s="63">
        <v>0.25</v>
      </c>
      <c r="I3" s="64">
        <v>0.5</v>
      </c>
    </row>
    <row r="4" spans="1:9" ht="15.75" customHeight="1">
      <c r="A4" s="33" t="s">
        <v>0</v>
      </c>
      <c r="B4" s="65">
        <f>mIoU!B4-mIoU!F4</f>
        <v>0</v>
      </c>
      <c r="C4" s="66">
        <f>mIoU!C4-mIoU!G4</f>
        <v>0</v>
      </c>
      <c r="D4" s="66">
        <f>mIoU!D4-mIoU!H4</f>
        <v>0</v>
      </c>
      <c r="E4" s="67">
        <f>mIoU!E4-mIoU!I4</f>
        <v>0</v>
      </c>
      <c r="F4" s="65">
        <f>mIoU!J4-mIoU!N4</f>
        <v>9.9999999999980105E-3</v>
      </c>
      <c r="G4" s="66">
        <f>mIoU!K4-mIoU!O4</f>
        <v>0</v>
      </c>
      <c r="H4" s="66">
        <f>mIoU!L4-mIoU!P4</f>
        <v>0</v>
      </c>
      <c r="I4" s="67">
        <f>mIoU!M4-mIoU!Q4</f>
        <v>0</v>
      </c>
    </row>
    <row r="5" spans="1:9" ht="15.75" customHeight="1">
      <c r="A5" s="33" t="s">
        <v>1</v>
      </c>
      <c r="B5" s="68"/>
      <c r="C5" s="1">
        <f>mIoU!C5-mIoU!G5</f>
        <v>0.92000000000001592</v>
      </c>
      <c r="D5" s="1">
        <f>mIoU!D5-mIoU!H5</f>
        <v>0.22999999999998977</v>
      </c>
      <c r="E5" s="69">
        <f>mIoU!E5-mIoU!I5</f>
        <v>2.0000000000010232E-2</v>
      </c>
      <c r="F5" s="68"/>
      <c r="G5" s="1">
        <f>mIoU!K5-mIoU!O5</f>
        <v>-23.959999999999994</v>
      </c>
      <c r="H5" s="1">
        <f>mIoU!L5-mIoU!P5</f>
        <v>-2.9000000000000057</v>
      </c>
      <c r="I5" s="69">
        <f>mIoU!M5-mIoU!Q5</f>
        <v>7.9999999999998295E-2</v>
      </c>
    </row>
    <row r="6" spans="1:9" ht="15.75" customHeight="1">
      <c r="A6" s="33" t="s">
        <v>2</v>
      </c>
      <c r="B6" s="70">
        <f>mIoU!B6-mIoU!F6</f>
        <v>2.4900000000000091</v>
      </c>
      <c r="C6" s="1">
        <f>mIoU!C6-mIoU!G6</f>
        <v>11.039999999999992</v>
      </c>
      <c r="D6" s="1">
        <f>mIoU!D6-mIoU!H6</f>
        <v>0.34000000000000341</v>
      </c>
      <c r="E6" s="69">
        <f>mIoU!E6-mIoU!I6</f>
        <v>33.560000000000009</v>
      </c>
      <c r="F6" s="70">
        <f>mIoU!J6-mIoU!N6</f>
        <v>-24.769999999999996</v>
      </c>
      <c r="G6" s="1">
        <f>mIoU!K6-mIoU!O6</f>
        <v>6.6300000000000026</v>
      </c>
      <c r="H6" s="1">
        <f>mIoU!L6-mIoU!P6</f>
        <v>-48.699999999999996</v>
      </c>
      <c r="I6" s="69">
        <f>mIoU!M6-mIoU!Q6</f>
        <v>12.95000000000001</v>
      </c>
    </row>
    <row r="7" spans="1:9" ht="15.75" customHeight="1">
      <c r="A7" s="33" t="s">
        <v>3</v>
      </c>
      <c r="B7" s="71"/>
      <c r="C7" s="2"/>
      <c r="D7" s="2"/>
      <c r="E7" s="72"/>
      <c r="F7" s="71"/>
      <c r="G7" s="2"/>
      <c r="H7" s="2"/>
      <c r="I7" s="72"/>
    </row>
    <row r="8" spans="1:9" ht="15.75" customHeight="1">
      <c r="A8" s="34" t="s">
        <v>10</v>
      </c>
      <c r="B8" s="71"/>
      <c r="C8" s="2"/>
      <c r="D8" s="2"/>
      <c r="E8" s="72"/>
      <c r="F8" s="71"/>
      <c r="G8" s="2"/>
      <c r="H8" s="2"/>
      <c r="I8" s="72"/>
    </row>
    <row r="9" spans="1:9" ht="15.75" customHeight="1">
      <c r="A9" s="27" t="s">
        <v>11</v>
      </c>
      <c r="B9" s="70"/>
      <c r="C9" s="1"/>
      <c r="D9" s="1"/>
      <c r="E9" s="69"/>
      <c r="F9" s="70"/>
      <c r="G9" s="1"/>
      <c r="H9" s="1"/>
      <c r="I9" s="69"/>
    </row>
    <row r="10" spans="1:9" ht="15.75" customHeight="1">
      <c r="A10" s="33" t="s">
        <v>0</v>
      </c>
      <c r="B10" s="70">
        <f>mIoU!B10-mIoU!F10</f>
        <v>-12.88000000000001</v>
      </c>
      <c r="C10" s="1">
        <f>mIoU!C10-mIoU!G10</f>
        <v>-3.460000000000008</v>
      </c>
      <c r="D10" s="1">
        <f>mIoU!D10-mIoU!H10</f>
        <v>4.9000000000000057</v>
      </c>
      <c r="E10" s="69">
        <f>mIoU!E10-mIoU!I10</f>
        <v>8.1699999999999875</v>
      </c>
      <c r="F10" s="70">
        <f>mIoU!J10-mIoU!N10</f>
        <v>-15.159999999999997</v>
      </c>
      <c r="G10" s="1">
        <f>mIoU!K10-mIoU!O10</f>
        <v>-8.2100000000000151</v>
      </c>
      <c r="H10" s="1">
        <f>mIoU!L10-mIoU!P10</f>
        <v>7.6099999999999994</v>
      </c>
      <c r="I10" s="69">
        <f>mIoU!M10-mIoU!Q10</f>
        <v>8.0600000000000023</v>
      </c>
    </row>
    <row r="11" spans="1:9" ht="15.75" customHeight="1">
      <c r="A11" s="33" t="s">
        <v>1</v>
      </c>
      <c r="B11" s="70">
        <f>mIoU!B11-mIoU!F11</f>
        <v>-2.7999999999999972</v>
      </c>
      <c r="C11" s="1">
        <f>mIoU!C11-mIoU!G11</f>
        <v>-2.6900000000000119</v>
      </c>
      <c r="D11" s="1">
        <f>mIoU!D11-mIoU!H11</f>
        <v>1.0599999999999881</v>
      </c>
      <c r="E11" s="69">
        <f>mIoU!E11-mIoU!I11</f>
        <v>-1.769999999999996</v>
      </c>
      <c r="F11" s="70">
        <f>mIoU!J11-mIoU!N11</f>
        <v>18.799999999999997</v>
      </c>
      <c r="G11" s="1">
        <f>mIoU!K11-mIoU!O11</f>
        <v>-5.4299999999999926</v>
      </c>
      <c r="H11" s="1">
        <f>mIoU!L11-mIoU!P11</f>
        <v>-0.37999999999999545</v>
      </c>
      <c r="I11" s="69">
        <f>mIoU!M11-mIoU!Q11</f>
        <v>2.1199999999999903</v>
      </c>
    </row>
    <row r="12" spans="1:9" ht="15.75" customHeight="1">
      <c r="A12" s="33" t="s">
        <v>2</v>
      </c>
      <c r="B12" s="70">
        <f>mIoU!B12-mIoU!F12</f>
        <v>12.829999999999991</v>
      </c>
      <c r="C12" s="1">
        <f>mIoU!C12-mIoU!G12</f>
        <v>35.5</v>
      </c>
      <c r="D12" s="1">
        <f>mIoU!D12-mIoU!H12</f>
        <v>27.760000000000012</v>
      </c>
      <c r="E12" s="69">
        <f>mIoU!E12-mIoU!I12</f>
        <v>29.060000000000009</v>
      </c>
      <c r="F12" s="70">
        <f>mIoU!J12-mIoU!N12</f>
        <v>51.94</v>
      </c>
      <c r="G12" s="1">
        <f>mIoU!K12-mIoU!O12</f>
        <v>62.03</v>
      </c>
      <c r="H12" s="1">
        <f>mIoU!L12-mIoU!P12</f>
        <v>57.459999999999994</v>
      </c>
      <c r="I12" s="69">
        <f>mIoU!M12-mIoU!Q12</f>
        <v>0</v>
      </c>
    </row>
    <row r="13" spans="1:9" ht="15.75" customHeight="1">
      <c r="A13" s="33" t="s">
        <v>3</v>
      </c>
      <c r="B13" s="71"/>
      <c r="C13" s="2"/>
      <c r="D13" s="2"/>
      <c r="E13" s="72"/>
      <c r="F13" s="71"/>
      <c r="G13" s="2"/>
      <c r="H13" s="2"/>
      <c r="I13" s="72"/>
    </row>
    <row r="14" spans="1:9" ht="15.75" customHeight="1">
      <c r="A14" s="34" t="s">
        <v>10</v>
      </c>
      <c r="B14" s="71"/>
      <c r="C14" s="2"/>
      <c r="D14" s="2"/>
      <c r="E14" s="72"/>
      <c r="F14" s="71"/>
      <c r="G14" s="2"/>
      <c r="H14" s="2"/>
      <c r="I14" s="72"/>
    </row>
    <row r="15" spans="1:9" ht="15.75" customHeight="1">
      <c r="A15" s="36" t="s">
        <v>12</v>
      </c>
      <c r="B15" s="70"/>
      <c r="C15" s="1"/>
      <c r="D15" s="1"/>
      <c r="E15" s="69"/>
      <c r="F15" s="70"/>
      <c r="G15" s="1"/>
      <c r="H15" s="1"/>
      <c r="I15" s="69"/>
    </row>
    <row r="16" spans="1:9" ht="15.75" customHeight="1">
      <c r="A16" s="33" t="s">
        <v>0</v>
      </c>
      <c r="B16" s="70">
        <f>mIoU!B16-mIoU!F16</f>
        <v>-1.5900000000000034</v>
      </c>
      <c r="C16" s="1">
        <f>mIoU!C16-mIoU!G16</f>
        <v>27.210000000000008</v>
      </c>
      <c r="D16" s="1">
        <f>mIoU!D16-mIoU!H16</f>
        <v>0</v>
      </c>
      <c r="E16" s="69">
        <f>mIoU!E16-mIoU!I16</f>
        <v>0</v>
      </c>
      <c r="F16" s="70">
        <f>mIoU!J16-mIoU!N16</f>
        <v>0</v>
      </c>
      <c r="G16" s="1">
        <f>mIoU!K16-mIoU!O16</f>
        <v>27.6</v>
      </c>
      <c r="H16" s="1">
        <f>mIoU!L16-mIoU!P16</f>
        <v>0</v>
      </c>
      <c r="I16" s="69">
        <f>mIoU!M16-mIoU!Q16</f>
        <v>0</v>
      </c>
    </row>
    <row r="17" spans="1:9" ht="15.75" customHeight="1">
      <c r="A17" s="33" t="s">
        <v>1</v>
      </c>
      <c r="B17" s="70">
        <f>mIoU!B17-mIoU!F17</f>
        <v>-3.8500000000000014</v>
      </c>
      <c r="C17" s="1">
        <f>mIoU!C17-mIoU!G17</f>
        <v>-2.1000000000000085</v>
      </c>
      <c r="D17" s="1">
        <f>mIoU!D17-mIoU!H17</f>
        <v>0.30999999999998806</v>
      </c>
      <c r="E17" s="69">
        <f>mIoU!E17-mIoU!I17</f>
        <v>6.4699999999999989</v>
      </c>
      <c r="F17" s="70">
        <f>mIoU!J17-mIoU!N17</f>
        <v>-2.470000000000006</v>
      </c>
      <c r="G17" s="1">
        <f>mIoU!K17-mIoU!O17</f>
        <v>-41.040000000000013</v>
      </c>
      <c r="H17" s="1">
        <f>mIoU!L17-mIoU!P17</f>
        <v>18.160000000000004</v>
      </c>
      <c r="I17" s="69">
        <f>mIoU!M17-mIoU!Q17</f>
        <v>16.920000000000002</v>
      </c>
    </row>
    <row r="18" spans="1:9" ht="15.75" customHeight="1">
      <c r="A18" s="33" t="s">
        <v>2</v>
      </c>
      <c r="B18" s="70">
        <f>mIoU!B18-mIoU!F18</f>
        <v>-47.63000000000001</v>
      </c>
      <c r="C18" s="1">
        <f>mIoU!C18-mIoU!G18</f>
        <v>-17.169999999999995</v>
      </c>
      <c r="D18" s="1">
        <f>mIoU!D18-mIoU!H18</f>
        <v>-11.430000000000014</v>
      </c>
      <c r="E18" s="69">
        <f>mIoU!E18-mIoU!I18</f>
        <v>34.269999999999996</v>
      </c>
      <c r="F18" s="70">
        <f>mIoU!J18-mIoU!N18</f>
        <v>0</v>
      </c>
      <c r="G18" s="1">
        <f>mIoU!K18-mIoU!O18</f>
        <v>0</v>
      </c>
      <c r="H18" s="1">
        <f>mIoU!L18-mIoU!P18</f>
        <v>12.970000000000002</v>
      </c>
      <c r="I18" s="69">
        <f>mIoU!M18-mIoU!Q18</f>
        <v>0</v>
      </c>
    </row>
    <row r="19" spans="1:9" ht="15.75" customHeight="1">
      <c r="A19" s="33" t="s">
        <v>3</v>
      </c>
      <c r="B19" s="71"/>
      <c r="C19" s="2"/>
      <c r="D19" s="2"/>
      <c r="E19" s="72"/>
      <c r="F19" s="71"/>
      <c r="G19" s="2"/>
      <c r="H19" s="2"/>
      <c r="I19" s="72"/>
    </row>
    <row r="20" spans="1:9" ht="15.75" customHeight="1">
      <c r="A20" s="34" t="s">
        <v>10</v>
      </c>
      <c r="B20" s="71"/>
      <c r="C20" s="2"/>
      <c r="D20" s="2"/>
      <c r="E20" s="72"/>
      <c r="F20" s="71"/>
      <c r="G20" s="2"/>
      <c r="H20" s="2"/>
      <c r="I20" s="72"/>
    </row>
    <row r="21" spans="1:9" ht="15.75" customHeight="1">
      <c r="A21" s="36" t="s">
        <v>13</v>
      </c>
      <c r="B21" s="70"/>
      <c r="C21" s="1"/>
      <c r="D21" s="1"/>
      <c r="E21" s="69"/>
      <c r="F21" s="70"/>
      <c r="G21" s="1"/>
      <c r="H21" s="1"/>
      <c r="I21" s="69"/>
    </row>
    <row r="22" spans="1:9" ht="15.75" customHeight="1">
      <c r="A22" s="33" t="s">
        <v>0</v>
      </c>
      <c r="B22" s="70">
        <f>mIoU!B22-mIoU!F22</f>
        <v>-13.960000000000008</v>
      </c>
      <c r="C22" s="1">
        <f>mIoU!C22-mIoU!G22</f>
        <v>7.4099999999999895</v>
      </c>
      <c r="D22" s="1">
        <f>mIoU!D22-mIoU!H22</f>
        <v>7.2999999999999972</v>
      </c>
      <c r="E22" s="69">
        <f>mIoU!E22-mIoU!I22</f>
        <v>1.8500000000000085</v>
      </c>
      <c r="F22" s="70">
        <f>mIoU!J22-mIoU!N22</f>
        <v>-18.700000000000003</v>
      </c>
      <c r="G22" s="1">
        <f>mIoU!K22-mIoU!O22</f>
        <v>12.640000000000008</v>
      </c>
      <c r="H22" s="1">
        <f>mIoU!L22-mIoU!P22</f>
        <v>6.7600000000000193</v>
      </c>
      <c r="I22" s="69">
        <f>mIoU!M22-mIoU!Q22</f>
        <v>1.7999999999999972</v>
      </c>
    </row>
    <row r="23" spans="1:9" ht="15.75" customHeight="1">
      <c r="A23" s="33" t="s">
        <v>1</v>
      </c>
      <c r="B23" s="70">
        <f>mIoU!B23-mIoU!F23</f>
        <v>-4.25</v>
      </c>
      <c r="C23" s="1">
        <f>mIoU!C23-mIoU!G23</f>
        <v>-5.7399999999999949</v>
      </c>
      <c r="D23" s="1">
        <f>mIoU!D23-mIoU!H23</f>
        <v>4.6599999999999966</v>
      </c>
      <c r="E23" s="69">
        <f>mIoU!E23-mIoU!I23</f>
        <v>-6.2199999999999989</v>
      </c>
      <c r="F23" s="70">
        <f>mIoU!J23-mIoU!N23</f>
        <v>37.24</v>
      </c>
      <c r="G23" s="1">
        <f>mIoU!K23-mIoU!O23</f>
        <v>7.7100000000000009</v>
      </c>
      <c r="H23" s="1">
        <f>mIoU!L23-mIoU!P23</f>
        <v>1.7400000000000091</v>
      </c>
      <c r="I23" s="69">
        <f>mIoU!M23-mIoU!Q23</f>
        <v>-12.150000000000006</v>
      </c>
    </row>
    <row r="24" spans="1:9" ht="15.75" customHeight="1">
      <c r="A24" s="33" t="s">
        <v>2</v>
      </c>
      <c r="B24" s="70">
        <f>mIoU!B24-mIoU!F24</f>
        <v>23.730000000000004</v>
      </c>
      <c r="C24" s="1">
        <f>mIoU!C24-mIoU!G24</f>
        <v>35.909999999999997</v>
      </c>
      <c r="D24" s="1">
        <f>mIoU!D24-mIoU!H24</f>
        <v>-1.1199999999999903</v>
      </c>
      <c r="E24" s="69">
        <f>mIoU!E24-mIoU!I24</f>
        <v>-2.1400000000000006</v>
      </c>
      <c r="F24" s="70">
        <f>mIoU!J24-mIoU!N24</f>
        <v>43.37</v>
      </c>
      <c r="G24" s="1">
        <f>mIoU!K24-mIoU!O24</f>
        <v>56.809999999999988</v>
      </c>
      <c r="H24" s="1">
        <f>mIoU!L24-mIoU!P24</f>
        <v>0</v>
      </c>
      <c r="I24" s="69">
        <f>mIoU!M24-mIoU!Q24</f>
        <v>0</v>
      </c>
    </row>
    <row r="25" spans="1:9" ht="15.75" customHeight="1">
      <c r="A25" s="33" t="s">
        <v>3</v>
      </c>
      <c r="B25" s="71"/>
      <c r="C25" s="2"/>
      <c r="D25" s="2"/>
      <c r="E25" s="72"/>
      <c r="F25" s="71"/>
      <c r="G25" s="2"/>
      <c r="H25" s="2"/>
      <c r="I25" s="72"/>
    </row>
    <row r="26" spans="1:9" ht="15.75" customHeight="1">
      <c r="A26" s="34" t="s">
        <v>10</v>
      </c>
      <c r="B26" s="71"/>
      <c r="C26" s="2"/>
      <c r="D26" s="2"/>
      <c r="E26" s="72"/>
      <c r="F26" s="71"/>
      <c r="G26" s="2"/>
      <c r="H26" s="2"/>
      <c r="I26" s="72"/>
    </row>
    <row r="27" spans="1:9" ht="15.75" customHeight="1">
      <c r="A27" s="36" t="s">
        <v>14</v>
      </c>
      <c r="B27" s="70"/>
      <c r="C27" s="1"/>
      <c r="D27" s="1"/>
      <c r="E27" s="69"/>
      <c r="F27" s="70"/>
      <c r="G27" s="1"/>
      <c r="H27" s="1"/>
      <c r="I27" s="69"/>
    </row>
    <row r="28" spans="1:9" ht="15.75" customHeight="1">
      <c r="A28" s="33" t="s">
        <v>0</v>
      </c>
      <c r="B28" s="70">
        <f>mIoU!B28-mIoU!F28</f>
        <v>0</v>
      </c>
      <c r="C28" s="1">
        <f>mIoU!C28-mIoU!G28</f>
        <v>3.9900000000000091</v>
      </c>
      <c r="D28" s="1">
        <f>mIoU!D28-mIoU!H28</f>
        <v>1.9000000000000057</v>
      </c>
      <c r="E28" s="69">
        <f>mIoU!E28-mIoU!I28</f>
        <v>0</v>
      </c>
      <c r="F28" s="70">
        <f>mIoU!J28-mIoU!N28</f>
        <v>0</v>
      </c>
      <c r="G28" s="1">
        <f>mIoU!K28-mIoU!O28</f>
        <v>-0.85000000000000142</v>
      </c>
      <c r="H28" s="1">
        <f>mIoU!L28-mIoU!P28</f>
        <v>9.0000000000003411E-2</v>
      </c>
      <c r="I28" s="69">
        <f>mIoU!M28-mIoU!Q28</f>
        <v>0</v>
      </c>
    </row>
    <row r="29" spans="1:9" ht="15.75" customHeight="1">
      <c r="A29" s="33" t="s">
        <v>1</v>
      </c>
      <c r="B29" s="70">
        <f>mIoU!B29-mIoU!F29</f>
        <v>-2.1899999999999977</v>
      </c>
      <c r="C29" s="1">
        <f>mIoU!C29-mIoU!G29</f>
        <v>-2.1799999999999997</v>
      </c>
      <c r="D29" s="1">
        <f>mIoU!D29-mIoU!H29</f>
        <v>14.11</v>
      </c>
      <c r="E29" s="69">
        <f>mIoU!E29-mIoU!I29</f>
        <v>-1.9999999999996021E-2</v>
      </c>
      <c r="F29" s="70">
        <f>mIoU!J29-mIoU!N29</f>
        <v>1.7100000000000009</v>
      </c>
      <c r="G29" s="1">
        <f>mIoU!K29-mIoU!O29</f>
        <v>9.4499999999999993</v>
      </c>
      <c r="H29" s="1">
        <f>mIoU!L29-mIoU!P29</f>
        <v>-1.9699999999999989</v>
      </c>
      <c r="I29" s="69">
        <f>mIoU!M29-mIoU!Q29</f>
        <v>11.32</v>
      </c>
    </row>
    <row r="30" spans="1:9" ht="15.75" customHeight="1">
      <c r="A30" s="33" t="s">
        <v>2</v>
      </c>
      <c r="B30" s="68"/>
      <c r="C30" s="1">
        <f>mIoU!C30-mIoU!G30</f>
        <v>-12.549999999999997</v>
      </c>
      <c r="D30" s="1">
        <f>mIoU!D30-mIoU!H30</f>
        <v>0</v>
      </c>
      <c r="E30" s="69">
        <f>mIoU!E30-mIoU!I30</f>
        <v>0.39999999999999858</v>
      </c>
      <c r="F30" s="68"/>
      <c r="G30" s="1">
        <f>mIoU!K30-mIoU!O30</f>
        <v>0</v>
      </c>
      <c r="H30" s="1">
        <f>mIoU!L30-mIoU!P30</f>
        <v>0</v>
      </c>
      <c r="I30" s="69">
        <f>mIoU!M30-mIoU!Q30</f>
        <v>22.060000000000002</v>
      </c>
    </row>
    <row r="31" spans="1:9" ht="15.75" customHeight="1">
      <c r="A31" s="33" t="s">
        <v>3</v>
      </c>
      <c r="B31" s="71"/>
      <c r="C31" s="2"/>
      <c r="D31" s="2"/>
      <c r="E31" s="72"/>
      <c r="F31" s="71"/>
      <c r="G31" s="2"/>
      <c r="H31" s="2"/>
      <c r="I31" s="72"/>
    </row>
    <row r="32" spans="1:9" ht="15.75" customHeight="1">
      <c r="A32" s="34" t="s">
        <v>10</v>
      </c>
      <c r="B32" s="71"/>
      <c r="C32" s="2"/>
      <c r="D32" s="2"/>
      <c r="E32" s="72"/>
      <c r="F32" s="71"/>
      <c r="G32" s="2"/>
      <c r="H32" s="2"/>
      <c r="I32" s="72"/>
    </row>
    <row r="33" spans="1:9" ht="15.75" customHeight="1">
      <c r="A33" s="36" t="s">
        <v>15</v>
      </c>
      <c r="B33" s="70"/>
      <c r="C33" s="1"/>
      <c r="D33" s="1"/>
      <c r="E33" s="69"/>
      <c r="F33" s="70"/>
      <c r="G33" s="1"/>
      <c r="H33" s="1"/>
      <c r="I33" s="69"/>
    </row>
    <row r="34" spans="1:9" ht="15.75" customHeight="1">
      <c r="A34" s="33" t="s">
        <v>0</v>
      </c>
      <c r="B34" s="70">
        <f>mIoU!B34-mIoU!F34</f>
        <v>2.0000000000003126E-2</v>
      </c>
      <c r="C34" s="1">
        <f>mIoU!C34-mIoU!G34</f>
        <v>-3.0000000000001137E-2</v>
      </c>
      <c r="D34" s="1">
        <f>mIoU!D34-mIoU!H34</f>
        <v>-3.0000000000001137E-2</v>
      </c>
      <c r="E34" s="69">
        <f>mIoU!E34-mIoU!I34</f>
        <v>-4.9999999999997158E-2</v>
      </c>
      <c r="F34" s="70">
        <f>mIoU!J34-mIoU!N34</f>
        <v>-3.0000000000001137E-2</v>
      </c>
      <c r="G34" s="1">
        <f>mIoU!K34-mIoU!O34</f>
        <v>-3.0000000000001137E-2</v>
      </c>
      <c r="H34" s="1">
        <f>mIoU!L34-mIoU!P34</f>
        <v>-4.9999999999997158E-2</v>
      </c>
      <c r="I34" s="69">
        <f>mIoU!M34-mIoU!Q34</f>
        <v>-4.9999999999997158E-2</v>
      </c>
    </row>
    <row r="35" spans="1:9" ht="15.75" customHeight="1">
      <c r="A35" s="33" t="s">
        <v>1</v>
      </c>
      <c r="B35" s="70">
        <f>mIoU!B35-mIoU!F35</f>
        <v>1.4999999999999858</v>
      </c>
      <c r="C35" s="1">
        <f>mIoU!C35-mIoU!G35</f>
        <v>-1.1299999999999955</v>
      </c>
      <c r="D35" s="1">
        <f>mIoU!D35-mIoU!H35</f>
        <v>-7.1999999999999957</v>
      </c>
      <c r="E35" s="69">
        <f>mIoU!E35-mIoU!I35</f>
        <v>-0.13999999999999346</v>
      </c>
      <c r="F35" s="70">
        <f>mIoU!J35-mIoU!N35</f>
        <v>-13.520000000000003</v>
      </c>
      <c r="G35" s="1">
        <f>mIoU!K35-mIoU!O35</f>
        <v>5.9799999999999969</v>
      </c>
      <c r="H35" s="1">
        <f>mIoU!L35-mIoU!P35</f>
        <v>-7.4899999999999949</v>
      </c>
      <c r="I35" s="69">
        <f>mIoU!M35-mIoU!Q35</f>
        <v>5</v>
      </c>
    </row>
    <row r="36" spans="1:9" ht="15.75" customHeight="1">
      <c r="A36" s="33" t="s">
        <v>2</v>
      </c>
      <c r="B36" s="70">
        <f>mIoU!B36-mIoU!F36</f>
        <v>4.6400000000000006</v>
      </c>
      <c r="C36" s="1">
        <f>mIoU!C36-mIoU!G36</f>
        <v>-6.8300000000000054</v>
      </c>
      <c r="D36" s="1">
        <f>mIoU!D36-mIoU!H36</f>
        <v>-1.0800000000000054</v>
      </c>
      <c r="E36" s="69">
        <f>mIoU!E36-mIoU!I36</f>
        <v>0.24000000000000199</v>
      </c>
      <c r="F36" s="70">
        <f>mIoU!J36-mIoU!N36</f>
        <v>33.620000000000005</v>
      </c>
      <c r="G36" s="73"/>
      <c r="H36" s="1">
        <f>mIoU!L36-mIoU!P36</f>
        <v>0</v>
      </c>
      <c r="I36" s="69">
        <f>mIoU!M36-mIoU!Q36</f>
        <v>0</v>
      </c>
    </row>
    <row r="37" spans="1:9" ht="15.75" customHeight="1">
      <c r="A37" s="33" t="s">
        <v>3</v>
      </c>
      <c r="B37" s="71"/>
      <c r="C37" s="2"/>
      <c r="D37" s="2"/>
      <c r="E37" s="72"/>
      <c r="F37" s="71"/>
      <c r="G37" s="2"/>
      <c r="H37" s="2"/>
      <c r="I37" s="72"/>
    </row>
    <row r="38" spans="1:9" ht="15.75" customHeight="1">
      <c r="A38" s="34" t="s">
        <v>10</v>
      </c>
      <c r="B38" s="74"/>
      <c r="C38" s="75"/>
      <c r="D38" s="75"/>
      <c r="E38" s="76"/>
      <c r="F38" s="74"/>
      <c r="G38" s="75"/>
      <c r="H38" s="75"/>
      <c r="I38" s="76"/>
    </row>
  </sheetData>
  <mergeCells count="3">
    <mergeCell ref="A1:A2"/>
    <mergeCell ref="B2:E2"/>
    <mergeCell ref="F2:I2"/>
  </mergeCells>
  <conditionalFormatting sqref="B3:I36">
    <cfRule type="colorScale" priority="1">
      <colorScale>
        <cfvo type="min"/>
        <cfvo type="formula" val="0"/>
        <cfvo type="max"/>
        <color rgb="FFE67C73"/>
        <color rgb="FFFFFFFF"/>
        <color rgb="FF57BB8A"/>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8"/>
  <sheetViews>
    <sheetView workbookViewId="0"/>
  </sheetViews>
  <sheetFormatPr baseColWidth="10" defaultColWidth="12.6640625" defaultRowHeight="15.75" customHeight="1"/>
  <cols>
    <col min="1" max="1" width="14.33203125" customWidth="1"/>
    <col min="2" max="9" width="6.33203125" customWidth="1"/>
  </cols>
  <sheetData>
    <row r="1" spans="1:11" ht="15.75" customHeight="1">
      <c r="B1" s="247" t="s">
        <v>16</v>
      </c>
      <c r="C1" s="248"/>
      <c r="D1" s="248"/>
      <c r="E1" s="248"/>
      <c r="F1" s="248"/>
      <c r="G1" s="248"/>
      <c r="H1" s="248"/>
      <c r="I1" s="249"/>
      <c r="J1" s="260" t="s">
        <v>17</v>
      </c>
      <c r="K1" s="246"/>
    </row>
    <row r="2" spans="1:11" ht="15.75" customHeight="1">
      <c r="B2" s="252" t="s">
        <v>7</v>
      </c>
      <c r="C2" s="253"/>
      <c r="D2" s="253"/>
      <c r="E2" s="254"/>
      <c r="F2" s="255" t="s">
        <v>8</v>
      </c>
      <c r="G2" s="253"/>
      <c r="H2" s="253"/>
      <c r="I2" s="256"/>
      <c r="J2" s="246"/>
      <c r="K2" s="246"/>
    </row>
    <row r="3" spans="1:11" ht="15.75" customHeight="1">
      <c r="A3" s="4" t="s">
        <v>9</v>
      </c>
      <c r="B3" s="5">
        <v>2.5000000000000001E-2</v>
      </c>
      <c r="C3" s="6">
        <v>0.05</v>
      </c>
      <c r="D3" s="6">
        <v>0.25</v>
      </c>
      <c r="E3" s="6">
        <v>0.5</v>
      </c>
      <c r="F3" s="7">
        <v>2.5000000000000001E-2</v>
      </c>
      <c r="G3" s="6">
        <v>0.05</v>
      </c>
      <c r="H3" s="6">
        <v>0.25</v>
      </c>
      <c r="I3" s="8">
        <v>0.5</v>
      </c>
      <c r="J3" s="246"/>
      <c r="K3" s="246"/>
    </row>
    <row r="4" spans="1:11" ht="15.75" customHeight="1">
      <c r="A4" s="10" t="s">
        <v>0</v>
      </c>
      <c r="B4" s="11">
        <f>mIoU!J4-mIoU!B4</f>
        <v>-0.14999999999999858</v>
      </c>
      <c r="C4" s="11">
        <f>mIoU!K4-mIoU!C4</f>
        <v>0</v>
      </c>
      <c r="D4" s="11">
        <f>mIoU!L4-mIoU!D4</f>
        <v>0.37000000000000099</v>
      </c>
      <c r="E4" s="11">
        <f>mIoU!M4-mIoU!E4</f>
        <v>0</v>
      </c>
      <c r="F4" s="11">
        <f>mIoU!N4-mIoU!F4</f>
        <v>-0.15999999999999659</v>
      </c>
      <c r="G4" s="11">
        <f>mIoU!O4-mIoU!G4</f>
        <v>0</v>
      </c>
      <c r="H4" s="11">
        <f>mIoU!P4-mIoU!H4</f>
        <v>0.37000000000000099</v>
      </c>
      <c r="I4" s="11">
        <f>mIoU!Q4-mIoU!I4</f>
        <v>0</v>
      </c>
      <c r="J4" s="246"/>
      <c r="K4" s="246"/>
    </row>
    <row r="5" spans="1:11" ht="15.75" customHeight="1">
      <c r="A5" s="10" t="s">
        <v>1</v>
      </c>
      <c r="B5" s="11">
        <f>mIoU!J5-mIoU!B5</f>
        <v>-29.159999999999997</v>
      </c>
      <c r="C5" s="11">
        <f>mIoU!K5-mIoU!C5</f>
        <v>-26.52000000000001</v>
      </c>
      <c r="D5" s="11">
        <f>mIoU!L5-mIoU!D5</f>
        <v>-5.9399999999999977</v>
      </c>
      <c r="E5" s="11">
        <f>mIoU!M5-mIoU!E5</f>
        <v>-2.4000000000000057</v>
      </c>
      <c r="F5" s="61"/>
      <c r="G5" s="11">
        <f>mIoU!O5-mIoU!G5</f>
        <v>-1.6400000000000006</v>
      </c>
      <c r="H5" s="11">
        <f>mIoU!P5-mIoU!H5</f>
        <v>-2.8100000000000023</v>
      </c>
      <c r="I5" s="11">
        <f>mIoU!Q5-mIoU!I5</f>
        <v>-2.4599999999999937</v>
      </c>
      <c r="J5" s="246"/>
      <c r="K5" s="246"/>
    </row>
    <row r="6" spans="1:11" ht="15.75" customHeight="1">
      <c r="A6" s="10" t="s">
        <v>2</v>
      </c>
      <c r="B6" s="11">
        <f>mIoU!J6-mIoU!B6</f>
        <v>-50.110000000000007</v>
      </c>
      <c r="C6" s="11">
        <f>mIoU!K6-mIoU!C6</f>
        <v>-12.700000000000003</v>
      </c>
      <c r="D6" s="11">
        <f>mIoU!L6-mIoU!D6</f>
        <v>-57.34</v>
      </c>
      <c r="E6" s="11">
        <f>mIoU!M6-mIoU!E6</f>
        <v>-0.18000000000000682</v>
      </c>
      <c r="F6" s="11">
        <f>mIoU!N6-mIoU!F6</f>
        <v>-22.85</v>
      </c>
      <c r="G6" s="11">
        <f>mIoU!O6-mIoU!G6</f>
        <v>-8.2900000000000134</v>
      </c>
      <c r="H6" s="11">
        <f>mIoU!P6-mIoU!H6</f>
        <v>-8.3000000000000043</v>
      </c>
      <c r="I6" s="11">
        <f>mIoU!Q6-mIoU!I6</f>
        <v>20.429999999999993</v>
      </c>
      <c r="J6" s="246"/>
      <c r="K6" s="246"/>
    </row>
    <row r="7" spans="1:11" ht="15.75" customHeight="1">
      <c r="A7" s="10" t="s">
        <v>3</v>
      </c>
      <c r="B7" s="18"/>
      <c r="C7" s="19"/>
      <c r="D7" s="19"/>
      <c r="E7" s="19"/>
      <c r="F7" s="11">
        <f>mIoU!N7-mIoU!F7</f>
        <v>-7.6500000000000057</v>
      </c>
      <c r="G7" s="11">
        <f>mIoU!O7-mIoU!G7</f>
        <v>-4.4699999999999989</v>
      </c>
      <c r="H7" s="11">
        <f>mIoU!P7-mIoU!H7</f>
        <v>1.8399999999999892</v>
      </c>
      <c r="I7" s="11">
        <f>mIoU!Q7-mIoU!I7</f>
        <v>8.99999999999892E-2</v>
      </c>
      <c r="J7" s="246"/>
      <c r="K7" s="246"/>
    </row>
    <row r="8" spans="1:11" ht="15.75" customHeight="1">
      <c r="A8" s="22" t="s">
        <v>10</v>
      </c>
      <c r="B8" s="23"/>
      <c r="C8" s="24"/>
      <c r="D8" s="24"/>
      <c r="E8" s="24"/>
      <c r="F8" s="11">
        <f>mIoU!N8-mIoU!F8</f>
        <v>4.769999999999996</v>
      </c>
      <c r="G8" s="11">
        <f>mIoU!O8-mIoU!G8</f>
        <v>1.3900000000000006</v>
      </c>
      <c r="H8" s="11">
        <f>mIoU!P8-mIoU!H8</f>
        <v>2.769999999999996</v>
      </c>
      <c r="I8" s="11">
        <f>mIoU!Q8-mIoU!I8</f>
        <v>-0.29999999999999716</v>
      </c>
      <c r="J8" s="246"/>
      <c r="K8" s="246"/>
    </row>
    <row r="9" spans="1:11" ht="15.75" customHeight="1">
      <c r="A9" s="27" t="s">
        <v>11</v>
      </c>
      <c r="B9" s="28"/>
      <c r="C9" s="29"/>
      <c r="D9" s="29"/>
      <c r="E9" s="29"/>
      <c r="F9" s="29"/>
      <c r="G9" s="29"/>
      <c r="H9" s="29"/>
      <c r="I9" s="30"/>
      <c r="J9" s="246"/>
      <c r="K9" s="246"/>
    </row>
    <row r="10" spans="1:11" ht="15.75" customHeight="1">
      <c r="A10" s="33" t="s">
        <v>0</v>
      </c>
      <c r="B10" s="11">
        <f>mIoU!J10-mIoU!B10</f>
        <v>-1.2000000000000028</v>
      </c>
      <c r="C10" s="11">
        <f>mIoU!K10-mIoU!C10</f>
        <v>-12.089999999999996</v>
      </c>
      <c r="D10" s="11">
        <f>mIoU!L10-mIoU!D10</f>
        <v>-10.219999999999999</v>
      </c>
      <c r="E10" s="11">
        <f>mIoU!M10-mIoU!E10</f>
        <v>-9.9999999999994316E-2</v>
      </c>
      <c r="F10" s="11">
        <f>mIoU!N10-mIoU!F10</f>
        <v>1.0799999999999841</v>
      </c>
      <c r="G10" s="11">
        <f>mIoU!O10-mIoU!G10</f>
        <v>-7.3399999999999892</v>
      </c>
      <c r="H10" s="11">
        <f>mIoU!P10-mIoU!H10</f>
        <v>-12.929999999999993</v>
      </c>
      <c r="I10" s="11">
        <f>mIoU!Q10-mIoU!I10</f>
        <v>9.9999999999909051E-3</v>
      </c>
      <c r="J10" s="246"/>
      <c r="K10" s="246"/>
    </row>
    <row r="11" spans="1:11" ht="15.75" customHeight="1">
      <c r="A11" s="33" t="s">
        <v>1</v>
      </c>
      <c r="B11" s="11">
        <f>mIoU!J11-mIoU!B11</f>
        <v>-3.2399999999999949</v>
      </c>
      <c r="C11" s="11">
        <f>mIoU!K11-mIoU!C11</f>
        <v>-0.34999999999999432</v>
      </c>
      <c r="D11" s="11">
        <f>mIoU!L11-mIoU!D11</f>
        <v>-4.1499999999999915</v>
      </c>
      <c r="E11" s="11">
        <f>mIoU!M11-mIoU!E11</f>
        <v>-0.71000000000000796</v>
      </c>
      <c r="F11" s="11">
        <f>mIoU!N11-mIoU!F11</f>
        <v>-24.839999999999989</v>
      </c>
      <c r="G11" s="11">
        <f>mIoU!O11-mIoU!G11</f>
        <v>2.3899999999999864</v>
      </c>
      <c r="H11" s="11">
        <f>mIoU!P11-mIoU!H11</f>
        <v>-2.710000000000008</v>
      </c>
      <c r="I11" s="11">
        <f>mIoU!Q11-mIoU!I11</f>
        <v>-4.5999999999999943</v>
      </c>
      <c r="J11" s="246"/>
      <c r="K11" s="246"/>
    </row>
    <row r="12" spans="1:11" ht="15.75" customHeight="1">
      <c r="A12" s="33" t="s">
        <v>2</v>
      </c>
      <c r="B12" s="11">
        <f>mIoU!J12-mIoU!B12</f>
        <v>-2.7800000000000011</v>
      </c>
      <c r="C12" s="11">
        <f>mIoU!K12-mIoU!C12</f>
        <v>-7.769999999999996</v>
      </c>
      <c r="D12" s="11">
        <f>mIoU!L12-mIoU!D12</f>
        <v>-1.5800000000000125</v>
      </c>
      <c r="E12" s="11">
        <f>mIoU!M12-mIoU!E12</f>
        <v>3.0000000000001137E-2</v>
      </c>
      <c r="F12" s="11">
        <f>mIoU!N12-mIoU!F12</f>
        <v>-41.890000000000008</v>
      </c>
      <c r="G12" s="11">
        <f>mIoU!O12-mIoU!G12</f>
        <v>-34.299999999999997</v>
      </c>
      <c r="H12" s="11">
        <f>mIoU!P12-mIoU!H12</f>
        <v>-31.279999999999994</v>
      </c>
      <c r="I12" s="11">
        <f>mIoU!Q12-mIoU!I12</f>
        <v>29.090000000000011</v>
      </c>
      <c r="J12" s="246"/>
      <c r="K12" s="246"/>
    </row>
    <row r="13" spans="1:11" ht="15.75" customHeight="1">
      <c r="A13" s="33" t="s">
        <v>3</v>
      </c>
      <c r="B13" s="18"/>
      <c r="C13" s="19"/>
      <c r="D13" s="19"/>
      <c r="E13" s="19"/>
      <c r="F13" s="11">
        <f>mIoU!N13-mIoU!F13</f>
        <v>-3.9100000000000037</v>
      </c>
      <c r="G13" s="11">
        <f>mIoU!O13-mIoU!G13</f>
        <v>-1.2299999999999969</v>
      </c>
      <c r="H13" s="11">
        <f>mIoU!P13-mIoU!H13</f>
        <v>-4.2199999999999989</v>
      </c>
      <c r="I13" s="11">
        <f>mIoU!Q13-mIoU!I13</f>
        <v>0.64999999999999147</v>
      </c>
      <c r="J13" s="246"/>
      <c r="K13" s="246"/>
    </row>
    <row r="14" spans="1:11" ht="15.75" customHeight="1">
      <c r="A14" s="34" t="s">
        <v>10</v>
      </c>
      <c r="B14" s="23"/>
      <c r="C14" s="24"/>
      <c r="D14" s="24"/>
      <c r="E14" s="24"/>
      <c r="F14" s="11">
        <f>mIoU!N14-mIoU!F14</f>
        <v>-3.0300000000000011</v>
      </c>
      <c r="G14" s="11">
        <f>mIoU!O14-mIoU!G14</f>
        <v>-0.42000000000000171</v>
      </c>
      <c r="H14" s="11">
        <f>mIoU!P14-mIoU!H14</f>
        <v>10.360000000000007</v>
      </c>
      <c r="I14" s="11">
        <f>mIoU!Q14-mIoU!I14</f>
        <v>0</v>
      </c>
      <c r="J14" s="246"/>
      <c r="K14" s="246"/>
    </row>
    <row r="15" spans="1:11" ht="15.75" customHeight="1">
      <c r="A15" s="36" t="s">
        <v>12</v>
      </c>
      <c r="B15" s="28"/>
      <c r="C15" s="29"/>
      <c r="D15" s="29"/>
      <c r="E15" s="29"/>
      <c r="F15" s="29"/>
      <c r="G15" s="29"/>
      <c r="H15" s="29"/>
      <c r="I15" s="30"/>
      <c r="J15" s="246"/>
      <c r="K15" s="246"/>
    </row>
    <row r="16" spans="1:11" ht="15.75" customHeight="1">
      <c r="A16" s="33" t="s">
        <v>0</v>
      </c>
      <c r="B16" s="11">
        <f>mIoU!J16-mIoU!B16</f>
        <v>0.85000000000000142</v>
      </c>
      <c r="C16" s="11">
        <f>mIoU!K16-mIoU!C16</f>
        <v>-0.49000000000000909</v>
      </c>
      <c r="D16" s="11">
        <f>mIoU!L16-mIoU!D16</f>
        <v>-1.4299999999999997</v>
      </c>
      <c r="E16" s="11">
        <f>mIoU!M16-mIoU!E16</f>
        <v>0</v>
      </c>
      <c r="F16" s="11">
        <f>mIoU!N16-mIoU!F16</f>
        <v>-0.74000000000000199</v>
      </c>
      <c r="G16" s="11">
        <f>mIoU!O16-mIoU!G16</f>
        <v>-0.88000000000000256</v>
      </c>
      <c r="H16" s="11">
        <f>mIoU!P16-mIoU!H16</f>
        <v>-1.4299999999999997</v>
      </c>
      <c r="I16" s="11">
        <f>mIoU!Q16-mIoU!I16</f>
        <v>0</v>
      </c>
      <c r="J16" s="246"/>
      <c r="K16" s="246"/>
    </row>
    <row r="17" spans="1:11" ht="15.75" customHeight="1">
      <c r="A17" s="33" t="s">
        <v>1</v>
      </c>
      <c r="B17" s="11">
        <f>mIoU!J17-mIoU!B17</f>
        <v>-12.519999999999996</v>
      </c>
      <c r="C17" s="11">
        <f>mIoU!K17-mIoU!C17</f>
        <v>-43.07</v>
      </c>
      <c r="D17" s="11">
        <f>mIoU!L17-mIoU!D17</f>
        <v>-6.9299999999999784</v>
      </c>
      <c r="E17" s="11">
        <f>mIoU!M17-mIoU!E17</f>
        <v>-7.6200000000000045</v>
      </c>
      <c r="F17" s="11">
        <f>mIoU!N17-mIoU!F17</f>
        <v>-13.899999999999991</v>
      </c>
      <c r="G17" s="11">
        <f>mIoU!O17-mIoU!G17</f>
        <v>-4.1299999999999955</v>
      </c>
      <c r="H17" s="11">
        <f>mIoU!P17-mIoU!H17</f>
        <v>-24.779999999999994</v>
      </c>
      <c r="I17" s="11">
        <f>mIoU!Q17-mIoU!I17</f>
        <v>-18.070000000000007</v>
      </c>
      <c r="J17" s="246"/>
      <c r="K17" s="246"/>
    </row>
    <row r="18" spans="1:11" ht="15.75" customHeight="1">
      <c r="A18" s="33" t="s">
        <v>2</v>
      </c>
      <c r="B18" s="11">
        <f>mIoU!J18-mIoU!B18</f>
        <v>1.7399999999999949</v>
      </c>
      <c r="C18" s="11">
        <f>mIoU!K18-mIoU!C18</f>
        <v>0.15999999999999659</v>
      </c>
      <c r="D18" s="11">
        <f>mIoU!L18-mIoU!D18</f>
        <v>-23.109999999999992</v>
      </c>
      <c r="E18" s="11">
        <f>mIoU!M18-mIoU!E18</f>
        <v>0.17000000000000171</v>
      </c>
      <c r="F18" s="11">
        <f>mIoU!N18-mIoU!F18</f>
        <v>-45.890000000000015</v>
      </c>
      <c r="G18" s="11">
        <f>mIoU!O18-mIoU!G18</f>
        <v>-17.009999999999998</v>
      </c>
      <c r="H18" s="11">
        <f>mIoU!P18-mIoU!H18</f>
        <v>-47.510000000000005</v>
      </c>
      <c r="I18" s="11">
        <f>mIoU!Q18-mIoU!I18</f>
        <v>34.44</v>
      </c>
      <c r="J18" s="246"/>
      <c r="K18" s="246"/>
    </row>
    <row r="19" spans="1:11" ht="15.75" customHeight="1">
      <c r="A19" s="33" t="s">
        <v>3</v>
      </c>
      <c r="B19" s="18"/>
      <c r="C19" s="19"/>
      <c r="D19" s="19"/>
      <c r="E19" s="19"/>
      <c r="F19" s="11">
        <f>mIoU!N19-mIoU!F19</f>
        <v>-9.0699999999999967</v>
      </c>
      <c r="G19" s="11">
        <f>mIoU!O19-mIoU!G19</f>
        <v>-6.4600000000000009</v>
      </c>
      <c r="H19" s="11">
        <f>mIoU!P19-mIoU!H19</f>
        <v>3.2399999999999949</v>
      </c>
      <c r="I19" s="11">
        <f>mIoU!Q19-mIoU!I19</f>
        <v>1.3000000000000043</v>
      </c>
      <c r="J19" s="246"/>
      <c r="K19" s="246"/>
    </row>
    <row r="20" spans="1:11" ht="15.75" customHeight="1">
      <c r="A20" s="34" t="s">
        <v>10</v>
      </c>
      <c r="B20" s="23"/>
      <c r="C20" s="24"/>
      <c r="D20" s="24"/>
      <c r="E20" s="24"/>
      <c r="F20" s="11">
        <f>mIoU!N20-mIoU!F20</f>
        <v>-9.1500000000000057</v>
      </c>
      <c r="G20" s="11">
        <f>mIoU!O20-mIoU!G20</f>
        <v>-4.5799999999999983</v>
      </c>
      <c r="H20" s="11">
        <f>mIoU!P20-mIoU!H20</f>
        <v>0.25</v>
      </c>
      <c r="I20" s="11">
        <f>mIoU!Q20-mIoU!I20</f>
        <v>1.7299999999999969</v>
      </c>
    </row>
    <row r="21" spans="1:11" ht="15.75" customHeight="1">
      <c r="A21" s="36" t="s">
        <v>13</v>
      </c>
      <c r="B21" s="28"/>
      <c r="C21" s="29"/>
      <c r="D21" s="29"/>
      <c r="E21" s="29"/>
      <c r="F21" s="29"/>
      <c r="G21" s="29"/>
      <c r="H21" s="29"/>
      <c r="I21" s="30"/>
    </row>
    <row r="22" spans="1:11" ht="15.75" customHeight="1">
      <c r="A22" s="33" t="s">
        <v>0</v>
      </c>
      <c r="B22" s="11">
        <f>mIoU!J22-mIoU!B22</f>
        <v>1.1099999999999994</v>
      </c>
      <c r="C22" s="11">
        <f>mIoU!K22-mIoU!C22</f>
        <v>-2.529999999999994</v>
      </c>
      <c r="D22" s="11">
        <f>mIoU!L22-mIoU!D22</f>
        <v>-2.6799999999999926</v>
      </c>
      <c r="E22" s="11">
        <f>mIoU!M22-mIoU!E22</f>
        <v>-4.0000000000006253E-2</v>
      </c>
      <c r="F22" s="11">
        <f>mIoU!N22-mIoU!F22</f>
        <v>5.8499999999999943</v>
      </c>
      <c r="G22" s="11">
        <f>mIoU!O22-mIoU!G22</f>
        <v>-7.7600000000000122</v>
      </c>
      <c r="H22" s="11">
        <f>mIoU!P22-mIoU!H22</f>
        <v>-2.1400000000000148</v>
      </c>
      <c r="I22" s="11">
        <f>mIoU!Q22-mIoU!I22</f>
        <v>1.0000000000005116E-2</v>
      </c>
    </row>
    <row r="23" spans="1:11" ht="15.75" customHeight="1">
      <c r="A23" s="33" t="s">
        <v>1</v>
      </c>
      <c r="B23" s="11">
        <f>mIoU!J23-mIoU!B23</f>
        <v>-0.49000000000000199</v>
      </c>
      <c r="C23" s="11">
        <f>mIoU!K23-mIoU!C23</f>
        <v>-20.270000000000003</v>
      </c>
      <c r="D23" s="11">
        <f>mIoU!L23-mIoU!D23</f>
        <v>-7.2099999999999937</v>
      </c>
      <c r="E23" s="11">
        <f>mIoU!M23-mIoU!E23</f>
        <v>-18.53</v>
      </c>
      <c r="F23" s="11">
        <f>mIoU!N23-mIoU!F23</f>
        <v>-41.980000000000004</v>
      </c>
      <c r="G23" s="11">
        <f>mIoU!O23-mIoU!G23</f>
        <v>-33.72</v>
      </c>
      <c r="H23" s="11">
        <f>mIoU!P23-mIoU!H23</f>
        <v>-4.2900000000000063</v>
      </c>
      <c r="I23" s="11">
        <f>mIoU!Q23-mIoU!I23</f>
        <v>-12.599999999999994</v>
      </c>
    </row>
    <row r="24" spans="1:11" ht="15.75" customHeight="1">
      <c r="A24" s="33" t="s">
        <v>2</v>
      </c>
      <c r="B24" s="11">
        <f>mIoU!J24-mIoU!B24</f>
        <v>-35.360000000000007</v>
      </c>
      <c r="C24" s="11">
        <f>mIoU!K24-mIoU!C24</f>
        <v>-11.410000000000011</v>
      </c>
      <c r="D24" s="11">
        <f>mIoU!L24-mIoU!D24</f>
        <v>1.2799999999999869</v>
      </c>
      <c r="E24" s="11">
        <f>mIoU!M24-mIoU!E24</f>
        <v>0.1600000000000108</v>
      </c>
      <c r="F24" s="11">
        <f>mIoU!N24-mIoU!F24</f>
        <v>-55</v>
      </c>
      <c r="G24" s="11">
        <f>mIoU!O24-mIoU!G24</f>
        <v>-32.31</v>
      </c>
      <c r="H24" s="11">
        <f>mIoU!P24-mIoU!H24</f>
        <v>0.15999999999999659</v>
      </c>
      <c r="I24" s="11">
        <f>mIoU!Q24-mIoU!I24</f>
        <v>-1.9799999999999898</v>
      </c>
    </row>
    <row r="25" spans="1:11" ht="15.75" customHeight="1">
      <c r="A25" s="33" t="s">
        <v>3</v>
      </c>
      <c r="B25" s="18"/>
      <c r="C25" s="19"/>
      <c r="D25" s="19"/>
      <c r="E25" s="19"/>
      <c r="F25" s="11">
        <f>mIoU!N25-mIoU!F25</f>
        <v>5.8699999999999974</v>
      </c>
      <c r="G25" s="11">
        <f>mIoU!O25-mIoU!G25</f>
        <v>-3.5400000000000205</v>
      </c>
      <c r="H25" s="11">
        <f>mIoU!P25-mIoU!H25</f>
        <v>6.8599999999999994</v>
      </c>
      <c r="I25" s="11">
        <f>mIoU!Q25-mIoU!I25</f>
        <v>-0.22999999999998977</v>
      </c>
    </row>
    <row r="26" spans="1:11" ht="15.75" customHeight="1">
      <c r="A26" s="34" t="s">
        <v>10</v>
      </c>
      <c r="B26" s="23"/>
      <c r="C26" s="24"/>
      <c r="D26" s="24"/>
      <c r="E26" s="24"/>
      <c r="F26" s="11">
        <f>mIoU!N26-mIoU!F26</f>
        <v>2.3800000000000026</v>
      </c>
      <c r="G26" s="11">
        <f>mIoU!O26-mIoU!G26</f>
        <v>-0.61999999999999034</v>
      </c>
      <c r="H26" s="11">
        <f>mIoU!P26-mIoU!H26</f>
        <v>1.7199999999999989</v>
      </c>
      <c r="I26" s="11">
        <f>mIoU!Q26-mIoU!I26</f>
        <v>-9.0000000000003411E-2</v>
      </c>
    </row>
    <row r="27" spans="1:11" ht="15.75" customHeight="1">
      <c r="A27" s="36" t="s">
        <v>14</v>
      </c>
      <c r="B27" s="28"/>
      <c r="C27" s="29"/>
      <c r="D27" s="29"/>
      <c r="E27" s="29"/>
      <c r="F27" s="29"/>
      <c r="G27" s="29"/>
      <c r="H27" s="29"/>
      <c r="I27" s="30"/>
    </row>
    <row r="28" spans="1:11" ht="15.75" customHeight="1">
      <c r="A28" s="33" t="s">
        <v>0</v>
      </c>
      <c r="B28" s="11">
        <f>mIoU!J28-mIoU!B28</f>
        <v>0.21000000000000085</v>
      </c>
      <c r="C28" s="11">
        <f>mIoU!K28-mIoU!C28</f>
        <v>-7.3500000000000014</v>
      </c>
      <c r="D28" s="11">
        <f>mIoU!L28-mIoU!D28</f>
        <v>-3.0399999999999991</v>
      </c>
      <c r="E28" s="11">
        <f>mIoU!M28-mIoU!E28</f>
        <v>0</v>
      </c>
      <c r="F28" s="11">
        <f>mIoU!N28-mIoU!F28</f>
        <v>0.21000000000000085</v>
      </c>
      <c r="G28" s="11">
        <f>mIoU!O28-mIoU!G28</f>
        <v>-2.5099999999999909</v>
      </c>
      <c r="H28" s="11">
        <f>mIoU!P28-mIoU!H28</f>
        <v>-1.2299999999999969</v>
      </c>
      <c r="I28" s="11">
        <f>mIoU!Q28-mIoU!I28</f>
        <v>0</v>
      </c>
    </row>
    <row r="29" spans="1:11" ht="15.75" customHeight="1">
      <c r="A29" s="33" t="s">
        <v>1</v>
      </c>
      <c r="B29" s="11">
        <f>mIoU!J29-mIoU!B29</f>
        <v>-15.340000000000003</v>
      </c>
      <c r="C29" s="11">
        <f>mIoU!K29-mIoU!C29</f>
        <v>-13.990000000000002</v>
      </c>
      <c r="D29" s="11">
        <f>mIoU!L29-mIoU!D29</f>
        <v>-22.030000000000008</v>
      </c>
      <c r="E29" s="11">
        <f>mIoU!M29-mIoU!E29</f>
        <v>-0.20000000000000284</v>
      </c>
      <c r="F29" s="11">
        <f>mIoU!N29-mIoU!F29</f>
        <v>-19.240000000000002</v>
      </c>
      <c r="G29" s="11">
        <f>mIoU!O29-mIoU!G29</f>
        <v>-25.62</v>
      </c>
      <c r="H29" s="11">
        <f>mIoU!P29-mIoU!H29</f>
        <v>-5.9500000000000099</v>
      </c>
      <c r="I29" s="11">
        <f>mIoU!Q29-mIoU!I29</f>
        <v>-11.54</v>
      </c>
    </row>
    <row r="30" spans="1:11" ht="15.75" customHeight="1">
      <c r="A30" s="33" t="s">
        <v>2</v>
      </c>
      <c r="B30" s="11">
        <f>mIoU!J30-mIoU!B30</f>
        <v>0.67999999999999972</v>
      </c>
      <c r="C30" s="11">
        <f>mIoU!K30-mIoU!C30</f>
        <v>1.4799999999999969</v>
      </c>
      <c r="D30" s="11">
        <f>mIoU!L30-mIoU!D30</f>
        <v>3.9999999999999147E-2</v>
      </c>
      <c r="E30" s="11">
        <f>mIoU!M30-mIoU!E30</f>
        <v>-0.40999999999999659</v>
      </c>
      <c r="F30" s="61"/>
      <c r="G30" s="11">
        <f>mIoU!O30-mIoU!G30</f>
        <v>-11.07</v>
      </c>
      <c r="H30" s="11">
        <f>mIoU!P30-mIoU!H30</f>
        <v>3.9999999999999147E-2</v>
      </c>
      <c r="I30" s="11">
        <f>mIoU!Q30-mIoU!I30</f>
        <v>-22.07</v>
      </c>
    </row>
    <row r="31" spans="1:11" ht="15.75" customHeight="1">
      <c r="A31" s="33" t="s">
        <v>3</v>
      </c>
      <c r="B31" s="18"/>
      <c r="C31" s="19"/>
      <c r="D31" s="19"/>
      <c r="E31" s="19"/>
      <c r="F31" s="11">
        <f>mIoU!N31-mIoU!F31</f>
        <v>1.5899999999999963</v>
      </c>
      <c r="G31" s="11">
        <f>mIoU!O31-mIoU!G31</f>
        <v>-4.0599999999999952</v>
      </c>
      <c r="H31" s="11">
        <f>mIoU!P31-mIoU!H31</f>
        <v>-11.350000000000001</v>
      </c>
      <c r="I31" s="11">
        <f>mIoU!Q31-mIoU!I31</f>
        <v>0</v>
      </c>
    </row>
    <row r="32" spans="1:11" ht="15.75" customHeight="1">
      <c r="A32" s="34" t="s">
        <v>10</v>
      </c>
      <c r="B32" s="23"/>
      <c r="C32" s="24"/>
      <c r="D32" s="24"/>
      <c r="E32" s="24"/>
      <c r="F32" s="11">
        <f>mIoU!N32-mIoU!F32</f>
        <v>-0.91000000000000369</v>
      </c>
      <c r="G32" s="11">
        <f>mIoU!O32-mIoU!G32</f>
        <v>-2.3200000000000003</v>
      </c>
      <c r="H32" s="11">
        <f>mIoU!P32-mIoU!H32</f>
        <v>1.9999999999996021E-2</v>
      </c>
      <c r="I32" s="11">
        <f>mIoU!Q32-mIoU!I32</f>
        <v>0</v>
      </c>
    </row>
    <row r="33" spans="1:9" ht="15.75" customHeight="1">
      <c r="A33" s="36" t="s">
        <v>15</v>
      </c>
      <c r="B33" s="28"/>
      <c r="C33" s="29"/>
      <c r="D33" s="29"/>
      <c r="E33" s="29"/>
      <c r="F33" s="29"/>
      <c r="G33" s="29"/>
      <c r="H33" s="29"/>
      <c r="I33" s="30"/>
    </row>
    <row r="34" spans="1:9" ht="15.75" customHeight="1">
      <c r="A34" s="33" t="s">
        <v>0</v>
      </c>
      <c r="B34" s="11">
        <f>mIoU!J34-mIoU!B34</f>
        <v>3.4099999999999966</v>
      </c>
      <c r="C34" s="11">
        <f>mIoU!K34-mIoU!C34</f>
        <v>2.9200000000000017</v>
      </c>
      <c r="D34" s="11">
        <f>mIoU!L34-mIoU!D34</f>
        <v>0.94000000000000483</v>
      </c>
      <c r="E34" s="11">
        <f>mIoU!M34-mIoU!E34</f>
        <v>9.9999999999980105E-3</v>
      </c>
      <c r="F34" s="11">
        <f>mIoU!N34-mIoU!F34</f>
        <v>3.4600000000000009</v>
      </c>
      <c r="G34" s="11">
        <f>mIoU!O34-mIoU!G34</f>
        <v>2.9200000000000017</v>
      </c>
      <c r="H34" s="11">
        <f>mIoU!P34-mIoU!H34</f>
        <v>0.96000000000000085</v>
      </c>
      <c r="I34" s="11">
        <f>mIoU!Q34-mIoU!I34</f>
        <v>9.9999999999980105E-3</v>
      </c>
    </row>
    <row r="35" spans="1:9" ht="15.75" customHeight="1">
      <c r="A35" s="33" t="s">
        <v>1</v>
      </c>
      <c r="B35" s="11">
        <f>mIoU!J35-mIoU!B35</f>
        <v>-12.229999999999997</v>
      </c>
      <c r="C35" s="11">
        <f>mIoU!K35-mIoU!C35</f>
        <v>1.1899999999999906</v>
      </c>
      <c r="D35" s="11">
        <f>mIoU!L35-mIoU!D35</f>
        <v>-5.5000000000000071</v>
      </c>
      <c r="E35" s="11">
        <f>mIoU!M35-mIoU!E35</f>
        <v>-3.740000000000002</v>
      </c>
      <c r="F35" s="11">
        <f>mIoU!N35-mIoU!F35</f>
        <v>2.789999999999992</v>
      </c>
      <c r="G35" s="11">
        <f>mIoU!O35-mIoU!G35</f>
        <v>-5.9200000000000017</v>
      </c>
      <c r="H35" s="11">
        <f>mIoU!P35-mIoU!H35</f>
        <v>-5.210000000000008</v>
      </c>
      <c r="I35" s="11">
        <f>mIoU!Q35-mIoU!I35</f>
        <v>-8.8799999999999955</v>
      </c>
    </row>
    <row r="36" spans="1:9" ht="15.75" customHeight="1">
      <c r="A36" s="33" t="s">
        <v>2</v>
      </c>
      <c r="B36" s="11">
        <f>mIoU!J36-mIoU!B36</f>
        <v>-13.530000000000008</v>
      </c>
      <c r="C36" s="61"/>
      <c r="D36" s="11">
        <f>mIoU!L36-mIoU!D36</f>
        <v>0.52000000000000313</v>
      </c>
      <c r="E36" s="11">
        <f>mIoU!M36-mIoU!E36</f>
        <v>0</v>
      </c>
      <c r="F36" s="11">
        <f>mIoU!N36-mIoU!F36</f>
        <v>-42.510000000000005</v>
      </c>
      <c r="G36" s="11">
        <f>mIoU!O36-mIoU!G36</f>
        <v>-45.19</v>
      </c>
      <c r="H36" s="11">
        <f>mIoU!P36-mIoU!H36</f>
        <v>-0.56000000000000227</v>
      </c>
      <c r="I36" s="11">
        <f>mIoU!Q36-mIoU!I36</f>
        <v>0.24000000000000199</v>
      </c>
    </row>
    <row r="37" spans="1:9" ht="15.75" customHeight="1">
      <c r="A37" s="33" t="s">
        <v>3</v>
      </c>
      <c r="B37" s="18"/>
      <c r="C37" s="19"/>
      <c r="D37" s="19"/>
      <c r="E37" s="19"/>
      <c r="F37" s="11">
        <f>mIoU!N37-mIoU!F37</f>
        <v>-0.32000000000000028</v>
      </c>
      <c r="G37" s="11">
        <f>mIoU!O37-mIoU!G37</f>
        <v>5.9999999999995168E-2</v>
      </c>
      <c r="H37" s="11">
        <f>mIoU!P37-mIoU!H37</f>
        <v>-4.5</v>
      </c>
      <c r="I37" s="11">
        <f>mIoU!Q37-mIoU!I37</f>
        <v>-1.1200000000000045</v>
      </c>
    </row>
    <row r="38" spans="1:9" ht="15.75" customHeight="1">
      <c r="A38" s="34" t="s">
        <v>10</v>
      </c>
      <c r="B38" s="23"/>
      <c r="C38" s="24"/>
      <c r="D38" s="24"/>
      <c r="E38" s="24"/>
      <c r="F38" s="11">
        <f>mIoU!N38-mIoU!F38</f>
        <v>1.6400000000000006</v>
      </c>
      <c r="G38" s="11">
        <f>mIoU!O38-mIoU!G38</f>
        <v>0.53000000000000114</v>
      </c>
      <c r="H38" s="11">
        <f>mIoU!P38-mIoU!H38</f>
        <v>-2.9399999999999977</v>
      </c>
      <c r="I38" s="11">
        <f>mIoU!Q38-mIoU!I38</f>
        <v>-7.0000000000000284E-2</v>
      </c>
    </row>
  </sheetData>
  <mergeCells count="4">
    <mergeCell ref="B1:I1"/>
    <mergeCell ref="J1:K19"/>
    <mergeCell ref="B2:E2"/>
    <mergeCell ref="F2:I2"/>
  </mergeCells>
  <conditionalFormatting sqref="B4:I38">
    <cfRule type="colorScale" priority="1">
      <colorScale>
        <cfvo type="min"/>
        <cfvo type="formula" val="0"/>
        <cfvo type="max"/>
        <color rgb="FFE67C73"/>
        <color rgb="FFFFFFFF"/>
        <color rgb="FF57BB8A"/>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38"/>
  <sheetViews>
    <sheetView workbookViewId="0"/>
  </sheetViews>
  <sheetFormatPr baseColWidth="10" defaultColWidth="12.6640625" defaultRowHeight="15.75" customHeight="1"/>
  <cols>
    <col min="1" max="1" width="14.33203125" customWidth="1"/>
    <col min="2" max="9" width="6.33203125" customWidth="1"/>
    <col min="12" max="20" width="6.33203125" customWidth="1"/>
  </cols>
  <sheetData>
    <row r="1" spans="1:20" ht="15.75" customHeight="1">
      <c r="B1" s="261" t="s">
        <v>5</v>
      </c>
      <c r="C1" s="248"/>
      <c r="D1" s="248"/>
      <c r="E1" s="248"/>
      <c r="F1" s="248"/>
      <c r="G1" s="248"/>
      <c r="H1" s="248"/>
      <c r="I1" s="249"/>
      <c r="J1" s="260" t="s">
        <v>18</v>
      </c>
      <c r="K1" s="246"/>
      <c r="L1" s="262" t="s">
        <v>19</v>
      </c>
      <c r="M1" s="248"/>
      <c r="N1" s="248"/>
      <c r="O1" s="248"/>
      <c r="P1" s="248"/>
      <c r="Q1" s="248"/>
      <c r="R1" s="248"/>
      <c r="S1" s="249"/>
      <c r="T1" s="77"/>
    </row>
    <row r="2" spans="1:20" ht="15.75" customHeight="1">
      <c r="B2" s="263" t="s">
        <v>7</v>
      </c>
      <c r="C2" s="264"/>
      <c r="D2" s="264"/>
      <c r="E2" s="265"/>
      <c r="F2" s="266" t="s">
        <v>8</v>
      </c>
      <c r="G2" s="264"/>
      <c r="H2" s="264"/>
      <c r="I2" s="265"/>
      <c r="J2" s="246"/>
      <c r="K2" s="246"/>
      <c r="L2" s="263" t="s">
        <v>7</v>
      </c>
      <c r="M2" s="264"/>
      <c r="N2" s="264"/>
      <c r="O2" s="265"/>
      <c r="P2" s="266" t="s">
        <v>8</v>
      </c>
      <c r="Q2" s="264"/>
      <c r="R2" s="264"/>
      <c r="S2" s="265"/>
      <c r="T2" s="78">
        <f>AVERAGE(Q7,Q13,Q19,Q25,Q37)</f>
        <v>42.937299999999993</v>
      </c>
    </row>
    <row r="3" spans="1:20" ht="15.75" customHeight="1">
      <c r="A3" s="4" t="s">
        <v>9</v>
      </c>
      <c r="B3" s="5">
        <v>2.5000000000000001E-2</v>
      </c>
      <c r="C3" s="6">
        <v>0.05</v>
      </c>
      <c r="D3" s="6">
        <v>0.25</v>
      </c>
      <c r="E3" s="6">
        <v>0.5</v>
      </c>
      <c r="F3" s="7">
        <v>2.5000000000000001E-2</v>
      </c>
      <c r="G3" s="6">
        <v>0.05</v>
      </c>
      <c r="H3" s="6">
        <v>0.25</v>
      </c>
      <c r="I3" s="79">
        <v>0.5</v>
      </c>
      <c r="J3" s="246"/>
      <c r="K3" s="246"/>
      <c r="L3" s="5">
        <v>2.5000000000000001E-2</v>
      </c>
      <c r="M3" s="6">
        <v>0.05</v>
      </c>
      <c r="N3" s="6">
        <v>0.25</v>
      </c>
      <c r="O3" s="6">
        <v>0.5</v>
      </c>
      <c r="P3" s="7">
        <v>2.5000000000000001E-2</v>
      </c>
      <c r="Q3" s="6">
        <v>0.05</v>
      </c>
      <c r="R3" s="6">
        <v>0.25</v>
      </c>
      <c r="S3" s="79">
        <v>0.5</v>
      </c>
      <c r="T3" s="80">
        <f>MEDIAN(Q7,Q13,Q19,Q25,Q37)</f>
        <v>56.233499999999999</v>
      </c>
    </row>
    <row r="4" spans="1:20" ht="15.75" customHeight="1">
      <c r="A4" s="10" t="s">
        <v>0</v>
      </c>
      <c r="B4" s="81">
        <f>mIoU!B4*(1-B$3)+100*B$3</f>
        <v>33.816999999999993</v>
      </c>
      <c r="C4" s="82">
        <f>mIoU!C4*(1-C$3)+100*C$3</f>
        <v>35.361999999999995</v>
      </c>
      <c r="D4" s="82">
        <f>mIoU!D4*(1-D$3)+100*D$3</f>
        <v>48.692499999999995</v>
      </c>
      <c r="E4" s="82">
        <f>mIoU!E4*(1-E$3)+100*E$3</f>
        <v>65.98</v>
      </c>
      <c r="F4" s="82">
        <f>mIoU!F4*(1-F$3)+100*F$3</f>
        <v>33.816999999999993</v>
      </c>
      <c r="G4" s="82">
        <f>mIoU!G4*(1-G$3)+100*G$3</f>
        <v>35.361999999999995</v>
      </c>
      <c r="H4" s="82">
        <f>mIoU!H4*(1-H$3)+100*H$3</f>
        <v>48.692499999999995</v>
      </c>
      <c r="I4" s="83">
        <f>mIoU!I4*(1-I$3)+100*I$3</f>
        <v>65.98</v>
      </c>
      <c r="J4" s="246"/>
      <c r="K4" s="246"/>
      <c r="L4" s="81">
        <f t="shared" ref="L4:S4" si="0">(100-B4)+(100*B$3)</f>
        <v>68.683000000000007</v>
      </c>
      <c r="M4" s="81">
        <f t="shared" si="0"/>
        <v>69.638000000000005</v>
      </c>
      <c r="N4" s="81">
        <f t="shared" si="0"/>
        <v>76.307500000000005</v>
      </c>
      <c r="O4" s="81">
        <f t="shared" si="0"/>
        <v>84.02</v>
      </c>
      <c r="P4" s="81">
        <f t="shared" si="0"/>
        <v>68.683000000000007</v>
      </c>
      <c r="Q4" s="81">
        <f t="shared" si="0"/>
        <v>69.638000000000005</v>
      </c>
      <c r="R4" s="81">
        <f t="shared" si="0"/>
        <v>76.307500000000005</v>
      </c>
      <c r="S4" s="81">
        <f t="shared" si="0"/>
        <v>84.02</v>
      </c>
      <c r="T4" s="84">
        <f>STDEV(Q7,Q13,Q19,Q25,Q37)</f>
        <v>22.121513026350627</v>
      </c>
    </row>
    <row r="5" spans="1:20" ht="15.75" customHeight="1">
      <c r="A5" s="10" t="s">
        <v>1</v>
      </c>
      <c r="B5" s="81">
        <f>mIoU!B5*(1-B$3)+100*B$3</f>
        <v>73.674999999999997</v>
      </c>
      <c r="C5" s="82">
        <f>mIoU!C5*(1-C$3)+100*C$3</f>
        <v>93.160000000000011</v>
      </c>
      <c r="D5" s="82">
        <f>mIoU!D5*(1-D$3)+100*D$3</f>
        <v>96.452500000000001</v>
      </c>
      <c r="E5" s="85">
        <f>mIoU!E5*(1-E$3)+100*E$3</f>
        <v>98.17</v>
      </c>
      <c r="F5" s="86"/>
      <c r="G5" s="82">
        <f>mIoU!G5*(1-G$3)+100*G$3</f>
        <v>92.285999999999987</v>
      </c>
      <c r="H5" s="82">
        <f>mIoU!H5*(1-H$3)+100*H$3</f>
        <v>96.28</v>
      </c>
      <c r="I5" s="83">
        <f>mIoU!I5*(1-I$3)+100*I$3</f>
        <v>98.16</v>
      </c>
      <c r="J5" s="246"/>
      <c r="K5" s="246"/>
      <c r="L5" s="81">
        <f t="shared" ref="L5:O5" si="1">(100-B5)+(100*B$3)</f>
        <v>28.825000000000003</v>
      </c>
      <c r="M5" s="87">
        <f t="shared" si="1"/>
        <v>11.839999999999989</v>
      </c>
      <c r="N5" s="81">
        <f t="shared" si="1"/>
        <v>28.547499999999999</v>
      </c>
      <c r="O5" s="81">
        <f t="shared" si="1"/>
        <v>51.83</v>
      </c>
      <c r="P5" s="86"/>
      <c r="Q5" s="81">
        <f t="shared" ref="Q5:S5" si="2">(100-G5)+(100*G$3)</f>
        <v>12.714000000000013</v>
      </c>
      <c r="R5" s="81">
        <f t="shared" si="2"/>
        <v>28.72</v>
      </c>
      <c r="S5" s="81">
        <f t="shared" si="2"/>
        <v>51.84</v>
      </c>
      <c r="T5" s="84"/>
    </row>
    <row r="6" spans="1:20" ht="15.75" customHeight="1">
      <c r="A6" s="10" t="s">
        <v>2</v>
      </c>
      <c r="B6" s="81">
        <f>mIoU!B6*(1-B$3)+100*B$3</f>
        <v>89.362750000000005</v>
      </c>
      <c r="C6" s="82">
        <f>mIoU!C6*(1-C$3)+100*C$3</f>
        <v>83.925999999999988</v>
      </c>
      <c r="D6" s="82">
        <f>mIoU!D6*(1-D$3)+100*D$3</f>
        <v>79.292500000000004</v>
      </c>
      <c r="E6" s="82">
        <f>mIoU!E6*(1-E$3)+100*E$3</f>
        <v>88.44</v>
      </c>
      <c r="F6" s="82">
        <f>mIoU!F6*(1-F$3)+100*F$3</f>
        <v>86.934999999999988</v>
      </c>
      <c r="G6" s="82">
        <f>mIoU!G6*(1-G$3)+100*G$3</f>
        <v>73.438000000000002</v>
      </c>
      <c r="H6" s="82">
        <f>mIoU!H6*(1-H$3)+100*H$3</f>
        <v>79.037499999999994</v>
      </c>
      <c r="I6" s="83">
        <f>mIoU!I6*(1-I$3)+100*I$3</f>
        <v>71.66</v>
      </c>
      <c r="J6" s="246"/>
      <c r="K6" s="246"/>
      <c r="L6" s="81">
        <f t="shared" ref="L6:S6" si="3">(100-B6)+(100*B$3)</f>
        <v>13.137249999999995</v>
      </c>
      <c r="M6" s="81">
        <f t="shared" si="3"/>
        <v>21.074000000000012</v>
      </c>
      <c r="N6" s="81">
        <f t="shared" si="3"/>
        <v>45.707499999999996</v>
      </c>
      <c r="O6" s="81">
        <f t="shared" si="3"/>
        <v>61.56</v>
      </c>
      <c r="P6" s="81">
        <f t="shared" si="3"/>
        <v>15.565000000000012</v>
      </c>
      <c r="Q6" s="81">
        <f t="shared" si="3"/>
        <v>31.561999999999998</v>
      </c>
      <c r="R6" s="81">
        <f t="shared" si="3"/>
        <v>45.962500000000006</v>
      </c>
      <c r="S6" s="81">
        <f t="shared" si="3"/>
        <v>78.34</v>
      </c>
      <c r="T6" s="84"/>
    </row>
    <row r="7" spans="1:20" ht="15.75" customHeight="1">
      <c r="A7" s="10" t="s">
        <v>3</v>
      </c>
      <c r="B7" s="88"/>
      <c r="C7" s="89"/>
      <c r="D7" s="89"/>
      <c r="E7" s="89"/>
      <c r="F7" s="82">
        <f>mIoU!F7*(1-F$3)+100*F$3</f>
        <v>78.003999999999991</v>
      </c>
      <c r="G7" s="82">
        <f>mIoU!G7*(1-G$3)+100*G$3</f>
        <v>89.93</v>
      </c>
      <c r="H7" s="82">
        <f>mIoU!H7*(1-H$3)+100*H$3</f>
        <v>94.42</v>
      </c>
      <c r="I7" s="83">
        <f>mIoU!I7*(1-I$3)+100*I$3</f>
        <v>97.56</v>
      </c>
      <c r="J7" s="246"/>
      <c r="K7" s="246"/>
      <c r="L7" s="88"/>
      <c r="M7" s="89"/>
      <c r="N7" s="89"/>
      <c r="O7" s="89"/>
      <c r="P7" s="81">
        <f t="shared" ref="P7:S7" si="4">(100-F7)+(100*F$3)</f>
        <v>24.496000000000009</v>
      </c>
      <c r="Q7" s="81">
        <f t="shared" si="4"/>
        <v>15.069999999999993</v>
      </c>
      <c r="R7" s="81">
        <f t="shared" si="4"/>
        <v>30.58</v>
      </c>
      <c r="S7" s="81">
        <f t="shared" si="4"/>
        <v>52.44</v>
      </c>
      <c r="T7" s="84"/>
    </row>
    <row r="8" spans="1:20" ht="15.75" customHeight="1">
      <c r="A8" s="22" t="s">
        <v>10</v>
      </c>
      <c r="B8" s="90"/>
      <c r="C8" s="91"/>
      <c r="D8" s="91"/>
      <c r="E8" s="91"/>
      <c r="F8" s="92">
        <f>mIoU!F8*(1-F$3)+100*F$3</f>
        <v>76.677999999999997</v>
      </c>
      <c r="G8" s="92">
        <f>mIoU!G8*(1-G$3)+100*G$3</f>
        <v>85.293999999999997</v>
      </c>
      <c r="H8" s="92">
        <f>mIoU!H8*(1-H$3)+100*H$3</f>
        <v>94.375</v>
      </c>
      <c r="I8" s="93">
        <f>mIoU!I8*(1-I$3)+100*I$3</f>
        <v>95.99</v>
      </c>
      <c r="J8" s="246"/>
      <c r="K8" s="246"/>
      <c r="L8" s="90"/>
      <c r="M8" s="91"/>
      <c r="N8" s="91"/>
      <c r="O8" s="91"/>
      <c r="P8" s="81">
        <f t="shared" ref="P8:S8" si="5">(100-F8)+(100*F$3)</f>
        <v>25.822000000000003</v>
      </c>
      <c r="Q8" s="81">
        <f t="shared" si="5"/>
        <v>19.706000000000003</v>
      </c>
      <c r="R8" s="81">
        <f t="shared" si="5"/>
        <v>30.625</v>
      </c>
      <c r="S8" s="81">
        <f t="shared" si="5"/>
        <v>54.010000000000005</v>
      </c>
      <c r="T8" s="84"/>
    </row>
    <row r="9" spans="1:20" ht="15.75" customHeight="1">
      <c r="A9" s="94" t="s">
        <v>11</v>
      </c>
      <c r="B9" s="81"/>
      <c r="C9" s="82"/>
      <c r="D9" s="82"/>
      <c r="E9" s="82"/>
      <c r="F9" s="82"/>
      <c r="G9" s="82"/>
      <c r="H9" s="82"/>
      <c r="I9" s="83"/>
      <c r="J9" s="246"/>
      <c r="K9" s="246"/>
      <c r="L9" s="81"/>
      <c r="M9" s="82"/>
      <c r="N9" s="82"/>
      <c r="O9" s="82"/>
      <c r="P9" s="82"/>
      <c r="Q9" s="81"/>
      <c r="R9" s="81"/>
      <c r="S9" s="81"/>
      <c r="T9" s="84"/>
    </row>
    <row r="10" spans="1:20" ht="15.75" customHeight="1">
      <c r="A10" s="10" t="s">
        <v>0</v>
      </c>
      <c r="B10" s="81">
        <f>mIoU!B10*(1-B$3)+100*B$3</f>
        <v>56.046999999999997</v>
      </c>
      <c r="C10" s="82">
        <f>mIoU!C10*(1-C$3)+100*C$3</f>
        <v>73.779999999999987</v>
      </c>
      <c r="D10" s="82">
        <f>mIoU!D10*(1-D$3)+100*D$3</f>
        <v>89.267499999999998</v>
      </c>
      <c r="E10" s="82">
        <f>mIoU!E10*(1-E$3)+100*E$3</f>
        <v>89.435000000000002</v>
      </c>
      <c r="F10" s="82">
        <f>mIoU!F10*(1-F$3)+100*F$3</f>
        <v>68.605000000000004</v>
      </c>
      <c r="G10" s="82">
        <f>mIoU!G10*(1-G$3)+100*G$3</f>
        <v>77.066999999999993</v>
      </c>
      <c r="H10" s="82">
        <f>mIoU!H10*(1-H$3)+100*H$3</f>
        <v>85.592500000000001</v>
      </c>
      <c r="I10" s="83">
        <f>mIoU!I10*(1-I$3)+100*I$3</f>
        <v>85.35</v>
      </c>
      <c r="J10" s="246"/>
      <c r="K10" s="246"/>
      <c r="L10" s="81">
        <f t="shared" ref="L10:S10" si="6">(100-B10)+(100*B$3)</f>
        <v>46.453000000000003</v>
      </c>
      <c r="M10" s="81">
        <f t="shared" si="6"/>
        <v>31.220000000000013</v>
      </c>
      <c r="N10" s="81">
        <f t="shared" si="6"/>
        <v>35.732500000000002</v>
      </c>
      <c r="O10" s="81">
        <f t="shared" si="6"/>
        <v>60.564999999999998</v>
      </c>
      <c r="P10" s="81">
        <f t="shared" si="6"/>
        <v>33.894999999999996</v>
      </c>
      <c r="Q10" s="81">
        <f t="shared" si="6"/>
        <v>27.933000000000007</v>
      </c>
      <c r="R10" s="81">
        <f t="shared" si="6"/>
        <v>39.407499999999999</v>
      </c>
      <c r="S10" s="81">
        <f t="shared" si="6"/>
        <v>64.650000000000006</v>
      </c>
      <c r="T10" s="84"/>
    </row>
    <row r="11" spans="1:20" ht="15.75" customHeight="1">
      <c r="A11" s="10" t="s">
        <v>1</v>
      </c>
      <c r="B11" s="81">
        <f>mIoU!B11*(1-B$3)+100*B$3</f>
        <v>80.470749999999995</v>
      </c>
      <c r="C11" s="82">
        <f>mIoU!C11*(1-C$3)+100*C$3</f>
        <v>83.051999999999992</v>
      </c>
      <c r="D11" s="82">
        <f>mIoU!D11*(1-D$3)+100*D$3</f>
        <v>87.632499999999993</v>
      </c>
      <c r="E11" s="82">
        <f>mIoU!E11*(1-E$3)+100*E$3</f>
        <v>91.88</v>
      </c>
      <c r="F11" s="82">
        <f>mIoU!F11*(1-F$3)+100*F$3</f>
        <v>83.200749999999999</v>
      </c>
      <c r="G11" s="82">
        <f>mIoU!G11*(1-G$3)+100*G$3</f>
        <v>85.607500000000002</v>
      </c>
      <c r="H11" s="82">
        <f>mIoU!H11*(1-H$3)+100*H$3</f>
        <v>86.837500000000006</v>
      </c>
      <c r="I11" s="95">
        <f>mIoU!I11*(1-I$3)+100*I$3</f>
        <v>92.765000000000001</v>
      </c>
      <c r="J11" s="246"/>
      <c r="K11" s="246"/>
      <c r="L11" s="81">
        <f t="shared" ref="L11:S11" si="7">(100-B11)+(100*B$3)</f>
        <v>22.029250000000005</v>
      </c>
      <c r="M11" s="81">
        <f t="shared" si="7"/>
        <v>21.948000000000008</v>
      </c>
      <c r="N11" s="81">
        <f t="shared" si="7"/>
        <v>37.367500000000007</v>
      </c>
      <c r="O11" s="81">
        <f t="shared" si="7"/>
        <v>58.120000000000005</v>
      </c>
      <c r="P11" s="81">
        <f t="shared" si="7"/>
        <v>19.299250000000001</v>
      </c>
      <c r="Q11" s="81">
        <f t="shared" si="7"/>
        <v>19.392499999999998</v>
      </c>
      <c r="R11" s="81">
        <f t="shared" si="7"/>
        <v>38.162499999999994</v>
      </c>
      <c r="S11" s="81">
        <f t="shared" si="7"/>
        <v>57.234999999999999</v>
      </c>
      <c r="T11" s="84"/>
    </row>
    <row r="12" spans="1:20" ht="15.75" customHeight="1">
      <c r="A12" s="10" t="s">
        <v>2</v>
      </c>
      <c r="B12" s="81">
        <f>mIoU!B12*(1-B$3)+100*B$3</f>
        <v>74.620750000000001</v>
      </c>
      <c r="C12" s="82">
        <f>mIoU!C12*(1-C$3)+100*C$3</f>
        <v>89.597499999999997</v>
      </c>
      <c r="D12" s="82">
        <f>mIoU!D12*(1-D$3)+100*D$3</f>
        <v>83.717500000000001</v>
      </c>
      <c r="E12" s="82">
        <f>mIoU!E12*(1-E$3)+100*E$3</f>
        <v>91.42</v>
      </c>
      <c r="F12" s="82">
        <f>mIoU!F12*(1-F$3)+100*F$3</f>
        <v>62.111500000000007</v>
      </c>
      <c r="G12" s="82">
        <f>mIoU!G12*(1-G$3)+100*G$3</f>
        <v>55.872499999999995</v>
      </c>
      <c r="H12" s="82">
        <f>mIoU!H12*(1-H$3)+100*H$3</f>
        <v>62.897499999999994</v>
      </c>
      <c r="I12" s="83">
        <f>mIoU!I12*(1-I$3)+100*I$3</f>
        <v>76.89</v>
      </c>
      <c r="J12" s="246"/>
      <c r="K12" s="246"/>
      <c r="L12" s="81">
        <f t="shared" ref="L12:S12" si="8">(100-B12)+(100*B$3)</f>
        <v>27.879249999999999</v>
      </c>
      <c r="M12" s="87">
        <f t="shared" si="8"/>
        <v>15.402500000000003</v>
      </c>
      <c r="N12" s="81">
        <f t="shared" si="8"/>
        <v>41.282499999999999</v>
      </c>
      <c r="O12" s="81">
        <f t="shared" si="8"/>
        <v>58.58</v>
      </c>
      <c r="P12" s="81">
        <f t="shared" si="8"/>
        <v>40.388499999999993</v>
      </c>
      <c r="Q12" s="81">
        <f t="shared" si="8"/>
        <v>49.127500000000005</v>
      </c>
      <c r="R12" s="81">
        <f t="shared" si="8"/>
        <v>62.102500000000006</v>
      </c>
      <c r="S12" s="81">
        <f t="shared" si="8"/>
        <v>73.11</v>
      </c>
      <c r="T12" s="84"/>
    </row>
    <row r="13" spans="1:20" ht="15.75" customHeight="1">
      <c r="A13" s="10" t="s">
        <v>3</v>
      </c>
      <c r="B13" s="88"/>
      <c r="C13" s="89"/>
      <c r="D13" s="89"/>
      <c r="E13" s="89"/>
      <c r="F13" s="82">
        <f>mIoU!F13*(1-F$3)+100*F$3</f>
        <v>59.206000000000003</v>
      </c>
      <c r="G13" s="82">
        <f>mIoU!G13*(1-G$3)+100*G$3</f>
        <v>48.766500000000001</v>
      </c>
      <c r="H13" s="82">
        <f>mIoU!H13*(1-H$3)+100*H$3</f>
        <v>64.569999999999993</v>
      </c>
      <c r="I13" s="83">
        <f>mIoU!I13*(1-I$3)+100*I$3</f>
        <v>77.319999999999993</v>
      </c>
      <c r="J13" s="246"/>
      <c r="K13" s="246"/>
      <c r="L13" s="88"/>
      <c r="M13" s="89"/>
      <c r="N13" s="89"/>
      <c r="O13" s="89"/>
      <c r="P13" s="96">
        <f t="shared" ref="P13:S13" si="9">(100-F13)+(100*F$3)</f>
        <v>43.293999999999997</v>
      </c>
      <c r="Q13" s="81">
        <f t="shared" si="9"/>
        <v>56.233499999999999</v>
      </c>
      <c r="R13" s="81">
        <f t="shared" si="9"/>
        <v>60.430000000000007</v>
      </c>
      <c r="S13" s="81">
        <f t="shared" si="9"/>
        <v>72.680000000000007</v>
      </c>
      <c r="T13" s="84"/>
    </row>
    <row r="14" spans="1:20" ht="15.75" customHeight="1">
      <c r="A14" s="22" t="s">
        <v>10</v>
      </c>
      <c r="B14" s="88"/>
      <c r="C14" s="89"/>
      <c r="D14" s="89"/>
      <c r="E14" s="89"/>
      <c r="F14" s="82">
        <f>mIoU!F14*(1-F$3)+100*F$3</f>
        <v>48.149499999999996</v>
      </c>
      <c r="G14" s="82">
        <f>mIoU!G14*(1-G$3)+100*G$3</f>
        <v>43.256500000000003</v>
      </c>
      <c r="H14" s="82">
        <f>mIoU!H14*(1-H$3)+100*H$3</f>
        <v>58.682499999999997</v>
      </c>
      <c r="I14" s="83">
        <f>mIoU!I14*(1-I$3)+100*I$3</f>
        <v>79.489999999999995</v>
      </c>
      <c r="J14" s="246"/>
      <c r="K14" s="246"/>
      <c r="L14" s="88"/>
      <c r="M14" s="89"/>
      <c r="N14" s="89"/>
      <c r="O14" s="89"/>
      <c r="P14" s="97">
        <f t="shared" ref="P14:S14" si="10">(100-F14)+(100*F$3)</f>
        <v>54.350500000000004</v>
      </c>
      <c r="Q14" s="81">
        <f t="shared" si="10"/>
        <v>61.743499999999997</v>
      </c>
      <c r="R14" s="81">
        <f t="shared" si="10"/>
        <v>66.317499999999995</v>
      </c>
      <c r="S14" s="81">
        <f t="shared" si="10"/>
        <v>70.510000000000005</v>
      </c>
      <c r="T14" s="84"/>
    </row>
    <row r="15" spans="1:20" ht="15.75" customHeight="1">
      <c r="A15" s="4" t="s">
        <v>12</v>
      </c>
      <c r="B15" s="98"/>
      <c r="C15" s="99"/>
      <c r="D15" s="99"/>
      <c r="E15" s="99"/>
      <c r="F15" s="99"/>
      <c r="G15" s="99"/>
      <c r="H15" s="99"/>
      <c r="I15" s="100"/>
      <c r="J15" s="246"/>
      <c r="K15" s="246"/>
      <c r="L15" s="98"/>
      <c r="M15" s="99"/>
      <c r="N15" s="99"/>
      <c r="O15" s="99"/>
      <c r="P15" s="99"/>
      <c r="Q15" s="81"/>
      <c r="R15" s="81"/>
      <c r="S15" s="81"/>
      <c r="T15" s="84"/>
    </row>
    <row r="16" spans="1:20" ht="15.75" customHeight="1">
      <c r="A16" s="10" t="s">
        <v>0</v>
      </c>
      <c r="B16" s="81">
        <f>mIoU!B16*(1-B$3)+100*B$3</f>
        <v>45.204999999999998</v>
      </c>
      <c r="C16" s="82">
        <f>mIoU!C16*(1-C$3)+100*C$3</f>
        <v>74.103000000000009</v>
      </c>
      <c r="D16" s="82">
        <f>mIoU!D16*(1-D$3)+100*D$3</f>
        <v>59.56</v>
      </c>
      <c r="E16" s="82">
        <f>mIoU!E16*(1-E$3)+100*E$3</f>
        <v>72.325000000000003</v>
      </c>
      <c r="F16" s="82">
        <f>mIoU!F16*(1-F$3)+100*F$3</f>
        <v>46.755249999999997</v>
      </c>
      <c r="G16" s="82">
        <f>mIoU!G16*(1-G$3)+100*G$3</f>
        <v>48.253500000000003</v>
      </c>
      <c r="H16" s="82">
        <f>mIoU!H16*(1-H$3)+100*H$3</f>
        <v>59.56</v>
      </c>
      <c r="I16" s="83">
        <f>mIoU!I16*(1-I$3)+100*I$3</f>
        <v>72.325000000000003</v>
      </c>
      <c r="J16" s="246"/>
      <c r="K16" s="246"/>
      <c r="L16" s="101">
        <f t="shared" ref="L16:S16" si="11">(100-B16)+(100*B$3)</f>
        <v>57.295000000000002</v>
      </c>
      <c r="M16" s="102">
        <f t="shared" si="11"/>
        <v>30.896999999999991</v>
      </c>
      <c r="N16" s="103">
        <f t="shared" si="11"/>
        <v>65.44</v>
      </c>
      <c r="O16" s="104">
        <f t="shared" si="11"/>
        <v>77.674999999999997</v>
      </c>
      <c r="P16" s="104">
        <f t="shared" si="11"/>
        <v>55.744750000000003</v>
      </c>
      <c r="Q16" s="104">
        <f t="shared" si="11"/>
        <v>56.746499999999997</v>
      </c>
      <c r="R16" s="81">
        <f t="shared" si="11"/>
        <v>65.44</v>
      </c>
      <c r="S16" s="81">
        <f t="shared" si="11"/>
        <v>77.674999999999997</v>
      </c>
      <c r="T16" s="84"/>
    </row>
    <row r="17" spans="1:20" ht="15.75" customHeight="1">
      <c r="A17" s="10" t="s">
        <v>1</v>
      </c>
      <c r="B17" s="81">
        <f>mIoU!B17*(1-B$3)+100*B$3</f>
        <v>63.954249999999995</v>
      </c>
      <c r="C17" s="82">
        <f>mIoU!C17*(1-C$3)+100*C$3</f>
        <v>79.384999999999991</v>
      </c>
      <c r="D17" s="82">
        <f>mIoU!D17*(1-D$3)+100*D$3</f>
        <v>87.94</v>
      </c>
      <c r="E17" s="85">
        <f>mIoU!E17*(1-E$3)+100*E$3</f>
        <v>95.335000000000008</v>
      </c>
      <c r="F17" s="82">
        <f>mIoU!F17*(1-F$3)+100*F$3</f>
        <v>67.707999999999998</v>
      </c>
      <c r="G17" s="82">
        <f>mIoU!G17*(1-G$3)+100*G$3</f>
        <v>81.38</v>
      </c>
      <c r="H17" s="82">
        <f>mIoU!H17*(1-H$3)+100*H$3</f>
        <v>87.707499999999996</v>
      </c>
      <c r="I17" s="83">
        <f>mIoU!I17*(1-I$3)+100*I$3</f>
        <v>92.1</v>
      </c>
      <c r="J17" s="246"/>
      <c r="K17" s="246"/>
      <c r="L17" s="105">
        <f t="shared" ref="L17:S17" si="12">(100-B17)+(100*B$3)</f>
        <v>38.545750000000005</v>
      </c>
      <c r="M17" s="106">
        <f t="shared" si="12"/>
        <v>25.615000000000009</v>
      </c>
      <c r="N17" s="107">
        <f t="shared" si="12"/>
        <v>37.06</v>
      </c>
      <c r="O17" s="108">
        <f t="shared" si="12"/>
        <v>54.664999999999992</v>
      </c>
      <c r="P17" s="108">
        <f t="shared" si="12"/>
        <v>34.792000000000002</v>
      </c>
      <c r="Q17" s="109">
        <f t="shared" si="12"/>
        <v>23.620000000000005</v>
      </c>
      <c r="R17" s="81">
        <f t="shared" si="12"/>
        <v>37.292500000000004</v>
      </c>
      <c r="S17" s="81">
        <f t="shared" si="12"/>
        <v>57.900000000000006</v>
      </c>
      <c r="T17" s="84"/>
    </row>
    <row r="18" spans="1:20" ht="15.75" customHeight="1">
      <c r="A18" s="10" t="s">
        <v>2</v>
      </c>
      <c r="B18" s="81">
        <f>mIoU!B18*(1-B$3)+100*B$3</f>
        <v>30.151000000000003</v>
      </c>
      <c r="C18" s="82">
        <f>mIoU!C18*(1-C$3)+100*C$3</f>
        <v>61.648499999999999</v>
      </c>
      <c r="D18" s="82">
        <f>mIoU!D18*(1-D$3)+100*D$3</f>
        <v>66.54249999999999</v>
      </c>
      <c r="E18" s="82">
        <f>mIoU!E18*(1-E$3)+100*E$3</f>
        <v>83.884999999999991</v>
      </c>
      <c r="F18" s="82">
        <f>mIoU!F18*(1-F$3)+100*F$3</f>
        <v>76.590250000000012</v>
      </c>
      <c r="G18" s="82">
        <f>mIoU!G18*(1-G$3)+100*G$3</f>
        <v>77.959999999999994</v>
      </c>
      <c r="H18" s="82">
        <f>mIoU!H18*(1-H$3)+100*H$3</f>
        <v>75.115000000000009</v>
      </c>
      <c r="I18" s="83">
        <f>mIoU!I18*(1-I$3)+100*I$3</f>
        <v>66.75</v>
      </c>
      <c r="J18" s="246"/>
      <c r="K18" s="246"/>
      <c r="L18" s="110">
        <f t="shared" ref="L18:S18" si="13">(100-B18)+(100*B$3)</f>
        <v>72.34899999999999</v>
      </c>
      <c r="M18" s="111">
        <f t="shared" si="13"/>
        <v>43.351500000000001</v>
      </c>
      <c r="N18" s="112">
        <f t="shared" si="13"/>
        <v>58.45750000000001</v>
      </c>
      <c r="O18" s="113">
        <f t="shared" si="13"/>
        <v>66.115000000000009</v>
      </c>
      <c r="P18" s="113">
        <f t="shared" si="13"/>
        <v>25.909749999999988</v>
      </c>
      <c r="Q18" s="113">
        <f t="shared" si="13"/>
        <v>27.040000000000006</v>
      </c>
      <c r="R18" s="81">
        <f t="shared" si="13"/>
        <v>49.884999999999991</v>
      </c>
      <c r="S18" s="81">
        <f t="shared" si="13"/>
        <v>83.25</v>
      </c>
      <c r="T18" s="84"/>
    </row>
    <row r="19" spans="1:20" ht="15.75" customHeight="1">
      <c r="A19" s="10" t="s">
        <v>3</v>
      </c>
      <c r="B19" s="88"/>
      <c r="C19" s="89"/>
      <c r="D19" s="89"/>
      <c r="E19" s="89"/>
      <c r="F19" s="82">
        <f>mIoU!F19*(1-F$3)+100*F$3</f>
        <v>27.635499999999997</v>
      </c>
      <c r="G19" s="82">
        <f>mIoU!G19*(1-G$3)+100*G$3</f>
        <v>44.6815</v>
      </c>
      <c r="H19" s="82">
        <f>mIoU!H19*(1-H$3)+100*H$3</f>
        <v>61.075000000000003</v>
      </c>
      <c r="I19" s="83">
        <f>mIoU!I19*(1-I$3)+100*I$3</f>
        <v>73.495000000000005</v>
      </c>
      <c r="J19" s="246"/>
      <c r="K19" s="246"/>
      <c r="L19" s="88"/>
      <c r="M19" s="89"/>
      <c r="N19" s="89"/>
      <c r="O19" s="89"/>
      <c r="P19" s="96">
        <f t="shared" ref="P19:S19" si="14">(100-F19)+(100*F$3)</f>
        <v>74.864500000000007</v>
      </c>
      <c r="Q19" s="81">
        <f t="shared" si="14"/>
        <v>60.3185</v>
      </c>
      <c r="R19" s="81">
        <f t="shared" si="14"/>
        <v>63.924999999999997</v>
      </c>
      <c r="S19" s="81">
        <f t="shared" si="14"/>
        <v>76.504999999999995</v>
      </c>
      <c r="T19" s="84"/>
    </row>
    <row r="20" spans="1:20" ht="15.75" customHeight="1">
      <c r="A20" s="22" t="s">
        <v>10</v>
      </c>
      <c r="B20" s="90"/>
      <c r="C20" s="91"/>
      <c r="D20" s="91"/>
      <c r="E20" s="91"/>
      <c r="F20" s="92">
        <f>mIoU!F20*(1-F$3)+100*F$3</f>
        <v>27.694000000000003</v>
      </c>
      <c r="G20" s="92">
        <f>mIoU!G20*(1-G$3)+100*G$3</f>
        <v>42.6295</v>
      </c>
      <c r="H20" s="92">
        <f>mIoU!H20*(1-H$3)+100*H$3</f>
        <v>60.984999999999999</v>
      </c>
      <c r="I20" s="93">
        <f>mIoU!I20*(1-I$3)+100*I$3</f>
        <v>75.41</v>
      </c>
      <c r="J20" s="246"/>
      <c r="K20" s="246"/>
      <c r="L20" s="90"/>
      <c r="M20" s="91"/>
      <c r="N20" s="91"/>
      <c r="O20" s="91"/>
      <c r="P20" s="97">
        <f t="shared" ref="P20:S20" si="15">(100-F20)+(100*F$3)</f>
        <v>74.805999999999997</v>
      </c>
      <c r="Q20" s="81">
        <f t="shared" si="15"/>
        <v>62.3705</v>
      </c>
      <c r="R20" s="81">
        <f t="shared" si="15"/>
        <v>64.015000000000001</v>
      </c>
      <c r="S20" s="81">
        <f t="shared" si="15"/>
        <v>74.59</v>
      </c>
      <c r="T20" s="84"/>
    </row>
    <row r="21" spans="1:20" ht="15.75" customHeight="1">
      <c r="A21" s="4" t="s">
        <v>13</v>
      </c>
      <c r="B21" s="81"/>
      <c r="C21" s="82"/>
      <c r="D21" s="82"/>
      <c r="E21" s="82"/>
      <c r="F21" s="82"/>
      <c r="G21" s="82"/>
      <c r="H21" s="82"/>
      <c r="I21" s="83"/>
      <c r="L21" s="81"/>
      <c r="M21" s="82"/>
      <c r="N21" s="82"/>
      <c r="O21" s="82"/>
      <c r="P21" s="82"/>
      <c r="Q21" s="81"/>
      <c r="R21" s="81"/>
      <c r="S21" s="81"/>
      <c r="T21" s="84"/>
    </row>
    <row r="22" spans="1:20" ht="15.75" customHeight="1">
      <c r="A22" s="10" t="s">
        <v>0</v>
      </c>
      <c r="B22" s="81">
        <f>mIoU!B22*(1-B$3)+100*B$3</f>
        <v>60.824499999999993</v>
      </c>
      <c r="C22" s="82">
        <f>mIoU!C22*(1-C$3)+100*C$3</f>
        <v>61.135499999999993</v>
      </c>
      <c r="D22" s="82">
        <f>mIoU!D22*(1-D$3)+100*D$3</f>
        <v>87.002499999999998</v>
      </c>
      <c r="E22" s="82">
        <f>mIoU!E22*(1-E$3)+100*E$3</f>
        <v>92.63</v>
      </c>
      <c r="F22" s="82">
        <f>mIoU!F22*(1-F$3)+100*F$3</f>
        <v>74.435500000000005</v>
      </c>
      <c r="G22" s="82">
        <f>mIoU!G22*(1-G$3)+100*G$3</f>
        <v>54.096000000000004</v>
      </c>
      <c r="H22" s="82">
        <f>mIoU!H22*(1-H$3)+100*H$3</f>
        <v>81.527500000000003</v>
      </c>
      <c r="I22" s="83">
        <f>mIoU!I22*(1-I$3)+100*I$3</f>
        <v>91.704999999999998</v>
      </c>
      <c r="L22" s="101">
        <f t="shared" ref="L22:S22" si="16">(100-B22)+(100*B$3)</f>
        <v>41.675500000000007</v>
      </c>
      <c r="M22" s="102">
        <f t="shared" si="16"/>
        <v>43.864500000000007</v>
      </c>
      <c r="N22" s="103">
        <f t="shared" si="16"/>
        <v>37.997500000000002</v>
      </c>
      <c r="O22" s="104">
        <f t="shared" si="16"/>
        <v>57.370000000000005</v>
      </c>
      <c r="P22" s="104">
        <f t="shared" si="16"/>
        <v>28.064499999999995</v>
      </c>
      <c r="Q22" s="104">
        <f t="shared" si="16"/>
        <v>50.903999999999996</v>
      </c>
      <c r="R22" s="81">
        <f t="shared" si="16"/>
        <v>43.472499999999997</v>
      </c>
      <c r="S22" s="81">
        <f t="shared" si="16"/>
        <v>58.295000000000002</v>
      </c>
      <c r="T22" s="84"/>
    </row>
    <row r="23" spans="1:20" ht="15.75" customHeight="1">
      <c r="A23" s="10" t="s">
        <v>1</v>
      </c>
      <c r="B23" s="81">
        <f>mIoU!B23*(1-B$3)+100*B$3</f>
        <v>52.907499999999999</v>
      </c>
      <c r="C23" s="82">
        <f>mIoU!C23*(1-C$3)+100*C$3</f>
        <v>68.469499999999996</v>
      </c>
      <c r="D23" s="82">
        <f>mIoU!D23*(1-D$3)+100*D$3</f>
        <v>90.025000000000006</v>
      </c>
      <c r="E23" s="82">
        <f>mIoU!E23*(1-E$3)+100*E$3</f>
        <v>90.265000000000001</v>
      </c>
      <c r="F23" s="82">
        <f>mIoU!F23*(1-F$3)+100*F$3</f>
        <v>57.051250000000003</v>
      </c>
      <c r="G23" s="82">
        <f>mIoU!G23*(1-G$3)+100*G$3</f>
        <v>73.922499999999999</v>
      </c>
      <c r="H23" s="82">
        <f>mIoU!H23*(1-H$3)+100*H$3</f>
        <v>86.53</v>
      </c>
      <c r="I23" s="83">
        <f>mIoU!I23*(1-I$3)+100*I$3</f>
        <v>93.375</v>
      </c>
      <c r="L23" s="105">
        <f t="shared" ref="L23:S23" si="17">(100-B23)+(100*B$3)</f>
        <v>49.592500000000001</v>
      </c>
      <c r="M23" s="106">
        <f t="shared" si="17"/>
        <v>36.530500000000004</v>
      </c>
      <c r="N23" s="107">
        <f t="shared" si="17"/>
        <v>34.974999999999994</v>
      </c>
      <c r="O23" s="108">
        <f t="shared" si="17"/>
        <v>59.734999999999999</v>
      </c>
      <c r="P23" s="108">
        <f t="shared" si="17"/>
        <v>45.448749999999997</v>
      </c>
      <c r="Q23" s="108">
        <f t="shared" si="17"/>
        <v>31.077500000000001</v>
      </c>
      <c r="R23" s="81">
        <f t="shared" si="17"/>
        <v>38.47</v>
      </c>
      <c r="S23" s="81">
        <f t="shared" si="17"/>
        <v>56.625</v>
      </c>
      <c r="T23" s="84"/>
    </row>
    <row r="24" spans="1:20" ht="15.75" customHeight="1">
      <c r="A24" s="10" t="s">
        <v>2</v>
      </c>
      <c r="B24" s="81">
        <f>mIoU!B24*(1-B$3)+100*B$3</f>
        <v>91.234750000000005</v>
      </c>
      <c r="C24" s="82">
        <f>mIoU!C24*(1-C$3)+100*C$3</f>
        <v>81.474999999999994</v>
      </c>
      <c r="D24" s="82">
        <f>mIoU!D24*(1-D$3)+100*D$3</f>
        <v>75.475000000000009</v>
      </c>
      <c r="E24" s="82">
        <f>mIoU!E24*(1-E$3)+100*E$3</f>
        <v>88.555000000000007</v>
      </c>
      <c r="F24" s="82">
        <f>mIoU!F24*(1-F$3)+100*F$3</f>
        <v>68.097999999999999</v>
      </c>
      <c r="G24" s="82">
        <f>mIoU!G24*(1-G$3)+100*G$3</f>
        <v>47.360500000000002</v>
      </c>
      <c r="H24" s="82">
        <f>mIoU!H24*(1-H$3)+100*H$3</f>
        <v>76.314999999999998</v>
      </c>
      <c r="I24" s="83">
        <f>mIoU!I24*(1-I$3)+100*I$3</f>
        <v>89.625</v>
      </c>
      <c r="L24" s="114">
        <f t="shared" ref="L24:S24" si="18">(100-B24)+(100*B$3)</f>
        <v>11.265249999999995</v>
      </c>
      <c r="M24" s="111">
        <f t="shared" si="18"/>
        <v>23.525000000000006</v>
      </c>
      <c r="N24" s="112">
        <f t="shared" si="18"/>
        <v>49.524999999999991</v>
      </c>
      <c r="O24" s="113">
        <f t="shared" si="18"/>
        <v>61.444999999999993</v>
      </c>
      <c r="P24" s="113">
        <f t="shared" si="18"/>
        <v>34.402000000000001</v>
      </c>
      <c r="Q24" s="113">
        <f t="shared" si="18"/>
        <v>57.639499999999998</v>
      </c>
      <c r="R24" s="81">
        <f t="shared" si="18"/>
        <v>48.685000000000002</v>
      </c>
      <c r="S24" s="81">
        <f t="shared" si="18"/>
        <v>60.375</v>
      </c>
      <c r="T24" s="84"/>
    </row>
    <row r="25" spans="1:20" ht="15.75" customHeight="1">
      <c r="A25" s="10" t="s">
        <v>3</v>
      </c>
      <c r="B25" s="88"/>
      <c r="C25" s="89"/>
      <c r="D25" s="89"/>
      <c r="E25" s="89"/>
      <c r="F25" s="82">
        <f>mIoU!F25*(1-F$3)+100*F$3</f>
        <v>38.292250000000003</v>
      </c>
      <c r="G25" s="82">
        <f>mIoU!G25*(1-G$3)+100*G$3</f>
        <v>82.149500000000003</v>
      </c>
      <c r="H25" s="82">
        <f>mIoU!H25*(1-H$3)+100*H$3</f>
        <v>89.949999999999989</v>
      </c>
      <c r="I25" s="95">
        <f>mIoU!I25*(1-I$3)+100*I$3</f>
        <v>96.59</v>
      </c>
      <c r="L25" s="88"/>
      <c r="M25" s="89"/>
      <c r="N25" s="89"/>
      <c r="O25" s="89"/>
      <c r="P25" s="81">
        <f t="shared" ref="P25:S25" si="19">(100-F25)+(100*F$3)</f>
        <v>64.207750000000004</v>
      </c>
      <c r="Q25" s="81">
        <f t="shared" si="19"/>
        <v>22.850499999999997</v>
      </c>
      <c r="R25" s="81">
        <f t="shared" si="19"/>
        <v>35.050000000000011</v>
      </c>
      <c r="S25" s="81">
        <f t="shared" si="19"/>
        <v>53.41</v>
      </c>
      <c r="T25" s="84"/>
    </row>
    <row r="26" spans="1:20" ht="15.75" customHeight="1">
      <c r="A26" s="22" t="s">
        <v>10</v>
      </c>
      <c r="B26" s="88"/>
      <c r="C26" s="89"/>
      <c r="D26" s="89"/>
      <c r="E26" s="89"/>
      <c r="F26" s="82">
        <f>mIoU!F26*(1-F$3)+100*F$3</f>
        <v>32.841999999999999</v>
      </c>
      <c r="G26" s="82">
        <f>mIoU!G26*(1-G$3)+100*G$3</f>
        <v>70.597499999999997</v>
      </c>
      <c r="H26" s="82">
        <f>mIoU!H26*(1-H$3)+100*H$3</f>
        <v>90.137500000000003</v>
      </c>
      <c r="I26" s="83">
        <f>mIoU!I26*(1-I$3)+100*I$3</f>
        <v>95.12</v>
      </c>
      <c r="L26" s="88"/>
      <c r="M26" s="89"/>
      <c r="N26" s="89"/>
      <c r="O26" s="89"/>
      <c r="P26" s="81">
        <f t="shared" ref="P26:S26" si="20">(100-F26)+(100*F$3)</f>
        <v>69.658000000000001</v>
      </c>
      <c r="Q26" s="81">
        <f t="shared" si="20"/>
        <v>34.402500000000003</v>
      </c>
      <c r="R26" s="81">
        <f t="shared" si="20"/>
        <v>34.862499999999997</v>
      </c>
      <c r="S26" s="81">
        <f t="shared" si="20"/>
        <v>54.879999999999995</v>
      </c>
      <c r="T26" s="84"/>
    </row>
    <row r="27" spans="1:20" ht="15.75" customHeight="1">
      <c r="A27" s="4" t="s">
        <v>14</v>
      </c>
      <c r="B27" s="98"/>
      <c r="C27" s="99"/>
      <c r="D27" s="99"/>
      <c r="E27" s="99"/>
      <c r="F27" s="99"/>
      <c r="G27" s="99"/>
      <c r="H27" s="99"/>
      <c r="I27" s="100"/>
      <c r="L27" s="98"/>
      <c r="M27" s="99"/>
      <c r="N27" s="99"/>
      <c r="O27" s="99"/>
      <c r="P27" s="99"/>
      <c r="Q27" s="81"/>
      <c r="R27" s="81"/>
      <c r="S27" s="81"/>
      <c r="T27" s="84"/>
    </row>
    <row r="28" spans="1:20" ht="15.75" customHeight="1">
      <c r="A28" s="10" t="s">
        <v>0</v>
      </c>
      <c r="B28" s="81">
        <f>mIoU!B28*(1-B$3)+100*B$3</f>
        <v>51.045249999999996</v>
      </c>
      <c r="C28" s="82">
        <f>mIoU!C28*(1-C$3)+100*C$3</f>
        <v>58.523000000000003</v>
      </c>
      <c r="D28" s="82">
        <f>mIoU!D28*(1-D$3)+100*D$3</f>
        <v>64.78</v>
      </c>
      <c r="E28" s="82">
        <f>mIoU!E28*(1-E$3)+100*E$3</f>
        <v>75</v>
      </c>
      <c r="F28" s="82">
        <f>mIoU!F28*(1-F$3)+100*F$3</f>
        <v>51.045249999999996</v>
      </c>
      <c r="G28" s="82">
        <f>mIoU!G28*(1-G$3)+100*G$3</f>
        <v>54.732499999999995</v>
      </c>
      <c r="H28" s="82">
        <f>mIoU!H28*(1-H$3)+100*H$3</f>
        <v>63.354999999999997</v>
      </c>
      <c r="I28" s="83">
        <f>mIoU!I28*(1-I$3)+100*I$3</f>
        <v>75</v>
      </c>
      <c r="L28" s="101">
        <f t="shared" ref="L28:S28" si="21">(100-B28)+(100*B$3)</f>
        <v>51.454750000000004</v>
      </c>
      <c r="M28" s="115">
        <f t="shared" si="21"/>
        <v>46.476999999999997</v>
      </c>
      <c r="N28" s="103">
        <f t="shared" si="21"/>
        <v>60.22</v>
      </c>
      <c r="O28" s="104">
        <f t="shared" si="21"/>
        <v>75</v>
      </c>
      <c r="P28" s="104">
        <f t="shared" si="21"/>
        <v>51.454750000000004</v>
      </c>
      <c r="Q28" s="104">
        <f t="shared" si="21"/>
        <v>50.267500000000005</v>
      </c>
      <c r="R28" s="81">
        <f t="shared" si="21"/>
        <v>61.645000000000003</v>
      </c>
      <c r="S28" s="81">
        <f t="shared" si="21"/>
        <v>75</v>
      </c>
      <c r="T28" s="84"/>
    </row>
    <row r="29" spans="1:20" ht="15.75" customHeight="1">
      <c r="A29" s="10" t="s">
        <v>1</v>
      </c>
      <c r="B29" s="81">
        <f>mIoU!B29*(1-B$3)+100*B$3</f>
        <v>36.049750000000003</v>
      </c>
      <c r="C29" s="82">
        <f>mIoU!C29*(1-C$3)+100*C$3</f>
        <v>54.219499999999996</v>
      </c>
      <c r="D29" s="85">
        <f>mIoU!D29*(1-D$3)+100*D$3</f>
        <v>77.215000000000003</v>
      </c>
      <c r="E29" s="82">
        <f>mIoU!E29*(1-E$3)+100*E$3</f>
        <v>74.990000000000009</v>
      </c>
      <c r="F29" s="82">
        <f>mIoU!F29*(1-F$3)+100*F$3</f>
        <v>38.185000000000002</v>
      </c>
      <c r="G29" s="82">
        <f>mIoU!G29*(1-G$3)+100*G$3</f>
        <v>56.290500000000002</v>
      </c>
      <c r="H29" s="82">
        <f>mIoU!H29*(1-H$3)+100*H$3</f>
        <v>66.632500000000007</v>
      </c>
      <c r="I29" s="83">
        <f>mIoU!I29*(1-I$3)+100*I$3</f>
        <v>75</v>
      </c>
      <c r="L29" s="105">
        <f t="shared" ref="L29:S29" si="22">(100-B29)+(100*B$3)</f>
        <v>66.450249999999997</v>
      </c>
      <c r="M29" s="106">
        <f t="shared" si="22"/>
        <v>50.780500000000004</v>
      </c>
      <c r="N29" s="107">
        <f t="shared" si="22"/>
        <v>47.784999999999997</v>
      </c>
      <c r="O29" s="108">
        <f t="shared" si="22"/>
        <v>75.009999999999991</v>
      </c>
      <c r="P29" s="108">
        <f t="shared" si="22"/>
        <v>64.314999999999998</v>
      </c>
      <c r="Q29" s="108">
        <f t="shared" si="22"/>
        <v>48.709499999999998</v>
      </c>
      <c r="R29" s="81">
        <f t="shared" si="22"/>
        <v>58.367499999999993</v>
      </c>
      <c r="S29" s="81">
        <f t="shared" si="22"/>
        <v>75</v>
      </c>
      <c r="T29" s="84"/>
    </row>
    <row r="30" spans="1:20" ht="15.75" customHeight="1">
      <c r="A30" s="10" t="s">
        <v>2</v>
      </c>
      <c r="B30" s="81">
        <f>mIoU!B30*(1-B$3)+100*B$3</f>
        <v>20.68375</v>
      </c>
      <c r="C30" s="82">
        <f>mIoU!C30*(1-C$3)+100*C$3</f>
        <v>39.314</v>
      </c>
      <c r="D30" s="82">
        <f>mIoU!D30*(1-D$3)+100*D$3</f>
        <v>62.47</v>
      </c>
      <c r="E30" s="82">
        <f>mIoU!E30*(1-E$3)+100*E$3</f>
        <v>75.2</v>
      </c>
      <c r="F30" s="86"/>
      <c r="G30" s="82">
        <f>mIoU!G30*(1-G$3)+100*G$3</f>
        <v>51.236499999999999</v>
      </c>
      <c r="H30" s="82">
        <f>mIoU!H30*(1-H$3)+100*H$3</f>
        <v>62.47</v>
      </c>
      <c r="I30" s="83">
        <f>mIoU!I30*(1-I$3)+100*I$3</f>
        <v>75</v>
      </c>
      <c r="L30" s="110">
        <f t="shared" ref="L30:O30" si="23">(100-B30)+(100*B$3)</f>
        <v>81.816249999999997</v>
      </c>
      <c r="M30" s="111">
        <f t="shared" si="23"/>
        <v>65.686000000000007</v>
      </c>
      <c r="N30" s="112">
        <f t="shared" si="23"/>
        <v>62.53</v>
      </c>
      <c r="O30" s="113">
        <f t="shared" si="23"/>
        <v>74.8</v>
      </c>
      <c r="P30" s="86"/>
      <c r="Q30" s="81">
        <f t="shared" ref="Q30:S30" si="24">(100-G30)+(100*G$3)</f>
        <v>53.763500000000001</v>
      </c>
      <c r="R30" s="81">
        <f t="shared" si="24"/>
        <v>62.53</v>
      </c>
      <c r="S30" s="81">
        <f t="shared" si="24"/>
        <v>75</v>
      </c>
      <c r="T30" s="84"/>
    </row>
    <row r="31" spans="1:20" ht="15.75" customHeight="1">
      <c r="A31" s="10" t="s">
        <v>3</v>
      </c>
      <c r="B31" s="88"/>
      <c r="C31" s="89"/>
      <c r="D31" s="89"/>
      <c r="E31" s="89"/>
      <c r="F31" s="82">
        <f>mIoU!F31*(1-F$3)+100*F$3</f>
        <v>39.481749999999998</v>
      </c>
      <c r="G31" s="82">
        <f>mIoU!G31*(1-G$3)+100*G$3</f>
        <v>54.713499999999996</v>
      </c>
      <c r="H31" s="82">
        <f>mIoU!H31*(1-H$3)+100*H$3</f>
        <v>71.012500000000003</v>
      </c>
      <c r="I31" s="83">
        <f>mIoU!I31*(1-I$3)+100*I$3</f>
        <v>75</v>
      </c>
      <c r="L31" s="88"/>
      <c r="M31" s="89"/>
      <c r="N31" s="89"/>
      <c r="O31" s="89"/>
      <c r="P31" s="96">
        <f t="shared" ref="P31:S31" si="25">(100-F31)+(100*F$3)</f>
        <v>63.018250000000002</v>
      </c>
      <c r="Q31" s="81">
        <f t="shared" si="25"/>
        <v>50.286500000000004</v>
      </c>
      <c r="R31" s="81">
        <f t="shared" si="25"/>
        <v>53.987499999999997</v>
      </c>
      <c r="S31" s="81">
        <f t="shared" si="25"/>
        <v>75</v>
      </c>
      <c r="T31" s="84"/>
    </row>
    <row r="32" spans="1:20" ht="15.75" customHeight="1">
      <c r="A32" s="22" t="s">
        <v>10</v>
      </c>
      <c r="B32" s="90"/>
      <c r="C32" s="91"/>
      <c r="D32" s="91"/>
      <c r="E32" s="91"/>
      <c r="F32" s="92">
        <f>mIoU!F32*(1-F$3)+100*F$3</f>
        <v>39.286750000000005</v>
      </c>
      <c r="G32" s="92">
        <f>mIoU!G32*(1-G$3)+100*G$3</f>
        <v>52.965499999999999</v>
      </c>
      <c r="H32" s="92">
        <f>mIoU!H32*(1-H$3)+100*H$3</f>
        <v>62.484999999999999</v>
      </c>
      <c r="I32" s="93">
        <f>mIoU!I32*(1-I$3)+100*I$3</f>
        <v>75</v>
      </c>
      <c r="L32" s="90"/>
      <c r="M32" s="91"/>
      <c r="N32" s="91"/>
      <c r="O32" s="91"/>
      <c r="P32" s="97">
        <f t="shared" ref="P32:S32" si="26">(100-F32)+(100*F$3)</f>
        <v>63.213249999999995</v>
      </c>
      <c r="Q32" s="81">
        <f t="shared" si="26"/>
        <v>52.034500000000001</v>
      </c>
      <c r="R32" s="81">
        <f t="shared" si="26"/>
        <v>62.515000000000001</v>
      </c>
      <c r="S32" s="81">
        <f t="shared" si="26"/>
        <v>75</v>
      </c>
      <c r="T32" s="84"/>
    </row>
    <row r="33" spans="1:20" ht="15.75" customHeight="1">
      <c r="A33" s="4" t="s">
        <v>15</v>
      </c>
      <c r="B33" s="81"/>
      <c r="C33" s="82"/>
      <c r="D33" s="82"/>
      <c r="E33" s="82"/>
      <c r="F33" s="82"/>
      <c r="G33" s="82"/>
      <c r="H33" s="82"/>
      <c r="I33" s="83"/>
      <c r="L33" s="81"/>
      <c r="M33" s="82"/>
      <c r="N33" s="82"/>
      <c r="O33" s="82"/>
      <c r="P33" s="82"/>
      <c r="Q33" s="81"/>
      <c r="R33" s="81"/>
      <c r="S33" s="81"/>
      <c r="T33" s="84"/>
    </row>
    <row r="34" spans="1:20" ht="15.75" customHeight="1">
      <c r="A34" s="10" t="s">
        <v>0</v>
      </c>
      <c r="B34" s="81">
        <f>mIoU!B34*(1-B$3)+100*B$3</f>
        <v>44.200749999999999</v>
      </c>
      <c r="C34" s="82">
        <f>mIoU!C34*(1-C$3)+100*C$3</f>
        <v>46.134999999999998</v>
      </c>
      <c r="D34" s="82">
        <f>mIoU!D34*(1-D$3)+100*D$3</f>
        <v>58.922499999999999</v>
      </c>
      <c r="E34" s="82">
        <f>mIoU!E34*(1-E$3)+100*E$3</f>
        <v>73.08</v>
      </c>
      <c r="F34" s="82">
        <f>mIoU!F34*(1-F$3)+100*F$3</f>
        <v>44.181249999999999</v>
      </c>
      <c r="G34" s="82">
        <f>mIoU!G34*(1-G$3)+100*G$3</f>
        <v>46.163499999999999</v>
      </c>
      <c r="H34" s="82">
        <f>mIoU!H34*(1-H$3)+100*H$3</f>
        <v>58.945</v>
      </c>
      <c r="I34" s="83">
        <f>mIoU!I34*(1-I$3)+100*I$3</f>
        <v>73.105000000000004</v>
      </c>
      <c r="L34" s="101">
        <f t="shared" ref="L34:S34" si="27">(100-B34)+(100*B$3)</f>
        <v>58.299250000000001</v>
      </c>
      <c r="M34" s="102">
        <f t="shared" si="27"/>
        <v>58.865000000000002</v>
      </c>
      <c r="N34" s="103">
        <f t="shared" si="27"/>
        <v>66.077500000000001</v>
      </c>
      <c r="O34" s="104">
        <f t="shared" si="27"/>
        <v>76.92</v>
      </c>
      <c r="P34" s="104">
        <f t="shared" si="27"/>
        <v>58.318750000000001</v>
      </c>
      <c r="Q34" s="81">
        <f t="shared" si="27"/>
        <v>58.836500000000001</v>
      </c>
      <c r="R34" s="81">
        <f t="shared" si="27"/>
        <v>66.055000000000007</v>
      </c>
      <c r="S34" s="81">
        <f t="shared" si="27"/>
        <v>76.894999999999996</v>
      </c>
      <c r="T34" s="84"/>
    </row>
    <row r="35" spans="1:20" ht="15.75" customHeight="1">
      <c r="A35" s="10" t="s">
        <v>1</v>
      </c>
      <c r="B35" s="81">
        <f>mIoU!B35*(1-B$3)+100*B$3</f>
        <v>62.004249999999992</v>
      </c>
      <c r="C35" s="82">
        <f>mIoU!C35*(1-C$3)+100*C$3</f>
        <v>61.468000000000004</v>
      </c>
      <c r="D35" s="82">
        <f>mIoU!D35*(1-D$3)+100*D$3</f>
        <v>65.717500000000001</v>
      </c>
      <c r="E35" s="82">
        <f>mIoU!E35*(1-E$3)+100*E$3</f>
        <v>81.69</v>
      </c>
      <c r="F35" s="82">
        <f>mIoU!F35*(1-F$3)+100*F$3</f>
        <v>60.541750000000008</v>
      </c>
      <c r="G35" s="82">
        <f>mIoU!G35*(1-G$3)+100*G$3</f>
        <v>62.541499999999999</v>
      </c>
      <c r="H35" s="82">
        <f>mIoU!H35*(1-H$3)+100*H$3</f>
        <v>71.117500000000007</v>
      </c>
      <c r="I35" s="95">
        <f>mIoU!I35*(1-I$3)+100*I$3</f>
        <v>81.759999999999991</v>
      </c>
      <c r="L35" s="105">
        <f t="shared" ref="L35:S35" si="28">(100-B35)+(100*B$3)</f>
        <v>40.495750000000008</v>
      </c>
      <c r="M35" s="106">
        <f t="shared" si="28"/>
        <v>43.531999999999996</v>
      </c>
      <c r="N35" s="107">
        <f t="shared" si="28"/>
        <v>59.282499999999999</v>
      </c>
      <c r="O35" s="108">
        <f t="shared" si="28"/>
        <v>68.31</v>
      </c>
      <c r="P35" s="108">
        <f t="shared" si="28"/>
        <v>41.958249999999992</v>
      </c>
      <c r="Q35" s="81">
        <f t="shared" si="28"/>
        <v>42.458500000000001</v>
      </c>
      <c r="R35" s="81">
        <f t="shared" si="28"/>
        <v>53.882499999999993</v>
      </c>
      <c r="S35" s="81">
        <f t="shared" si="28"/>
        <v>68.240000000000009</v>
      </c>
      <c r="T35" s="84"/>
    </row>
    <row r="36" spans="1:20" ht="15.75" customHeight="1">
      <c r="A36" s="10" t="s">
        <v>2</v>
      </c>
      <c r="B36" s="81">
        <f>mIoU!B36*(1-B$3)+100*B$3</f>
        <v>66.538000000000011</v>
      </c>
      <c r="C36" s="82">
        <f>mIoU!C36*(1-C$3)+100*C$3</f>
        <v>59.04549999999999</v>
      </c>
      <c r="D36" s="82">
        <f>mIoU!D36*(1-D$3)+100*D$3</f>
        <v>61.892499999999998</v>
      </c>
      <c r="E36" s="82">
        <f>mIoU!E36*(1-E$3)+100*E$3</f>
        <v>74.974999999999994</v>
      </c>
      <c r="F36" s="82">
        <f>mIoU!F36*(1-F$3)+100*F$3</f>
        <v>62.014000000000003</v>
      </c>
      <c r="G36" s="82">
        <f>mIoU!G36*(1-G$3)+100*G$3</f>
        <v>65.533999999999992</v>
      </c>
      <c r="H36" s="82">
        <f>mIoU!H36*(1-H$3)+100*H$3</f>
        <v>62.702500000000001</v>
      </c>
      <c r="I36" s="83">
        <f>mIoU!I36*(1-I$3)+100*I$3</f>
        <v>74.855000000000004</v>
      </c>
      <c r="L36" s="114">
        <f t="shared" ref="L36:S36" si="29">(100-B36)+(100*B$3)</f>
        <v>35.961999999999989</v>
      </c>
      <c r="M36" s="111">
        <f t="shared" si="29"/>
        <v>45.95450000000001</v>
      </c>
      <c r="N36" s="112">
        <f t="shared" si="29"/>
        <v>63.107500000000002</v>
      </c>
      <c r="O36" s="113">
        <f t="shared" si="29"/>
        <v>75.025000000000006</v>
      </c>
      <c r="P36" s="113">
        <f t="shared" si="29"/>
        <v>40.485999999999997</v>
      </c>
      <c r="Q36" s="81">
        <f t="shared" si="29"/>
        <v>39.466000000000008</v>
      </c>
      <c r="R36" s="81">
        <f t="shared" si="29"/>
        <v>62.297499999999999</v>
      </c>
      <c r="S36" s="81">
        <f t="shared" si="29"/>
        <v>75.144999999999996</v>
      </c>
      <c r="T36" s="84"/>
    </row>
    <row r="37" spans="1:20" ht="15.75" customHeight="1">
      <c r="A37" s="33" t="s">
        <v>3</v>
      </c>
      <c r="B37" s="88"/>
      <c r="C37" s="89"/>
      <c r="D37" s="89"/>
      <c r="E37" s="89"/>
      <c r="F37" s="82">
        <f>mIoU!F37*(1-F$3)+100*F$3</f>
        <v>48.188499999999998</v>
      </c>
      <c r="G37" s="82">
        <f>mIoU!G37*(1-G$3)+100*G$3</f>
        <v>44.786000000000001</v>
      </c>
      <c r="H37" s="82">
        <f>mIoU!H37*(1-H$3)+100*H$3</f>
        <v>64.914999999999992</v>
      </c>
      <c r="I37" s="83">
        <f>mIoU!I37*(1-I$3)+100*I$3</f>
        <v>76.44</v>
      </c>
      <c r="L37" s="88"/>
      <c r="M37" s="89"/>
      <c r="N37" s="89"/>
      <c r="O37" s="89"/>
      <c r="P37" s="96">
        <f t="shared" ref="P37:S37" si="30">(100-F37)+(100*F$3)</f>
        <v>54.311500000000002</v>
      </c>
      <c r="Q37" s="81">
        <f t="shared" si="30"/>
        <v>60.213999999999999</v>
      </c>
      <c r="R37" s="81">
        <f t="shared" si="30"/>
        <v>60.085000000000008</v>
      </c>
      <c r="S37" s="81">
        <f t="shared" si="30"/>
        <v>73.56</v>
      </c>
      <c r="T37" s="84"/>
    </row>
    <row r="38" spans="1:20" ht="15.75" customHeight="1">
      <c r="A38" s="34" t="s">
        <v>10</v>
      </c>
      <c r="B38" s="90"/>
      <c r="C38" s="91"/>
      <c r="D38" s="91"/>
      <c r="E38" s="91"/>
      <c r="F38" s="92">
        <f>mIoU!F38*(1-F$3)+100*F$3</f>
        <v>43.596249999999998</v>
      </c>
      <c r="G38" s="92">
        <f>mIoU!G38*(1-G$3)+100*G$3</f>
        <v>44.1875</v>
      </c>
      <c r="H38" s="92">
        <f>mIoU!H38*(1-H$3)+100*H$3</f>
        <v>63.339999999999996</v>
      </c>
      <c r="I38" s="93">
        <f>mIoU!I38*(1-I$3)+100*I$3</f>
        <v>75.06</v>
      </c>
      <c r="L38" s="90"/>
      <c r="M38" s="91"/>
      <c r="N38" s="91"/>
      <c r="O38" s="91"/>
      <c r="P38" s="97">
        <f t="shared" ref="P38:S38" si="31">(100-F38)+(100*F$3)</f>
        <v>58.903750000000002</v>
      </c>
      <c r="Q38" s="81">
        <f t="shared" si="31"/>
        <v>60.8125</v>
      </c>
      <c r="R38" s="81">
        <f t="shared" si="31"/>
        <v>61.660000000000004</v>
      </c>
      <c r="S38" s="81">
        <f t="shared" si="31"/>
        <v>74.94</v>
      </c>
      <c r="T38" s="84"/>
    </row>
  </sheetData>
  <mergeCells count="7">
    <mergeCell ref="B1:I1"/>
    <mergeCell ref="J1:K20"/>
    <mergeCell ref="L1:S1"/>
    <mergeCell ref="B2:E2"/>
    <mergeCell ref="F2:I2"/>
    <mergeCell ref="L2:O2"/>
    <mergeCell ref="P2:S2"/>
  </mergeCells>
  <conditionalFormatting sqref="B4:I38">
    <cfRule type="colorScale" priority="1">
      <colorScale>
        <cfvo type="formula" val="0"/>
        <cfvo type="percentile" val="50"/>
        <cfvo type="formula" val="100"/>
        <color rgb="FFE67C73"/>
        <color rgb="FFFFFFFF"/>
        <color rgb="FF57BB8A"/>
      </colorScale>
    </cfRule>
  </conditionalFormatting>
  <conditionalFormatting sqref="L4:T38">
    <cfRule type="colorScale" priority="2">
      <colorScale>
        <cfvo type="min"/>
        <cfvo type="percentile" val="50"/>
        <cfvo type="max"/>
        <color rgb="FF57BB8A"/>
        <color rgb="FFFFFFFF"/>
        <color rgb="FFE67C73"/>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S38"/>
  <sheetViews>
    <sheetView workbookViewId="0"/>
  </sheetViews>
  <sheetFormatPr baseColWidth="10" defaultColWidth="12.6640625" defaultRowHeight="15.75" customHeight="1"/>
  <cols>
    <col min="1" max="1" width="14.33203125" customWidth="1"/>
    <col min="2" max="17" width="6.33203125" customWidth="1"/>
  </cols>
  <sheetData>
    <row r="1" spans="1:19" ht="15.75" customHeight="1">
      <c r="B1" s="262" t="s">
        <v>20</v>
      </c>
      <c r="C1" s="248"/>
      <c r="D1" s="248"/>
      <c r="E1" s="248"/>
      <c r="F1" s="248"/>
      <c r="G1" s="248"/>
      <c r="H1" s="248"/>
      <c r="I1" s="249"/>
      <c r="J1" s="267" t="s">
        <v>21</v>
      </c>
      <c r="K1" s="268"/>
      <c r="L1" s="268"/>
      <c r="M1" s="268"/>
      <c r="N1" s="268"/>
      <c r="O1" s="268"/>
      <c r="P1" s="268"/>
      <c r="Q1" s="269"/>
      <c r="R1" s="260" t="s">
        <v>22</v>
      </c>
      <c r="S1" s="246"/>
    </row>
    <row r="2" spans="1:19" ht="15.75" customHeight="1">
      <c r="B2" s="263" t="s">
        <v>7</v>
      </c>
      <c r="C2" s="264"/>
      <c r="D2" s="264"/>
      <c r="E2" s="265"/>
      <c r="F2" s="266" t="s">
        <v>8</v>
      </c>
      <c r="G2" s="264"/>
      <c r="H2" s="264"/>
      <c r="I2" s="265"/>
      <c r="J2" s="270" t="s">
        <v>7</v>
      </c>
      <c r="K2" s="264"/>
      <c r="L2" s="264"/>
      <c r="M2" s="265"/>
      <c r="N2" s="271" t="s">
        <v>8</v>
      </c>
      <c r="O2" s="264"/>
      <c r="P2" s="264"/>
      <c r="Q2" s="272"/>
      <c r="R2" s="246"/>
      <c r="S2" s="246"/>
    </row>
    <row r="3" spans="1:19" ht="15.75" customHeight="1">
      <c r="A3" s="4" t="s">
        <v>9</v>
      </c>
      <c r="B3" s="5">
        <v>2.5000000000000001E-2</v>
      </c>
      <c r="C3" s="6">
        <v>0.05</v>
      </c>
      <c r="D3" s="6">
        <v>0.25</v>
      </c>
      <c r="E3" s="6">
        <v>0.5</v>
      </c>
      <c r="F3" s="7">
        <v>2.5000000000000001E-2</v>
      </c>
      <c r="G3" s="6">
        <v>0.05</v>
      </c>
      <c r="H3" s="6">
        <v>0.25</v>
      </c>
      <c r="I3" s="79">
        <v>0.5</v>
      </c>
      <c r="J3" s="116">
        <v>2.5000000000000001E-2</v>
      </c>
      <c r="K3" s="117">
        <v>0.05</v>
      </c>
      <c r="L3" s="117">
        <v>0.25</v>
      </c>
      <c r="M3" s="117">
        <v>0.5</v>
      </c>
      <c r="N3" s="118">
        <v>2.5000000000000001E-2</v>
      </c>
      <c r="O3" s="117">
        <v>0.05</v>
      </c>
      <c r="P3" s="117">
        <v>0.25</v>
      </c>
      <c r="Q3" s="119">
        <v>0.5</v>
      </c>
      <c r="R3" s="246"/>
      <c r="S3" s="246"/>
    </row>
    <row r="4" spans="1:19" ht="15.75" customHeight="1">
      <c r="A4" s="10" t="s">
        <v>0</v>
      </c>
      <c r="B4" s="81"/>
      <c r="C4" s="82">
        <f>(mIoU!C4-mIoU!B4)</f>
        <v>-0.15999999999999659</v>
      </c>
      <c r="D4" s="82">
        <f>(mIoU!D4-mIoU!C4)</f>
        <v>-0.37000000000000099</v>
      </c>
      <c r="E4" s="82">
        <f>(mIoU!E4-mIoU!D4)</f>
        <v>0.37000000000000099</v>
      </c>
      <c r="F4" s="82"/>
      <c r="G4" s="82">
        <f>(mIoU!G4-mIoU!F4)</f>
        <v>-0.15999999999999659</v>
      </c>
      <c r="H4" s="82">
        <f>(mIoU!H4-mIoU!G4)</f>
        <v>-0.37000000000000099</v>
      </c>
      <c r="I4" s="82">
        <f>(mIoU!I4-mIoU!H4)</f>
        <v>0.37000000000000099</v>
      </c>
      <c r="J4" s="82"/>
      <c r="K4" s="82">
        <f>(mIoU!K4-mIoU!J4)</f>
        <v>-9.9999999999980105E-3</v>
      </c>
      <c r="L4" s="82">
        <f>(mIoU!L4-mIoU!K4)</f>
        <v>0</v>
      </c>
      <c r="M4" s="82">
        <f>(mIoU!M4-mIoU!L4)</f>
        <v>0</v>
      </c>
      <c r="N4" s="82"/>
      <c r="O4" s="82">
        <f>(mIoU!O4-mIoU!N4)</f>
        <v>0</v>
      </c>
      <c r="P4" s="82">
        <f>(mIoU!P4-mIoU!O4)</f>
        <v>0</v>
      </c>
      <c r="Q4" s="82">
        <f>(mIoU!Q4-mIoU!P4)</f>
        <v>0</v>
      </c>
      <c r="R4" s="246"/>
      <c r="S4" s="246"/>
    </row>
    <row r="5" spans="1:19" ht="15.75" customHeight="1">
      <c r="A5" s="10" t="s">
        <v>1</v>
      </c>
      <c r="B5" s="81"/>
      <c r="C5" s="82">
        <f>(mIoU!C5-mIoU!B5)</f>
        <v>19.800000000000011</v>
      </c>
      <c r="D5" s="82">
        <f>(mIoU!D5-mIoU!C5)</f>
        <v>2.4699999999999847</v>
      </c>
      <c r="E5" s="82">
        <f>(mIoU!E5-mIoU!D5)</f>
        <v>1.0700000000000074</v>
      </c>
      <c r="F5" s="82"/>
      <c r="G5" s="86"/>
      <c r="H5" s="82">
        <f>(mIoU!H5-mIoU!G5)</f>
        <v>3.1600000000000108</v>
      </c>
      <c r="I5" s="82">
        <f>(mIoU!I5-mIoU!H5)</f>
        <v>1.2799999999999869</v>
      </c>
      <c r="J5" s="82"/>
      <c r="K5" s="82">
        <f>(mIoU!K5-mIoU!J5)</f>
        <v>22.439999999999998</v>
      </c>
      <c r="L5" s="82">
        <f>(mIoU!L5-mIoU!K5)</f>
        <v>23.049999999999997</v>
      </c>
      <c r="M5" s="82">
        <f>(mIoU!M5-mIoU!L5)</f>
        <v>4.6099999999999994</v>
      </c>
      <c r="N5" s="82"/>
      <c r="O5" s="86"/>
      <c r="P5" s="82">
        <f>(mIoU!P5-mIoU!O5)</f>
        <v>1.9900000000000091</v>
      </c>
      <c r="Q5" s="82">
        <f>(mIoU!Q5-mIoU!P5)</f>
        <v>1.6299999999999955</v>
      </c>
      <c r="R5" s="246"/>
      <c r="S5" s="246"/>
    </row>
    <row r="6" spans="1:19" ht="15.75" customHeight="1">
      <c r="A6" s="10" t="s">
        <v>2</v>
      </c>
      <c r="B6" s="81"/>
      <c r="C6" s="82">
        <f>(mIoU!C6-mIoU!B6)</f>
        <v>-6.0100000000000051</v>
      </c>
      <c r="D6" s="82">
        <f>(mIoU!D6-mIoU!C6)</f>
        <v>-10.689999999999998</v>
      </c>
      <c r="E6" s="82">
        <f>(mIoU!E6-mIoU!D6)</f>
        <v>4.4900000000000091</v>
      </c>
      <c r="F6" s="82"/>
      <c r="G6" s="82">
        <f>(mIoU!G6-mIoU!F6)</f>
        <v>-14.559999999999988</v>
      </c>
      <c r="H6" s="82">
        <f>(mIoU!H6-mIoU!G6)</f>
        <v>9.9999999999909051E-3</v>
      </c>
      <c r="I6" s="82">
        <f>(mIoU!I6-mIoU!H6)</f>
        <v>-28.729999999999997</v>
      </c>
      <c r="J6" s="82"/>
      <c r="K6" s="82">
        <f>(mIoU!K6-mIoU!J6)</f>
        <v>31.4</v>
      </c>
      <c r="L6" s="82">
        <f>(mIoU!L6-mIoU!K6)</f>
        <v>-55.33</v>
      </c>
      <c r="M6" s="82">
        <f>(mIoU!M6-mIoU!L6)</f>
        <v>61.650000000000006</v>
      </c>
      <c r="N6" s="82"/>
      <c r="O6" s="120">
        <f>(mIoU!O6-mIoU!N6)</f>
        <v>0</v>
      </c>
      <c r="P6" s="121">
        <f>(mIoU!P6-mIoU!O6)</f>
        <v>0</v>
      </c>
      <c r="Q6" s="122">
        <f>(mIoU!Q6-mIoU!P6)</f>
        <v>0</v>
      </c>
      <c r="R6" s="246"/>
      <c r="S6" s="246"/>
    </row>
    <row r="7" spans="1:19" ht="15.75" customHeight="1">
      <c r="A7" s="10" t="s">
        <v>3</v>
      </c>
      <c r="B7" s="88"/>
      <c r="C7" s="89"/>
      <c r="D7" s="89"/>
      <c r="E7" s="89"/>
      <c r="F7" s="82"/>
      <c r="G7" s="82">
        <f>('mIoU effective'!G7-'mIoU effective'!F7)</f>
        <v>11.926000000000016</v>
      </c>
      <c r="H7" s="82">
        <f>('mIoU effective'!H7-'mIoU effective'!G7)</f>
        <v>4.4899999999999949</v>
      </c>
      <c r="I7" s="82">
        <f>('mIoU effective'!I7-'mIoU effective'!H7)</f>
        <v>3.1400000000000006</v>
      </c>
      <c r="J7" s="123"/>
      <c r="K7" s="124"/>
      <c r="L7" s="124"/>
      <c r="M7" s="124"/>
      <c r="N7" s="125"/>
      <c r="O7" s="126">
        <f>(mIoU!O7-mIoU!N7)</f>
        <v>15.140000000000015</v>
      </c>
      <c r="P7" s="127">
        <f>(mIoU!P7-mIoU!O7)</f>
        <v>9.4699999999999847</v>
      </c>
      <c r="Q7" s="128">
        <f>(mIoU!Q7-mIoU!P7)</f>
        <v>0.81000000000000227</v>
      </c>
      <c r="R7" s="246"/>
      <c r="S7" s="246"/>
    </row>
    <row r="8" spans="1:19" ht="15.75" customHeight="1">
      <c r="A8" s="22" t="s">
        <v>10</v>
      </c>
      <c r="B8" s="90"/>
      <c r="C8" s="91"/>
      <c r="D8" s="91"/>
      <c r="E8" s="91"/>
      <c r="F8" s="92"/>
      <c r="G8" s="82">
        <f>('mIoU effective'!G8-'mIoU effective'!F8)</f>
        <v>8.6159999999999997</v>
      </c>
      <c r="H8" s="82">
        <f>('mIoU effective'!H8-'mIoU effective'!G8)</f>
        <v>9.0810000000000031</v>
      </c>
      <c r="I8" s="82">
        <f>('mIoU effective'!I8-'mIoU effective'!H8)</f>
        <v>1.6149999999999949</v>
      </c>
      <c r="J8" s="129"/>
      <c r="K8" s="130"/>
      <c r="L8" s="130"/>
      <c r="M8" s="130"/>
      <c r="N8" s="131"/>
      <c r="O8" s="132">
        <f>(mIoU!O8-mIoU!N8)</f>
        <v>5.0600000000000023</v>
      </c>
      <c r="P8" s="133">
        <f>(mIoU!P8-mIoU!O8)</f>
        <v>9.36</v>
      </c>
      <c r="Q8" s="134">
        <f>(mIoU!Q8-mIoU!P8)</f>
        <v>-3.5900000000000034</v>
      </c>
      <c r="R8" s="246"/>
      <c r="S8" s="246"/>
    </row>
    <row r="9" spans="1:19" ht="15.75" customHeight="1">
      <c r="A9" s="94" t="s">
        <v>11</v>
      </c>
      <c r="B9" s="81"/>
      <c r="C9" s="82"/>
      <c r="D9" s="82"/>
      <c r="E9" s="82"/>
      <c r="F9" s="82"/>
      <c r="G9" s="82"/>
      <c r="H9" s="82"/>
      <c r="I9" s="83"/>
      <c r="J9" s="135"/>
      <c r="K9" s="125"/>
      <c r="L9" s="125"/>
      <c r="M9" s="125"/>
      <c r="N9" s="125"/>
      <c r="O9" s="125"/>
      <c r="P9" s="125"/>
      <c r="Q9" s="136"/>
      <c r="R9" s="246"/>
      <c r="S9" s="246"/>
    </row>
    <row r="10" spans="1:19" ht="15.75" customHeight="1">
      <c r="A10" s="10" t="s">
        <v>0</v>
      </c>
      <c r="B10" s="81"/>
      <c r="C10" s="82">
        <f>(mIoU!C10-mIoU!B10)</f>
        <v>17.47999999999999</v>
      </c>
      <c r="D10" s="82">
        <f>(mIoU!D10-mIoU!C10)</f>
        <v>13.290000000000006</v>
      </c>
      <c r="E10" s="82">
        <f>(mIoU!E10-mIoU!D10)</f>
        <v>-6.8200000000000074</v>
      </c>
      <c r="F10" s="82"/>
      <c r="G10" s="82">
        <f>(mIoU!G10-mIoU!F10)</f>
        <v>8.0599999999999881</v>
      </c>
      <c r="H10" s="82">
        <f>(mIoU!H10-mIoU!G10)</f>
        <v>4.9299999999999926</v>
      </c>
      <c r="I10" s="82">
        <f>(mIoU!I10-mIoU!H10)</f>
        <v>-10.089999999999989</v>
      </c>
      <c r="J10" s="135"/>
      <c r="K10" s="120">
        <f>(mIoU!K10-mIoU!J10)</f>
        <v>6.5899999999999963</v>
      </c>
      <c r="L10" s="121">
        <f>(mIoU!L10-mIoU!K10)</f>
        <v>15.160000000000004</v>
      </c>
      <c r="M10" s="122">
        <f>(mIoU!M10-mIoU!L10)</f>
        <v>3.2999999999999972</v>
      </c>
      <c r="N10" s="82"/>
      <c r="O10" s="82">
        <f>(mIoU!O10-mIoU!N10)</f>
        <v>-0.35999999999998522</v>
      </c>
      <c r="P10" s="82">
        <f>(mIoU!P10-mIoU!O10)</f>
        <v>-0.6600000000000108</v>
      </c>
      <c r="Q10" s="82">
        <f>(mIoU!Q10-mIoU!P10)</f>
        <v>2.8499999999999943</v>
      </c>
      <c r="R10" s="246"/>
      <c r="S10" s="246"/>
    </row>
    <row r="11" spans="1:19" ht="15.75" customHeight="1">
      <c r="A11" s="10" t="s">
        <v>1</v>
      </c>
      <c r="B11" s="81"/>
      <c r="C11" s="82">
        <f>(mIoU!C11-mIoU!B11)</f>
        <v>2.1899999999999977</v>
      </c>
      <c r="D11" s="82">
        <f>(mIoU!D11-mIoU!C11)</f>
        <v>1.3499999999999943</v>
      </c>
      <c r="E11" s="82">
        <f>(mIoU!E11-mIoU!D11)</f>
        <v>0.25000000000001421</v>
      </c>
      <c r="F11" s="82"/>
      <c r="G11" s="82">
        <f>(mIoU!G11-mIoU!F11)</f>
        <v>2.0800000000000125</v>
      </c>
      <c r="H11" s="82">
        <f>(mIoU!H11-mIoU!G11)</f>
        <v>-2.4000000000000057</v>
      </c>
      <c r="I11" s="82">
        <f>(mIoU!I11-mIoU!H11)</f>
        <v>3.0799999999999983</v>
      </c>
      <c r="J11" s="135"/>
      <c r="K11" s="126">
        <f>(mIoU!K11-mIoU!J11)</f>
        <v>5.0799999999999983</v>
      </c>
      <c r="L11" s="127">
        <f>(mIoU!L11-mIoU!K11)</f>
        <v>-2.4500000000000028</v>
      </c>
      <c r="M11" s="128">
        <f>(mIoU!M11-mIoU!L11)</f>
        <v>3.6899999999999977</v>
      </c>
      <c r="N11" s="82"/>
      <c r="O11" s="82">
        <f>(mIoU!O11-mIoU!N11)</f>
        <v>29.309999999999988</v>
      </c>
      <c r="P11" s="82">
        <f>(mIoU!P11-mIoU!O11)</f>
        <v>-7.5</v>
      </c>
      <c r="Q11" s="82">
        <f>(mIoU!Q11-mIoU!P11)</f>
        <v>1.1900000000000119</v>
      </c>
      <c r="R11" s="246"/>
      <c r="S11" s="246"/>
    </row>
    <row r="12" spans="1:19" ht="15.75" customHeight="1">
      <c r="A12" s="10" t="s">
        <v>2</v>
      </c>
      <c r="B12" s="81"/>
      <c r="C12" s="82">
        <f>(mIoU!C12-mIoU!B12)</f>
        <v>15.079999999999998</v>
      </c>
      <c r="D12" s="82">
        <f>(mIoU!D12-mIoU!C12)</f>
        <v>-10.759999999999991</v>
      </c>
      <c r="E12" s="82">
        <f>(mIoU!E12-mIoU!D12)</f>
        <v>4.5499999999999972</v>
      </c>
      <c r="F12" s="82"/>
      <c r="G12" s="120">
        <f>(mIoU!G12-mIoU!F12)</f>
        <v>-7.5900000000000105</v>
      </c>
      <c r="H12" s="121">
        <f>(mIoU!H12-mIoU!G12)</f>
        <v>-3.0200000000000031</v>
      </c>
      <c r="I12" s="122">
        <f>(mIoU!I12-mIoU!H12)</f>
        <v>3.25</v>
      </c>
      <c r="J12" s="137"/>
      <c r="K12" s="132">
        <f>(mIoU!K12-mIoU!J12)</f>
        <v>10.090000000000003</v>
      </c>
      <c r="L12" s="133">
        <f>(mIoU!L12-mIoU!K12)</f>
        <v>-4.5700000000000074</v>
      </c>
      <c r="M12" s="134">
        <f>(mIoU!M12-mIoU!L12)</f>
        <v>6.1600000000000108</v>
      </c>
      <c r="N12" s="82"/>
      <c r="O12" s="120">
        <f>(mIoU!O12-mIoU!N12)</f>
        <v>0</v>
      </c>
      <c r="P12" s="121">
        <f>(mIoU!P12-mIoU!O12)</f>
        <v>0</v>
      </c>
      <c r="Q12" s="122">
        <f>(mIoU!Q12-mIoU!P12)</f>
        <v>63.620000000000005</v>
      </c>
      <c r="R12" s="246"/>
      <c r="S12" s="246"/>
    </row>
    <row r="13" spans="1:19" ht="15.75" customHeight="1">
      <c r="A13" s="10" t="s">
        <v>3</v>
      </c>
      <c r="B13" s="88"/>
      <c r="C13" s="89"/>
      <c r="D13" s="89"/>
      <c r="E13" s="89"/>
      <c r="F13" s="82"/>
      <c r="G13" s="126">
        <f>(mIoU!G13-mIoU!F13)</f>
        <v>-12.090000000000003</v>
      </c>
      <c r="H13" s="127">
        <f>(mIoU!H13-mIoU!G13)</f>
        <v>6.6899999999999977</v>
      </c>
      <c r="I13" s="128">
        <f>(mIoU!I13-mIoU!H13)</f>
        <v>1.8800000000000026</v>
      </c>
      <c r="J13" s="123"/>
      <c r="K13" s="124"/>
      <c r="L13" s="124"/>
      <c r="M13" s="124"/>
      <c r="N13" s="125"/>
      <c r="O13" s="126">
        <f>(mIoU!O13-mIoU!N13)</f>
        <v>-9.4099999999999966</v>
      </c>
      <c r="P13" s="127">
        <f>(mIoU!P13-mIoU!O13)</f>
        <v>3.6999999999999957</v>
      </c>
      <c r="Q13" s="128">
        <f>(mIoU!Q13-mIoU!P13)</f>
        <v>6.7499999999999929</v>
      </c>
      <c r="R13" s="246"/>
      <c r="S13" s="246"/>
    </row>
    <row r="14" spans="1:19" ht="15.75" customHeight="1">
      <c r="A14" s="22" t="s">
        <v>10</v>
      </c>
      <c r="B14" s="88"/>
      <c r="C14" s="89"/>
      <c r="D14" s="89"/>
      <c r="E14" s="89"/>
      <c r="F14" s="82"/>
      <c r="G14" s="132">
        <f>(mIoU!G14-mIoU!F14)</f>
        <v>-6.5499999999999972</v>
      </c>
      <c r="H14" s="133">
        <f>(mIoU!H14-mIoU!G14)</f>
        <v>4.6399999999999935</v>
      </c>
      <c r="I14" s="134">
        <f>(mIoU!I14-mIoU!H14)</f>
        <v>14.07</v>
      </c>
      <c r="J14" s="123"/>
      <c r="K14" s="124"/>
      <c r="L14" s="124"/>
      <c r="M14" s="124"/>
      <c r="N14" s="125"/>
      <c r="O14" s="132">
        <f>(mIoU!O14-mIoU!N14)</f>
        <v>-3.9399999999999977</v>
      </c>
      <c r="P14" s="133">
        <f>(mIoU!P14-mIoU!O14)</f>
        <v>15.420000000000002</v>
      </c>
      <c r="Q14" s="134">
        <f>(mIoU!Q14-mIoU!P14)</f>
        <v>3.7099999999999937</v>
      </c>
      <c r="R14" s="246"/>
      <c r="S14" s="246"/>
    </row>
    <row r="15" spans="1:19" ht="15.75" customHeight="1">
      <c r="A15" s="4" t="s">
        <v>12</v>
      </c>
      <c r="B15" s="98"/>
      <c r="C15" s="99"/>
      <c r="D15" s="99"/>
      <c r="E15" s="99"/>
      <c r="F15" s="99"/>
      <c r="G15" s="99"/>
      <c r="H15" s="99"/>
      <c r="I15" s="100"/>
      <c r="J15" s="138"/>
      <c r="K15" s="139"/>
      <c r="L15" s="139"/>
      <c r="M15" s="139"/>
      <c r="N15" s="139"/>
      <c r="O15" s="139"/>
      <c r="P15" s="139"/>
      <c r="Q15" s="140"/>
      <c r="R15" s="246"/>
      <c r="S15" s="246"/>
    </row>
    <row r="16" spans="1:19" ht="15.75" customHeight="1">
      <c r="A16" s="10" t="s">
        <v>0</v>
      </c>
      <c r="B16" s="81"/>
      <c r="C16" s="120">
        <f>(mIoU!C16-mIoU!B16)</f>
        <v>28.940000000000012</v>
      </c>
      <c r="D16" s="121">
        <f>(mIoU!D16-mIoU!C16)</f>
        <v>-26.660000000000011</v>
      </c>
      <c r="E16" s="122">
        <f>(mIoU!E16-mIoU!D16)</f>
        <v>-1.4299999999999997</v>
      </c>
      <c r="F16" s="82"/>
      <c r="G16" s="82">
        <f>(mIoU!G16-mIoU!F16)</f>
        <v>0.14000000000000057</v>
      </c>
      <c r="H16" s="82">
        <f>(mIoU!H16-mIoU!G16)</f>
        <v>0.54999999999999716</v>
      </c>
      <c r="I16" s="82">
        <f>(mIoU!I16-mIoU!H16)</f>
        <v>-1.4299999999999997</v>
      </c>
      <c r="J16" s="135"/>
      <c r="K16" s="82">
        <f>(mIoU!K16-mIoU!J16)</f>
        <v>27.6</v>
      </c>
      <c r="L16" s="82">
        <f>(mIoU!L16-mIoU!K16)</f>
        <v>-27.6</v>
      </c>
      <c r="M16" s="82">
        <f>(mIoU!M16-mIoU!L16)</f>
        <v>0</v>
      </c>
      <c r="N16" s="82"/>
      <c r="O16" s="82">
        <f>(mIoU!O16-mIoU!N16)</f>
        <v>0</v>
      </c>
      <c r="P16" s="82">
        <f>(mIoU!P16-mIoU!O16)</f>
        <v>0</v>
      </c>
      <c r="Q16" s="82">
        <f>(mIoU!Q16-mIoU!P16)</f>
        <v>0</v>
      </c>
      <c r="R16" s="246"/>
      <c r="S16" s="246"/>
    </row>
    <row r="17" spans="1:19" ht="15.75" customHeight="1">
      <c r="A17" s="10" t="s">
        <v>1</v>
      </c>
      <c r="B17" s="81"/>
      <c r="C17" s="126">
        <f>(mIoU!C17-mIoU!B17)</f>
        <v>15.270000000000003</v>
      </c>
      <c r="D17" s="127">
        <f>(mIoU!D17-mIoU!C17)</f>
        <v>5.6199999999999903</v>
      </c>
      <c r="E17" s="128">
        <f>(mIoU!E17-mIoU!D17)</f>
        <v>6.7500000000000142</v>
      </c>
      <c r="F17" s="82"/>
      <c r="G17" s="82">
        <f>(mIoU!G17-mIoU!F17)</f>
        <v>13.52000000000001</v>
      </c>
      <c r="H17" s="82">
        <f>(mIoU!H17-mIoU!G17)</f>
        <v>3.2099999999999937</v>
      </c>
      <c r="I17" s="82">
        <f>(mIoU!I17-mIoU!H17)</f>
        <v>0.59000000000000341</v>
      </c>
      <c r="J17" s="135"/>
      <c r="K17" s="82">
        <f>(mIoU!K17-mIoU!J17)</f>
        <v>-15.280000000000001</v>
      </c>
      <c r="L17" s="82">
        <f>(mIoU!L17-mIoU!K17)</f>
        <v>41.760000000000012</v>
      </c>
      <c r="M17" s="82">
        <f>(mIoU!M17-mIoU!L17)</f>
        <v>6.0599999999999881</v>
      </c>
      <c r="N17" s="82"/>
      <c r="O17" s="82">
        <f>(mIoU!O17-mIoU!N17)</f>
        <v>23.290000000000006</v>
      </c>
      <c r="P17" s="82">
        <f>(mIoU!P17-mIoU!O17)</f>
        <v>-17.440000000000005</v>
      </c>
      <c r="Q17" s="82">
        <f>(mIoU!Q17-mIoU!P17)</f>
        <v>7.2999999999999901</v>
      </c>
      <c r="R17" s="246"/>
      <c r="S17" s="246"/>
    </row>
    <row r="18" spans="1:19" ht="15.75" customHeight="1">
      <c r="A18" s="10" t="s">
        <v>2</v>
      </c>
      <c r="B18" s="81"/>
      <c r="C18" s="132">
        <f>(mIoU!C18-mIoU!B18)</f>
        <v>31.27</v>
      </c>
      <c r="D18" s="133">
        <f>(mIoU!D18-mIoU!C18)</f>
        <v>-4.2400000000000091</v>
      </c>
      <c r="E18" s="134">
        <f>(mIoU!E18-mIoU!D18)</f>
        <v>12.380000000000003</v>
      </c>
      <c r="F18" s="82"/>
      <c r="G18" s="120">
        <f>(mIoU!G18-mIoU!F18)</f>
        <v>0.80999999999998806</v>
      </c>
      <c r="H18" s="121">
        <f>(mIoU!H18-mIoU!G18)</f>
        <v>-9.9799999999999898</v>
      </c>
      <c r="I18" s="122">
        <f>(mIoU!I18-mIoU!H18)</f>
        <v>-33.320000000000007</v>
      </c>
      <c r="J18" s="137"/>
      <c r="K18" s="82">
        <f>(mIoU!K18-mIoU!J18)</f>
        <v>29.69</v>
      </c>
      <c r="L18" s="82">
        <f>(mIoU!L18-mIoU!K18)</f>
        <v>-27.509999999999998</v>
      </c>
      <c r="M18" s="82">
        <f>(mIoU!M18-mIoU!L18)</f>
        <v>35.659999999999997</v>
      </c>
      <c r="N18" s="82"/>
      <c r="O18" s="120">
        <f>(mIoU!O18-mIoU!N18)</f>
        <v>29.69</v>
      </c>
      <c r="P18" s="121">
        <f>(mIoU!P18-mIoU!O18)</f>
        <v>-40.480000000000004</v>
      </c>
      <c r="Q18" s="122">
        <f>(mIoU!Q18-mIoU!P18)</f>
        <v>48.629999999999995</v>
      </c>
      <c r="R18" s="246"/>
      <c r="S18" s="246"/>
    </row>
    <row r="19" spans="1:19" ht="15.75" customHeight="1">
      <c r="A19" s="10" t="s">
        <v>3</v>
      </c>
      <c r="B19" s="88"/>
      <c r="C19" s="89"/>
      <c r="D19" s="89"/>
      <c r="E19" s="89"/>
      <c r="F19" s="82"/>
      <c r="G19" s="126">
        <f>(mIoU!G19-mIoU!F19)</f>
        <v>15.990000000000006</v>
      </c>
      <c r="H19" s="127">
        <f>(mIoU!H19-mIoU!G19)</f>
        <v>6.3299999999999983</v>
      </c>
      <c r="I19" s="128">
        <f>(mIoU!I19-mIoU!H19)</f>
        <v>-1.1100000000000065</v>
      </c>
      <c r="J19" s="123"/>
      <c r="K19" s="124"/>
      <c r="L19" s="124"/>
      <c r="M19" s="124"/>
      <c r="N19" s="125"/>
      <c r="O19" s="126">
        <f>(mIoU!O19-mIoU!N19)</f>
        <v>18.600000000000001</v>
      </c>
      <c r="P19" s="127">
        <f>(mIoU!P19-mIoU!O19)</f>
        <v>16.029999999999994</v>
      </c>
      <c r="Q19" s="128">
        <f>(mIoU!Q19-mIoU!P19)</f>
        <v>-3.0499999999999972</v>
      </c>
      <c r="R19" s="246"/>
      <c r="S19" s="246"/>
    </row>
    <row r="20" spans="1:19" ht="15.75" customHeight="1">
      <c r="A20" s="22" t="s">
        <v>10</v>
      </c>
      <c r="B20" s="90"/>
      <c r="C20" s="91"/>
      <c r="D20" s="91"/>
      <c r="E20" s="91"/>
      <c r="F20" s="92"/>
      <c r="G20" s="132">
        <f>(mIoU!G20-mIoU!F20)</f>
        <v>13.769999999999996</v>
      </c>
      <c r="H20" s="133">
        <f>(mIoU!H20-mIoU!G20)</f>
        <v>8.3700000000000045</v>
      </c>
      <c r="I20" s="134">
        <f>(mIoU!I20-mIoU!H20)</f>
        <v>2.8399999999999963</v>
      </c>
      <c r="J20" s="129"/>
      <c r="K20" s="130"/>
      <c r="L20" s="130"/>
      <c r="M20" s="130"/>
      <c r="N20" s="131"/>
      <c r="O20" s="132">
        <f>(mIoU!O20-mIoU!N20)</f>
        <v>18.340000000000003</v>
      </c>
      <c r="P20" s="133">
        <f>(mIoU!P20-mIoU!O20)</f>
        <v>13.200000000000003</v>
      </c>
      <c r="Q20" s="134">
        <f>(mIoU!Q20-mIoU!P20)</f>
        <v>4.3199999999999932</v>
      </c>
      <c r="R20" s="246"/>
      <c r="S20" s="246"/>
    </row>
    <row r="21" spans="1:19" ht="15.75" customHeight="1">
      <c r="A21" s="4" t="s">
        <v>13</v>
      </c>
      <c r="B21" s="81"/>
      <c r="C21" s="82"/>
      <c r="D21" s="82"/>
      <c r="E21" s="82"/>
      <c r="F21" s="82"/>
      <c r="G21" s="82"/>
      <c r="H21" s="82"/>
      <c r="I21" s="83"/>
      <c r="J21" s="135"/>
      <c r="K21" s="125"/>
      <c r="L21" s="125"/>
      <c r="M21" s="125"/>
      <c r="N21" s="125"/>
      <c r="O21" s="125"/>
      <c r="P21" s="125"/>
      <c r="Q21" s="136"/>
    </row>
    <row r="22" spans="1:19" ht="15.75" customHeight="1">
      <c r="A22" s="10" t="s">
        <v>0</v>
      </c>
      <c r="B22" s="81"/>
      <c r="C22" s="120">
        <f>(mIoU!C22-mIoU!B22)</f>
        <v>-0.72999999999999687</v>
      </c>
      <c r="D22" s="121">
        <f>(mIoU!D22-mIoU!C22)</f>
        <v>23.580000000000005</v>
      </c>
      <c r="E22" s="122">
        <f>(mIoU!E22-mIoU!D22)</f>
        <v>2.5900000000000034</v>
      </c>
      <c r="F22" s="82"/>
      <c r="G22" s="82">
        <f>(mIoU!G22-mIoU!F22)</f>
        <v>-22.099999999999994</v>
      </c>
      <c r="H22" s="82">
        <f>(mIoU!H22-mIoU!G22)</f>
        <v>23.689999999999998</v>
      </c>
      <c r="I22" s="82">
        <f>(mIoU!I22-mIoU!H22)</f>
        <v>8.039999999999992</v>
      </c>
      <c r="J22" s="135"/>
      <c r="K22" s="82">
        <f>(mIoU!K22-mIoU!J22)</f>
        <v>-4.3699999999999903</v>
      </c>
      <c r="L22" s="82">
        <f>(mIoU!L22-mIoU!K22)</f>
        <v>23.430000000000007</v>
      </c>
      <c r="M22" s="82">
        <f>(mIoU!M22-mIoU!L22)</f>
        <v>5.2299999999999898</v>
      </c>
      <c r="N22" s="82"/>
      <c r="O22" s="82">
        <f>(mIoU!O22-mIoU!N22)</f>
        <v>-35.71</v>
      </c>
      <c r="P22" s="82">
        <f>(mIoU!P22-mIoU!O22)</f>
        <v>29.309999999999995</v>
      </c>
      <c r="Q22" s="82">
        <f>(mIoU!Q22-mIoU!P22)</f>
        <v>10.190000000000012</v>
      </c>
    </row>
    <row r="23" spans="1:19" ht="15.75" customHeight="1">
      <c r="A23" s="10" t="s">
        <v>1</v>
      </c>
      <c r="B23" s="81"/>
      <c r="C23" s="126">
        <f>(mIoU!C23-mIoU!B23)</f>
        <v>15.11</v>
      </c>
      <c r="D23" s="127">
        <f>(mIoU!D23-mIoU!C23)</f>
        <v>19.89</v>
      </c>
      <c r="E23" s="128">
        <f>(mIoU!E23-mIoU!D23)</f>
        <v>-6.1700000000000017</v>
      </c>
      <c r="F23" s="82"/>
      <c r="G23" s="82">
        <f>(mIoU!G23-mIoU!F23)</f>
        <v>16.599999999999994</v>
      </c>
      <c r="H23" s="82">
        <f>(mIoU!H23-mIoU!G23)</f>
        <v>9.4900000000000091</v>
      </c>
      <c r="I23" s="82">
        <f>(mIoU!I23-mIoU!H23)</f>
        <v>4.7099999999999937</v>
      </c>
      <c r="J23" s="135"/>
      <c r="K23" s="82">
        <f>(mIoU!K23-mIoU!J23)</f>
        <v>-4.6700000000000017</v>
      </c>
      <c r="L23" s="82">
        <f>(mIoU!L23-mIoU!K23)</f>
        <v>32.95000000000001</v>
      </c>
      <c r="M23" s="82">
        <f>(mIoU!M23-mIoU!L23)</f>
        <v>-17.490000000000009</v>
      </c>
      <c r="N23" s="82"/>
      <c r="O23" s="82">
        <f>(mIoU!O23-mIoU!N23)</f>
        <v>24.86</v>
      </c>
      <c r="P23" s="82">
        <f>(mIoU!P23-mIoU!O23)</f>
        <v>38.92</v>
      </c>
      <c r="Q23" s="82">
        <f>(mIoU!Q23-mIoU!P23)</f>
        <v>-3.5999999999999943</v>
      </c>
    </row>
    <row r="24" spans="1:19" ht="15.75" customHeight="1">
      <c r="A24" s="10" t="s">
        <v>2</v>
      </c>
      <c r="B24" s="81"/>
      <c r="C24" s="132">
        <f>(mIoU!C24-mIoU!B24)</f>
        <v>-10.510000000000005</v>
      </c>
      <c r="D24" s="133">
        <f>(mIoU!D24-mIoU!C24)</f>
        <v>-13.199999999999989</v>
      </c>
      <c r="E24" s="134">
        <f>(mIoU!E24-mIoU!D24)</f>
        <v>9.8099999999999881</v>
      </c>
      <c r="F24" s="82"/>
      <c r="G24" s="120">
        <f>(mIoU!G24-mIoU!F24)</f>
        <v>-22.689999999999998</v>
      </c>
      <c r="H24" s="121">
        <f>(mIoU!H24-mIoU!G24)</f>
        <v>23.83</v>
      </c>
      <c r="I24" s="122">
        <f>(mIoU!I24-mIoU!H24)</f>
        <v>10.829999999999998</v>
      </c>
      <c r="J24" s="137"/>
      <c r="K24" s="82">
        <f>(mIoU!K24-mIoU!J24)</f>
        <v>13.439999999999991</v>
      </c>
      <c r="L24" s="82">
        <f>(mIoU!L24-mIoU!K24)</f>
        <v>-0.50999999999999091</v>
      </c>
      <c r="M24" s="82">
        <f>(mIoU!M24-mIoU!L24)</f>
        <v>8.6900000000000119</v>
      </c>
      <c r="N24" s="82"/>
      <c r="O24" s="120">
        <f>(mIoU!O24-mIoU!N24)</f>
        <v>0</v>
      </c>
      <c r="P24" s="121">
        <f>(mIoU!P24-mIoU!O24)</f>
        <v>56.3</v>
      </c>
      <c r="Q24" s="122">
        <f>(mIoU!Q24-mIoU!P24)</f>
        <v>8.6900000000000119</v>
      </c>
    </row>
    <row r="25" spans="1:19" ht="15.75" customHeight="1">
      <c r="A25" s="10" t="s">
        <v>3</v>
      </c>
      <c r="B25" s="88"/>
      <c r="C25" s="89"/>
      <c r="D25" s="89"/>
      <c r="E25" s="89"/>
      <c r="F25" s="82"/>
      <c r="G25" s="126">
        <f>(mIoU!G25-mIoU!F25)</f>
        <v>44.500000000000007</v>
      </c>
      <c r="H25" s="127">
        <f>(mIoU!H25-mIoU!G25)</f>
        <v>5.3899999999999864</v>
      </c>
      <c r="I25" s="128">
        <f>(mIoU!I25-mIoU!H25)</f>
        <v>6.5799999999999983</v>
      </c>
      <c r="J25" s="123"/>
      <c r="K25" s="124"/>
      <c r="L25" s="124"/>
      <c r="M25" s="124"/>
      <c r="N25" s="125"/>
      <c r="O25" s="126">
        <f>(mIoU!O25-mIoU!N25)</f>
        <v>35.089999999999989</v>
      </c>
      <c r="P25" s="127">
        <f>(mIoU!P25-mIoU!O25)</f>
        <v>15.790000000000006</v>
      </c>
      <c r="Q25" s="128">
        <f>(mIoU!Q25-mIoU!P25)</f>
        <v>-0.50999999999999091</v>
      </c>
    </row>
    <row r="26" spans="1:19" ht="15.75" customHeight="1">
      <c r="A26" s="22" t="s">
        <v>10</v>
      </c>
      <c r="B26" s="88"/>
      <c r="C26" s="89"/>
      <c r="D26" s="89"/>
      <c r="E26" s="89"/>
      <c r="F26" s="82"/>
      <c r="G26" s="132">
        <f>(mIoU!G26-mIoU!F26)</f>
        <v>37.93</v>
      </c>
      <c r="H26" s="133">
        <f>(mIoU!H26-mIoU!G26)</f>
        <v>17.800000000000011</v>
      </c>
      <c r="I26" s="134">
        <f>(mIoU!I26-mIoU!H26)</f>
        <v>3.3899999999999864</v>
      </c>
      <c r="J26" s="123"/>
      <c r="K26" s="124"/>
      <c r="L26" s="124"/>
      <c r="M26" s="124"/>
      <c r="N26" s="125"/>
      <c r="O26" s="132">
        <f>(mIoU!O26-mIoU!N26)</f>
        <v>34.930000000000007</v>
      </c>
      <c r="P26" s="133">
        <f>(mIoU!P26-mIoU!O26)</f>
        <v>20.14</v>
      </c>
      <c r="Q26" s="134">
        <f>(mIoU!Q26-mIoU!P26)</f>
        <v>1.5799999999999841</v>
      </c>
    </row>
    <row r="27" spans="1:19" ht="15.75" customHeight="1">
      <c r="A27" s="4" t="s">
        <v>14</v>
      </c>
      <c r="B27" s="98"/>
      <c r="C27" s="99"/>
      <c r="D27" s="99"/>
      <c r="E27" s="99"/>
      <c r="F27" s="99"/>
      <c r="G27" s="99"/>
      <c r="H27" s="99"/>
      <c r="I27" s="100"/>
      <c r="J27" s="138"/>
      <c r="K27" s="139"/>
      <c r="L27" s="139"/>
      <c r="M27" s="139"/>
      <c r="N27" s="139"/>
      <c r="O27" s="139"/>
      <c r="P27" s="139"/>
      <c r="Q27" s="140"/>
    </row>
    <row r="28" spans="1:19" ht="15.75" customHeight="1">
      <c r="A28" s="10" t="s">
        <v>0</v>
      </c>
      <c r="B28" s="81"/>
      <c r="C28" s="120">
        <f>(mIoU!C28-mIoU!B28)</f>
        <v>6.5500000000000043</v>
      </c>
      <c r="D28" s="121">
        <f>(mIoU!D28-mIoU!C28)</f>
        <v>-3.3000000000000043</v>
      </c>
      <c r="E28" s="122">
        <f>(mIoU!E28-mIoU!D28)</f>
        <v>-3.0399999999999991</v>
      </c>
      <c r="F28" s="82"/>
      <c r="G28" s="141">
        <f>(mIoU!G28-mIoU!F28)</f>
        <v>2.5599999999999952</v>
      </c>
      <c r="H28" s="142">
        <f>(mIoU!H28-mIoU!G28)</f>
        <v>-1.2100000000000009</v>
      </c>
      <c r="I28" s="143">
        <f>(mIoU!I28-mIoU!H28)</f>
        <v>-1.1399999999999935</v>
      </c>
      <c r="J28" s="135"/>
      <c r="K28" s="82">
        <f>(mIoU!K28-mIoU!J28)</f>
        <v>-1.009999999999998</v>
      </c>
      <c r="L28" s="82">
        <f>(mIoU!L28-mIoU!K28)</f>
        <v>1.009999999999998</v>
      </c>
      <c r="M28" s="82">
        <f>(mIoU!M28-mIoU!L28)</f>
        <v>0</v>
      </c>
      <c r="N28" s="82"/>
      <c r="O28" s="82">
        <f>(mIoU!O28-mIoU!N28)</f>
        <v>-0.15999999999999659</v>
      </c>
      <c r="P28" s="82">
        <f>(mIoU!P28-mIoU!O28)</f>
        <v>6.9999999999993179E-2</v>
      </c>
      <c r="Q28" s="82">
        <f>(mIoU!Q28-mIoU!P28)</f>
        <v>9.0000000000003411E-2</v>
      </c>
    </row>
    <row r="29" spans="1:19" ht="15.75" customHeight="1">
      <c r="A29" s="10" t="s">
        <v>1</v>
      </c>
      <c r="B29" s="81"/>
      <c r="C29" s="126">
        <f>(mIoU!C29-mIoU!B29)</f>
        <v>17.399999999999999</v>
      </c>
      <c r="D29" s="127">
        <f>(mIoU!D29-mIoU!C29)</f>
        <v>17.810000000000002</v>
      </c>
      <c r="E29" s="128">
        <f>(mIoU!E29-mIoU!D29)</f>
        <v>-19.64</v>
      </c>
      <c r="F29" s="82"/>
      <c r="G29" s="144">
        <f>(mIoU!G29-mIoU!F29)</f>
        <v>17.39</v>
      </c>
      <c r="H29" s="145">
        <f>(mIoU!H29-mIoU!G29)</f>
        <v>1.5200000000000031</v>
      </c>
      <c r="I29" s="146">
        <f>(mIoU!I29-mIoU!H29)</f>
        <v>-5.5100000000000051</v>
      </c>
      <c r="J29" s="135"/>
      <c r="K29" s="82">
        <f>(mIoU!K29-mIoU!J29)</f>
        <v>18.75</v>
      </c>
      <c r="L29" s="82">
        <f>(mIoU!L29-mIoU!K29)</f>
        <v>9.769999999999996</v>
      </c>
      <c r="M29" s="82">
        <f>(mIoU!M29-mIoU!L29)</f>
        <v>2.1900000000000048</v>
      </c>
      <c r="N29" s="82"/>
      <c r="O29" s="82">
        <f>(mIoU!O29-mIoU!N29)</f>
        <v>11.010000000000002</v>
      </c>
      <c r="P29" s="82">
        <f>(mIoU!P29-mIoU!O29)</f>
        <v>21.189999999999994</v>
      </c>
      <c r="Q29" s="82">
        <f>(mIoU!Q29-mIoU!P29)</f>
        <v>-11.099999999999994</v>
      </c>
    </row>
    <row r="30" spans="1:19" ht="15.75" customHeight="1">
      <c r="A30" s="10" t="s">
        <v>2</v>
      </c>
      <c r="B30" s="81"/>
      <c r="C30" s="132">
        <f>(mIoU!C30-mIoU!B30)</f>
        <v>17.470000000000006</v>
      </c>
      <c r="D30" s="133">
        <f>(mIoU!D30-mIoU!C30)</f>
        <v>13.839999999999996</v>
      </c>
      <c r="E30" s="134">
        <f>(mIoU!E30-mIoU!D30)</f>
        <v>0.43999999999999773</v>
      </c>
      <c r="F30" s="82"/>
      <c r="G30" s="147"/>
      <c r="H30" s="148">
        <f>(mIoU!H30-mIoU!G30)</f>
        <v>1.2899999999999991</v>
      </c>
      <c r="I30" s="149">
        <f>(mIoU!I30-mIoU!H30)</f>
        <v>3.9999999999999147E-2</v>
      </c>
      <c r="J30" s="137"/>
      <c r="K30" s="82">
        <f>(mIoU!K30-mIoU!J30)</f>
        <v>18.270000000000003</v>
      </c>
      <c r="L30" s="82">
        <f>(mIoU!L30-mIoU!K30)</f>
        <v>12.399999999999999</v>
      </c>
      <c r="M30" s="82">
        <f>(mIoU!M30-mIoU!L30)</f>
        <v>-9.9999999999980105E-3</v>
      </c>
      <c r="N30" s="82"/>
      <c r="O30" s="150"/>
      <c r="P30" s="121">
        <f>(mIoU!P30-mIoU!O30)</f>
        <v>12.399999999999999</v>
      </c>
      <c r="Q30" s="122">
        <f>(mIoU!Q30-mIoU!P30)</f>
        <v>-22.07</v>
      </c>
    </row>
    <row r="31" spans="1:19" ht="15.75" customHeight="1">
      <c r="A31" s="10" t="s">
        <v>3</v>
      </c>
      <c r="B31" s="88"/>
      <c r="C31" s="89"/>
      <c r="D31" s="89"/>
      <c r="E31" s="89"/>
      <c r="F31" s="82"/>
      <c r="G31" s="122">
        <f>(mIoU!G31-mIoU!F31)</f>
        <v>14.399999999999999</v>
      </c>
      <c r="H31" s="122">
        <f>(mIoU!H31-mIoU!G31)</f>
        <v>9.0200000000000031</v>
      </c>
      <c r="I31" s="122">
        <f>(mIoU!I31-mIoU!H31)</f>
        <v>-11.350000000000001</v>
      </c>
      <c r="J31" s="123"/>
      <c r="K31" s="124"/>
      <c r="L31" s="124"/>
      <c r="M31" s="124"/>
      <c r="N31" s="125"/>
      <c r="O31" s="126">
        <f>(mIoU!O31-mIoU!N31)</f>
        <v>8.7500000000000071</v>
      </c>
      <c r="P31" s="127">
        <f>(mIoU!P31-mIoU!O31)</f>
        <v>1.7299999999999969</v>
      </c>
      <c r="Q31" s="128">
        <f>(mIoU!Q31-mIoU!P31)</f>
        <v>0</v>
      </c>
    </row>
    <row r="32" spans="1:19" ht="15.75" customHeight="1">
      <c r="A32" s="22" t="s">
        <v>10</v>
      </c>
      <c r="B32" s="90"/>
      <c r="C32" s="91"/>
      <c r="D32" s="91"/>
      <c r="E32" s="91"/>
      <c r="F32" s="92"/>
      <c r="G32" s="122">
        <f>(mIoU!G32-mIoU!F32)</f>
        <v>12.759999999999998</v>
      </c>
      <c r="H32" s="122">
        <f>(mIoU!H32-mIoU!G32)</f>
        <v>-0.50999999999999801</v>
      </c>
      <c r="I32" s="122">
        <f>(mIoU!I32-mIoU!H32)</f>
        <v>1.9999999999996021E-2</v>
      </c>
      <c r="J32" s="129"/>
      <c r="K32" s="130"/>
      <c r="L32" s="130"/>
      <c r="M32" s="130"/>
      <c r="N32" s="131"/>
      <c r="O32" s="132">
        <f>(mIoU!O32-mIoU!N32)</f>
        <v>11.350000000000001</v>
      </c>
      <c r="P32" s="133">
        <f>(mIoU!P32-mIoU!O32)</f>
        <v>1.8299999999999983</v>
      </c>
      <c r="Q32" s="134">
        <f>(mIoU!Q32-mIoU!P32)</f>
        <v>0</v>
      </c>
    </row>
    <row r="33" spans="1:17" ht="15.75" customHeight="1">
      <c r="A33" s="4" t="s">
        <v>15</v>
      </c>
      <c r="B33" s="81"/>
      <c r="C33" s="82"/>
      <c r="D33" s="82"/>
      <c r="E33" s="82"/>
      <c r="F33" s="82"/>
      <c r="G33" s="82"/>
      <c r="H33" s="82"/>
      <c r="I33" s="83"/>
      <c r="J33" s="135"/>
      <c r="K33" s="125"/>
      <c r="L33" s="125"/>
      <c r="M33" s="125"/>
      <c r="N33" s="125"/>
      <c r="O33" s="125"/>
      <c r="P33" s="125"/>
      <c r="Q33" s="136"/>
    </row>
    <row r="34" spans="1:17" ht="15.75" customHeight="1">
      <c r="A34" s="10" t="s">
        <v>0</v>
      </c>
      <c r="B34" s="81"/>
      <c r="C34" s="120">
        <f>(mIoU!C34-mIoU!B34)</f>
        <v>0.52999999999999403</v>
      </c>
      <c r="D34" s="121">
        <f>(mIoU!D34-mIoU!C34)</f>
        <v>1.9299999999999997</v>
      </c>
      <c r="E34" s="122">
        <f>(mIoU!E34-mIoU!D34)</f>
        <v>0.93000000000000682</v>
      </c>
      <c r="F34" s="82"/>
      <c r="G34" s="82">
        <f>(mIoU!G34-mIoU!F34)</f>
        <v>0.57999999999999829</v>
      </c>
      <c r="H34" s="82">
        <f>(mIoU!H34-mIoU!G34)</f>
        <v>1.9299999999999997</v>
      </c>
      <c r="I34" s="82">
        <f>(mIoU!I34-mIoU!H34)</f>
        <v>0.95000000000000284</v>
      </c>
      <c r="J34" s="135"/>
      <c r="K34" s="82">
        <f>(mIoU!K34-mIoU!J34)</f>
        <v>3.9999999999999147E-2</v>
      </c>
      <c r="L34" s="82">
        <f>(mIoU!L34-mIoU!K34)</f>
        <v>-4.9999999999997158E-2</v>
      </c>
      <c r="M34" s="82">
        <f>(mIoU!M34-mIoU!L34)</f>
        <v>0</v>
      </c>
      <c r="N34" s="82"/>
      <c r="O34" s="82">
        <f>(mIoU!O34-mIoU!N34)</f>
        <v>3.9999999999999147E-2</v>
      </c>
      <c r="P34" s="82">
        <f>(mIoU!P34-mIoU!O34)</f>
        <v>-3.0000000000001137E-2</v>
      </c>
      <c r="Q34" s="82">
        <f>(mIoU!Q34-mIoU!P34)</f>
        <v>0</v>
      </c>
    </row>
    <row r="35" spans="1:17" ht="15.75" customHeight="1">
      <c r="A35" s="10" t="s">
        <v>1</v>
      </c>
      <c r="B35" s="81"/>
      <c r="C35" s="126">
        <f>(mIoU!C35-mIoU!B35)</f>
        <v>-1.5899999999999892</v>
      </c>
      <c r="D35" s="127">
        <f>(mIoU!D35-mIoU!C35)</f>
        <v>-5.1499999999999986</v>
      </c>
      <c r="E35" s="128">
        <f>(mIoU!E35-mIoU!D35)</f>
        <v>9.0899999999999963</v>
      </c>
      <c r="F35" s="82"/>
      <c r="G35" s="82">
        <f>(mIoU!G35-mIoU!F35)</f>
        <v>1.039999999999992</v>
      </c>
      <c r="H35" s="82">
        <f>(mIoU!H35-mIoU!G35)</f>
        <v>0.92000000000000171</v>
      </c>
      <c r="I35" s="82">
        <f>(mIoU!I35-mIoU!H35)</f>
        <v>2.029999999999994</v>
      </c>
      <c r="J35" s="135"/>
      <c r="K35" s="82">
        <f>(mIoU!K35-mIoU!J35)</f>
        <v>11.829999999999998</v>
      </c>
      <c r="L35" s="82">
        <f>(mIoU!L35-mIoU!K35)</f>
        <v>-11.839999999999996</v>
      </c>
      <c r="M35" s="82">
        <f>(mIoU!M35-mIoU!L35)</f>
        <v>10.850000000000001</v>
      </c>
      <c r="N35" s="82"/>
      <c r="O35" s="82">
        <f>(mIoU!O35-mIoU!N35)</f>
        <v>-7.6700000000000017</v>
      </c>
      <c r="P35" s="82">
        <f>(mIoU!P35-mIoU!O35)</f>
        <v>1.6299999999999955</v>
      </c>
      <c r="Q35" s="82">
        <f>(mIoU!Q35-mIoU!P35)</f>
        <v>-1.6399999999999935</v>
      </c>
    </row>
    <row r="36" spans="1:17" ht="15.75" customHeight="1">
      <c r="A36" s="10" t="s">
        <v>2</v>
      </c>
      <c r="B36" s="81"/>
      <c r="C36" s="132">
        <f>(mIoU!C36-mIoU!B36)</f>
        <v>-8.7900000000000134</v>
      </c>
      <c r="D36" s="133">
        <f>(mIoU!D36-mIoU!C36)</f>
        <v>-7.6999999999999957</v>
      </c>
      <c r="E36" s="134">
        <f>(mIoU!E36-mIoU!D36)</f>
        <v>0.76000000000000512</v>
      </c>
      <c r="F36" s="82"/>
      <c r="G36" s="120">
        <f>(mIoU!G36-mIoU!F36)</f>
        <v>2.6799999999999926</v>
      </c>
      <c r="H36" s="121">
        <f>(mIoU!H36-mIoU!G36)</f>
        <v>-13.449999999999996</v>
      </c>
      <c r="I36" s="122">
        <f>(mIoU!I36-mIoU!H36)</f>
        <v>-0.56000000000000227</v>
      </c>
      <c r="J36" s="137"/>
      <c r="K36" s="86"/>
      <c r="L36" s="82">
        <f>(mIoU!L36-mIoU!K36)</f>
        <v>49.71</v>
      </c>
      <c r="M36" s="82">
        <f>(mIoU!M36-mIoU!L36)</f>
        <v>0.24000000000000199</v>
      </c>
      <c r="N36" s="82"/>
      <c r="O36" s="120">
        <f>(mIoU!O36-mIoU!N36)</f>
        <v>0</v>
      </c>
      <c r="P36" s="121">
        <f>(mIoU!P36-mIoU!O36)</f>
        <v>31.180000000000003</v>
      </c>
      <c r="Q36" s="122">
        <f>(mIoU!Q36-mIoU!P36)</f>
        <v>0.24000000000000199</v>
      </c>
    </row>
    <row r="37" spans="1:17" ht="15.75" customHeight="1">
      <c r="A37" s="33" t="s">
        <v>3</v>
      </c>
      <c r="B37" s="88"/>
      <c r="C37" s="89"/>
      <c r="D37" s="89"/>
      <c r="E37" s="89"/>
      <c r="F37" s="82"/>
      <c r="G37" s="126">
        <f>(mIoU!G37-mIoU!F37)</f>
        <v>-4.9799999999999969</v>
      </c>
      <c r="H37" s="127">
        <f>(mIoU!H37-mIoU!G37)</f>
        <v>11.339999999999996</v>
      </c>
      <c r="I37" s="128">
        <f>(mIoU!I37-mIoU!H37)</f>
        <v>-0.33999999999999631</v>
      </c>
      <c r="J37" s="123"/>
      <c r="K37" s="124"/>
      <c r="L37" s="124"/>
      <c r="M37" s="124"/>
      <c r="N37" s="125"/>
      <c r="O37" s="126">
        <f>(mIoU!O37-mIoU!N37)</f>
        <v>-4.6000000000000014</v>
      </c>
      <c r="P37" s="127">
        <f>(mIoU!P37-mIoU!O37)</f>
        <v>6.7800000000000011</v>
      </c>
      <c r="Q37" s="128">
        <f>(mIoU!Q37-mIoU!P37)</f>
        <v>3.0399999999999991</v>
      </c>
    </row>
    <row r="38" spans="1:17" ht="15.75" customHeight="1">
      <c r="A38" s="34" t="s">
        <v>10</v>
      </c>
      <c r="B38" s="90"/>
      <c r="C38" s="91"/>
      <c r="D38" s="91"/>
      <c r="E38" s="91"/>
      <c r="F38" s="92"/>
      <c r="G38" s="132">
        <f>(mIoU!G38-mIoU!F38)</f>
        <v>-0.89999999999999858</v>
      </c>
      <c r="H38" s="133">
        <f>(mIoU!H38-mIoU!G38)</f>
        <v>9.8699999999999974</v>
      </c>
      <c r="I38" s="134">
        <f>(mIoU!I38-mIoU!H38)</f>
        <v>-1</v>
      </c>
      <c r="J38" s="151"/>
      <c r="K38" s="152"/>
      <c r="L38" s="152"/>
      <c r="M38" s="152"/>
      <c r="N38" s="153"/>
      <c r="O38" s="132">
        <f>(mIoU!O38-mIoU!N38)</f>
        <v>-2.009999999999998</v>
      </c>
      <c r="P38" s="133">
        <f>(mIoU!P38-mIoU!O38)</f>
        <v>6.3999999999999986</v>
      </c>
      <c r="Q38" s="134">
        <f>(mIoU!Q38-mIoU!P38)</f>
        <v>1.8699999999999974</v>
      </c>
    </row>
  </sheetData>
  <mergeCells count="7">
    <mergeCell ref="B1:I1"/>
    <mergeCell ref="J1:Q1"/>
    <mergeCell ref="R1:S20"/>
    <mergeCell ref="B2:E2"/>
    <mergeCell ref="F2:I2"/>
    <mergeCell ref="J2:M2"/>
    <mergeCell ref="N2:Q2"/>
  </mergeCells>
  <conditionalFormatting sqref="B4:Q38">
    <cfRule type="colorScale" priority="1">
      <colorScale>
        <cfvo type="min"/>
        <cfvo type="formula" val="0"/>
        <cfvo type="max"/>
        <color rgb="FFE67C73"/>
        <color rgb="FFFFFFFF"/>
        <color rgb="FF57BB8A"/>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38"/>
  <sheetViews>
    <sheetView workbookViewId="0"/>
  </sheetViews>
  <sheetFormatPr baseColWidth="10" defaultColWidth="12.6640625" defaultRowHeight="15.75" customHeight="1"/>
  <cols>
    <col min="1" max="1" width="14.33203125" customWidth="1"/>
    <col min="2" max="9" width="6.33203125" customWidth="1"/>
  </cols>
  <sheetData>
    <row r="1" spans="1:11" ht="15.75" customHeight="1">
      <c r="B1" s="262" t="s">
        <v>20</v>
      </c>
      <c r="C1" s="248"/>
      <c r="D1" s="248"/>
      <c r="E1" s="248"/>
      <c r="F1" s="248"/>
      <c r="G1" s="248"/>
      <c r="H1" s="248"/>
      <c r="I1" s="249"/>
      <c r="J1" s="260" t="s">
        <v>22</v>
      </c>
      <c r="K1" s="246"/>
    </row>
    <row r="2" spans="1:11" ht="15.75" customHeight="1">
      <c r="B2" s="263" t="s">
        <v>7</v>
      </c>
      <c r="C2" s="264"/>
      <c r="D2" s="264"/>
      <c r="E2" s="265"/>
      <c r="F2" s="266" t="s">
        <v>8</v>
      </c>
      <c r="G2" s="264"/>
      <c r="H2" s="264"/>
      <c r="I2" s="265"/>
      <c r="J2" s="246"/>
      <c r="K2" s="246"/>
    </row>
    <row r="3" spans="1:11" ht="15.75" customHeight="1">
      <c r="A3" s="4" t="s">
        <v>9</v>
      </c>
      <c r="B3" s="5">
        <v>2.5000000000000001E-2</v>
      </c>
      <c r="C3" s="6">
        <v>0.05</v>
      </c>
      <c r="D3" s="6">
        <v>0.25</v>
      </c>
      <c r="E3" s="6">
        <v>0.5</v>
      </c>
      <c r="F3" s="7">
        <v>2.5000000000000001E-2</v>
      </c>
      <c r="G3" s="6">
        <v>0.05</v>
      </c>
      <c r="H3" s="6">
        <v>0.25</v>
      </c>
      <c r="I3" s="79">
        <v>0.5</v>
      </c>
      <c r="J3" s="246"/>
      <c r="K3" s="246"/>
    </row>
    <row r="4" spans="1:11" ht="15.75" customHeight="1">
      <c r="A4" s="10" t="s">
        <v>0</v>
      </c>
      <c r="B4" s="81"/>
      <c r="C4" s="82">
        <f>('mIoU effective'!C4-'mIoU effective'!B4)</f>
        <v>1.5450000000000017</v>
      </c>
      <c r="D4" s="82">
        <f>('mIoU effective'!D4-'mIoU effective'!C4)</f>
        <v>13.330500000000001</v>
      </c>
      <c r="E4" s="82">
        <f>('mIoU effective'!E4-'mIoU effective'!D4)</f>
        <v>17.287500000000009</v>
      </c>
      <c r="F4" s="82"/>
      <c r="G4" s="82">
        <f>('mIoU effective'!G4-'mIoU effective'!F4)</f>
        <v>1.5450000000000017</v>
      </c>
      <c r="H4" s="82">
        <f>('mIoU effective'!H4-'mIoU effective'!G4)</f>
        <v>13.330500000000001</v>
      </c>
      <c r="I4" s="82">
        <f>('mIoU effective'!I4-'mIoU effective'!H4)</f>
        <v>17.287500000000009</v>
      </c>
      <c r="J4" s="246"/>
      <c r="K4" s="246"/>
    </row>
    <row r="5" spans="1:11" ht="15.75" customHeight="1">
      <c r="A5" s="10" t="s">
        <v>1</v>
      </c>
      <c r="B5" s="81"/>
      <c r="C5" s="82">
        <f>('mIoU effective'!C5-'mIoU effective'!B5)</f>
        <v>19.485000000000014</v>
      </c>
      <c r="D5" s="82">
        <f>('mIoU effective'!D5-'mIoU effective'!C5)</f>
        <v>3.2924999999999898</v>
      </c>
      <c r="E5" s="82">
        <f>('mIoU effective'!E5-'mIoU effective'!D5)</f>
        <v>1.7175000000000011</v>
      </c>
      <c r="F5" s="82"/>
      <c r="G5" s="86"/>
      <c r="H5" s="82">
        <f>('mIoU effective'!H5-'mIoU effective'!G5)</f>
        <v>3.994000000000014</v>
      </c>
      <c r="I5" s="82">
        <f>('mIoU effective'!I5-'mIoU effective'!H5)</f>
        <v>1.8799999999999955</v>
      </c>
      <c r="J5" s="246"/>
      <c r="K5" s="246"/>
    </row>
    <row r="6" spans="1:11" ht="15.75" customHeight="1">
      <c r="A6" s="10" t="s">
        <v>2</v>
      </c>
      <c r="B6" s="81"/>
      <c r="C6" s="82">
        <f>('mIoU effective'!C6-'mIoU effective'!B6)</f>
        <v>-5.4367500000000177</v>
      </c>
      <c r="D6" s="82">
        <f>('mIoU effective'!D6-'mIoU effective'!C6)</f>
        <v>-4.6334999999999837</v>
      </c>
      <c r="E6" s="82">
        <f>('mIoU effective'!E6-'mIoU effective'!D6)</f>
        <v>9.1474999999999937</v>
      </c>
      <c r="F6" s="82"/>
      <c r="G6" s="82">
        <f>('mIoU effective'!G6-'mIoU effective'!F6)</f>
        <v>-13.496999999999986</v>
      </c>
      <c r="H6" s="82">
        <f>('mIoU effective'!H6-'mIoU effective'!G6)</f>
        <v>5.5994999999999919</v>
      </c>
      <c r="I6" s="82">
        <f>('mIoU effective'!I6-'mIoU effective'!H6)</f>
        <v>-7.3774999999999977</v>
      </c>
      <c r="J6" s="246"/>
      <c r="K6" s="246"/>
    </row>
    <row r="7" spans="1:11" ht="15.75" customHeight="1">
      <c r="A7" s="10" t="s">
        <v>3</v>
      </c>
      <c r="B7" s="88"/>
      <c r="C7" s="89"/>
      <c r="D7" s="89"/>
      <c r="E7" s="89"/>
      <c r="F7" s="82"/>
      <c r="G7" s="82">
        <f>('mIoU effective'!G7-'mIoU effective'!F7)</f>
        <v>11.926000000000016</v>
      </c>
      <c r="H7" s="82">
        <f>('mIoU effective'!H7-'mIoU effective'!G7)</f>
        <v>4.4899999999999949</v>
      </c>
      <c r="I7" s="82">
        <f>('mIoU effective'!I7-'mIoU effective'!H7)</f>
        <v>3.1400000000000006</v>
      </c>
      <c r="J7" s="246"/>
      <c r="K7" s="246"/>
    </row>
    <row r="8" spans="1:11" ht="15.75" customHeight="1">
      <c r="A8" s="22" t="s">
        <v>10</v>
      </c>
      <c r="B8" s="90"/>
      <c r="C8" s="91"/>
      <c r="D8" s="91"/>
      <c r="E8" s="91"/>
      <c r="F8" s="92"/>
      <c r="G8" s="82">
        <f>('mIoU effective'!G8-'mIoU effective'!F8)</f>
        <v>8.6159999999999997</v>
      </c>
      <c r="H8" s="82">
        <f>('mIoU effective'!H8-'mIoU effective'!G8)</f>
        <v>9.0810000000000031</v>
      </c>
      <c r="I8" s="82">
        <f>('mIoU effective'!I8-'mIoU effective'!H8)</f>
        <v>1.6149999999999949</v>
      </c>
      <c r="J8" s="246"/>
      <c r="K8" s="246"/>
    </row>
    <row r="9" spans="1:11" ht="15.75" customHeight="1">
      <c r="A9" s="94" t="s">
        <v>11</v>
      </c>
      <c r="B9" s="81"/>
      <c r="C9" s="82"/>
      <c r="D9" s="82"/>
      <c r="E9" s="82"/>
      <c r="F9" s="82"/>
      <c r="G9" s="82"/>
      <c r="H9" s="82"/>
      <c r="I9" s="83"/>
      <c r="J9" s="246"/>
      <c r="K9" s="246"/>
    </row>
    <row r="10" spans="1:11" ht="15.75" customHeight="1">
      <c r="A10" s="10" t="s">
        <v>0</v>
      </c>
      <c r="B10" s="81"/>
      <c r="C10" s="82">
        <f>('mIoU effective'!C10-'mIoU effective'!B10)</f>
        <v>17.73299999999999</v>
      </c>
      <c r="D10" s="82">
        <f>('mIoU effective'!D10-'mIoU effective'!C10)</f>
        <v>15.487500000000011</v>
      </c>
      <c r="E10" s="82">
        <f>('mIoU effective'!E10-'mIoU effective'!D10)</f>
        <v>0.16750000000000398</v>
      </c>
      <c r="F10" s="82"/>
      <c r="G10" s="82">
        <f>('mIoU effective'!G10-'mIoU effective'!F10)</f>
        <v>8.4619999999999891</v>
      </c>
      <c r="H10" s="82">
        <f>('mIoU effective'!H10-'mIoU effective'!G10)</f>
        <v>8.5255000000000081</v>
      </c>
      <c r="I10" s="82">
        <f>('mIoU effective'!I10-'mIoU effective'!H10)</f>
        <v>-0.24250000000000682</v>
      </c>
      <c r="J10" s="246"/>
      <c r="K10" s="246"/>
    </row>
    <row r="11" spans="1:11" ht="15.75" customHeight="1">
      <c r="A11" s="10" t="s">
        <v>1</v>
      </c>
      <c r="B11" s="81"/>
      <c r="C11" s="82">
        <f>('mIoU effective'!C11-'mIoU effective'!B11)</f>
        <v>2.5812499999999972</v>
      </c>
      <c r="D11" s="82">
        <f>('mIoU effective'!D11-'mIoU effective'!C11)</f>
        <v>4.5805000000000007</v>
      </c>
      <c r="E11" s="82">
        <f>('mIoU effective'!E11-'mIoU effective'!D11)</f>
        <v>4.2475000000000023</v>
      </c>
      <c r="F11" s="82"/>
      <c r="G11" s="82">
        <f>('mIoU effective'!G11-'mIoU effective'!F11)</f>
        <v>2.4067500000000024</v>
      </c>
      <c r="H11" s="82">
        <f>('mIoU effective'!H11-'mIoU effective'!G11)</f>
        <v>1.230000000000004</v>
      </c>
      <c r="I11" s="82">
        <f>('mIoU effective'!I11-'mIoU effective'!H11)</f>
        <v>5.9274999999999949</v>
      </c>
      <c r="J11" s="246"/>
      <c r="K11" s="246"/>
    </row>
    <row r="12" spans="1:11" ht="15.75" customHeight="1">
      <c r="A12" s="10" t="s">
        <v>2</v>
      </c>
      <c r="B12" s="81"/>
      <c r="C12" s="82">
        <f>('mIoU effective'!C12-'mIoU effective'!B12)</f>
        <v>14.976749999999996</v>
      </c>
      <c r="D12" s="82">
        <f>('mIoU effective'!D12-'mIoU effective'!C12)</f>
        <v>-5.8799999999999955</v>
      </c>
      <c r="E12" s="82">
        <f>('mIoU effective'!E12-'mIoU effective'!D12)</f>
        <v>7.7025000000000006</v>
      </c>
      <c r="F12" s="82"/>
      <c r="G12" s="82">
        <f>('mIoU effective'!G12-'mIoU effective'!F12)</f>
        <v>-6.2390000000000114</v>
      </c>
      <c r="H12" s="82">
        <f>('mIoU effective'!H12-'mIoU effective'!G12)</f>
        <v>7.0249999999999986</v>
      </c>
      <c r="I12" s="82">
        <f>('mIoU effective'!I12-'mIoU effective'!H12)</f>
        <v>13.992500000000007</v>
      </c>
      <c r="J12" s="246"/>
      <c r="K12" s="246"/>
    </row>
    <row r="13" spans="1:11" ht="15.75" customHeight="1">
      <c r="A13" s="10" t="s">
        <v>3</v>
      </c>
      <c r="B13" s="88"/>
      <c r="C13" s="89"/>
      <c r="D13" s="89"/>
      <c r="E13" s="89"/>
      <c r="F13" s="82"/>
      <c r="G13" s="82">
        <f>('mIoU effective'!G13-'mIoU effective'!F13)</f>
        <v>-10.439500000000002</v>
      </c>
      <c r="H13" s="82">
        <f>('mIoU effective'!H13-'mIoU effective'!G13)</f>
        <v>15.803499999999993</v>
      </c>
      <c r="I13" s="82">
        <f>('mIoU effective'!I13-'mIoU effective'!H13)</f>
        <v>12.75</v>
      </c>
      <c r="J13" s="246"/>
      <c r="K13" s="246"/>
    </row>
    <row r="14" spans="1:11" ht="15.75" customHeight="1">
      <c r="A14" s="22" t="s">
        <v>10</v>
      </c>
      <c r="B14" s="88"/>
      <c r="C14" s="89"/>
      <c r="D14" s="89"/>
      <c r="E14" s="89"/>
      <c r="F14" s="82"/>
      <c r="G14" s="82">
        <f>('mIoU effective'!G14-'mIoU effective'!F14)</f>
        <v>-4.8929999999999936</v>
      </c>
      <c r="H14" s="82">
        <f>('mIoU effective'!H14-'mIoU effective'!G14)</f>
        <v>15.425999999999995</v>
      </c>
      <c r="I14" s="82">
        <f>('mIoU effective'!I14-'mIoU effective'!H14)</f>
        <v>20.807499999999997</v>
      </c>
      <c r="J14" s="246"/>
      <c r="K14" s="246"/>
    </row>
    <row r="15" spans="1:11" ht="15.75" customHeight="1">
      <c r="A15" s="4" t="s">
        <v>12</v>
      </c>
      <c r="B15" s="98"/>
      <c r="C15" s="99"/>
      <c r="D15" s="99"/>
      <c r="E15" s="99"/>
      <c r="F15" s="99"/>
      <c r="G15" s="99"/>
      <c r="H15" s="99"/>
      <c r="I15" s="100"/>
      <c r="J15" s="246"/>
      <c r="K15" s="246"/>
    </row>
    <row r="16" spans="1:11" ht="15.75" customHeight="1">
      <c r="A16" s="10" t="s">
        <v>0</v>
      </c>
      <c r="B16" s="81"/>
      <c r="C16" s="82">
        <f>('mIoU effective'!C16-'mIoU effective'!B16)</f>
        <v>28.89800000000001</v>
      </c>
      <c r="D16" s="82">
        <f>('mIoU effective'!D16-'mIoU effective'!C16)</f>
        <v>-14.543000000000006</v>
      </c>
      <c r="E16" s="82">
        <f>('mIoU effective'!E16-'mIoU effective'!D16)</f>
        <v>12.765000000000001</v>
      </c>
      <c r="F16" s="82"/>
      <c r="G16" s="82">
        <f>('mIoU effective'!G16-'mIoU effective'!F16)</f>
        <v>1.4982500000000059</v>
      </c>
      <c r="H16" s="82">
        <f>('mIoU effective'!H16-'mIoU effective'!G16)</f>
        <v>11.3065</v>
      </c>
      <c r="I16" s="82">
        <f>('mIoU effective'!I16-'mIoU effective'!H16)</f>
        <v>12.765000000000001</v>
      </c>
      <c r="J16" s="246"/>
      <c r="K16" s="246"/>
    </row>
    <row r="17" spans="1:11" ht="15.75" customHeight="1">
      <c r="A17" s="10" t="s">
        <v>1</v>
      </c>
      <c r="B17" s="81"/>
      <c r="C17" s="82">
        <f>('mIoU effective'!C17-'mIoU effective'!B17)</f>
        <v>15.430749999999996</v>
      </c>
      <c r="D17" s="82">
        <f>('mIoU effective'!D17-'mIoU effective'!C17)</f>
        <v>8.5550000000000068</v>
      </c>
      <c r="E17" s="82">
        <f>('mIoU effective'!E17-'mIoU effective'!D17)</f>
        <v>7.3950000000000102</v>
      </c>
      <c r="F17" s="82"/>
      <c r="G17" s="82">
        <f>('mIoU effective'!G17-'mIoU effective'!F17)</f>
        <v>13.671999999999997</v>
      </c>
      <c r="H17" s="82">
        <f>('mIoU effective'!H17-'mIoU effective'!G17)</f>
        <v>6.3275000000000006</v>
      </c>
      <c r="I17" s="82">
        <f>('mIoU effective'!I17-'mIoU effective'!H17)</f>
        <v>4.3924999999999983</v>
      </c>
      <c r="J17" s="246"/>
      <c r="K17" s="246"/>
    </row>
    <row r="18" spans="1:11" ht="15.75" customHeight="1">
      <c r="A18" s="10" t="s">
        <v>2</v>
      </c>
      <c r="B18" s="81"/>
      <c r="C18" s="82">
        <f>('mIoU effective'!C18-'mIoU effective'!B18)</f>
        <v>31.497499999999995</v>
      </c>
      <c r="D18" s="82">
        <f>('mIoU effective'!D18-'mIoU effective'!C18)</f>
        <v>4.8939999999999912</v>
      </c>
      <c r="E18" s="82">
        <f>('mIoU effective'!E18-'mIoU effective'!D18)</f>
        <v>17.342500000000001</v>
      </c>
      <c r="F18" s="82"/>
      <c r="G18" s="82">
        <f>('mIoU effective'!G18-'mIoU effective'!F18)</f>
        <v>1.369749999999982</v>
      </c>
      <c r="H18" s="82">
        <f>('mIoU effective'!H18-'mIoU effective'!G18)</f>
        <v>-2.8449999999999847</v>
      </c>
      <c r="I18" s="82">
        <f>('mIoU effective'!I18-'mIoU effective'!H18)</f>
        <v>-8.3650000000000091</v>
      </c>
      <c r="J18" s="246"/>
      <c r="K18" s="246"/>
    </row>
    <row r="19" spans="1:11" ht="15.75" customHeight="1">
      <c r="A19" s="10" t="s">
        <v>3</v>
      </c>
      <c r="B19" s="88"/>
      <c r="C19" s="89"/>
      <c r="D19" s="89"/>
      <c r="E19" s="89"/>
      <c r="F19" s="82"/>
      <c r="G19" s="82">
        <f>('mIoU effective'!G19-'mIoU effective'!F19)</f>
        <v>17.046000000000003</v>
      </c>
      <c r="H19" s="82">
        <f>('mIoU effective'!H19-'mIoU effective'!G19)</f>
        <v>16.393500000000003</v>
      </c>
      <c r="I19" s="82">
        <f>('mIoU effective'!I19-'mIoU effective'!H19)</f>
        <v>12.420000000000002</v>
      </c>
      <c r="J19" s="246"/>
      <c r="K19" s="246"/>
    </row>
    <row r="20" spans="1:11" ht="15.75" customHeight="1">
      <c r="A20" s="22" t="s">
        <v>10</v>
      </c>
      <c r="B20" s="90"/>
      <c r="C20" s="91"/>
      <c r="D20" s="91"/>
      <c r="E20" s="91"/>
      <c r="F20" s="92"/>
      <c r="G20" s="82">
        <f>('mIoU effective'!G20-'mIoU effective'!F20)</f>
        <v>14.935499999999998</v>
      </c>
      <c r="H20" s="82">
        <f>('mIoU effective'!H20-'mIoU effective'!G20)</f>
        <v>18.355499999999999</v>
      </c>
      <c r="I20" s="82">
        <f>('mIoU effective'!I20-'mIoU effective'!H20)</f>
        <v>14.424999999999997</v>
      </c>
      <c r="J20" s="246"/>
      <c r="K20" s="246"/>
    </row>
    <row r="21" spans="1:11" ht="15.75" customHeight="1">
      <c r="A21" s="4" t="s">
        <v>13</v>
      </c>
      <c r="B21" s="81"/>
      <c r="C21" s="82"/>
      <c r="D21" s="82"/>
      <c r="E21" s="82"/>
      <c r="F21" s="82"/>
      <c r="G21" s="82"/>
      <c r="H21" s="82"/>
      <c r="I21" s="83"/>
    </row>
    <row r="22" spans="1:11" ht="15.75" customHeight="1">
      <c r="A22" s="10" t="s">
        <v>0</v>
      </c>
      <c r="B22" s="81"/>
      <c r="C22" s="82">
        <f>('mIoU effective'!C22-'mIoU effective'!B22)</f>
        <v>0.31099999999999994</v>
      </c>
      <c r="D22" s="82">
        <f>('mIoU effective'!D22-'mIoU effective'!C22)</f>
        <v>25.867000000000004</v>
      </c>
      <c r="E22" s="82">
        <f>('mIoU effective'!E22-'mIoU effective'!D22)</f>
        <v>5.6274999999999977</v>
      </c>
      <c r="F22" s="82"/>
      <c r="G22" s="82">
        <f>('mIoU effective'!G22-'mIoU effective'!F22)</f>
        <v>-20.339500000000001</v>
      </c>
      <c r="H22" s="82">
        <f>('mIoU effective'!H22-'mIoU effective'!G22)</f>
        <v>27.4315</v>
      </c>
      <c r="I22" s="82">
        <f>('mIoU effective'!I22-'mIoU effective'!H22)</f>
        <v>10.177499999999995</v>
      </c>
    </row>
    <row r="23" spans="1:11" ht="15.75" customHeight="1">
      <c r="A23" s="10" t="s">
        <v>1</v>
      </c>
      <c r="B23" s="81"/>
      <c r="C23" s="82">
        <f>('mIoU effective'!C23-'mIoU effective'!B23)</f>
        <v>15.561999999999998</v>
      </c>
      <c r="D23" s="82">
        <f>('mIoU effective'!D23-'mIoU effective'!C23)</f>
        <v>21.555500000000009</v>
      </c>
      <c r="E23" s="82">
        <f>('mIoU effective'!E23-'mIoU effective'!D23)</f>
        <v>0.23999999999999488</v>
      </c>
      <c r="F23" s="82"/>
      <c r="G23" s="82">
        <f>('mIoU effective'!G23-'mIoU effective'!F23)</f>
        <v>16.871249999999996</v>
      </c>
      <c r="H23" s="82">
        <f>('mIoU effective'!H23-'mIoU effective'!G23)</f>
        <v>12.607500000000002</v>
      </c>
      <c r="I23" s="82">
        <f>('mIoU effective'!I23-'mIoU effective'!H23)</f>
        <v>6.8449999999999989</v>
      </c>
    </row>
    <row r="24" spans="1:11" ht="15.75" customHeight="1">
      <c r="A24" s="10" t="s">
        <v>2</v>
      </c>
      <c r="B24" s="81"/>
      <c r="C24" s="82">
        <f>('mIoU effective'!C24-'mIoU effective'!B24)</f>
        <v>-9.759750000000011</v>
      </c>
      <c r="D24" s="82">
        <f>('mIoU effective'!D24-'mIoU effective'!C24)</f>
        <v>-5.9999999999999858</v>
      </c>
      <c r="E24" s="82">
        <f>('mIoU effective'!E24-'mIoU effective'!D24)</f>
        <v>13.079999999999998</v>
      </c>
      <c r="F24" s="82"/>
      <c r="G24" s="82">
        <f>('mIoU effective'!G24-'mIoU effective'!F24)</f>
        <v>-20.737499999999997</v>
      </c>
      <c r="H24" s="82">
        <f>('mIoU effective'!H24-'mIoU effective'!G24)</f>
        <v>28.954499999999996</v>
      </c>
      <c r="I24" s="82">
        <f>('mIoU effective'!I24-'mIoU effective'!H24)</f>
        <v>13.310000000000002</v>
      </c>
    </row>
    <row r="25" spans="1:11" ht="15.75" customHeight="1">
      <c r="A25" s="10" t="s">
        <v>3</v>
      </c>
      <c r="B25" s="88"/>
      <c r="C25" s="89"/>
      <c r="D25" s="89"/>
      <c r="E25" s="89"/>
      <c r="F25" s="82"/>
      <c r="G25" s="82">
        <f>('mIoU effective'!G25-'mIoU effective'!F25)</f>
        <v>43.857250000000001</v>
      </c>
      <c r="H25" s="82">
        <f>('mIoU effective'!H25-'mIoU effective'!G25)</f>
        <v>7.8004999999999853</v>
      </c>
      <c r="I25" s="82">
        <f>('mIoU effective'!I25-'mIoU effective'!H25)</f>
        <v>6.6400000000000148</v>
      </c>
    </row>
    <row r="26" spans="1:11" ht="15.75" customHeight="1">
      <c r="A26" s="22" t="s">
        <v>10</v>
      </c>
      <c r="B26" s="88"/>
      <c r="C26" s="89"/>
      <c r="D26" s="89"/>
      <c r="E26" s="89"/>
      <c r="F26" s="82"/>
      <c r="G26" s="82">
        <f>('mIoU effective'!G26-'mIoU effective'!F26)</f>
        <v>37.755499999999998</v>
      </c>
      <c r="H26" s="82">
        <f>('mIoU effective'!H26-'mIoU effective'!G26)</f>
        <v>19.540000000000006</v>
      </c>
      <c r="I26" s="82">
        <f>('mIoU effective'!I26-'mIoU effective'!H26)</f>
        <v>4.9825000000000017</v>
      </c>
    </row>
    <row r="27" spans="1:11" ht="15.75" customHeight="1">
      <c r="A27" s="4" t="s">
        <v>14</v>
      </c>
      <c r="B27" s="98"/>
      <c r="C27" s="99"/>
      <c r="D27" s="99"/>
      <c r="E27" s="99"/>
      <c r="F27" s="99"/>
      <c r="G27" s="99"/>
      <c r="H27" s="99"/>
      <c r="I27" s="100"/>
    </row>
    <row r="28" spans="1:11" ht="15.75" customHeight="1">
      <c r="A28" s="10" t="s">
        <v>0</v>
      </c>
      <c r="B28" s="81"/>
      <c r="C28" s="82">
        <f>('mIoU effective'!C28-'mIoU effective'!B28)</f>
        <v>7.4777500000000074</v>
      </c>
      <c r="D28" s="82">
        <f>('mIoU effective'!D28-'mIoU effective'!C28)</f>
        <v>6.2569999999999979</v>
      </c>
      <c r="E28" s="82">
        <f>('mIoU effective'!E28-'mIoU effective'!D28)</f>
        <v>10.219999999999999</v>
      </c>
      <c r="F28" s="82"/>
      <c r="G28" s="82">
        <f>('mIoU effective'!G28-'mIoU effective'!F28)</f>
        <v>3.6872499999999988</v>
      </c>
      <c r="H28" s="82">
        <f>('mIoU effective'!H28-'mIoU effective'!G28)</f>
        <v>8.6225000000000023</v>
      </c>
      <c r="I28" s="82">
        <f>('mIoU effective'!I28-'mIoU effective'!H28)</f>
        <v>11.645000000000003</v>
      </c>
    </row>
    <row r="29" spans="1:11" ht="15.75" customHeight="1">
      <c r="A29" s="10" t="s">
        <v>1</v>
      </c>
      <c r="B29" s="81"/>
      <c r="C29" s="82">
        <f>('mIoU effective'!C29-'mIoU effective'!B29)</f>
        <v>18.169749999999993</v>
      </c>
      <c r="D29" s="82">
        <f>('mIoU effective'!D29-'mIoU effective'!C29)</f>
        <v>22.995500000000007</v>
      </c>
      <c r="E29" s="82">
        <f>('mIoU effective'!E29-'mIoU effective'!D29)</f>
        <v>-2.2249999999999943</v>
      </c>
      <c r="F29" s="82"/>
      <c r="G29" s="82">
        <f>('mIoU effective'!G29-'mIoU effective'!F29)</f>
        <v>18.105499999999999</v>
      </c>
      <c r="H29" s="82">
        <f>('mIoU effective'!H29-'mIoU effective'!G29)</f>
        <v>10.342000000000006</v>
      </c>
      <c r="I29" s="82">
        <f>('mIoU effective'!I29-'mIoU effective'!H29)</f>
        <v>8.3674999999999926</v>
      </c>
    </row>
    <row r="30" spans="1:11" ht="15.75" customHeight="1">
      <c r="A30" s="10" t="s">
        <v>2</v>
      </c>
      <c r="B30" s="81"/>
      <c r="C30" s="82">
        <f>('mIoU effective'!C30-'mIoU effective'!B30)</f>
        <v>18.63025</v>
      </c>
      <c r="D30" s="82">
        <f>('mIoU effective'!D30-'mIoU effective'!C30)</f>
        <v>23.155999999999999</v>
      </c>
      <c r="E30" s="82">
        <f>('mIoU effective'!E30-'mIoU effective'!D30)</f>
        <v>12.730000000000004</v>
      </c>
      <c r="F30" s="82"/>
      <c r="G30" s="86"/>
      <c r="H30" s="82">
        <f>('mIoU effective'!H30-'mIoU effective'!G30)</f>
        <v>11.233499999999999</v>
      </c>
      <c r="I30" s="82">
        <f>('mIoU effective'!I30-'mIoU effective'!H30)</f>
        <v>12.530000000000001</v>
      </c>
    </row>
    <row r="31" spans="1:11" ht="15.75" customHeight="1">
      <c r="A31" s="10" t="s">
        <v>3</v>
      </c>
      <c r="B31" s="88"/>
      <c r="C31" s="89"/>
      <c r="D31" s="89"/>
      <c r="E31" s="89"/>
      <c r="F31" s="82"/>
      <c r="G31" s="82">
        <f>('mIoU effective'!G31-'mIoU effective'!F31)</f>
        <v>15.231749999999998</v>
      </c>
      <c r="H31" s="82">
        <f>('mIoU effective'!H31-'mIoU effective'!G31)</f>
        <v>16.299000000000007</v>
      </c>
      <c r="I31" s="82">
        <f>('mIoU effective'!I31-'mIoU effective'!H31)</f>
        <v>3.9874999999999972</v>
      </c>
    </row>
    <row r="32" spans="1:11" ht="15.75" customHeight="1">
      <c r="A32" s="22" t="s">
        <v>10</v>
      </c>
      <c r="B32" s="90"/>
      <c r="C32" s="91"/>
      <c r="D32" s="91"/>
      <c r="E32" s="91"/>
      <c r="F32" s="92"/>
      <c r="G32" s="82">
        <f>('mIoU effective'!G32-'mIoU effective'!F32)</f>
        <v>13.678749999999994</v>
      </c>
      <c r="H32" s="82">
        <f>('mIoU effective'!H32-'mIoU effective'!G32)</f>
        <v>9.5195000000000007</v>
      </c>
      <c r="I32" s="82">
        <f>('mIoU effective'!I32-'mIoU effective'!H32)</f>
        <v>12.515000000000001</v>
      </c>
    </row>
    <row r="33" spans="1:9" ht="15.75" customHeight="1">
      <c r="A33" s="4" t="s">
        <v>15</v>
      </c>
      <c r="B33" s="81"/>
      <c r="C33" s="82"/>
      <c r="D33" s="82"/>
      <c r="E33" s="82"/>
      <c r="F33" s="82"/>
      <c r="G33" s="82"/>
      <c r="H33" s="82"/>
      <c r="I33" s="83"/>
    </row>
    <row r="34" spans="1:9" ht="15.75" customHeight="1">
      <c r="A34" s="10" t="s">
        <v>0</v>
      </c>
      <c r="B34" s="81"/>
      <c r="C34" s="82">
        <f>('mIoU effective'!C34-'mIoU effective'!B34)</f>
        <v>1.9342499999999987</v>
      </c>
      <c r="D34" s="82">
        <f>('mIoU effective'!D34-'mIoU effective'!C34)</f>
        <v>12.787500000000001</v>
      </c>
      <c r="E34" s="82">
        <f>('mIoU effective'!E34-'mIoU effective'!D34)</f>
        <v>14.157499999999999</v>
      </c>
      <c r="F34" s="82"/>
      <c r="G34" s="82">
        <f>('mIoU effective'!G34-'mIoU effective'!F34)</f>
        <v>1.9822500000000005</v>
      </c>
      <c r="H34" s="82">
        <f>('mIoU effective'!H34-'mIoU effective'!G34)</f>
        <v>12.781500000000001</v>
      </c>
      <c r="I34" s="82">
        <f>('mIoU effective'!I34-'mIoU effective'!H34)</f>
        <v>14.160000000000004</v>
      </c>
    </row>
    <row r="35" spans="1:9" ht="15.75" customHeight="1">
      <c r="A35" s="10" t="s">
        <v>1</v>
      </c>
      <c r="B35" s="81"/>
      <c r="C35" s="82">
        <f>('mIoU effective'!C35-'mIoU effective'!B35)</f>
        <v>-0.53624999999998835</v>
      </c>
      <c r="D35" s="82">
        <f>('mIoU effective'!D35-'mIoU effective'!C35)</f>
        <v>4.2494999999999976</v>
      </c>
      <c r="E35" s="82">
        <f>('mIoU effective'!E35-'mIoU effective'!D35)</f>
        <v>15.972499999999997</v>
      </c>
      <c r="F35" s="82"/>
      <c r="G35" s="82">
        <f>('mIoU effective'!G35-'mIoU effective'!F35)</f>
        <v>1.9997499999999917</v>
      </c>
      <c r="H35" s="82">
        <f>('mIoU effective'!H35-'mIoU effective'!G35)</f>
        <v>8.5760000000000076</v>
      </c>
      <c r="I35" s="82">
        <f>('mIoU effective'!I35-'mIoU effective'!H35)</f>
        <v>10.642499999999984</v>
      </c>
    </row>
    <row r="36" spans="1:9" ht="15.75" customHeight="1">
      <c r="A36" s="10" t="s">
        <v>2</v>
      </c>
      <c r="B36" s="81"/>
      <c r="C36" s="82">
        <f>('mIoU effective'!C36-'mIoU effective'!B36)</f>
        <v>-7.492500000000021</v>
      </c>
      <c r="D36" s="82">
        <f>('mIoU effective'!D36-'mIoU effective'!C36)</f>
        <v>2.8470000000000084</v>
      </c>
      <c r="E36" s="82">
        <f>('mIoU effective'!E36-'mIoU effective'!D36)</f>
        <v>13.082499999999996</v>
      </c>
      <c r="F36" s="82"/>
      <c r="G36" s="82">
        <f>('mIoU effective'!G36-'mIoU effective'!F36)</f>
        <v>3.5199999999999889</v>
      </c>
      <c r="H36" s="82">
        <f>('mIoU effective'!H36-'mIoU effective'!G36)</f>
        <v>-2.8314999999999912</v>
      </c>
      <c r="I36" s="82">
        <f>('mIoU effective'!I36-'mIoU effective'!H36)</f>
        <v>12.152500000000003</v>
      </c>
    </row>
    <row r="37" spans="1:9" ht="15.75" customHeight="1">
      <c r="A37" s="33" t="s">
        <v>3</v>
      </c>
      <c r="B37" s="88"/>
      <c r="C37" s="89"/>
      <c r="D37" s="89"/>
      <c r="E37" s="89"/>
      <c r="F37" s="82"/>
      <c r="G37" s="82">
        <f>('mIoU effective'!G37-'mIoU effective'!F37)</f>
        <v>-3.4024999999999963</v>
      </c>
      <c r="H37" s="82">
        <f>('mIoU effective'!H37-'mIoU effective'!G37)</f>
        <v>20.128999999999991</v>
      </c>
      <c r="I37" s="82">
        <f>('mIoU effective'!I37-'mIoU effective'!H37)</f>
        <v>11.525000000000006</v>
      </c>
    </row>
    <row r="38" spans="1:9" ht="15.75" customHeight="1">
      <c r="A38" s="34" t="s">
        <v>10</v>
      </c>
      <c r="B38" s="90"/>
      <c r="C38" s="91"/>
      <c r="D38" s="91"/>
      <c r="E38" s="91"/>
      <c r="F38" s="92"/>
      <c r="G38" s="82">
        <f>('mIoU effective'!G38-'mIoU effective'!F38)</f>
        <v>0.59125000000000227</v>
      </c>
      <c r="H38" s="82">
        <f>('mIoU effective'!H38-'mIoU effective'!G38)</f>
        <v>19.152499999999996</v>
      </c>
      <c r="I38" s="82">
        <f>('mIoU effective'!I38-'mIoU effective'!H38)</f>
        <v>11.720000000000006</v>
      </c>
    </row>
  </sheetData>
  <mergeCells count="4">
    <mergeCell ref="B1:I1"/>
    <mergeCell ref="J1:K20"/>
    <mergeCell ref="B2:E2"/>
    <mergeCell ref="F2:I2"/>
  </mergeCells>
  <conditionalFormatting sqref="B4:I38">
    <cfRule type="colorScale" priority="1">
      <colorScale>
        <cfvo type="min"/>
        <cfvo type="formula" val="0"/>
        <cfvo type="max"/>
        <color rgb="FFE67C73"/>
        <color rgb="FFFFFFFF"/>
        <color rgb="FF57BB8A"/>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38"/>
  <sheetViews>
    <sheetView workbookViewId="0"/>
  </sheetViews>
  <sheetFormatPr baseColWidth="10" defaultColWidth="12.6640625" defaultRowHeight="15.75" customHeight="1"/>
  <cols>
    <col min="1" max="1" width="14.33203125" customWidth="1"/>
    <col min="2" max="9" width="6.33203125" customWidth="1"/>
  </cols>
  <sheetData>
    <row r="1" spans="1:11" ht="15.75" customHeight="1">
      <c r="B1" s="262" t="s">
        <v>20</v>
      </c>
      <c r="C1" s="248"/>
      <c r="D1" s="248"/>
      <c r="E1" s="248"/>
      <c r="F1" s="248"/>
      <c r="G1" s="248"/>
      <c r="H1" s="248"/>
      <c r="I1" s="249"/>
      <c r="J1" s="260" t="s">
        <v>22</v>
      </c>
      <c r="K1" s="246"/>
    </row>
    <row r="2" spans="1:11" ht="15.75" customHeight="1">
      <c r="B2" s="263" t="s">
        <v>7</v>
      </c>
      <c r="C2" s="264"/>
      <c r="D2" s="264"/>
      <c r="E2" s="265"/>
      <c r="F2" s="266" t="s">
        <v>8</v>
      </c>
      <c r="G2" s="264"/>
      <c r="H2" s="264"/>
      <c r="I2" s="265"/>
      <c r="J2" s="246"/>
      <c r="K2" s="246"/>
    </row>
    <row r="3" spans="1:11" ht="15.75" customHeight="1">
      <c r="A3" s="4" t="s">
        <v>9</v>
      </c>
      <c r="B3" s="5">
        <v>2.5000000000000001E-2</v>
      </c>
      <c r="C3" s="6">
        <v>0.05</v>
      </c>
      <c r="D3" s="6">
        <v>0.25</v>
      </c>
      <c r="E3" s="6">
        <v>0.5</v>
      </c>
      <c r="F3" s="7">
        <v>2.5000000000000001E-2</v>
      </c>
      <c r="G3" s="6">
        <v>0.05</v>
      </c>
      <c r="H3" s="6">
        <v>0.25</v>
      </c>
      <c r="I3" s="79">
        <v>0.5</v>
      </c>
      <c r="J3" s="246"/>
      <c r="K3" s="246"/>
    </row>
    <row r="4" spans="1:11" ht="15.75" customHeight="1">
      <c r="A4" s="10" t="s">
        <v>0</v>
      </c>
      <c r="B4" s="81"/>
      <c r="C4" s="82">
        <f>('mIoU effective'!C4-'mIoU effective'!B4)-(C$3-B$3)*100</f>
        <v>-0.95499999999999829</v>
      </c>
      <c r="D4" s="82">
        <f>('mIoU effective'!D4-'mIoU effective'!C4)-(D$3-C$3)*100</f>
        <v>-6.6694999999999993</v>
      </c>
      <c r="E4" s="82">
        <f>('mIoU effective'!E4-'mIoU effective'!D4)-(E$3-D$3)*100</f>
        <v>-7.7124999999999915</v>
      </c>
      <c r="F4" s="82"/>
      <c r="G4" s="154">
        <f>('mIoU effective'!G4-'mIoU effective'!F4)-(G$3-F$3)*100</f>
        <v>-0.95499999999999829</v>
      </c>
      <c r="H4" s="155">
        <f>('mIoU effective'!H4-'mIoU effective'!G4)-(H$3-G$3)*100</f>
        <v>-6.6694999999999993</v>
      </c>
      <c r="I4" s="156">
        <f>('mIoU effective'!I4-'mIoU effective'!H4)-(I$3-H$3)*100</f>
        <v>-7.7124999999999915</v>
      </c>
      <c r="J4" s="246"/>
      <c r="K4" s="246"/>
    </row>
    <row r="5" spans="1:11" ht="15.75" customHeight="1">
      <c r="A5" s="10" t="s">
        <v>1</v>
      </c>
      <c r="B5" s="81"/>
      <c r="C5" s="82">
        <f>('mIoU effective'!C5-'mIoU effective'!B5)-(C$3-B$3)*100</f>
        <v>16.985000000000014</v>
      </c>
      <c r="D5" s="82">
        <f>('mIoU effective'!D5-'mIoU effective'!C5)-(D$3-C$3)*100</f>
        <v>-16.70750000000001</v>
      </c>
      <c r="E5" s="82">
        <f>('mIoU effective'!E5-'mIoU effective'!D5)-(E$3-D$3)*100</f>
        <v>-23.282499999999999</v>
      </c>
      <c r="F5" s="82"/>
      <c r="G5" s="147"/>
      <c r="H5" s="157">
        <f>('mIoU effective'!H5-'mIoU effective'!G5)-(H$3-G$3)*100</f>
        <v>-16.005999999999986</v>
      </c>
      <c r="I5" s="158">
        <f>('mIoU effective'!I5-'mIoU effective'!H5)-(I$3-H$3)*100</f>
        <v>-23.120000000000005</v>
      </c>
      <c r="J5" s="246"/>
      <c r="K5" s="246"/>
    </row>
    <row r="6" spans="1:11" ht="15.75" customHeight="1">
      <c r="A6" s="10" t="s">
        <v>2</v>
      </c>
      <c r="B6" s="81"/>
      <c r="C6" s="82">
        <f>('mIoU effective'!C6-'mIoU effective'!B6)-(C$3-B$3)*100</f>
        <v>-7.9367500000000177</v>
      </c>
      <c r="D6" s="82">
        <f>('mIoU effective'!D6-'mIoU effective'!C6)-(D$3-C$3)*100</f>
        <v>-24.633499999999984</v>
      </c>
      <c r="E6" s="82">
        <f>('mIoU effective'!E6-'mIoU effective'!D6)-(E$3-D$3)*100</f>
        <v>-15.852500000000006</v>
      </c>
      <c r="F6" s="82"/>
      <c r="G6" s="154">
        <f>('mIoU effective'!G6-'mIoU effective'!F6)-(G$3-F$3)*100</f>
        <v>-15.996999999999986</v>
      </c>
      <c r="H6" s="155">
        <f>('mIoU effective'!H6-'mIoU effective'!G6)-(H$3-G$3)*100</f>
        <v>-14.400500000000008</v>
      </c>
      <c r="I6" s="156">
        <f>('mIoU effective'!I6-'mIoU effective'!H6)-(I$3-H$3)*100</f>
        <v>-32.377499999999998</v>
      </c>
      <c r="J6" s="246"/>
      <c r="K6" s="246"/>
    </row>
    <row r="7" spans="1:11" ht="15.75" customHeight="1">
      <c r="A7" s="10" t="s">
        <v>3</v>
      </c>
      <c r="B7" s="88"/>
      <c r="C7" s="89"/>
      <c r="D7" s="89"/>
      <c r="E7" s="89"/>
      <c r="F7" s="82"/>
      <c r="G7" s="159">
        <f>('mIoU effective'!G7-'mIoU effective'!F7)-(G$3-F$3)*100</f>
        <v>9.4260000000000161</v>
      </c>
      <c r="H7" s="157">
        <f>('mIoU effective'!H7-'mIoU effective'!G7)-(H$3-G$3)*100</f>
        <v>-15.510000000000005</v>
      </c>
      <c r="I7" s="158">
        <f>('mIoU effective'!I7-'mIoU effective'!H7)-(I$3-H$3)*100</f>
        <v>-21.86</v>
      </c>
      <c r="J7" s="246"/>
      <c r="K7" s="246"/>
    </row>
    <row r="8" spans="1:11" ht="15.75" customHeight="1">
      <c r="A8" s="22" t="s">
        <v>10</v>
      </c>
      <c r="B8" s="90"/>
      <c r="C8" s="91"/>
      <c r="D8" s="91"/>
      <c r="E8" s="91"/>
      <c r="F8" s="92"/>
      <c r="G8" s="160">
        <f>('mIoU effective'!G8-'mIoU effective'!F8)-(G$3-F$3)*100</f>
        <v>6.1159999999999997</v>
      </c>
      <c r="H8" s="161">
        <f>('mIoU effective'!H8-'mIoU effective'!G8)-(H$3-G$3)*100</f>
        <v>-10.918999999999997</v>
      </c>
      <c r="I8" s="162">
        <f>('mIoU effective'!I8-'mIoU effective'!H8)-(I$3-H$3)*100</f>
        <v>-23.385000000000005</v>
      </c>
      <c r="J8" s="246"/>
      <c r="K8" s="246"/>
    </row>
    <row r="9" spans="1:11" ht="15.75" customHeight="1">
      <c r="A9" s="94" t="s">
        <v>11</v>
      </c>
      <c r="B9" s="81"/>
      <c r="C9" s="82"/>
      <c r="D9" s="82"/>
      <c r="E9" s="82"/>
      <c r="F9" s="82"/>
      <c r="G9" s="82"/>
      <c r="H9" s="82"/>
      <c r="I9" s="83"/>
      <c r="J9" s="246"/>
      <c r="K9" s="246"/>
    </row>
    <row r="10" spans="1:11" ht="15.75" customHeight="1">
      <c r="A10" s="10" t="s">
        <v>0</v>
      </c>
      <c r="B10" s="81"/>
      <c r="C10" s="82">
        <f>('mIoU effective'!C10-'mIoU effective'!B10)-(C$3-B$3)*100</f>
        <v>15.23299999999999</v>
      </c>
      <c r="D10" s="82">
        <f>('mIoU effective'!D10-'mIoU effective'!C10)-(D$3-C$3)*100</f>
        <v>-4.5124999999999886</v>
      </c>
      <c r="E10" s="82">
        <f>('mIoU effective'!E10-'mIoU effective'!D10)-(E$3-D$3)*100</f>
        <v>-24.832499999999996</v>
      </c>
      <c r="F10" s="82"/>
      <c r="G10" s="154">
        <f>('mIoU effective'!G10-'mIoU effective'!F10)-(G$3-F$3)*100</f>
        <v>5.9619999999999891</v>
      </c>
      <c r="H10" s="155">
        <f>('mIoU effective'!H10-'mIoU effective'!G10)-(H$3-G$3)*100</f>
        <v>-11.474499999999992</v>
      </c>
      <c r="I10" s="156">
        <f>('mIoU effective'!I10-'mIoU effective'!H10)-(I$3-H$3)*100</f>
        <v>-25.242500000000007</v>
      </c>
      <c r="J10" s="246"/>
      <c r="K10" s="246"/>
    </row>
    <row r="11" spans="1:11" ht="15.75" customHeight="1">
      <c r="A11" s="10" t="s">
        <v>1</v>
      </c>
      <c r="B11" s="81"/>
      <c r="C11" s="82">
        <f>('mIoU effective'!C11-'mIoU effective'!B11)-(C$3-B$3)*100</f>
        <v>8.1249999999997158E-2</v>
      </c>
      <c r="D11" s="82">
        <f>('mIoU effective'!D11-'mIoU effective'!C11)-(D$3-C$3)*100</f>
        <v>-15.419499999999999</v>
      </c>
      <c r="E11" s="82">
        <f>('mIoU effective'!E11-'mIoU effective'!D11)-(E$3-D$3)*100</f>
        <v>-20.752499999999998</v>
      </c>
      <c r="F11" s="82"/>
      <c r="G11" s="159">
        <f>('mIoU effective'!G11-'mIoU effective'!F11)-(G$3-F$3)*100</f>
        <v>-9.3249999999997613E-2</v>
      </c>
      <c r="H11" s="157">
        <f>('mIoU effective'!H11-'mIoU effective'!G11)-(H$3-G$3)*100</f>
        <v>-18.769999999999996</v>
      </c>
      <c r="I11" s="158">
        <f>('mIoU effective'!I11-'mIoU effective'!H11)-(I$3-H$3)*100</f>
        <v>-19.072500000000005</v>
      </c>
      <c r="J11" s="246"/>
      <c r="K11" s="246"/>
    </row>
    <row r="12" spans="1:11" ht="15.75" customHeight="1">
      <c r="A12" s="10" t="s">
        <v>2</v>
      </c>
      <c r="B12" s="81"/>
      <c r="C12" s="82">
        <f>('mIoU effective'!C12-'mIoU effective'!B12)-(C$3-B$3)*100</f>
        <v>12.476749999999996</v>
      </c>
      <c r="D12" s="82">
        <f>('mIoU effective'!D12-'mIoU effective'!C12)-(D$3-C$3)*100</f>
        <v>-25.879999999999995</v>
      </c>
      <c r="E12" s="82">
        <f>('mIoU effective'!E12-'mIoU effective'!D12)-(E$3-D$3)*100</f>
        <v>-17.297499999999999</v>
      </c>
      <c r="F12" s="82"/>
      <c r="G12" s="154">
        <f>('mIoU effective'!G12-'mIoU effective'!F12)-(G$3-F$3)*100</f>
        <v>-8.7390000000000114</v>
      </c>
      <c r="H12" s="155">
        <f>('mIoU effective'!H12-'mIoU effective'!G12)-(H$3-G$3)*100</f>
        <v>-12.975000000000001</v>
      </c>
      <c r="I12" s="156">
        <f>('mIoU effective'!I12-'mIoU effective'!H12)-(I$3-H$3)*100</f>
        <v>-11.007499999999993</v>
      </c>
      <c r="J12" s="246"/>
      <c r="K12" s="246"/>
    </row>
    <row r="13" spans="1:11" ht="15.75" customHeight="1">
      <c r="A13" s="10" t="s">
        <v>3</v>
      </c>
      <c r="B13" s="88"/>
      <c r="C13" s="89"/>
      <c r="D13" s="89"/>
      <c r="E13" s="89"/>
      <c r="F13" s="82"/>
      <c r="G13" s="159">
        <f>('mIoU effective'!G13-'mIoU effective'!F13)-(G$3-F$3)*100</f>
        <v>-12.939500000000002</v>
      </c>
      <c r="H13" s="157">
        <f>('mIoU effective'!H13-'mIoU effective'!G13)-(H$3-G$3)*100</f>
        <v>-4.1965000000000074</v>
      </c>
      <c r="I13" s="158">
        <f>('mIoU effective'!I13-'mIoU effective'!H13)-(I$3-H$3)*100</f>
        <v>-12.25</v>
      </c>
      <c r="J13" s="246"/>
      <c r="K13" s="246"/>
    </row>
    <row r="14" spans="1:11" ht="15.75" customHeight="1">
      <c r="A14" s="22" t="s">
        <v>10</v>
      </c>
      <c r="B14" s="88"/>
      <c r="C14" s="91"/>
      <c r="D14" s="91"/>
      <c r="E14" s="91"/>
      <c r="F14" s="92"/>
      <c r="G14" s="160">
        <f>('mIoU effective'!G14-'mIoU effective'!F14)-(G$3-F$3)*100</f>
        <v>-7.3929999999999936</v>
      </c>
      <c r="H14" s="161">
        <f>('mIoU effective'!H14-'mIoU effective'!G14)-(H$3-G$3)*100</f>
        <v>-4.5740000000000052</v>
      </c>
      <c r="I14" s="162">
        <f>('mIoU effective'!I14-'mIoU effective'!H14)-(I$3-H$3)*100</f>
        <v>-4.1925000000000026</v>
      </c>
      <c r="J14" s="246"/>
      <c r="K14" s="246"/>
    </row>
    <row r="15" spans="1:11" ht="15.75" customHeight="1">
      <c r="A15" s="4" t="s">
        <v>12</v>
      </c>
      <c r="B15" s="98"/>
      <c r="C15" s="99"/>
      <c r="D15" s="99"/>
      <c r="E15" s="99"/>
      <c r="F15" s="99"/>
      <c r="G15" s="99"/>
      <c r="H15" s="99"/>
      <c r="I15" s="100"/>
      <c r="J15" s="246"/>
      <c r="K15" s="246"/>
    </row>
    <row r="16" spans="1:11" ht="15.75" customHeight="1">
      <c r="A16" s="10" t="s">
        <v>0</v>
      </c>
      <c r="B16" s="81"/>
      <c r="C16" s="82">
        <f>('mIoU effective'!C16-'mIoU effective'!B16)-(C$3-B$3)*100</f>
        <v>26.39800000000001</v>
      </c>
      <c r="D16" s="82">
        <f>('mIoU effective'!D16-'mIoU effective'!C16)-(D$3-C$3)*100</f>
        <v>-34.543000000000006</v>
      </c>
      <c r="E16" s="82">
        <f>('mIoU effective'!E16-'mIoU effective'!D16)-(E$3-D$3)*100</f>
        <v>-12.234999999999999</v>
      </c>
      <c r="F16" s="82"/>
      <c r="G16" s="154">
        <f>('mIoU effective'!G16-'mIoU effective'!F16)-(G$3-F$3)*100</f>
        <v>-1.0017499999999941</v>
      </c>
      <c r="H16" s="155">
        <f>('mIoU effective'!H16-'mIoU effective'!G16)-(H$3-G$3)*100</f>
        <v>-8.6935000000000002</v>
      </c>
      <c r="I16" s="156">
        <f>('mIoU effective'!I16-'mIoU effective'!H16)-(I$3-H$3)*100</f>
        <v>-12.234999999999999</v>
      </c>
      <c r="J16" s="246"/>
      <c r="K16" s="246"/>
    </row>
    <row r="17" spans="1:11" ht="15.75" customHeight="1">
      <c r="A17" s="10" t="s">
        <v>1</v>
      </c>
      <c r="B17" s="81"/>
      <c r="C17" s="82">
        <f>('mIoU effective'!C17-'mIoU effective'!B17)-(C$3-B$3)*100</f>
        <v>12.930749999999996</v>
      </c>
      <c r="D17" s="82">
        <f>('mIoU effective'!D17-'mIoU effective'!C17)-(D$3-C$3)*100</f>
        <v>-11.444999999999993</v>
      </c>
      <c r="E17" s="82">
        <f>('mIoU effective'!E17-'mIoU effective'!D17)-(E$3-D$3)*100</f>
        <v>-17.60499999999999</v>
      </c>
      <c r="F17" s="82"/>
      <c r="G17" s="159">
        <f>('mIoU effective'!G17-'mIoU effective'!F17)-(G$3-F$3)*100</f>
        <v>11.171999999999997</v>
      </c>
      <c r="H17" s="157">
        <f>('mIoU effective'!H17-'mIoU effective'!G17)-(H$3-G$3)*100</f>
        <v>-13.672499999999999</v>
      </c>
      <c r="I17" s="158">
        <f>('mIoU effective'!I17-'mIoU effective'!H17)-(I$3-H$3)*100</f>
        <v>-20.607500000000002</v>
      </c>
      <c r="J17" s="246"/>
      <c r="K17" s="246"/>
    </row>
    <row r="18" spans="1:11" ht="15.75" customHeight="1">
      <c r="A18" s="10" t="s">
        <v>2</v>
      </c>
      <c r="B18" s="81"/>
      <c r="C18" s="82">
        <f>('mIoU effective'!C18-'mIoU effective'!B18)-(C$3-B$3)*100</f>
        <v>28.997499999999995</v>
      </c>
      <c r="D18" s="82">
        <f>('mIoU effective'!D18-'mIoU effective'!C18)-(D$3-C$3)*100</f>
        <v>-15.106000000000009</v>
      </c>
      <c r="E18" s="82">
        <f>('mIoU effective'!E18-'mIoU effective'!D18)-(E$3-D$3)*100</f>
        <v>-7.6574999999999989</v>
      </c>
      <c r="F18" s="82"/>
      <c r="G18" s="154">
        <f>('mIoU effective'!G18-'mIoU effective'!F18)-(G$3-F$3)*100</f>
        <v>-1.130250000000018</v>
      </c>
      <c r="H18" s="155">
        <f>('mIoU effective'!H18-'mIoU effective'!G18)-(H$3-G$3)*100</f>
        <v>-22.844999999999985</v>
      </c>
      <c r="I18" s="156">
        <f>('mIoU effective'!I18-'mIoU effective'!H18)-(I$3-H$3)*100</f>
        <v>-33.365000000000009</v>
      </c>
      <c r="J18" s="246"/>
      <c r="K18" s="246"/>
    </row>
    <row r="19" spans="1:11" ht="15.75" customHeight="1">
      <c r="A19" s="10" t="s">
        <v>3</v>
      </c>
      <c r="B19" s="88"/>
      <c r="C19" s="89"/>
      <c r="D19" s="89"/>
      <c r="E19" s="89"/>
      <c r="F19" s="82"/>
      <c r="G19" s="159">
        <f>('mIoU effective'!G19-'mIoU effective'!F19)-(G$3-F$3)*100</f>
        <v>14.546000000000003</v>
      </c>
      <c r="H19" s="157">
        <f>('mIoU effective'!H19-'mIoU effective'!G19)-(H$3-G$3)*100</f>
        <v>-3.6064999999999969</v>
      </c>
      <c r="I19" s="158">
        <f>('mIoU effective'!I19-'mIoU effective'!H19)-(I$3-H$3)*100</f>
        <v>-12.579999999999998</v>
      </c>
      <c r="J19" s="246"/>
      <c r="K19" s="246"/>
    </row>
    <row r="20" spans="1:11" ht="15.75" customHeight="1">
      <c r="A20" s="22" t="s">
        <v>10</v>
      </c>
      <c r="B20" s="90"/>
      <c r="C20" s="91"/>
      <c r="D20" s="91"/>
      <c r="E20" s="91"/>
      <c r="F20" s="92"/>
      <c r="G20" s="160">
        <f>('mIoU effective'!G20-'mIoU effective'!F20)-(G$3-F$3)*100</f>
        <v>12.435499999999998</v>
      </c>
      <c r="H20" s="161">
        <f>('mIoU effective'!H20-'mIoU effective'!G20)-(H$3-G$3)*100</f>
        <v>-1.6445000000000007</v>
      </c>
      <c r="I20" s="162">
        <f>('mIoU effective'!I20-'mIoU effective'!H20)-(I$3-H$3)*100</f>
        <v>-10.575000000000003</v>
      </c>
      <c r="J20" s="246"/>
      <c r="K20" s="246"/>
    </row>
    <row r="21" spans="1:11" ht="15.75" customHeight="1">
      <c r="A21" s="4" t="s">
        <v>13</v>
      </c>
      <c r="B21" s="81"/>
      <c r="C21" s="82"/>
      <c r="D21" s="82"/>
      <c r="E21" s="82"/>
      <c r="F21" s="82"/>
      <c r="G21" s="82"/>
      <c r="H21" s="82"/>
      <c r="I21" s="83"/>
    </row>
    <row r="22" spans="1:11" ht="15.75" customHeight="1">
      <c r="A22" s="10" t="s">
        <v>0</v>
      </c>
      <c r="B22" s="81"/>
      <c r="C22" s="82">
        <f>('mIoU effective'!C22-'mIoU effective'!B22)-(C$3-B$3)*100</f>
        <v>-2.1890000000000001</v>
      </c>
      <c r="D22" s="82">
        <f>('mIoU effective'!D22-'mIoU effective'!C22)-(D$3-C$3)*100</f>
        <v>5.8670000000000044</v>
      </c>
      <c r="E22" s="82">
        <f>('mIoU effective'!E22-'mIoU effective'!D22)-(E$3-D$3)*100</f>
        <v>-19.372500000000002</v>
      </c>
      <c r="F22" s="82"/>
      <c r="G22" s="154">
        <f>('mIoU effective'!G22-'mIoU effective'!F22)-(G$3-F$3)*100</f>
        <v>-22.839500000000001</v>
      </c>
      <c r="H22" s="155">
        <f>('mIoU effective'!H22-'mIoU effective'!G22)-(H$3-G$3)*100</f>
        <v>7.4314999999999998</v>
      </c>
      <c r="I22" s="156">
        <f>('mIoU effective'!I22-'mIoU effective'!H22)-(I$3-H$3)*100</f>
        <v>-14.822500000000005</v>
      </c>
    </row>
    <row r="23" spans="1:11" ht="15.75" customHeight="1">
      <c r="A23" s="10" t="s">
        <v>1</v>
      </c>
      <c r="B23" s="81"/>
      <c r="C23" s="82">
        <f>('mIoU effective'!C23-'mIoU effective'!B23)-(C$3-B$3)*100</f>
        <v>13.061999999999998</v>
      </c>
      <c r="D23" s="82">
        <f>('mIoU effective'!D23-'mIoU effective'!C23)-(D$3-C$3)*100</f>
        <v>1.5555000000000092</v>
      </c>
      <c r="E23" s="82">
        <f>('mIoU effective'!E23-'mIoU effective'!D23)-(E$3-D$3)*100</f>
        <v>-24.760000000000005</v>
      </c>
      <c r="F23" s="82"/>
      <c r="G23" s="159">
        <f>('mIoU effective'!G23-'mIoU effective'!F23)-(G$3-F$3)*100</f>
        <v>14.371249999999996</v>
      </c>
      <c r="H23" s="157">
        <f>('mIoU effective'!H23-'mIoU effective'!G23)-(H$3-G$3)*100</f>
        <v>-7.3924999999999983</v>
      </c>
      <c r="I23" s="158">
        <f>('mIoU effective'!I23-'mIoU effective'!H23)-(I$3-H$3)*100</f>
        <v>-18.155000000000001</v>
      </c>
    </row>
    <row r="24" spans="1:11" ht="15.75" customHeight="1">
      <c r="A24" s="10" t="s">
        <v>2</v>
      </c>
      <c r="B24" s="81"/>
      <c r="C24" s="82">
        <f>('mIoU effective'!C24-'mIoU effective'!B24)-(C$3-B$3)*100</f>
        <v>-12.259750000000011</v>
      </c>
      <c r="D24" s="82">
        <f>('mIoU effective'!D24-'mIoU effective'!C24)-(D$3-C$3)*100</f>
        <v>-25.999999999999986</v>
      </c>
      <c r="E24" s="82">
        <f>('mIoU effective'!E24-'mIoU effective'!D24)-(E$3-D$3)*100</f>
        <v>-11.920000000000002</v>
      </c>
      <c r="F24" s="82"/>
      <c r="G24" s="154">
        <f>('mIoU effective'!G24-'mIoU effective'!F24)-(G$3-F$3)*100</f>
        <v>-23.237499999999997</v>
      </c>
      <c r="H24" s="155">
        <f>('mIoU effective'!H24-'mIoU effective'!G24)-(H$3-G$3)*100</f>
        <v>8.9544999999999959</v>
      </c>
      <c r="I24" s="156">
        <f>('mIoU effective'!I24-'mIoU effective'!H24)-(I$3-H$3)*100</f>
        <v>-11.689999999999998</v>
      </c>
    </row>
    <row r="25" spans="1:11" ht="15.75" customHeight="1">
      <c r="A25" s="10" t="s">
        <v>3</v>
      </c>
      <c r="B25" s="88"/>
      <c r="C25" s="89"/>
      <c r="D25" s="89"/>
      <c r="E25" s="89"/>
      <c r="F25" s="82"/>
      <c r="G25" s="159">
        <f>('mIoU effective'!G25-'mIoU effective'!F25)-(G$3-F$3)*100</f>
        <v>41.357250000000001</v>
      </c>
      <c r="H25" s="157">
        <f>('mIoU effective'!H25-'mIoU effective'!G25)-(H$3-G$3)*100</f>
        <v>-12.199500000000015</v>
      </c>
      <c r="I25" s="158">
        <f>('mIoU effective'!I25-'mIoU effective'!H25)-(I$3-H$3)*100</f>
        <v>-18.359999999999985</v>
      </c>
    </row>
    <row r="26" spans="1:11" ht="15.75" customHeight="1">
      <c r="A26" s="22" t="s">
        <v>10</v>
      </c>
      <c r="B26" s="88"/>
      <c r="C26" s="91"/>
      <c r="D26" s="91"/>
      <c r="E26" s="91"/>
      <c r="F26" s="92"/>
      <c r="G26" s="160">
        <f>('mIoU effective'!G26-'mIoU effective'!F26)-(G$3-F$3)*100</f>
        <v>35.255499999999998</v>
      </c>
      <c r="H26" s="161">
        <f>('mIoU effective'!H26-'mIoU effective'!G26)-(H$3-G$3)*100</f>
        <v>-0.45999999999999375</v>
      </c>
      <c r="I26" s="162">
        <f>('mIoU effective'!I26-'mIoU effective'!H26)-(I$3-H$3)*100</f>
        <v>-20.017499999999998</v>
      </c>
    </row>
    <row r="27" spans="1:11" ht="15.75" customHeight="1">
      <c r="A27" s="4" t="s">
        <v>14</v>
      </c>
      <c r="B27" s="98"/>
      <c r="C27" s="99"/>
      <c r="D27" s="99"/>
      <c r="E27" s="99"/>
      <c r="F27" s="99"/>
      <c r="G27" s="99"/>
      <c r="H27" s="99"/>
      <c r="I27" s="100"/>
    </row>
    <row r="28" spans="1:11" ht="15.75" customHeight="1">
      <c r="A28" s="10" t="s">
        <v>0</v>
      </c>
      <c r="B28" s="81"/>
      <c r="C28" s="82">
        <f>('mIoU effective'!C28-'mIoU effective'!B28)-(C$3-B$3)*100</f>
        <v>4.9777500000000074</v>
      </c>
      <c r="D28" s="82">
        <f>('mIoU effective'!D28-'mIoU effective'!C28)-(D$3-C$3)*100</f>
        <v>-13.743000000000002</v>
      </c>
      <c r="E28" s="82">
        <f>('mIoU effective'!E28-'mIoU effective'!D28)-(E$3-D$3)*100</f>
        <v>-14.780000000000001</v>
      </c>
      <c r="F28" s="82"/>
      <c r="G28" s="154">
        <f>('mIoU effective'!G28-'mIoU effective'!F28)-(G$3-F$3)*100</f>
        <v>1.1872499999999988</v>
      </c>
      <c r="H28" s="155">
        <f>('mIoU effective'!H28-'mIoU effective'!G28)-(H$3-G$3)*100</f>
        <v>-11.377499999999998</v>
      </c>
      <c r="I28" s="156">
        <f>('mIoU effective'!I28-'mIoU effective'!H28)-(I$3-H$3)*100</f>
        <v>-13.354999999999997</v>
      </c>
    </row>
    <row r="29" spans="1:11" ht="15.75" customHeight="1">
      <c r="A29" s="10" t="s">
        <v>1</v>
      </c>
      <c r="B29" s="81"/>
      <c r="C29" s="82">
        <f>('mIoU effective'!C29-'mIoU effective'!B29)-(C$3-B$3)*100</f>
        <v>15.669749999999993</v>
      </c>
      <c r="D29" s="82">
        <f>('mIoU effective'!D29-'mIoU effective'!C29)-(D$3-C$3)*100</f>
        <v>2.9955000000000069</v>
      </c>
      <c r="E29" s="82">
        <f>('mIoU effective'!E29-'mIoU effective'!D29)-(E$3-D$3)*100</f>
        <v>-27.224999999999994</v>
      </c>
      <c r="F29" s="82"/>
      <c r="G29" s="159">
        <f>('mIoU effective'!G29-'mIoU effective'!F29)-(G$3-F$3)*100</f>
        <v>15.605499999999999</v>
      </c>
      <c r="H29" s="157">
        <f>('mIoU effective'!H29-'mIoU effective'!G29)-(H$3-G$3)*100</f>
        <v>-9.6579999999999941</v>
      </c>
      <c r="I29" s="158">
        <f>('mIoU effective'!I29-'mIoU effective'!H29)-(I$3-H$3)*100</f>
        <v>-16.632500000000007</v>
      </c>
    </row>
    <row r="30" spans="1:11" ht="15.75" customHeight="1">
      <c r="A30" s="10" t="s">
        <v>2</v>
      </c>
      <c r="B30" s="81"/>
      <c r="C30" s="82">
        <f>('mIoU effective'!C30-'mIoU effective'!B30)-(C$3-B$3)*100</f>
        <v>16.13025</v>
      </c>
      <c r="D30" s="82">
        <f>('mIoU effective'!D30-'mIoU effective'!C30)-(D$3-C$3)*100</f>
        <v>3.1559999999999988</v>
      </c>
      <c r="E30" s="82">
        <f>('mIoU effective'!E30-'mIoU effective'!D30)-(E$3-D$3)*100</f>
        <v>-12.269999999999996</v>
      </c>
      <c r="F30" s="82"/>
      <c r="G30" s="150"/>
      <c r="H30" s="155">
        <f>('mIoU effective'!H30-'mIoU effective'!G30)-(H$3-G$3)*100</f>
        <v>-8.7665000000000006</v>
      </c>
      <c r="I30" s="156">
        <f>('mIoU effective'!I30-'mIoU effective'!H30)-(I$3-H$3)*100</f>
        <v>-12.469999999999999</v>
      </c>
    </row>
    <row r="31" spans="1:11" ht="15.75" customHeight="1">
      <c r="A31" s="10" t="s">
        <v>3</v>
      </c>
      <c r="B31" s="88"/>
      <c r="C31" s="89"/>
      <c r="D31" s="89"/>
      <c r="E31" s="89"/>
      <c r="F31" s="82"/>
      <c r="G31" s="159">
        <f>('mIoU effective'!G31-'mIoU effective'!F31)-(G$3-F$3)*100</f>
        <v>12.731749999999998</v>
      </c>
      <c r="H31" s="157">
        <f>('mIoU effective'!H31-'mIoU effective'!G31)-(H$3-G$3)*100</f>
        <v>-3.7009999999999934</v>
      </c>
      <c r="I31" s="158">
        <f>('mIoU effective'!I31-'mIoU effective'!H31)-(I$3-H$3)*100</f>
        <v>-21.012500000000003</v>
      </c>
    </row>
    <row r="32" spans="1:11" ht="15.75" customHeight="1">
      <c r="A32" s="22" t="s">
        <v>10</v>
      </c>
      <c r="B32" s="90"/>
      <c r="C32" s="91"/>
      <c r="D32" s="91"/>
      <c r="E32" s="91"/>
      <c r="F32" s="92"/>
      <c r="G32" s="160">
        <f>('mIoU effective'!G32-'mIoU effective'!F32)-(G$3-F$3)*100</f>
        <v>11.178749999999994</v>
      </c>
      <c r="H32" s="161">
        <f>('mIoU effective'!H32-'mIoU effective'!G32)-(H$3-G$3)*100</f>
        <v>-10.480499999999999</v>
      </c>
      <c r="I32" s="162">
        <f>('mIoU effective'!I32-'mIoU effective'!H32)-(I$3-H$3)*100</f>
        <v>-12.484999999999999</v>
      </c>
    </row>
    <row r="33" spans="1:9" ht="15.75" customHeight="1">
      <c r="A33" s="4" t="s">
        <v>15</v>
      </c>
      <c r="B33" s="81"/>
      <c r="C33" s="82"/>
      <c r="D33" s="82"/>
      <c r="E33" s="82"/>
      <c r="F33" s="82"/>
      <c r="G33" s="82"/>
      <c r="H33" s="82"/>
      <c r="I33" s="83"/>
    </row>
    <row r="34" spans="1:9" ht="15.75" customHeight="1">
      <c r="A34" s="10" t="s">
        <v>0</v>
      </c>
      <c r="B34" s="81"/>
      <c r="C34" s="82">
        <f>('mIoU effective'!C34-'mIoU effective'!B34)-(C$3-B$3)*100</f>
        <v>-0.56575000000000131</v>
      </c>
      <c r="D34" s="82">
        <f>('mIoU effective'!D34-'mIoU effective'!C34)-(D$3-C$3)*100</f>
        <v>-7.2124999999999986</v>
      </c>
      <c r="E34" s="82">
        <f>('mIoU effective'!E34-'mIoU effective'!D34)-(E$3-D$3)*100</f>
        <v>-10.842500000000001</v>
      </c>
      <c r="F34" s="82"/>
      <c r="G34" s="154">
        <f>('mIoU effective'!G34-'mIoU effective'!F34)-(G$3-F$3)*100</f>
        <v>-0.51774999999999949</v>
      </c>
      <c r="H34" s="155">
        <f>('mIoU effective'!H34-'mIoU effective'!G34)-(H$3-G$3)*100</f>
        <v>-7.2184999999999988</v>
      </c>
      <c r="I34" s="156">
        <f>('mIoU effective'!I34-'mIoU effective'!H34)-(I$3-H$3)*100</f>
        <v>-10.839999999999996</v>
      </c>
    </row>
    <row r="35" spans="1:9" ht="15.75" customHeight="1">
      <c r="A35" s="10" t="s">
        <v>1</v>
      </c>
      <c r="B35" s="81"/>
      <c r="C35" s="82">
        <f>('mIoU effective'!C35-'mIoU effective'!B35)-(C$3-B$3)*100</f>
        <v>-3.0362499999999883</v>
      </c>
      <c r="D35" s="82">
        <f>('mIoU effective'!D35-'mIoU effective'!C35)-(D$3-C$3)*100</f>
        <v>-15.750500000000002</v>
      </c>
      <c r="E35" s="82">
        <f>('mIoU effective'!E35-'mIoU effective'!D35)-(E$3-D$3)*100</f>
        <v>-9.0275000000000034</v>
      </c>
      <c r="F35" s="82"/>
      <c r="G35" s="159">
        <f>('mIoU effective'!G35-'mIoU effective'!F35)-(G$3-F$3)*100</f>
        <v>-0.5002500000000083</v>
      </c>
      <c r="H35" s="157">
        <f>('mIoU effective'!H35-'mIoU effective'!G35)-(H$3-G$3)*100</f>
        <v>-11.423999999999992</v>
      </c>
      <c r="I35" s="158">
        <f>('mIoU effective'!I35-'mIoU effective'!H35)-(I$3-H$3)*100</f>
        <v>-14.357500000000016</v>
      </c>
    </row>
    <row r="36" spans="1:9" ht="15.75" customHeight="1">
      <c r="A36" s="10" t="s">
        <v>2</v>
      </c>
      <c r="B36" s="81"/>
      <c r="C36" s="82">
        <f>('mIoU effective'!C36-'mIoU effective'!B36)-(C$3-B$3)*100</f>
        <v>-9.992500000000021</v>
      </c>
      <c r="D36" s="82">
        <f>('mIoU effective'!D36-'mIoU effective'!C36)-(D$3-C$3)*100</f>
        <v>-17.152999999999992</v>
      </c>
      <c r="E36" s="82">
        <f>('mIoU effective'!E36-'mIoU effective'!D36)-(E$3-D$3)*100</f>
        <v>-11.917500000000004</v>
      </c>
      <c r="F36" s="82"/>
      <c r="G36" s="154">
        <f>('mIoU effective'!G36-'mIoU effective'!F36)-(G$3-F$3)*100</f>
        <v>1.0199999999999889</v>
      </c>
      <c r="H36" s="155">
        <f>('mIoU effective'!H36-'mIoU effective'!G36)-(H$3-G$3)*100</f>
        <v>-22.831499999999991</v>
      </c>
      <c r="I36" s="156">
        <f>('mIoU effective'!I36-'mIoU effective'!H36)-(I$3-H$3)*100</f>
        <v>-12.847499999999997</v>
      </c>
    </row>
    <row r="37" spans="1:9" ht="15.75" customHeight="1">
      <c r="A37" s="33" t="s">
        <v>3</v>
      </c>
      <c r="B37" s="88"/>
      <c r="C37" s="89"/>
      <c r="D37" s="89"/>
      <c r="E37" s="89"/>
      <c r="F37" s="82"/>
      <c r="G37" s="159">
        <f>('mIoU effective'!G37-'mIoU effective'!F37)-(G$3-F$3)*100</f>
        <v>-5.9024999999999963</v>
      </c>
      <c r="H37" s="157">
        <f>('mIoU effective'!H37-'mIoU effective'!G37)-(H$3-G$3)*100</f>
        <v>0.12899999999999068</v>
      </c>
      <c r="I37" s="158">
        <f>('mIoU effective'!I37-'mIoU effective'!H37)-(I$3-H$3)*100</f>
        <v>-13.474999999999994</v>
      </c>
    </row>
    <row r="38" spans="1:9" ht="15.75" customHeight="1">
      <c r="A38" s="34" t="s">
        <v>10</v>
      </c>
      <c r="B38" s="90"/>
      <c r="C38" s="91"/>
      <c r="D38" s="91"/>
      <c r="E38" s="91"/>
      <c r="F38" s="92"/>
      <c r="G38" s="160">
        <f>('mIoU effective'!G38-'mIoU effective'!F38)-(G$3-F$3)*100</f>
        <v>-1.9087499999999977</v>
      </c>
      <c r="H38" s="161">
        <f>('mIoU effective'!H38-'mIoU effective'!G38)-(H$3-G$3)*100</f>
        <v>-0.84750000000000369</v>
      </c>
      <c r="I38" s="162">
        <f>('mIoU effective'!I38-'mIoU effective'!H38)-(I$3-H$3)*100</f>
        <v>-13.279999999999994</v>
      </c>
    </row>
  </sheetData>
  <mergeCells count="4">
    <mergeCell ref="B1:I1"/>
    <mergeCell ref="J1:K20"/>
    <mergeCell ref="B2:E2"/>
    <mergeCell ref="F2:I2"/>
  </mergeCells>
  <conditionalFormatting sqref="B4:I38">
    <cfRule type="colorScale" priority="1">
      <colorScale>
        <cfvo type="min"/>
        <cfvo type="formula" val="0"/>
        <cfvo type="max"/>
        <color rgb="FFE67C73"/>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mIoU</vt:lpstr>
      <vt:lpstr>mIoU Improvement over Pointnet+</vt:lpstr>
      <vt:lpstr>mIoU Improvement over RF</vt:lpstr>
      <vt:lpstr>mIoU pretraining improvement</vt:lpstr>
      <vt:lpstr>mIoU Holdout difference (holdou</vt:lpstr>
      <vt:lpstr>mIoU effective</vt:lpstr>
      <vt:lpstr>Improvement via training%</vt:lpstr>
      <vt:lpstr>Effective mIoU Improvement via </vt:lpstr>
      <vt:lpstr>Effective mIoU Improv. over lab</vt:lpstr>
      <vt:lpstr>mIoU (effective-base)</vt:lpstr>
      <vt:lpstr>PointTransformer</vt:lpstr>
      <vt:lpstr>KPConv</vt:lpstr>
      <vt:lpstr>Pointnet++</vt:lpstr>
      <vt:lpstr>Random Forests</vt:lpstr>
      <vt:lpstr>XGBoost</vt:lpstr>
      <vt:lpstr>Active Learning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2023-06-01T19:44:20Z</dcterms:modified>
</cp:coreProperties>
</file>