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9C7924C1-C24D-4761-9439-79F8340A3C85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B19" i="2" l="1"/>
  <c r="B20" i="2"/>
  <c r="B21" i="2"/>
  <c r="B22" i="2"/>
  <c r="B23" i="2"/>
  <c r="B24" i="2"/>
  <c r="B25" i="2"/>
  <c r="B26" i="2"/>
  <c r="B27" i="2"/>
  <c r="B28" i="2"/>
  <c r="B29" i="2"/>
  <c r="B30" i="2"/>
  <c r="M19" i="2"/>
  <c r="M20" i="2"/>
  <c r="M21" i="2"/>
  <c r="M22" i="2"/>
  <c r="M23" i="2"/>
  <c r="M24" i="2"/>
  <c r="M25" i="2"/>
  <c r="M26" i="2"/>
  <c r="M27" i="2"/>
  <c r="M28" i="2"/>
  <c r="M29" i="2"/>
  <c r="M30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A18" i="2"/>
  <c r="M18" i="2" s="1"/>
  <c r="A17" i="2"/>
  <c r="B17" i="2" s="1"/>
  <c r="A16" i="2"/>
  <c r="B16" i="2" s="1"/>
  <c r="A15" i="2"/>
  <c r="M15" i="2" s="1"/>
  <c r="A14" i="2"/>
  <c r="M14" i="2" s="1"/>
  <c r="A13" i="2"/>
  <c r="B13" i="2" s="1"/>
  <c r="A12" i="2"/>
  <c r="B12" i="2" s="1"/>
  <c r="A11" i="2"/>
  <c r="B11" i="2" s="1"/>
  <c r="A10" i="2"/>
  <c r="B10" i="2" s="1"/>
  <c r="A9" i="2"/>
  <c r="B9" i="2" s="1"/>
  <c r="A8" i="2"/>
  <c r="B8" i="2" s="1"/>
  <c r="A7" i="2"/>
  <c r="B7" i="2" s="1"/>
  <c r="A6" i="2"/>
  <c r="B6" i="2" s="1"/>
  <c r="A5" i="2"/>
  <c r="B5" i="2" s="1"/>
  <c r="A4" i="2"/>
  <c r="B4" i="2" s="1"/>
  <c r="A3" i="2"/>
  <c r="B3" i="2" s="1"/>
  <c r="A2" i="2"/>
  <c r="B2" i="2" s="1"/>
  <c r="B15" i="2" l="1"/>
  <c r="B14" i="2"/>
  <c r="B18" i="2"/>
  <c r="M12" i="2"/>
  <c r="M11" i="2"/>
  <c r="M8" i="2"/>
  <c r="M17" i="2"/>
  <c r="M16" i="2"/>
  <c r="M10" i="2"/>
  <c r="M13" i="2"/>
  <c r="M9" i="2"/>
  <c r="M5" i="2"/>
  <c r="M7" i="2"/>
  <c r="M4" i="2"/>
  <c r="M6" i="2"/>
  <c r="M3" i="2"/>
  <c r="M2" i="2"/>
</calcChain>
</file>

<file path=xl/sharedStrings.xml><?xml version="1.0" encoding="utf-8"?>
<sst xmlns="http://schemas.openxmlformats.org/spreadsheetml/2006/main" count="151" uniqueCount="57">
  <si>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</si>
  <si>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</si>
  <si>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</si>
  <si>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</si>
  <si>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</si>
  <si>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</si>
  <si>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</si>
  <si>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</rPr>
      <t xml:space="preserve">Append the last order to the bottom of the table. The </t>
    </r>
    <r>
      <rPr>
        <i/>
        <sz val="11"/>
        <color theme="1"/>
        <rFont val="Calibri"/>
      </rPr>
      <t>Pizza</t>
    </r>
    <r>
      <rPr>
        <sz val="11"/>
        <color theme="1"/>
        <rFont val="Calibri"/>
      </rPr>
      <t xml:space="preserve"> sheet is automatically updated. The </t>
    </r>
    <r>
      <rPr>
        <i/>
        <sz val="11"/>
        <color theme="1"/>
        <rFont val="Calibri"/>
      </rPr>
      <t>Topping</t>
    </r>
    <r>
      <rPr>
        <sz val="11"/>
        <color theme="1"/>
        <rFont val="Calibri"/>
      </rPr>
      <t xml:space="preserve"> sheet is not implemented yet.</t>
    </r>
  </si>
  <si>
    <t>Fresca</t>
  </si>
  <si>
    <t>Taleggio e porcini</t>
  </si>
  <si>
    <t>Salame piccante</t>
  </si>
  <si>
    <t>Parmigiana senza zola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</si>
  <si>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</si>
  <si>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</si>
  <si>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</si>
  <si>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</si>
  <si>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</si>
  <si>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</si>
  <si>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</si>
  <si>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</si>
  <si>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</si>
  <si>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</si>
  <si>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</si>
  <si>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</si>
  <si>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</si>
  <si>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</si>
  <si>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</si>
  <si>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</si>
  <si>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</si>
  <si>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</si>
  <si>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</si>
  <si>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</si>
  <si>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</si>
  <si>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</si>
  <si>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</si>
  <si>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</si>
  <si>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</si>
  <si>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</si>
  <si>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</si>
  <si>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</si>
  <si>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</si>
  <si>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</si>
  <si>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</rPr>
      <t xml:space="preserve">orange </t>
    </r>
    <r>
      <rPr>
        <sz val="11"/>
        <color theme="1"/>
        <rFont val="Calibri"/>
      </rPr>
      <t xml:space="preserve">the toppings that have to be added to the </t>
    </r>
    <r>
      <rPr>
        <i/>
        <sz val="11"/>
        <color theme="1"/>
        <rFont val="Calibri"/>
      </rPr>
      <t>assets</t>
    </r>
    <r>
      <rPr>
        <sz val="11"/>
        <color theme="1"/>
        <rFont val="Calibri"/>
      </rPr>
      <t xml:space="preserve"> folder.
Highlight in </t>
    </r>
    <r>
      <rPr>
        <sz val="11"/>
        <color rgb="FFFF0000"/>
        <rFont val="Calibri"/>
      </rPr>
      <t xml:space="preserve">red </t>
    </r>
    <r>
      <rPr>
        <sz val="11"/>
        <color theme="1"/>
        <rFont val="Calibri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</si>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</sst>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sz val="11"/>
      <color rgb="FFFF7128"/>
      <name val="Calibri"/>
    </font>
    <font>
      <sz val="11"/>
      <color theme="5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/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Pizz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33">
  <autoFilter ref="A1:D33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A1:M30">
  <autoFilter ref="A1:M30" xr:uid="{00000000-000C-0000-FFFF-FFFF01000000}"/>
  <tableColumns count="13">
    <tableColumn id="1" xr3:uid="{00000000-0010-0000-0100-000001000000}" name="Pizza"/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E39" sqref="E39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3" t="s">
        <v>7</v>
      </c>
      <c r="G3" s="14"/>
      <c r="H3" s="14"/>
      <c r="I3" s="15"/>
    </row>
    <row r="4" spans="1:9" ht="14.25" customHeight="1" x14ac:dyDescent="0.45">
      <c r="A4" s="3">
        <v>45603</v>
      </c>
      <c r="B4" s="1" t="s">
        <v>8</v>
      </c>
      <c r="C4" s="2">
        <v>1</v>
      </c>
      <c r="D4" s="1" t="s">
        <v>5</v>
      </c>
      <c r="F4" s="16"/>
      <c r="G4" s="17"/>
      <c r="H4" s="17"/>
      <c r="I4" s="18"/>
    </row>
    <row r="5" spans="1:9" ht="14.25" customHeight="1" x14ac:dyDescent="0.45">
      <c r="A5" s="3">
        <v>45603</v>
      </c>
      <c r="B5" s="1" t="s">
        <v>9</v>
      </c>
      <c r="C5" s="2">
        <v>1</v>
      </c>
      <c r="D5" s="1" t="s">
        <v>5</v>
      </c>
      <c r="F5" s="16"/>
      <c r="G5" s="17"/>
      <c r="H5" s="17"/>
      <c r="I5" s="18"/>
    </row>
    <row r="6" spans="1:9" ht="14.25" customHeight="1" x14ac:dyDescent="0.45">
      <c r="A6" s="3">
        <v>45603</v>
      </c>
      <c r="B6" s="1" t="s">
        <v>10</v>
      </c>
      <c r="C6" s="2">
        <v>1</v>
      </c>
      <c r="D6" s="1" t="s">
        <v>5</v>
      </c>
      <c r="F6" s="16"/>
      <c r="G6" s="17"/>
      <c r="H6" s="17"/>
      <c r="I6" s="18"/>
    </row>
    <row r="7" spans="1:9" ht="14.25" customHeight="1" x14ac:dyDescent="0.45">
      <c r="A7" s="3">
        <v>45603</v>
      </c>
      <c r="B7" s="1" t="s">
        <v>11</v>
      </c>
      <c r="C7" s="2">
        <v>1</v>
      </c>
      <c r="D7" s="1" t="s">
        <v>5</v>
      </c>
      <c r="F7" s="16"/>
      <c r="G7" s="17"/>
      <c r="H7" s="17"/>
      <c r="I7" s="18"/>
    </row>
    <row r="8" spans="1:9" ht="14.25" customHeight="1" x14ac:dyDescent="0.45">
      <c r="A8" s="3">
        <v>45603</v>
      </c>
      <c r="B8" s="1" t="s">
        <v>12</v>
      </c>
      <c r="C8" s="2">
        <v>1</v>
      </c>
      <c r="D8" s="1" t="s">
        <v>5</v>
      </c>
      <c r="F8" s="19"/>
      <c r="G8" s="20"/>
      <c r="H8" s="20"/>
      <c r="I8" s="21"/>
    </row>
    <row r="9" spans="1:9" ht="14.25" customHeight="1" x14ac:dyDescent="0.45">
      <c r="A9" s="3">
        <v>45603</v>
      </c>
      <c r="B9" s="1" t="s">
        <v>13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14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15</v>
      </c>
      <c r="C11" s="2">
        <v>1</v>
      </c>
      <c r="D11" s="1" t="s">
        <v>16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16</v>
      </c>
    </row>
    <row r="13" spans="1:9" ht="14.25" customHeight="1" x14ac:dyDescent="0.45">
      <c r="A13" s="3">
        <v>45610</v>
      </c>
      <c r="B13" s="1" t="s">
        <v>12</v>
      </c>
      <c r="C13" s="2">
        <v>4</v>
      </c>
      <c r="D13" s="1" t="s">
        <v>16</v>
      </c>
    </row>
    <row r="14" spans="1:9" ht="14.25" customHeight="1" x14ac:dyDescent="0.45">
      <c r="A14" s="3">
        <v>45610</v>
      </c>
      <c r="B14" s="1" t="s">
        <v>17</v>
      </c>
      <c r="C14" s="2">
        <v>1</v>
      </c>
      <c r="D14" s="1" t="s">
        <v>16</v>
      </c>
    </row>
    <row r="15" spans="1:9" ht="14.25" customHeight="1" x14ac:dyDescent="0.45">
      <c r="A15" s="3">
        <v>45610</v>
      </c>
      <c r="B15" s="1" t="s">
        <v>18</v>
      </c>
      <c r="C15" s="2">
        <v>1</v>
      </c>
      <c r="D15" s="1" t="s">
        <v>16</v>
      </c>
    </row>
    <row r="16" spans="1:9" ht="14.25" customHeight="1" x14ac:dyDescent="0.45">
      <c r="A16" s="3">
        <v>45610</v>
      </c>
      <c r="B16" s="1" t="s">
        <v>10</v>
      </c>
      <c r="C16" s="2">
        <v>1</v>
      </c>
      <c r="D16" s="1" t="s">
        <v>16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16</v>
      </c>
    </row>
    <row r="18" spans="1:4" ht="14.25" customHeight="1" x14ac:dyDescent="0.45">
      <c r="A18" s="3">
        <v>45610</v>
      </c>
      <c r="B18" s="1" t="s">
        <v>19</v>
      </c>
      <c r="C18" s="2">
        <v>1</v>
      </c>
      <c r="D18" s="1" t="s">
        <v>16</v>
      </c>
    </row>
    <row r="19" spans="1:4" ht="14.25" customHeight="1" x14ac:dyDescent="0.45">
      <c r="A19" s="3">
        <v>45617</v>
      </c>
      <c r="B19" s="1" t="s">
        <v>20</v>
      </c>
      <c r="C19" s="2">
        <v>1</v>
      </c>
      <c r="D19" s="1" t="s">
        <v>16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16</v>
      </c>
    </row>
    <row r="21" spans="1:4" ht="14.25" customHeight="1" x14ac:dyDescent="0.45">
      <c r="A21" s="3">
        <v>45617</v>
      </c>
      <c r="B21" s="1" t="s">
        <v>21</v>
      </c>
      <c r="C21" s="2">
        <v>1</v>
      </c>
      <c r="D21" s="1" t="s">
        <v>16</v>
      </c>
    </row>
    <row r="22" spans="1:4" ht="14.25" customHeight="1" x14ac:dyDescent="0.45">
      <c r="A22" s="3">
        <v>45617</v>
      </c>
      <c r="B22" s="1" t="s">
        <v>12</v>
      </c>
      <c r="C22" s="2">
        <v>4</v>
      </c>
      <c r="D22" s="1" t="s">
        <v>16</v>
      </c>
    </row>
    <row r="23" spans="1:4" ht="14.25" customHeight="1" x14ac:dyDescent="0.45">
      <c r="A23" s="3">
        <v>45617</v>
      </c>
      <c r="B23" s="1" t="s">
        <v>10</v>
      </c>
      <c r="C23" s="2">
        <v>1</v>
      </c>
      <c r="D23" s="1" t="s">
        <v>16</v>
      </c>
    </row>
    <row r="24" spans="1:4" ht="14.25" customHeight="1" x14ac:dyDescent="0.45">
      <c r="A24" s="3">
        <v>45644</v>
      </c>
      <c r="B24" s="1" t="s">
        <v>12</v>
      </c>
      <c r="C24" s="2">
        <v>2</v>
      </c>
      <c r="D24" s="1" t="s">
        <v>22</v>
      </c>
    </row>
    <row r="25" spans="1:4" ht="14.25" customHeight="1" x14ac:dyDescent="0.45">
      <c r="A25" s="3">
        <v>45644</v>
      </c>
      <c r="B25" s="1" t="s">
        <v>23</v>
      </c>
      <c r="C25" s="2">
        <v>2</v>
      </c>
      <c r="D25" s="1" t="s">
        <v>22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22</v>
      </c>
    </row>
    <row r="27" spans="1:4" ht="14.25" customHeight="1" x14ac:dyDescent="0.45">
      <c r="A27" s="4">
        <v>45674</v>
      </c>
      <c r="B27" s="1" t="s">
        <v>24</v>
      </c>
      <c r="C27" s="2">
        <v>1</v>
      </c>
      <c r="D27" s="1" t="s">
        <v>16</v>
      </c>
    </row>
    <row r="28" spans="1:4" ht="14.25" customHeight="1" x14ac:dyDescent="0.45">
      <c r="A28" s="4">
        <v>45674</v>
      </c>
      <c r="B28" s="1" t="s">
        <v>20</v>
      </c>
      <c r="C28" s="2">
        <v>2</v>
      </c>
      <c r="D28" s="1" t="s">
        <v>16</v>
      </c>
    </row>
    <row r="29" spans="1:4" ht="14.25" customHeight="1" x14ac:dyDescent="0.45">
      <c r="A29" s="4">
        <v>45674</v>
      </c>
      <c r="B29" s="1" t="s">
        <v>12</v>
      </c>
      <c r="C29" s="2">
        <v>4</v>
      </c>
      <c r="D29" s="1" t="s">
        <v>16</v>
      </c>
    </row>
    <row r="30" spans="1:4" ht="14.25" customHeight="1" x14ac:dyDescent="0.45">
      <c r="A30" s="4">
        <v>45674</v>
      </c>
      <c r="B30" s="1" t="s">
        <v>10</v>
      </c>
      <c r="C30" s="2">
        <v>1</v>
      </c>
      <c r="D30" s="1" t="s">
        <v>16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16</v>
      </c>
    </row>
    <row r="32" spans="1:4" ht="14.25" customHeight="1" x14ac:dyDescent="0.45">
      <c r="A32" s="4">
        <v>45674</v>
      </c>
      <c r="B32" s="1" t="s">
        <v>19</v>
      </c>
      <c r="C32" s="2">
        <v>1</v>
      </c>
      <c r="D32" s="1" t="s">
        <v>16</v>
      </c>
    </row>
    <row r="33" spans="1:4" ht="14.25" customHeight="1" x14ac:dyDescent="0.45">
      <c r="A33" s="4">
        <v>45680</v>
      </c>
      <c r="B33" s="1" t="s">
        <v>12</v>
      </c>
      <c r="C33" s="2">
        <v>4</v>
      </c>
      <c r="D33" s="1" t="s">
        <v>16</v>
      </c>
    </row>
    <row r="34" spans="1:4" ht="14.25" customHeight="1" x14ac:dyDescent="0.45">
      <c r="C34" s="2"/>
    </row>
    <row r="35" spans="1:4" ht="14.25" customHeight="1" x14ac:dyDescent="0.45">
      <c r="C35" s="2"/>
    </row>
    <row r="36" spans="1:4" ht="14.25" customHeight="1" x14ac:dyDescent="0.45">
      <c r="C36" s="2"/>
    </row>
    <row r="37" spans="1:4" ht="14.25" customHeight="1" x14ac:dyDescent="0.45">
      <c r="C37" s="2"/>
    </row>
    <row r="38" spans="1:4" ht="14.25" customHeight="1" x14ac:dyDescent="0.45">
      <c r="C38" s="2"/>
    </row>
    <row r="39" spans="1:4" ht="14.25" customHeight="1" x14ac:dyDescent="0.45">
      <c r="C39" s="2"/>
    </row>
    <row r="40" spans="1:4" ht="14.25" customHeight="1" x14ac:dyDescent="0.45">
      <c r="C40" s="2"/>
    </row>
    <row r="41" spans="1:4" ht="14.25" customHeight="1" x14ac:dyDescent="0.45">
      <c r="C41" s="2"/>
    </row>
    <row r="42" spans="1:4" ht="14.25" customHeight="1" x14ac:dyDescent="0.45">
      <c r="C42" s="2"/>
    </row>
    <row r="43" spans="1:4" ht="14.25" customHeight="1" x14ac:dyDescent="0.45">
      <c r="C43" s="2"/>
    </row>
    <row r="44" spans="1:4" ht="14.25" customHeight="1" x14ac:dyDescent="0.45">
      <c r="C44" s="2"/>
    </row>
    <row r="45" spans="1:4" ht="14.25" customHeight="1" x14ac:dyDescent="0.45">
      <c r="C45" s="2"/>
    </row>
    <row r="46" spans="1:4" ht="14.25" customHeight="1" x14ac:dyDescent="0.45">
      <c r="C46" s="2"/>
    </row>
    <row r="47" spans="1:4" ht="14.25" customHeight="1" x14ac:dyDescent="0.45">
      <c r="C47" s="2"/>
    </row>
    <row r="48" spans="1:4" ht="14.25" customHeight="1" x14ac:dyDescent="0.45">
      <c r="C48" s="2"/>
    </row>
    <row r="49" spans="3:3" ht="14.25" customHeight="1" x14ac:dyDescent="0.45">
      <c r="C49" s="2"/>
    </row>
    <row r="50" spans="3:3" ht="14.25" customHeight="1" x14ac:dyDescent="0.45">
      <c r="C50" s="2"/>
    </row>
    <row r="51" spans="3:3" ht="14.25" customHeight="1" x14ac:dyDescent="0.45">
      <c r="C51" s="2"/>
    </row>
    <row r="52" spans="3:3" ht="14.25" customHeight="1" x14ac:dyDescent="0.45">
      <c r="C52" s="2"/>
    </row>
    <row r="53" spans="3:3" ht="14.25" customHeight="1" x14ac:dyDescent="0.45">
      <c r="C53" s="2"/>
    </row>
    <row r="54" spans="3:3" ht="14.25" customHeight="1" x14ac:dyDescent="0.45">
      <c r="C54" s="2"/>
    </row>
    <row r="55" spans="3:3" ht="14.25" customHeight="1" x14ac:dyDescent="0.45">
      <c r="C55" s="2"/>
    </row>
    <row r="56" spans="3:3" ht="14.25" customHeight="1" x14ac:dyDescent="0.45">
      <c r="C56" s="2"/>
    </row>
    <row r="57" spans="3:3" ht="14.25" customHeight="1" x14ac:dyDescent="0.45">
      <c r="C57" s="2"/>
    </row>
    <row r="58" spans="3:3" ht="14.25" customHeight="1" x14ac:dyDescent="0.45">
      <c r="C58" s="2"/>
    </row>
    <row r="59" spans="3:3" ht="14.25" customHeight="1" x14ac:dyDescent="0.45">
      <c r="C59" s="2"/>
    </row>
    <row r="60" spans="3:3" ht="14.25" customHeight="1" x14ac:dyDescent="0.45">
      <c r="C60" s="2"/>
    </row>
    <row r="61" spans="3:3" ht="14.25" customHeight="1" x14ac:dyDescent="0.45">
      <c r="C61" s="2"/>
    </row>
    <row r="62" spans="3:3" ht="14.25" customHeight="1" x14ac:dyDescent="0.45">
      <c r="C62" s="2"/>
    </row>
    <row r="63" spans="3:3" ht="14.25" customHeight="1" x14ac:dyDescent="0.45">
      <c r="C63" s="2"/>
    </row>
    <row r="64" spans="3:3" ht="14.25" customHeight="1" x14ac:dyDescent="0.45">
      <c r="C64" s="2"/>
    </row>
    <row r="65" spans="3:3" ht="14.25" customHeight="1" x14ac:dyDescent="0.45">
      <c r="C65" s="2"/>
    </row>
    <row r="66" spans="3:3" ht="14.25" customHeight="1" x14ac:dyDescent="0.45">
      <c r="C66" s="2"/>
    </row>
    <row r="67" spans="3:3" ht="14.25" customHeight="1" x14ac:dyDescent="0.45">
      <c r="C67" s="2"/>
    </row>
    <row r="68" spans="3:3" ht="14.25" customHeight="1" x14ac:dyDescent="0.45">
      <c r="C68" s="2"/>
    </row>
    <row r="69" spans="3:3" ht="14.25" customHeight="1" x14ac:dyDescent="0.45">
      <c r="C69" s="2"/>
    </row>
    <row r="70" spans="3:3" ht="14.25" customHeight="1" x14ac:dyDescent="0.45">
      <c r="C70" s="2"/>
    </row>
    <row r="71" spans="3:3" ht="14.25" customHeight="1" x14ac:dyDescent="0.45">
      <c r="C71" s="2"/>
    </row>
    <row r="72" spans="3:3" ht="14.25" customHeight="1" x14ac:dyDescent="0.45">
      <c r="C72" s="2"/>
    </row>
    <row r="73" spans="3:3" ht="14.25" customHeight="1" x14ac:dyDescent="0.45">
      <c r="C73" s="2"/>
    </row>
    <row r="74" spans="3:3" ht="14.25" customHeight="1" x14ac:dyDescent="0.45">
      <c r="C74" s="2"/>
    </row>
    <row r="75" spans="3:3" ht="14.25" customHeight="1" x14ac:dyDescent="0.45">
      <c r="C75" s="2"/>
    </row>
    <row r="76" spans="3:3" ht="14.25" customHeight="1" x14ac:dyDescent="0.45">
      <c r="C76" s="2"/>
    </row>
    <row r="77" spans="3:3" ht="14.25" customHeight="1" x14ac:dyDescent="0.45">
      <c r="C77" s="2"/>
    </row>
    <row r="78" spans="3:3" ht="14.25" customHeight="1" x14ac:dyDescent="0.45">
      <c r="C78" s="2"/>
    </row>
    <row r="79" spans="3:3" ht="14.25" customHeight="1" x14ac:dyDescent="0.45">
      <c r="C79" s="2"/>
    </row>
    <row r="80" spans="3:3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</sheetData>
  <mergeCells count="1">
    <mergeCell ref="F3:I8"/>
  </mergeCells>
  <conditionalFormatting sqref="A2:A100">
    <cfRule type="colorScale" priority="1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activeCell="H17" sqref="H17"/>
    </sheetView>
  </sheetViews>
  <sheetFormatPr defaultColWidth="14.3984375" defaultRowHeight="15" customHeight="1" x14ac:dyDescent="0.45"/>
  <cols>
    <col min="1" max="1" width="19.1328125" customWidth="1"/>
    <col min="2" max="2" width="13.1328125" customWidth="1"/>
    <col min="3" max="11" width="11.53125" customWidth="1"/>
    <col min="12" max="12" width="11.73046875" customWidth="1"/>
    <col min="13" max="13" width="10.86328125" customWidth="1"/>
    <col min="14" max="25" width="8.73046875" customWidth="1"/>
  </cols>
  <sheetData>
    <row r="1" spans="1:25" ht="14.25" customHeight="1" x14ac:dyDescent="0.45">
      <c r="A1" s="11" t="s">
        <v>1</v>
      </c>
      <c r="B1" s="11" t="s">
        <v>2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</row>
    <row r="2" spans="1:25" ht="30" customHeight="1" x14ac:dyDescent="0.45">
      <c r="A2" s="5" t="str">
        <f ca="1">IFERROR(__xludf.DUMMYFUNCTION("ARRAY_CONSTRAIN(ARRAYFORMULA(UNIQUE(Orders!$B$2:$B$100)), 100, 1)"),"Siciliana")</f>
        <v>Siciliana</v>
      </c>
      <c r="B2" s="6">
        <f ca="1">IF(SUMIF(Orders[Pizza],Pizza[[#This Row],[Pizza]],Orders['#])=0,"",SUMIF(Orders[Pizza],Pizza[[#This Row],[Pizza]],Orders['#]))</f>
        <v>3</v>
      </c>
      <c r="C2" s="6" t="s">
        <v>36</v>
      </c>
      <c r="D2" s="6" t="s">
        <v>37</v>
      </c>
      <c r="E2" s="6" t="s">
        <v>38</v>
      </c>
      <c r="F2" s="6" t="s">
        <v>39</v>
      </c>
      <c r="G2" s="7" t="s">
        <v>40</v>
      </c>
      <c r="H2" s="6"/>
      <c r="I2" s="6"/>
      <c r="J2" s="6"/>
      <c r="K2" s="6"/>
      <c r="L2" s="6"/>
      <c r="M2" s="8">
        <f ca="1">IF(_xlfn.MINIFS(Orders[Date],Orders[Pizza],Pizza[[#This Row],[Pizza]])=0,"",_xlfn.MINIFS(Orders[Date],Orders[Pizza],Pizza[[#This Row],[Pizza]]))</f>
        <v>45603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0" customHeight="1" x14ac:dyDescent="0.45">
      <c r="A3" s="6" t="str">
        <f ca="1">IFERROR(__xludf.DUMMYFUNCTION("""COMPUTED_VALUE"""),"Margherita")</f>
        <v>Margherita</v>
      </c>
      <c r="B3" s="6">
        <f ca="1">IF(SUMIF(Orders[Pizza],Pizza[[#This Row],[Pizza]],Orders['#])=0,"",SUMIF(Orders[Pizza],Pizza[[#This Row],[Pizza]],Orders['#]))</f>
        <v>11</v>
      </c>
      <c r="C3" s="6" t="s">
        <v>36</v>
      </c>
      <c r="D3" s="6" t="s">
        <v>41</v>
      </c>
      <c r="E3" s="6"/>
      <c r="F3" s="6"/>
      <c r="G3" s="6"/>
      <c r="H3" s="6"/>
      <c r="I3" s="6"/>
      <c r="J3" s="6"/>
      <c r="K3" s="6"/>
      <c r="L3" s="6"/>
      <c r="M3" s="8">
        <f ca="1">IF(_xlfn.MINIFS(Orders[Date],Orders[Pizza],Pizza[[#This Row],[Pizza]])=0,"",_xlfn.MINIFS(Orders[Date],Orders[Pizza],Pizza[[#This Row],[Pizza]]))</f>
        <v>45603</v>
      </c>
      <c r="N3" s="5"/>
      <c r="O3" s="22" t="s">
        <v>42</v>
      </c>
      <c r="P3" s="14"/>
      <c r="Q3" s="14"/>
      <c r="R3" s="15"/>
      <c r="S3" s="5"/>
      <c r="T3" s="5"/>
      <c r="U3" s="5"/>
      <c r="V3" s="5"/>
      <c r="W3" s="5"/>
      <c r="X3" s="5"/>
      <c r="Y3" s="5"/>
    </row>
    <row r="4" spans="1:25" ht="30" customHeight="1" x14ac:dyDescent="0.45">
      <c r="A4" s="6" t="str">
        <f ca="1">IFERROR(__xludf.DUMMYFUNCTION("""COMPUTED_VALUE"""),"Fresca")</f>
        <v>Fresca</v>
      </c>
      <c r="B4" s="6">
        <f ca="1">IF(SUMIF(Orders[Pizza],Pizza[[#This Row],[Pizza]],Orders['#])=0,"",SUMIF(Orders[Pizza],Pizza[[#This Row],[Pizza]],Orders['#]))</f>
        <v>1</v>
      </c>
      <c r="C4" s="6" t="s">
        <v>36</v>
      </c>
      <c r="D4" s="6" t="s">
        <v>41</v>
      </c>
      <c r="E4" s="6" t="s">
        <v>43</v>
      </c>
      <c r="F4" s="6" t="s">
        <v>44</v>
      </c>
      <c r="G4" s="9" t="s">
        <v>45</v>
      </c>
      <c r="H4" s="6"/>
      <c r="I4" s="6"/>
      <c r="J4" s="6"/>
      <c r="K4" s="6"/>
      <c r="L4" s="6"/>
      <c r="M4" s="8">
        <f ca="1">IF(_xlfn.MINIFS(Orders[Date],Orders[Pizza],Pizza[[#This Row],[Pizza]])=0,"",_xlfn.MINIFS(Orders[Date],Orders[Pizza],Pizza[[#This Row],[Pizza]]))</f>
        <v>45603</v>
      </c>
      <c r="N4" s="5"/>
      <c r="O4" s="16"/>
      <c r="P4" s="17"/>
      <c r="Q4" s="17"/>
      <c r="R4" s="18"/>
      <c r="S4" s="5"/>
      <c r="T4" s="5"/>
      <c r="U4" s="5"/>
      <c r="V4" s="5"/>
      <c r="W4" s="5"/>
      <c r="X4" s="5"/>
      <c r="Y4" s="5"/>
    </row>
    <row r="5" spans="1:25" ht="30" customHeight="1" x14ac:dyDescent="0.45">
      <c r="A5" s="6" t="str">
        <f ca="1">IFERROR(__xludf.DUMMYFUNCTION("""COMPUTED_VALUE"""),"Taleggio e porcini")</f>
        <v>Taleggio e porcini</v>
      </c>
      <c r="B5" s="6">
        <f ca="1">IF(SUMIF(Orders[Pizza],Pizza[[#This Row],[Pizza]],Orders['#])=0,"",SUMIF(Orders[Pizza],Pizza[[#This Row],[Pizza]],Orders['#]))</f>
        <v>1</v>
      </c>
      <c r="C5" s="6" t="s">
        <v>36</v>
      </c>
      <c r="D5" s="6" t="s">
        <v>41</v>
      </c>
      <c r="E5" s="9" t="s">
        <v>46</v>
      </c>
      <c r="F5" s="6" t="s">
        <v>47</v>
      </c>
      <c r="G5" s="6"/>
      <c r="H5" s="6"/>
      <c r="I5" s="6"/>
      <c r="J5" s="6"/>
      <c r="K5" s="6"/>
      <c r="L5" s="6"/>
      <c r="M5" s="8">
        <f ca="1">IF(_xlfn.MINIFS(Orders[Date],Orders[Pizza],Pizza[[#This Row],[Pizza]])=0,"",_xlfn.MINIFS(Orders[Date],Orders[Pizza],Pizza[[#This Row],[Pizza]]))</f>
        <v>45603</v>
      </c>
      <c r="N5" s="5"/>
      <c r="O5" s="16"/>
      <c r="P5" s="17"/>
      <c r="Q5" s="17"/>
      <c r="R5" s="18"/>
      <c r="S5" s="5"/>
      <c r="T5" s="5"/>
      <c r="U5" s="5"/>
      <c r="V5" s="5"/>
      <c r="W5" s="5"/>
      <c r="X5" s="5"/>
      <c r="Y5" s="5"/>
    </row>
    <row r="6" spans="1:25" ht="30" customHeight="1" x14ac:dyDescent="0.45">
      <c r="A6" s="6" t="str">
        <f ca="1">IFERROR(__xludf.DUMMYFUNCTION("""COMPUTED_VALUE"""),"Salame piccante")</f>
        <v>Salame piccante</v>
      </c>
      <c r="B6" s="6">
        <f ca="1">IF(SUMIF(Orders[Pizza],Pizza[[#This Row],[Pizza]],Orders['#])=0,"",SUMIF(Orders[Pizza],Pizza[[#This Row],[Pizza]],Orders['#]))</f>
        <v>4</v>
      </c>
      <c r="C6" s="6" t="s">
        <v>36</v>
      </c>
      <c r="D6" s="6" t="s">
        <v>41</v>
      </c>
      <c r="E6" s="6" t="s">
        <v>10</v>
      </c>
      <c r="F6" s="6"/>
      <c r="G6" s="6"/>
      <c r="H6" s="6"/>
      <c r="I6" s="6"/>
      <c r="J6" s="6"/>
      <c r="K6" s="6"/>
      <c r="L6" s="6"/>
      <c r="M6" s="8">
        <f ca="1">IF(_xlfn.MINIFS(Orders[Date],Orders[Pizza],Pizza[[#This Row],[Pizza]])=0,"",_xlfn.MINIFS(Orders[Date],Orders[Pizza],Pizza[[#This Row],[Pizza]]))</f>
        <v>45603</v>
      </c>
      <c r="N6" s="5"/>
      <c r="O6" s="16"/>
      <c r="P6" s="17"/>
      <c r="Q6" s="17"/>
      <c r="R6" s="18"/>
      <c r="S6" s="5"/>
      <c r="T6" s="5"/>
      <c r="U6" s="5"/>
      <c r="V6" s="5"/>
      <c r="W6" s="5"/>
      <c r="X6" s="5"/>
      <c r="Y6" s="5"/>
    </row>
    <row r="7" spans="1:25" ht="30" customHeight="1" x14ac:dyDescent="0.45">
      <c r="A7" s="6" t="str">
        <f ca="1">IFERROR(__xludf.DUMMYFUNCTION("""COMPUTED_VALUE"""),"Parmigiana senza zola")</f>
        <v>Parmigiana senza zola</v>
      </c>
      <c r="B7" s="6">
        <f ca="1">IF(SUMIF(Orders[Pizza],Pizza[[#This Row],[Pizza]],Orders['#])=0,"",SUMIF(Orders[Pizza],Pizza[[#This Row],[Pizza]],Orders['#]))</f>
        <v>1</v>
      </c>
      <c r="C7" s="6" t="s">
        <v>36</v>
      </c>
      <c r="D7" s="6" t="s">
        <v>41</v>
      </c>
      <c r="E7" s="10" t="s">
        <v>48</v>
      </c>
      <c r="F7" s="9" t="s">
        <v>46</v>
      </c>
      <c r="G7" s="9" t="s">
        <v>45</v>
      </c>
      <c r="H7" s="6"/>
      <c r="I7" s="6"/>
      <c r="J7" s="6"/>
      <c r="K7" s="6"/>
      <c r="L7" s="6"/>
      <c r="M7" s="8">
        <f ca="1">IF(_xlfn.MINIFS(Orders[Date],Orders[Pizza],Pizza[[#This Row],[Pizza]])=0,"",_xlfn.MINIFS(Orders[Date],Orders[Pizza],Pizza[[#This Row],[Pizza]]))</f>
        <v>45603</v>
      </c>
      <c r="N7" s="5"/>
      <c r="O7" s="19"/>
      <c r="P7" s="20"/>
      <c r="Q7" s="20"/>
      <c r="R7" s="21"/>
      <c r="S7" s="5"/>
      <c r="T7" s="5"/>
      <c r="U7" s="5"/>
      <c r="V7" s="5"/>
      <c r="W7" s="5"/>
      <c r="X7" s="5"/>
      <c r="Y7" s="5"/>
    </row>
    <row r="8" spans="1:25" ht="30" customHeight="1" x14ac:dyDescent="0.45">
      <c r="A8" s="6" t="str">
        <f ca="1">IFERROR(__xludf.DUMMYFUNCTION("""COMPUTED_VALUE"""),"Wurstel e patatine")</f>
        <v>Wurstel e patatine</v>
      </c>
      <c r="B8" s="6">
        <f ca="1">IF(SUMIF(Orders[Pizza],Pizza[[#This Row],[Pizza]],Orders['#])=0,"",SUMIF(Orders[Pizza],Pizza[[#This Row],[Pizza]],Orders['#]))</f>
        <v>19</v>
      </c>
      <c r="C8" s="6" t="s">
        <v>36</v>
      </c>
      <c r="D8" s="6" t="s">
        <v>41</v>
      </c>
      <c r="E8" s="6" t="s">
        <v>49</v>
      </c>
      <c r="F8" s="6" t="s">
        <v>50</v>
      </c>
      <c r="G8" s="6"/>
      <c r="H8" s="6"/>
      <c r="I8" s="6"/>
      <c r="J8" s="6"/>
      <c r="K8" s="6"/>
      <c r="L8" s="6"/>
      <c r="M8" s="8">
        <f ca="1">IF(_xlfn.MINIFS(Orders[Date],Orders[Pizza],Pizza[[#This Row],[Pizza]])=0,"",_xlfn.MINIFS(Orders[Date],Orders[Pizza],Pizza[[#This Row],[Pizza]]))</f>
        <v>45603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30" customHeight="1" x14ac:dyDescent="0.45">
      <c r="A9" s="6" t="str">
        <f ca="1">IFERROR(__xludf.DUMMYFUNCTION("""COMPUTED_VALUE"""),"Speck e scamorza")</f>
        <v>Speck e scamorza</v>
      </c>
      <c r="B9" s="6">
        <f ca="1">IF(SUMIF(Orders[Pizza],Pizza[[#This Row],[Pizza]],Orders['#])=0,"",SUMIF(Orders[Pizza],Pizza[[#This Row],[Pizza]],Orders['#]))</f>
        <v>1</v>
      </c>
      <c r="C9" s="6" t="s">
        <v>36</v>
      </c>
      <c r="D9" s="6" t="s">
        <v>41</v>
      </c>
      <c r="E9" s="10" t="s">
        <v>51</v>
      </c>
      <c r="F9" s="10" t="s">
        <v>52</v>
      </c>
      <c r="G9" s="6"/>
      <c r="H9" s="6"/>
      <c r="I9" s="6"/>
      <c r="J9" s="6"/>
      <c r="K9" s="6"/>
      <c r="L9" s="6"/>
      <c r="M9" s="8">
        <f ca="1">IF(_xlfn.MINIFS(Orders[Date],Orders[Pizza],Pizza[[#This Row],[Pizza]])=0,"",_xlfn.MINIFS(Orders[Date],Orders[Pizza],Pizza[[#This Row],[Pizza]]))</f>
        <v>45603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30" customHeight="1" x14ac:dyDescent="0.45">
      <c r="A10" s="6" t="str">
        <f ca="1">IFERROR(__xludf.DUMMYFUNCTION("""COMPUTED_VALUE"""),"Tonno")</f>
        <v>Tonno</v>
      </c>
      <c r="B10" s="6">
        <f ca="1">IF(SUMIF(Orders[Pizza],Pizza[[#This Row],[Pizza]],Orders['#])=0,"",SUMIF(Orders[Pizza],Pizza[[#This Row],[Pizza]],Orders['#]))</f>
        <v>1</v>
      </c>
      <c r="C10" s="6" t="s">
        <v>36</v>
      </c>
      <c r="D10" s="6" t="s">
        <v>41</v>
      </c>
      <c r="E10" s="10" t="s">
        <v>14</v>
      </c>
      <c r="F10" s="6"/>
      <c r="G10" s="6"/>
      <c r="H10" s="6"/>
      <c r="I10" s="6"/>
      <c r="J10" s="6"/>
      <c r="K10" s="6"/>
      <c r="L10" s="6"/>
      <c r="M10" s="8">
        <f ca="1">IF(_xlfn.MINIFS(Orders[Date],Orders[Pizza],Pizza[[#This Row],[Pizza]])=0,"",_xlfn.MINIFS(Orders[Date],Orders[Pizza],Pizza[[#This Row],[Pizza]]))</f>
        <v>45603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30" customHeight="1" x14ac:dyDescent="0.45">
      <c r="A11" s="6" t="str">
        <f ca="1">IFERROR(__xludf.DUMMYFUNCTION("""COMPUTED_VALUE"""),"Bufala e salsiccia")</f>
        <v>Bufala e salsiccia</v>
      </c>
      <c r="B11" s="6">
        <f ca="1">IF(SUMIF(Orders[Pizza],Pizza[[#This Row],[Pizza]],Orders['#])=0,"",SUMIF(Orders[Pizza],Pizza[[#This Row],[Pizza]],Orders['#]))</f>
        <v>1</v>
      </c>
      <c r="C11" s="6" t="s">
        <v>36</v>
      </c>
      <c r="D11" s="6" t="s">
        <v>41</v>
      </c>
      <c r="E11" s="10" t="s">
        <v>53</v>
      </c>
      <c r="F11" s="10" t="s">
        <v>54</v>
      </c>
      <c r="G11" s="6"/>
      <c r="H11" s="6"/>
      <c r="I11" s="6"/>
      <c r="J11" s="6"/>
      <c r="K11" s="6"/>
      <c r="L11" s="6"/>
      <c r="M11" s="8">
        <f ca="1">IF(_xlfn.MINIFS(Orders[Date],Orders[Pizza],Pizza[[#This Row],[Pizza]])=0,"",_xlfn.MINIFS(Orders[Date],Orders[Pizza],Pizza[[#This Row],[Pizza]]))</f>
        <v>45610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0" customHeight="1" x14ac:dyDescent="0.45">
      <c r="A12" s="6" t="str">
        <f ca="1">IFERROR(__xludf.DUMMYFUNCTION("""COMPUTED_VALUE"""),"Porcini")</f>
        <v>Porcini</v>
      </c>
      <c r="B12" s="6">
        <f ca="1">IF(SUMIF(Orders[Pizza],Pizza[[#This Row],[Pizza]],Orders['#])=0,"",SUMIF(Orders[Pizza],Pizza[[#This Row],[Pizza]],Orders['#]))</f>
        <v>1</v>
      </c>
      <c r="C12" s="6" t="s">
        <v>36</v>
      </c>
      <c r="D12" s="6" t="s">
        <v>41</v>
      </c>
      <c r="E12" s="6" t="s">
        <v>47</v>
      </c>
      <c r="F12" s="6"/>
      <c r="G12" s="6"/>
      <c r="H12" s="6"/>
      <c r="I12" s="6"/>
      <c r="J12" s="6"/>
      <c r="K12" s="6"/>
      <c r="L12" s="6"/>
      <c r="M12" s="8">
        <f ca="1">IF(_xlfn.MINIFS(Orders[Date],Orders[Pizza],Pizza[[#This Row],[Pizza]])=0,"",_xlfn.MINIFS(Orders[Date],Orders[Pizza],Pizza[[#This Row],[Pizza]]))</f>
        <v>45610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30" customHeight="1" x14ac:dyDescent="0.45">
      <c r="A13" s="6" t="str">
        <f ca="1">IFERROR(__xludf.DUMMYFUNCTION("""COMPUTED_VALUE"""),"Prosciutto e funghi")</f>
        <v>Prosciutto e funghi</v>
      </c>
      <c r="B13" s="6">
        <f ca="1">IF(SUMIF(Orders[Pizza],Pizza[[#This Row],[Pizza]],Orders['#])=0,"",SUMIF(Orders[Pizza],Pizza[[#This Row],[Pizza]],Orders['#]))</f>
        <v>1</v>
      </c>
      <c r="C13" s="6" t="s">
        <v>36</v>
      </c>
      <c r="D13" s="6" t="s">
        <v>41</v>
      </c>
      <c r="E13" s="10" t="s">
        <v>23</v>
      </c>
      <c r="F13" s="6" t="s">
        <v>47</v>
      </c>
      <c r="G13" s="6"/>
      <c r="H13" s="6"/>
      <c r="I13" s="6"/>
      <c r="J13" s="6"/>
      <c r="K13" s="6"/>
      <c r="L13" s="6"/>
      <c r="M13" s="8">
        <f ca="1">IF(_xlfn.MINIFS(Orders[Date],Orders[Pizza],Pizza[[#This Row],[Pizza]])=0,"",_xlfn.MINIFS(Orders[Date],Orders[Pizza],Pizza[[#This Row],[Pizza]]))</f>
        <v>45610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0" customHeight="1" x14ac:dyDescent="0.45">
      <c r="A14" s="6" t="str">
        <f ca="1">IFERROR(__xludf.DUMMYFUNCTION("""COMPUTED_VALUE"""),"Tricolore")</f>
        <v>Tricolore</v>
      </c>
      <c r="B14" s="6">
        <f ca="1">IF(SUMIF(Orders[Pizza],Pizza[[#This Row],[Pizza]],Orders['#])=0,"",SUMIF(Orders[Pizza],Pizza[[#This Row],[Pizza]],Orders['#]))</f>
        <v>2</v>
      </c>
      <c r="C14" s="6" t="s">
        <v>36</v>
      </c>
      <c r="D14" s="6" t="s">
        <v>53</v>
      </c>
      <c r="E14" s="6" t="s">
        <v>43</v>
      </c>
      <c r="F14" s="6" t="s">
        <v>44</v>
      </c>
      <c r="G14" s="9" t="s">
        <v>45</v>
      </c>
      <c r="H14" s="6"/>
      <c r="I14" s="6"/>
      <c r="J14" s="6"/>
      <c r="K14" s="6"/>
      <c r="L14" s="6"/>
      <c r="M14" s="8">
        <f ca="1">IF(_xlfn.MINIFS(Orders[Date],Orders[Pizza],Pizza[[#This Row],[Pizza]])=0,"",_xlfn.MINIFS(Orders[Date],Orders[Pizza],Pizza[[#This Row],[Pizza]]))</f>
        <v>45610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30" customHeight="1" x14ac:dyDescent="0.45">
      <c r="A15" s="6" t="str">
        <f ca="1">IFERROR(__xludf.DUMMYFUNCTION("""COMPUTED_VALUE"""),"Quattro stagioni")</f>
        <v>Quattro stagioni</v>
      </c>
      <c r="B15" s="6">
        <f ca="1">IF(SUMIF(Orders[Pizza],Pizza[[#This Row],[Pizza]],Orders['#])=0,"",SUMIF(Orders[Pizza],Pizza[[#This Row],[Pizza]],Orders['#]))</f>
        <v>3</v>
      </c>
      <c r="C15" s="6" t="s">
        <v>36</v>
      </c>
      <c r="D15" s="6" t="s">
        <v>41</v>
      </c>
      <c r="E15" s="23" t="s">
        <v>23</v>
      </c>
      <c r="F15" s="6" t="s">
        <v>38</v>
      </c>
      <c r="G15" s="6" t="s">
        <v>47</v>
      </c>
      <c r="H15" s="23" t="s">
        <v>55</v>
      </c>
      <c r="I15" s="6"/>
      <c r="J15" s="6"/>
      <c r="K15" s="6"/>
      <c r="L15" s="6"/>
      <c r="M15" s="8">
        <f ca="1">IF(_xlfn.MINIFS(Orders[Date],Orders[Pizza],Pizza[[#This Row],[Pizza]])=0,"",_xlfn.MINIFS(Orders[Date],Orders[Pizza],Pizza[[#This Row],[Pizza]]))</f>
        <v>45617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30" customHeight="1" x14ac:dyDescent="0.45">
      <c r="A16" s="6" t="str">
        <f ca="1">IFERROR(__xludf.DUMMYFUNCTION("""COMPUTED_VALUE"""),"Napoli")</f>
        <v>Napoli</v>
      </c>
      <c r="B16" s="6">
        <f ca="1">IF(SUMIF(Orders[Pizza],Pizza[[#This Row],[Pizza]],Orders['#])=0,"",SUMIF(Orders[Pizza],Pizza[[#This Row],[Pizza]],Orders['#]))</f>
        <v>1</v>
      </c>
      <c r="C16" s="6" t="s">
        <v>36</v>
      </c>
      <c r="D16" s="6" t="s">
        <v>41</v>
      </c>
      <c r="E16" s="6" t="s">
        <v>37</v>
      </c>
      <c r="F16" s="6"/>
      <c r="G16" s="6"/>
      <c r="H16" s="6"/>
      <c r="I16" s="6"/>
      <c r="J16" s="6"/>
      <c r="K16" s="6"/>
      <c r="L16" s="6"/>
      <c r="M16" s="8">
        <f ca="1">IF(_xlfn.MINIFS(Orders[Date],Orders[Pizza],Pizza[[#This Row],[Pizza]])=0,"",_xlfn.MINIFS(Orders[Date],Orders[Pizza],Pizza[[#This Row],[Pizza]]))</f>
        <v>45617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13" ht="30" customHeight="1" x14ac:dyDescent="0.45">
      <c r="A17" s="6" t="str">
        <f ca="1">IFERROR(__xludf.DUMMYFUNCTION("""COMPUTED_VALUE"""),"Prosciutto")</f>
        <v>Prosciutto</v>
      </c>
      <c r="B17" s="6">
        <f ca="1">IF(SUMIF(Orders[Pizza],Pizza[[#This Row],[Pizza]],Orders['#])=0,"",SUMIF(Orders[Pizza],Pizza[[#This Row],[Pizza]],Orders['#]))</f>
        <v>2</v>
      </c>
      <c r="C17" s="6" t="s">
        <v>36</v>
      </c>
      <c r="D17" s="6" t="s">
        <v>41</v>
      </c>
      <c r="E17" s="6" t="s">
        <v>23</v>
      </c>
      <c r="F17" s="6"/>
      <c r="G17" s="6"/>
      <c r="H17" s="6"/>
      <c r="I17" s="6"/>
      <c r="J17" s="6"/>
      <c r="K17" s="6"/>
      <c r="L17" s="6"/>
      <c r="M17" s="8">
        <f ca="1">IF(_xlfn.MINIFS(Orders[Date],Orders[Pizza],Pizza[[#This Row],[Pizza]])=0,"",_xlfn.MINIFS(Orders[Date],Orders[Pizza],Pizza[[#This Row],[Pizza]]))</f>
        <v>45644</v>
      </c>
    </row>
    <row r="18" spans="1:13" ht="30" customHeight="1" x14ac:dyDescent="0.45">
      <c r="A18" s="6" t="str">
        <f ca="1">IFERROR(__xludf.DUMMYFUNCTION("""COMPUTED_VALUE"""),"Quattro formaggi")</f>
        <v>Quattro formaggi</v>
      </c>
      <c r="B18" s="6">
        <f ca="1">IF(SUMIF(Orders[Pizza],Pizza[[#This Row],[Pizza]],Orders['#])=0,"",SUMIF(Orders[Pizza],Pizza[[#This Row],[Pizza]],Orders['#]))</f>
        <v>1</v>
      </c>
      <c r="C18" s="6" t="s">
        <v>36</v>
      </c>
      <c r="D18" s="6" t="s">
        <v>41</v>
      </c>
      <c r="E18" s="6" t="s">
        <v>46</v>
      </c>
      <c r="F18" s="6" t="s">
        <v>56</v>
      </c>
      <c r="G18" s="9" t="s">
        <v>45</v>
      </c>
      <c r="H18" s="6"/>
      <c r="I18" s="6"/>
      <c r="J18" s="6"/>
      <c r="K18" s="6"/>
      <c r="L18" s="6"/>
      <c r="M18" s="8">
        <f ca="1">IF(_xlfn.MINIFS(Orders[Date],Orders[Pizza],Pizza[[#This Row],[Pizza]])=0,"",_xlfn.MINIFS(Orders[Date],Orders[Pizza],Pizza[[#This Row],[Pizza]]))</f>
        <v>45674</v>
      </c>
    </row>
    <row r="19" spans="1:13" ht="30" customHeight="1" x14ac:dyDescent="0.45">
      <c r="A19" s="6"/>
      <c r="B19" s="6" t="str">
        <f>IF(SUMIF(Orders[Pizza],Pizza[[#This Row],[Pizza]],Orders['#])=0,"",SUMIF(Orders[Pizza],Pizza[[#This Row],[Pizza]],Orders['#]))</f>
        <v/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8" t="str">
        <f>IF(_xlfn.MINIFS(Orders[Date],Orders[Pizza],Pizza[[#This Row],[Pizza]])=0,"",_xlfn.MINIFS(Orders[Date],Orders[Pizza],Pizza[[#This Row],[Pizza]]))</f>
        <v/>
      </c>
    </row>
    <row r="20" spans="1:13" ht="30" customHeight="1" x14ac:dyDescent="0.45">
      <c r="A20" s="6"/>
      <c r="B20" s="6" t="str">
        <f>IF(SUMIF(Orders[Pizza],Pizza[[#This Row],[Pizza]],Orders['#])=0,"",SUMIF(Orders[Pizza],Pizza[[#This Row],[Pizza]],Orders['#]))</f>
        <v/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8" t="str">
        <f>IF(_xlfn.MINIFS(Orders[Date],Orders[Pizza],Pizza[[#This Row],[Pizza]])=0,"",_xlfn.MINIFS(Orders[Date],Orders[Pizza],Pizza[[#This Row],[Pizza]]))</f>
        <v/>
      </c>
    </row>
    <row r="21" spans="1:13" ht="30" customHeight="1" x14ac:dyDescent="0.45">
      <c r="A21" s="6"/>
      <c r="B21" s="6" t="str">
        <f>IF(SUMIF(Orders[Pizza],Pizza[[#This Row],[Pizza]],Orders['#])=0,"",SUMIF(Orders[Pizza],Pizza[[#This Row],[Pizza]],Orders['#]))</f>
        <v/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8" t="str">
        <f>IF(_xlfn.MINIFS(Orders[Date],Orders[Pizza],Pizza[[#This Row],[Pizza]])=0,"",_xlfn.MINIFS(Orders[Date],Orders[Pizza],Pizza[[#This Row],[Pizza]]))</f>
        <v/>
      </c>
    </row>
    <row r="22" spans="1:13" ht="30" customHeight="1" x14ac:dyDescent="0.45">
      <c r="A22" s="6"/>
      <c r="B22" s="6" t="str">
        <f>IF(SUMIF(Orders[Pizza],Pizza[[#This Row],[Pizza]],Orders['#])=0,"",SUMIF(Orders[Pizza],Pizza[[#This Row],[Pizza]],Orders['#]))</f>
        <v/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8" t="str">
        <f>IF(_xlfn.MINIFS(Orders[Date],Orders[Pizza],Pizza[[#This Row],[Pizza]])=0,"",_xlfn.MINIFS(Orders[Date],Orders[Pizza],Pizza[[#This Row],[Pizza]]))</f>
        <v/>
      </c>
    </row>
    <row r="23" spans="1:13" ht="30" customHeight="1" x14ac:dyDescent="0.45">
      <c r="A23" s="6"/>
      <c r="B23" s="6" t="str">
        <f>IF(SUMIF(Orders[Pizza],Pizza[[#This Row],[Pizza]],Orders['#])=0,"",SUMIF(Orders[Pizza],Pizza[[#This Row],[Pizza]],Orders['#]))</f>
        <v/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8" t="str">
        <f>IF(_xlfn.MINIFS(Orders[Date],Orders[Pizza],Pizza[[#This Row],[Pizza]])=0,"",_xlfn.MINIFS(Orders[Date],Orders[Pizza],Pizza[[#This Row],[Pizza]]))</f>
        <v/>
      </c>
    </row>
    <row r="24" spans="1:13" ht="30" customHeight="1" x14ac:dyDescent="0.45">
      <c r="A24" s="6"/>
      <c r="B24" s="6" t="str">
        <f>IF(SUMIF(Orders[Pizza],Pizza[[#This Row],[Pizza]],Orders['#])=0,"",SUMIF(Orders[Pizza],Pizza[[#This Row],[Pizza]],Orders['#]))</f>
        <v/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8" t="str">
        <f>IF(_xlfn.MINIFS(Orders[Date],Orders[Pizza],Pizza[[#This Row],[Pizza]])=0,"",_xlfn.MINIFS(Orders[Date],Orders[Pizza],Pizza[[#This Row],[Pizza]]))</f>
        <v/>
      </c>
    </row>
    <row r="25" spans="1:13" ht="30" customHeight="1" x14ac:dyDescent="0.45">
      <c r="A25" s="6"/>
      <c r="B25" s="6" t="str">
        <f>IF(SUMIF(Orders[Pizza],Pizza[[#This Row],[Pizza]],Orders['#])=0,"",SUMIF(Orders[Pizza],Pizza[[#This Row],[Pizza]],Orders['#]))</f>
        <v/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8" t="str">
        <f>IF(_xlfn.MINIFS(Orders[Date],Orders[Pizza],Pizza[[#This Row],[Pizza]])=0,"",_xlfn.MINIFS(Orders[Date],Orders[Pizza],Pizza[[#This Row],[Pizza]]))</f>
        <v/>
      </c>
    </row>
    <row r="26" spans="1:13" ht="30" customHeight="1" x14ac:dyDescent="0.45">
      <c r="A26" s="6"/>
      <c r="B26" s="6" t="str">
        <f>IF(SUMIF(Orders[Pizza],Pizza[[#This Row],[Pizza]],Orders['#])=0,"",SUMIF(Orders[Pizza],Pizza[[#This Row],[Pizza]],Orders['#]))</f>
        <v/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8" t="str">
        <f>IF(_xlfn.MINIFS(Orders[Date],Orders[Pizza],Pizza[[#This Row],[Pizza]])=0,"",_xlfn.MINIFS(Orders[Date],Orders[Pizza],Pizza[[#This Row],[Pizza]]))</f>
        <v/>
      </c>
    </row>
    <row r="27" spans="1:13" ht="30" customHeight="1" x14ac:dyDescent="0.45">
      <c r="A27" s="6"/>
      <c r="B27" s="6" t="str">
        <f>IF(SUMIF(Orders[Pizza],Pizza[[#This Row],[Pizza]],Orders['#])=0,"",SUMIF(Orders[Pizza],Pizza[[#This Row],[Pizza]],Orders['#]))</f>
        <v/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8" t="str">
        <f>IF(_xlfn.MINIFS(Orders[Date],Orders[Pizza],Pizza[[#This Row],[Pizza]])=0,"",_xlfn.MINIFS(Orders[Date],Orders[Pizza],Pizza[[#This Row],[Pizza]]))</f>
        <v/>
      </c>
    </row>
    <row r="28" spans="1:13" ht="30" customHeight="1" x14ac:dyDescent="0.45">
      <c r="A28" s="6"/>
      <c r="B28" s="6" t="str">
        <f>IF(SUMIF(Orders[Pizza],Pizza[[#This Row],[Pizza]],Orders['#])=0,"",SUMIF(Orders[Pizza],Pizza[[#This Row],[Pizza]],Orders['#]))</f>
        <v/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8" t="str">
        <f>IF(_xlfn.MINIFS(Orders[Date],Orders[Pizza],Pizza[[#This Row],[Pizza]])=0,"",_xlfn.MINIFS(Orders[Date],Orders[Pizza],Pizza[[#This Row],[Pizza]]))</f>
        <v/>
      </c>
    </row>
    <row r="29" spans="1:13" ht="30" customHeight="1" x14ac:dyDescent="0.45">
      <c r="A29" s="6"/>
      <c r="B29" s="6" t="str">
        <f>IF(SUMIF(Orders[Pizza],Pizza[[#This Row],[Pizza]],Orders['#])=0,"",SUMIF(Orders[Pizza],Pizza[[#This Row],[Pizza]],Orders['#]))</f>
        <v/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8" t="str">
        <f>IF(_xlfn.MINIFS(Orders[Date],Orders[Pizza],Pizza[[#This Row],[Pizza]])=0,"",_xlfn.MINIFS(Orders[Date],Orders[Pizza],Pizza[[#This Row],[Pizza]]))</f>
        <v/>
      </c>
    </row>
    <row r="30" spans="1:13" ht="30" customHeight="1" x14ac:dyDescent="0.45">
      <c r="A30" s="6"/>
      <c r="B30" s="6" t="str">
        <f>IF(SUMIF(Orders[Pizza],Pizza[[#This Row],[Pizza]],Orders['#])=0,"",SUMIF(Orders[Pizza],Pizza[[#This Row],[Pizza]],Orders['#]))</f>
        <v/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8" t="str">
        <f>IF(_xlfn.MINIFS(Orders[Date],Orders[Pizza],Pizza[[#This Row],[Pizza]])=0,"",_xlfn.MINIFS(Orders[Date],Orders[Pizza],Pizza[[#This Row],[Pizza]]))</f>
        <v/>
      </c>
    </row>
    <row r="31" spans="1:13" ht="14.25" customHeight="1" x14ac:dyDescent="0.45">
      <c r="A31" s="6"/>
      <c r="B31" s="6" t="str">
        <f>IF(SUMIF(Orders!$B$2:$B$100,A31,Orders!$C$2:$C$100)=0,"",SUMIF(Orders!$B$2:$B$100,A31,Orders!$C$2:$C$100))</f>
        <v/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8"/>
    </row>
    <row r="32" spans="1:13" ht="14.25" customHeight="1" x14ac:dyDescent="0.45">
      <c r="A32" s="6"/>
      <c r="B32" s="6" t="str">
        <f>IF(SUMIF(Orders!$B$2:$B$100,A32,Orders!$C$2:$C$100)=0,"",SUMIF(Orders!$B$2:$B$100,A32,Orders!$C$2:$C$100))</f>
        <v/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8"/>
    </row>
    <row r="33" spans="1:13" ht="14.25" customHeight="1" x14ac:dyDescent="0.45">
      <c r="A33" s="6"/>
      <c r="B33" s="6" t="str">
        <f>IF(SUMIF(Orders!$B$2:$B$100,A33,Orders!$C$2:$C$100)=0,"",SUMIF(Orders!$B$2:$B$100,A33,Orders!$C$2:$C$100))</f>
        <v/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8"/>
    </row>
    <row r="34" spans="1:13" ht="14.25" customHeight="1" x14ac:dyDescent="0.45">
      <c r="A34" s="6"/>
      <c r="B34" s="6" t="str">
        <f>IF(SUMIF(Orders!$B$2:$B$100,A34,Orders!$C$2:$C$100)=0,"",SUMIF(Orders!$B$2:$B$100,A34,Orders!$C$2:$C$100))</f>
        <v/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8"/>
    </row>
    <row r="35" spans="1:13" ht="14.25" customHeight="1" x14ac:dyDescent="0.45">
      <c r="A35" s="6"/>
      <c r="B35" s="6" t="str">
        <f>IF(SUMIF(Orders!$B$2:$B$100,A35,Orders!$C$2:$C$100)=0,"",SUMIF(Orders!$B$2:$B$100,A35,Orders!$C$2:$C$100))</f>
        <v/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8"/>
    </row>
    <row r="36" spans="1:13" ht="14.25" customHeight="1" x14ac:dyDescent="0.45">
      <c r="A36" s="6"/>
      <c r="B36" s="6" t="str">
        <f>IF(SUMIF(Orders!$B$2:$B$100,A36,Orders!$C$2:$C$100)=0,"",SUMIF(Orders!$B$2:$B$100,A36,Orders!$C$2:$C$100))</f>
        <v/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8"/>
    </row>
    <row r="37" spans="1:13" ht="14.25" customHeight="1" x14ac:dyDescent="0.45">
      <c r="A37" s="6"/>
      <c r="B37" s="6" t="str">
        <f>IF(SUMIF(Orders!$B$2:$B$100,A37,Orders!$C$2:$C$100)=0,"",SUMIF(Orders!$B$2:$B$100,A37,Orders!$C$2:$C$100))</f>
        <v/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8"/>
    </row>
    <row r="38" spans="1:13" ht="14.25" customHeight="1" x14ac:dyDescent="0.45">
      <c r="A38" s="6"/>
      <c r="B38" s="6" t="str">
        <f>IF(SUMIF(Orders!$B$2:$B$100,A38,Orders!$C$2:$C$100)=0,"",SUMIF(Orders!$B$2:$B$100,A38,Orders!$C$2:$C$100))</f>
        <v/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</row>
    <row r="39" spans="1:13" ht="14.25" customHeight="1" x14ac:dyDescent="0.45">
      <c r="A39" s="6"/>
      <c r="B39" s="6" t="str">
        <f>IF(SUMIF(Orders!$B$2:$B$100,A39,Orders!$C$2:$C$100)=0,"",SUMIF(Orders!$B$2:$B$100,A39,Orders!$C$2:$C$100))</f>
        <v/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8"/>
    </row>
    <row r="40" spans="1:13" ht="14.25" customHeight="1" x14ac:dyDescent="0.45">
      <c r="A40" s="6"/>
      <c r="B40" s="6" t="str">
        <f>IF(SUMIF(Orders!$B$2:$B$100,A40,Orders!$C$2:$C$100)=0,"",SUMIF(Orders!$B$2:$B$100,A40,Orders!$C$2:$C$100))</f>
        <v/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8"/>
    </row>
    <row r="41" spans="1:13" ht="14.25" customHeight="1" x14ac:dyDescent="0.45">
      <c r="A41" s="6"/>
      <c r="B41" s="6" t="str">
        <f>IF(SUMIF(Orders!$B$2:$B$100,A41,Orders!$C$2:$C$100)=0,"",SUMIF(Orders!$B$2:$B$100,A41,Orders!$C$2:$C$100))</f>
        <v/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8"/>
    </row>
    <row r="42" spans="1:13" ht="14.25" customHeight="1" x14ac:dyDescent="0.45">
      <c r="A42" s="6"/>
      <c r="B42" s="6" t="str">
        <f>IF(SUMIF(Orders!$B$2:$B$100,A42,Orders!$C$2:$C$100)=0,"",SUMIF(Orders!$B$2:$B$100,A42,Orders!$C$2:$C$100))</f>
        <v/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8"/>
    </row>
    <row r="43" spans="1:13" ht="14.25" customHeight="1" x14ac:dyDescent="0.45">
      <c r="A43" s="6"/>
      <c r="B43" s="6" t="str">
        <f>IF(SUMIF(Orders!$B$2:$B$100,A43,Orders!$C$2:$C$100)=0,"",SUMIF(Orders!$B$2:$B$100,A43,Orders!$C$2:$C$100))</f>
        <v/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8"/>
    </row>
    <row r="44" spans="1:13" ht="14.25" customHeight="1" x14ac:dyDescent="0.45">
      <c r="A44" s="6"/>
      <c r="B44" s="6" t="str">
        <f>IF(SUMIF(Orders!$B$2:$B$100,A44,Orders!$C$2:$C$100)=0,"",SUMIF(Orders!$B$2:$B$100,A44,Orders!$C$2:$C$100))</f>
        <v/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8"/>
    </row>
    <row r="45" spans="1:13" ht="14.25" customHeight="1" x14ac:dyDescent="0.45">
      <c r="A45" s="6"/>
      <c r="B45" s="6" t="str">
        <f>IF(SUMIF(Orders!$B$2:$B$100,A45,Orders!$C$2:$C$100)=0,"",SUMIF(Orders!$B$2:$B$100,A45,Orders!$C$2:$C$100))</f>
        <v/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8"/>
    </row>
    <row r="46" spans="1:13" ht="14.25" customHeight="1" x14ac:dyDescent="0.45">
      <c r="A46" s="6"/>
      <c r="B46" s="6" t="str">
        <f>IF(SUMIF(Orders!$B$2:$B$100,A46,Orders!$C$2:$C$100)=0,"",SUMIF(Orders!$B$2:$B$100,A46,Orders!$C$2:$C$100))</f>
        <v/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8"/>
    </row>
    <row r="47" spans="1:13" ht="14.25" customHeight="1" x14ac:dyDescent="0.45">
      <c r="A47" s="6"/>
      <c r="B47" s="6" t="str">
        <f>IF(SUMIF(Orders!$B$2:$B$100,A47,Orders!$C$2:$C$100)=0,"",SUMIF(Orders!$B$2:$B$100,A47,Orders!$C$2:$C$100))</f>
        <v/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8"/>
    </row>
    <row r="48" spans="1:13" ht="14.25" customHeight="1" x14ac:dyDescent="0.45">
      <c r="A48" s="6"/>
      <c r="B48" s="6" t="str">
        <f>IF(SUMIF(Orders!$B$2:$B$100,A48,Orders!$C$2:$C$100)=0,"",SUMIF(Orders!$B$2:$B$100,A48,Orders!$C$2:$C$100))</f>
        <v/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8"/>
    </row>
    <row r="49" spans="1:13" ht="14.25" customHeight="1" x14ac:dyDescent="0.45">
      <c r="A49" s="6"/>
      <c r="B49" s="6" t="str">
        <f>IF(SUMIF(Orders!$B$2:$B$100,A49,Orders!$C$2:$C$100)=0,"",SUMIF(Orders!$B$2:$B$100,A49,Orders!$C$2:$C$100))</f>
        <v/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8"/>
    </row>
    <row r="50" spans="1:13" ht="14.25" customHeight="1" x14ac:dyDescent="0.45">
      <c r="A50" s="6"/>
      <c r="B50" s="6" t="str">
        <f>IF(SUMIF(Orders!$B$2:$B$100,A50,Orders!$C$2:$C$100)=0,"",SUMIF(Orders!$B$2:$B$100,A50,Orders!$C$2:$C$100))</f>
        <v/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8"/>
    </row>
    <row r="51" spans="1:13" ht="14.25" customHeight="1" x14ac:dyDescent="0.45">
      <c r="A51" s="6"/>
      <c r="B51" s="6" t="str">
        <f>IF(SUMIF(Orders!$B$2:$B$100,A51,Orders!$C$2:$C$100)=0,"",SUMIF(Orders!$B$2:$B$100,A51,Orders!$C$2:$C$100))</f>
        <v/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8"/>
    </row>
    <row r="52" spans="1:13" ht="14.25" customHeight="1" x14ac:dyDescent="0.45">
      <c r="A52" s="6"/>
      <c r="B52" s="6" t="str">
        <f>IF(SUMIF(Orders!$B$2:$B$100,A52,Orders!$C$2:$C$100)=0,"",SUMIF(Orders!$B$2:$B$100,A52,Orders!$C$2:$C$100))</f>
        <v/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8"/>
    </row>
    <row r="53" spans="1:13" ht="14.25" customHeight="1" x14ac:dyDescent="0.45">
      <c r="A53" s="6"/>
      <c r="B53" s="6" t="str">
        <f>IF(SUMIF(Orders!$B$2:$B$100,A53,Orders!$C$2:$C$100)=0,"",SUMIF(Orders!$B$2:$B$100,A53,Orders!$C$2:$C$100))</f>
        <v/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8"/>
    </row>
    <row r="54" spans="1:13" ht="14.25" customHeight="1" x14ac:dyDescent="0.45">
      <c r="A54" s="6"/>
      <c r="B54" s="6" t="str">
        <f>IF(SUMIF(Orders!$B$2:$B$100,A54,Orders!$C$2:$C$100)=0,"",SUMIF(Orders!$B$2:$B$100,A54,Orders!$C$2:$C$100))</f>
        <v/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8"/>
    </row>
    <row r="55" spans="1:13" ht="14.25" customHeight="1" x14ac:dyDescent="0.45">
      <c r="A55" s="6"/>
      <c r="B55" s="6" t="str">
        <f>IF(SUMIF(Orders!$B$2:$B$100,A55,Orders!$C$2:$C$100)=0,"",SUMIF(Orders!$B$2:$B$100,A55,Orders!$C$2:$C$100))</f>
        <v/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8"/>
    </row>
    <row r="56" spans="1:13" ht="14.25" customHeight="1" x14ac:dyDescent="0.45">
      <c r="A56" s="6"/>
      <c r="B56" s="6" t="str">
        <f>IF(SUMIF(Orders!$B$2:$B$100,A56,Orders!$C$2:$C$100)=0,"",SUMIF(Orders!$B$2:$B$100,A56,Orders!$C$2:$C$100))</f>
        <v/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8"/>
    </row>
    <row r="57" spans="1:13" ht="14.25" customHeight="1" x14ac:dyDescent="0.45">
      <c r="A57" s="6"/>
      <c r="B57" s="6" t="str">
        <f>IF(SUMIF(Orders!$B$2:$B$100,A57,Orders!$C$2:$C$100)=0,"",SUMIF(Orders!$B$2:$B$100,A57,Orders!$C$2:$C$100))</f>
        <v/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8"/>
    </row>
    <row r="58" spans="1:13" ht="14.25" customHeight="1" x14ac:dyDescent="0.45">
      <c r="A58" s="6"/>
      <c r="B58" s="6" t="str">
        <f>IF(SUMIF(Orders!$B$2:$B$100,A58,Orders!$C$2:$C$100)=0,"",SUMIF(Orders!$B$2:$B$100,A58,Orders!$C$2:$C$100))</f>
        <v/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8"/>
    </row>
    <row r="59" spans="1:13" ht="14.25" customHeight="1" x14ac:dyDescent="0.45">
      <c r="A59" s="6"/>
      <c r="B59" s="6" t="str">
        <f>IF(SUMIF(Orders!$B$2:$B$100,A59,Orders!$C$2:$C$100)=0,"",SUMIF(Orders!$B$2:$B$100,A59,Orders!$C$2:$C$100))</f>
        <v/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8"/>
    </row>
    <row r="60" spans="1:13" ht="14.25" customHeight="1" x14ac:dyDescent="0.45">
      <c r="A60" s="6"/>
      <c r="B60" s="6" t="str">
        <f>IF(SUMIF(Orders!$B$2:$B$100,A60,Orders!$C$2:$C$100)=0,"",SUMIF(Orders!$B$2:$B$100,A60,Orders!$C$2:$C$100))</f>
        <v/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8"/>
    </row>
    <row r="61" spans="1:13" ht="14.25" customHeight="1" x14ac:dyDescent="0.45">
      <c r="A61" s="6"/>
      <c r="B61" s="6" t="str">
        <f>IF(SUMIF(Orders!$B$2:$B$100,A61,Orders!$C$2:$C$100)=0,"",SUMIF(Orders!$B$2:$B$100,A61,Orders!$C$2:$C$100))</f>
        <v/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8"/>
    </row>
    <row r="62" spans="1:13" ht="14.25" customHeight="1" x14ac:dyDescent="0.45">
      <c r="A62" s="6"/>
      <c r="B62" s="6" t="str">
        <f>IF(SUMIF(Orders!$B$2:$B$100,A62,Orders!$C$2:$C$100)=0,"",SUMIF(Orders!$B$2:$B$100,A62,Orders!$C$2:$C$100))</f>
        <v/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8"/>
    </row>
    <row r="63" spans="1:13" ht="14.25" customHeight="1" x14ac:dyDescent="0.45">
      <c r="A63" s="6"/>
      <c r="B63" s="6" t="str">
        <f>IF(SUMIF(Orders!$B$2:$B$100,A63,Orders!$C$2:$C$100)=0,"",SUMIF(Orders!$B$2:$B$100,A63,Orders!$C$2:$C$100))</f>
        <v/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8"/>
    </row>
    <row r="64" spans="1:13" ht="14.25" customHeight="1" x14ac:dyDescent="0.45">
      <c r="A64" s="6"/>
      <c r="B64" s="6" t="str">
        <f>IF(SUMIF(Orders!$B$2:$B$100,A64,Orders!$C$2:$C$100)=0,"",SUMIF(Orders!$B$2:$B$100,A64,Orders!$C$2:$C$100))</f>
        <v/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8"/>
    </row>
    <row r="65" spans="1:13" ht="14.25" customHeight="1" x14ac:dyDescent="0.45">
      <c r="A65" s="6"/>
      <c r="B65" s="6" t="str">
        <f>IF(SUMIF(Orders!$B$2:$B$100,A65,Orders!$C$2:$C$100)=0,"",SUMIF(Orders!$B$2:$B$100,A65,Orders!$C$2:$C$100))</f>
        <v/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8"/>
    </row>
    <row r="66" spans="1:13" ht="14.25" customHeight="1" x14ac:dyDescent="0.45">
      <c r="A66" s="6"/>
      <c r="B66" s="6" t="str">
        <f>IF(SUMIF(Orders!$B$2:$B$100,A66,Orders!$C$2:$C$100)=0,"",SUMIF(Orders!$B$2:$B$100,A66,Orders!$C$2:$C$100))</f>
        <v/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8"/>
    </row>
    <row r="67" spans="1:13" ht="14.25" customHeight="1" x14ac:dyDescent="0.45">
      <c r="A67" s="6"/>
      <c r="B67" s="6" t="str">
        <f>IF(SUMIF(Orders!$B$2:$B$100,A67,Orders!$C$2:$C$100)=0,"",SUMIF(Orders!$B$2:$B$100,A67,Orders!$C$2:$C$100))</f>
        <v/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8"/>
    </row>
    <row r="68" spans="1:13" ht="14.25" customHeight="1" x14ac:dyDescent="0.45">
      <c r="A68" s="6"/>
      <c r="B68" s="6" t="str">
        <f>IF(SUMIF(Orders!$B$2:$B$100,A68,Orders!$C$2:$C$100)=0,"",SUMIF(Orders!$B$2:$B$100,A68,Orders!$C$2:$C$100))</f>
        <v/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8"/>
    </row>
    <row r="69" spans="1:13" ht="14.25" customHeight="1" x14ac:dyDescent="0.45">
      <c r="A69" s="6"/>
      <c r="B69" s="6" t="str">
        <f>IF(SUMIF(Orders!$B$2:$B$100,A69,Orders!$C$2:$C$100)=0,"",SUMIF(Orders!$B$2:$B$100,A69,Orders!$C$2:$C$100))</f>
        <v/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8"/>
    </row>
    <row r="70" spans="1:13" ht="14.25" customHeight="1" x14ac:dyDescent="0.45">
      <c r="A70" s="6"/>
      <c r="B70" s="6" t="str">
        <f>IF(SUMIF(Orders!$B$2:$B$100,A70,Orders!$C$2:$C$100)=0,"",SUMIF(Orders!$B$2:$B$100,A70,Orders!$C$2:$C$100))</f>
        <v/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8"/>
    </row>
    <row r="71" spans="1:13" ht="14.25" customHeight="1" x14ac:dyDescent="0.45">
      <c r="A71" s="6"/>
      <c r="B71" s="6" t="str">
        <f>IF(SUMIF(Orders!$B$2:$B$100,A71,Orders!$C$2:$C$100)=0,"",SUMIF(Orders!$B$2:$B$100,A71,Orders!$C$2:$C$100))</f>
        <v/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8"/>
    </row>
    <row r="72" spans="1:13" ht="14.25" customHeight="1" x14ac:dyDescent="0.45">
      <c r="A72" s="6"/>
      <c r="B72" s="6" t="str">
        <f>IF(SUMIF(Orders!$B$2:$B$100,A72,Orders!$C$2:$C$100)=0,"",SUMIF(Orders!$B$2:$B$100,A72,Orders!$C$2:$C$100))</f>
        <v/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8"/>
    </row>
    <row r="73" spans="1:13" ht="14.25" customHeight="1" x14ac:dyDescent="0.45">
      <c r="A73" s="6"/>
      <c r="B73" s="6" t="str">
        <f>IF(SUMIF(Orders!$B$2:$B$100,A73,Orders!$C$2:$C$100)=0,"",SUMIF(Orders!$B$2:$B$100,A73,Orders!$C$2:$C$100))</f>
        <v/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8"/>
    </row>
    <row r="74" spans="1:13" ht="14.25" customHeight="1" x14ac:dyDescent="0.45">
      <c r="A74" s="6"/>
      <c r="B74" s="6" t="str">
        <f>IF(SUMIF(Orders!$B$2:$B$100,A74,Orders!$C$2:$C$100)=0,"",SUMIF(Orders!$B$2:$B$100,A74,Orders!$C$2:$C$100))</f>
        <v/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8"/>
    </row>
    <row r="75" spans="1:13" ht="14.25" customHeight="1" x14ac:dyDescent="0.45">
      <c r="A75" s="6"/>
      <c r="B75" s="6" t="str">
        <f>IF(SUMIF(Orders!$B$2:$B$100,A75,Orders!$C$2:$C$100)=0,"",SUMIF(Orders!$B$2:$B$100,A75,Orders!$C$2:$C$100))</f>
        <v/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8"/>
    </row>
    <row r="76" spans="1:13" ht="14.25" customHeight="1" x14ac:dyDescent="0.45">
      <c r="A76" s="6"/>
      <c r="B76" s="6" t="str">
        <f>IF(SUMIF(Orders!$B$2:$B$100,A76,Orders!$C$2:$C$100)=0,"",SUMIF(Orders!$B$2:$B$100,A76,Orders!$C$2:$C$100))</f>
        <v/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8"/>
    </row>
    <row r="77" spans="1:13" ht="14.25" customHeight="1" x14ac:dyDescent="0.45">
      <c r="A77" s="6"/>
      <c r="B77" s="6" t="str">
        <f>IF(SUMIF(Orders!$B$2:$B$100,A77,Orders!$C$2:$C$100)=0,"",SUMIF(Orders!$B$2:$B$100,A77,Orders!$C$2:$C$100))</f>
        <v/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8"/>
    </row>
    <row r="78" spans="1:13" ht="14.25" customHeight="1" x14ac:dyDescent="0.45">
      <c r="A78" s="6"/>
      <c r="B78" s="6" t="str">
        <f>IF(SUMIF(Orders!$B$2:$B$100,A78,Orders!$C$2:$C$100)=0,"",SUMIF(Orders!$B$2:$B$100,A78,Orders!$C$2:$C$100))</f>
        <v/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8"/>
    </row>
    <row r="79" spans="1:13" ht="14.25" customHeight="1" x14ac:dyDescent="0.45">
      <c r="A79" s="6"/>
      <c r="B79" s="6" t="str">
        <f>IF(SUMIF(Orders!$B$2:$B$100,A79,Orders!$C$2:$C$100)=0,"",SUMIF(Orders!$B$2:$B$100,A79,Orders!$C$2:$C$100))</f>
        <v/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8"/>
    </row>
    <row r="80" spans="1:13" ht="14.25" customHeight="1" x14ac:dyDescent="0.45">
      <c r="A80" s="6"/>
      <c r="B80" s="6" t="str">
        <f>IF(SUMIF(Orders!$B$2:$B$100,A80,Orders!$C$2:$C$100)=0,"",SUMIF(Orders!$B$2:$B$100,A80,Orders!$C$2:$C$100))</f>
        <v/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8"/>
    </row>
    <row r="81" spans="1:13" ht="14.25" customHeight="1" x14ac:dyDescent="0.45">
      <c r="A81" s="6"/>
      <c r="B81" s="6" t="str">
        <f>IF(SUMIF(Orders!$B$2:$B$100,A81,Orders!$C$2:$C$100)=0,"",SUMIF(Orders!$B$2:$B$100,A81,Orders!$C$2:$C$100))</f>
        <v/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8"/>
    </row>
    <row r="82" spans="1:13" ht="14.25" customHeight="1" x14ac:dyDescent="0.45">
      <c r="A82" s="6"/>
      <c r="B82" s="6" t="str">
        <f>IF(SUMIF(Orders!$B$2:$B$100,A82,Orders!$C$2:$C$100)=0,"",SUMIF(Orders!$B$2:$B$100,A82,Orders!$C$2:$C$100))</f>
        <v/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8"/>
    </row>
    <row r="83" spans="1:13" ht="14.25" customHeight="1" x14ac:dyDescent="0.45">
      <c r="A83" s="6"/>
      <c r="B83" s="6" t="str">
        <f>IF(SUMIF(Orders!$B$2:$B$100,A83,Orders!$C$2:$C$100)=0,"",SUMIF(Orders!$B$2:$B$100,A83,Orders!$C$2:$C$100))</f>
        <v/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8"/>
    </row>
    <row r="84" spans="1:13" ht="14.25" customHeight="1" x14ac:dyDescent="0.45">
      <c r="A84" s="6"/>
      <c r="B84" s="6" t="str">
        <f>IF(SUMIF(Orders!$B$2:$B$100,A84,Orders!$C$2:$C$100)=0,"",SUMIF(Orders!$B$2:$B$100,A84,Orders!$C$2:$C$100))</f>
        <v/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8"/>
    </row>
    <row r="85" spans="1:13" ht="14.25" customHeight="1" x14ac:dyDescent="0.45">
      <c r="A85" s="6"/>
      <c r="B85" s="6" t="str">
        <f>IF(SUMIF(Orders!$B$2:$B$100,A85,Orders!$C$2:$C$100)=0,"",SUMIF(Orders!$B$2:$B$100,A85,Orders!$C$2:$C$100))</f>
        <v/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8"/>
    </row>
    <row r="86" spans="1:13" ht="14.25" customHeight="1" x14ac:dyDescent="0.45">
      <c r="A86" s="6"/>
      <c r="B86" s="6" t="str">
        <f>IF(SUMIF(Orders!$B$2:$B$100,A86,Orders!$C$2:$C$100)=0,"",SUMIF(Orders!$B$2:$B$100,A86,Orders!$C$2:$C$100))</f>
        <v/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8"/>
    </row>
    <row r="87" spans="1:13" ht="14.25" customHeight="1" x14ac:dyDescent="0.45">
      <c r="A87" s="6"/>
      <c r="B87" s="6" t="str">
        <f>IF(SUMIF(Orders!$B$2:$B$100,A87,Orders!$C$2:$C$100)=0,"",SUMIF(Orders!$B$2:$B$100,A87,Orders!$C$2:$C$100))</f>
        <v/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8"/>
    </row>
    <row r="88" spans="1:13" ht="14.25" customHeight="1" x14ac:dyDescent="0.45">
      <c r="A88" s="6"/>
      <c r="B88" s="6" t="str">
        <f>IF(SUMIF(Orders!$B$2:$B$100,A88,Orders!$C$2:$C$100)=0,"",SUMIF(Orders!$B$2:$B$100,A88,Orders!$C$2:$C$100))</f>
        <v/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8"/>
    </row>
    <row r="89" spans="1:13" ht="14.25" customHeight="1" x14ac:dyDescent="0.45">
      <c r="A89" s="6"/>
      <c r="B89" s="6" t="str">
        <f>IF(SUMIF(Orders!$B$2:$B$100,A89,Orders!$C$2:$C$100)=0,"",SUMIF(Orders!$B$2:$B$100,A89,Orders!$C$2:$C$100))</f>
        <v/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8"/>
    </row>
    <row r="90" spans="1:13" ht="14.25" customHeight="1" x14ac:dyDescent="0.45">
      <c r="A90" s="6"/>
      <c r="B90" s="6" t="str">
        <f>IF(SUMIF(Orders!$B$2:$B$100,A90,Orders!$C$2:$C$100)=0,"",SUMIF(Orders!$B$2:$B$100,A90,Orders!$C$2:$C$100))</f>
        <v/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8"/>
    </row>
    <row r="91" spans="1:13" ht="14.25" customHeight="1" x14ac:dyDescent="0.45">
      <c r="A91" s="6"/>
      <c r="B91" s="6" t="str">
        <f>IF(SUMIF(Orders!$B$2:$B$100,A91,Orders!$C$2:$C$100)=0,"",SUMIF(Orders!$B$2:$B$100,A91,Orders!$C$2:$C$100))</f>
        <v/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8"/>
    </row>
    <row r="92" spans="1:13" ht="14.25" customHeight="1" x14ac:dyDescent="0.45">
      <c r="A92" s="6"/>
      <c r="B92" s="6" t="str">
        <f>IF(SUMIF(Orders!$B$2:$B$100,A92,Orders!$C$2:$C$100)=0,"",SUMIF(Orders!$B$2:$B$100,A92,Orders!$C$2:$C$100))</f>
        <v/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8"/>
    </row>
    <row r="93" spans="1:13" ht="14.25" customHeight="1" x14ac:dyDescent="0.45">
      <c r="A93" s="6"/>
      <c r="B93" s="6" t="str">
        <f>IF(SUMIF(Orders!$B$2:$B$100,A93,Orders!$C$2:$C$100)=0,"",SUMIF(Orders!$B$2:$B$100,A93,Orders!$C$2:$C$100))</f>
        <v/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8"/>
    </row>
    <row r="94" spans="1:13" ht="14.25" customHeight="1" x14ac:dyDescent="0.45">
      <c r="A94" s="6"/>
      <c r="B94" s="6" t="str">
        <f>IF(SUMIF(Orders!$B$2:$B$100,A94,Orders!$C$2:$C$100)=0,"",SUMIF(Orders!$B$2:$B$100,A94,Orders!$C$2:$C$100))</f>
        <v/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8"/>
    </row>
    <row r="95" spans="1:13" ht="14.25" customHeight="1" x14ac:dyDescent="0.45">
      <c r="A95" s="6"/>
      <c r="B95" s="6" t="str">
        <f>IF(SUMIF(Orders!$B$2:$B$100,A95,Orders!$C$2:$C$100)=0,"",SUMIF(Orders!$B$2:$B$100,A95,Orders!$C$2:$C$100))</f>
        <v/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8"/>
    </row>
    <row r="96" spans="1:13" ht="14.25" customHeight="1" x14ac:dyDescent="0.45">
      <c r="A96" s="6"/>
      <c r="B96" s="6" t="str">
        <f>IF(SUMIF(Orders!$B$2:$B$100,A96,Orders!$C$2:$C$100)=0,"",SUMIF(Orders!$B$2:$B$100,A96,Orders!$C$2:$C$100))</f>
        <v/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8"/>
    </row>
    <row r="97" spans="1:13" ht="14.25" customHeight="1" x14ac:dyDescent="0.45">
      <c r="A97" s="6"/>
      <c r="B97" s="6" t="str">
        <f>IF(SUMIF(Orders!$B$2:$B$100,A97,Orders!$C$2:$C$100)=0,"",SUMIF(Orders!$B$2:$B$100,A97,Orders!$C$2:$C$100))</f>
        <v/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8"/>
    </row>
    <row r="98" spans="1:13" ht="14.25" customHeight="1" x14ac:dyDescent="0.45">
      <c r="A98" s="6"/>
      <c r="B98" s="6" t="str">
        <f>IF(SUMIF(Orders!$B$2:$B$100,A98,Orders!$C$2:$C$100)=0,"",SUMIF(Orders!$B$2:$B$100,A98,Orders!$C$2:$C$100))</f>
        <v/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8"/>
    </row>
    <row r="99" spans="1:13" ht="14.25" customHeight="1" x14ac:dyDescent="0.45">
      <c r="A99" s="6"/>
      <c r="B99" s="6" t="str">
        <f>IF(SUMIF(Orders!$B$2:$B$100,A99,Orders!$C$2:$C$100)=0,"",SUMIF(Orders!$B$2:$B$100,A99,Orders!$C$2:$C$100))</f>
        <v/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8"/>
    </row>
    <row r="100" spans="1:13" ht="14.25" customHeight="1" x14ac:dyDescent="0.45">
      <c r="A100" s="6"/>
      <c r="B100" s="6" t="str">
        <f>IF(SUMIF(Orders!$B$2:$B$100,A100,Orders!$C$2:$C$100)=0,"",SUMIF(Orders!$B$2:$B$100,A100,Orders!$C$2:$C$100))</f>
        <v/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8"/>
    </row>
    <row r="101" spans="1:13" ht="14.25" customHeight="1" x14ac:dyDescent="0.45"/>
    <row r="102" spans="1:13" ht="14.25" customHeight="1" x14ac:dyDescent="0.45"/>
    <row r="103" spans="1:13" ht="14.25" customHeight="1" x14ac:dyDescent="0.45"/>
    <row r="104" spans="1:13" ht="14.25" customHeight="1" x14ac:dyDescent="0.45"/>
    <row r="105" spans="1:13" ht="14.25" customHeight="1" x14ac:dyDescent="0.45"/>
    <row r="106" spans="1:13" ht="14.25" customHeight="1" x14ac:dyDescent="0.45"/>
    <row r="107" spans="1:13" ht="14.25" customHeight="1" x14ac:dyDescent="0.45"/>
    <row r="108" spans="1:13" ht="14.25" customHeight="1" x14ac:dyDescent="0.45"/>
    <row r="109" spans="1:13" ht="14.25" customHeight="1" x14ac:dyDescent="0.45"/>
    <row r="110" spans="1:13" ht="14.25" customHeight="1" x14ac:dyDescent="0.45"/>
    <row r="111" spans="1:13" ht="14.25" customHeight="1" x14ac:dyDescent="0.45"/>
    <row r="112" spans="1:13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O3:R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ht="14.25" customHeight="1" x14ac:dyDescent="0.45"/>
    <row r="2" ht="14.25" customHeight="1" x14ac:dyDescent="0.45"/>
    <row r="3" ht="14.25" customHeight="1" x14ac:dyDescent="0.45"/>
    <row r="4" ht="14.25" customHeight="1" x14ac:dyDescent="0.45"/>
    <row r="5" ht="14.25" customHeight="1" x14ac:dyDescent="0.45"/>
    <row r="6" ht="14.25" customHeight="1" x14ac:dyDescent="0.45"/>
    <row r="7" ht="14.25" customHeight="1" x14ac:dyDescent="0.45"/>
    <row r="8" ht="14.25" customHeight="1" x14ac:dyDescent="0.45"/>
    <row r="9" ht="14.25" customHeight="1" x14ac:dyDescent="0.45"/>
    <row r="10" ht="14.25" customHeight="1" x14ac:dyDescent="0.45"/>
    <row r="11" ht="14.25" customHeight="1" x14ac:dyDescent="0.45"/>
    <row r="12" ht="14.25" customHeight="1" x14ac:dyDescent="0.45"/>
    <row r="13" ht="14.25" customHeight="1" x14ac:dyDescent="0.45"/>
    <row r="14" ht="14.25" customHeight="1" x14ac:dyDescent="0.45"/>
    <row r="15" ht="14.25" customHeight="1" x14ac:dyDescent="0.45"/>
    <row r="1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2025-01-30T08:30:56Z</dcterms:modified>
</cp:coreProperties>
</file>