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neDrive - University College London\load\"/>
    </mc:Choice>
  </mc:AlternateContent>
  <bookViews>
    <workbookView xWindow="0" yWindow="0" windowWidth="28800" windowHeight="12435" activeTab="1"/>
  </bookViews>
  <sheets>
    <sheet name="Sheet2" sheetId="2" r:id="rId1"/>
    <sheet name="Sheet1" sheetId="3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6" i="3" l="1"/>
  <c r="G7" i="3"/>
  <c r="F7" i="3"/>
  <c r="G6" i="3"/>
  <c r="F6" i="3"/>
  <c r="Y47" i="3"/>
  <c r="X47" i="3"/>
  <c r="Y46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L95" i="3"/>
  <c r="K95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N62" i="3"/>
  <c r="L62" i="3"/>
  <c r="U61" i="3"/>
  <c r="U62" i="3" s="1"/>
  <c r="S61" i="3"/>
  <c r="S62" i="3" s="1"/>
  <c r="P61" i="3"/>
  <c r="G61" i="3"/>
  <c r="P60" i="3"/>
  <c r="G60" i="3"/>
  <c r="P59" i="3"/>
  <c r="G59" i="3"/>
  <c r="P58" i="3"/>
  <c r="G58" i="3"/>
  <c r="P57" i="3"/>
  <c r="G57" i="3"/>
  <c r="P56" i="3"/>
  <c r="G56" i="3"/>
  <c r="P55" i="3"/>
  <c r="G55" i="3"/>
  <c r="P54" i="3"/>
  <c r="G54" i="3"/>
  <c r="P53" i="3"/>
  <c r="G53" i="3"/>
  <c r="P52" i="3"/>
  <c r="G52" i="3"/>
  <c r="P51" i="3"/>
  <c r="G51" i="3"/>
  <c r="P50" i="3"/>
  <c r="G50" i="3"/>
  <c r="P49" i="3"/>
  <c r="G49" i="3"/>
  <c r="P48" i="3"/>
  <c r="G48" i="3"/>
  <c r="P47" i="3"/>
  <c r="G47" i="3"/>
  <c r="P46" i="3"/>
  <c r="P62" i="3" s="1"/>
  <c r="G46" i="3"/>
  <c r="AG30" i="3"/>
  <c r="AE30" i="3"/>
  <c r="AD30" i="3"/>
  <c r="AI29" i="3"/>
  <c r="AI30" i="3" s="1"/>
  <c r="AH29" i="3"/>
  <c r="AH30" i="3" s="1"/>
  <c r="AG29" i="3"/>
  <c r="AE29" i="3"/>
  <c r="AD29" i="3"/>
  <c r="AI28" i="3"/>
  <c r="AF28" i="3"/>
  <c r="Z28" i="3"/>
  <c r="W28" i="3"/>
  <c r="AI27" i="3"/>
  <c r="AF27" i="3"/>
  <c r="Z27" i="3"/>
  <c r="W27" i="3"/>
  <c r="AI26" i="3"/>
  <c r="AF26" i="3"/>
  <c r="Z26" i="3"/>
  <c r="W26" i="3"/>
  <c r="AI25" i="3"/>
  <c r="AF25" i="3"/>
  <c r="Z25" i="3"/>
  <c r="W25" i="3"/>
  <c r="AI24" i="3"/>
  <c r="AF24" i="3"/>
  <c r="Z24" i="3"/>
  <c r="W24" i="3"/>
  <c r="AI23" i="3"/>
  <c r="AF23" i="3"/>
  <c r="Z23" i="3"/>
  <c r="W23" i="3"/>
  <c r="AI22" i="3"/>
  <c r="AF22" i="3"/>
  <c r="Z22" i="3"/>
  <c r="W22" i="3"/>
  <c r="AI21" i="3"/>
  <c r="AF21" i="3"/>
  <c r="Z21" i="3"/>
  <c r="W21" i="3"/>
  <c r="AI20" i="3"/>
  <c r="AF20" i="3"/>
  <c r="Z20" i="3"/>
  <c r="W20" i="3"/>
  <c r="AI19" i="3"/>
  <c r="AF19" i="3"/>
  <c r="Z19" i="3"/>
  <c r="W19" i="3"/>
  <c r="AI18" i="3"/>
  <c r="AF18" i="3"/>
  <c r="Z18" i="3"/>
  <c r="W18" i="3"/>
  <c r="AI17" i="3"/>
  <c r="AF17" i="3"/>
  <c r="Z17" i="3"/>
  <c r="W17" i="3"/>
  <c r="AI16" i="3"/>
  <c r="AF16" i="3"/>
  <c r="Z16" i="3"/>
  <c r="W16" i="3"/>
  <c r="AI15" i="3"/>
  <c r="AF15" i="3"/>
  <c r="Z15" i="3"/>
  <c r="W15" i="3"/>
  <c r="AI14" i="3"/>
  <c r="AF14" i="3"/>
  <c r="Z14" i="3"/>
  <c r="W14" i="3"/>
  <c r="AI13" i="3"/>
  <c r="AF13" i="3"/>
  <c r="AF29" i="3" s="1"/>
  <c r="AF30" i="3" s="1"/>
  <c r="Z13" i="3"/>
  <c r="W13" i="3"/>
  <c r="P28" i="3"/>
  <c r="G28" i="3"/>
  <c r="P27" i="3"/>
  <c r="G27" i="3"/>
  <c r="P26" i="3"/>
  <c r="G26" i="3"/>
  <c r="P25" i="3"/>
  <c r="G25" i="3"/>
  <c r="P24" i="3"/>
  <c r="G24" i="3"/>
  <c r="P23" i="3"/>
  <c r="G23" i="3"/>
  <c r="P22" i="3"/>
  <c r="G22" i="3"/>
  <c r="P21" i="3"/>
  <c r="G21" i="3"/>
  <c r="P20" i="3"/>
  <c r="G20" i="3"/>
  <c r="P19" i="3"/>
  <c r="G19" i="3"/>
  <c r="P18" i="3"/>
  <c r="G18" i="3"/>
  <c r="P17" i="3"/>
  <c r="G17" i="3"/>
  <c r="P16" i="3"/>
  <c r="G16" i="3"/>
  <c r="P15" i="3"/>
  <c r="G15" i="3"/>
  <c r="P14" i="3"/>
  <c r="G14" i="3"/>
  <c r="P13" i="3"/>
  <c r="G13" i="3"/>
  <c r="M95" i="3" l="1"/>
  <c r="AC79" i="2"/>
  <c r="AA79" i="2"/>
  <c r="AC78" i="2"/>
  <c r="AA78" i="2"/>
  <c r="T77" i="2"/>
  <c r="AA83" i="2" l="1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82" i="2"/>
  <c r="O99" i="2" l="1"/>
  <c r="N99" i="2"/>
  <c r="AC75" i="2"/>
  <c r="AC76" i="2" s="1"/>
  <c r="AA75" i="2"/>
  <c r="AA76" i="2" s="1"/>
  <c r="T76" i="2"/>
  <c r="X71" i="2"/>
  <c r="X72" i="2"/>
  <c r="X73" i="2"/>
  <c r="V76" i="2"/>
  <c r="W40" i="2"/>
  <c r="U40" i="2"/>
  <c r="T39" i="2"/>
  <c r="T40" i="2" s="1"/>
  <c r="U39" i="2"/>
  <c r="W39" i="2"/>
  <c r="X39" i="2"/>
  <c r="X40" i="2" s="1"/>
  <c r="V19" i="2"/>
  <c r="T19" i="2"/>
  <c r="P88" i="2" l="1"/>
  <c r="P89" i="2"/>
  <c r="P90" i="2"/>
  <c r="P91" i="2"/>
  <c r="P92" i="2"/>
  <c r="P93" i="2"/>
  <c r="P94" i="2"/>
  <c r="P95" i="2"/>
  <c r="P96" i="2"/>
  <c r="P97" i="2"/>
  <c r="P83" i="2"/>
  <c r="P84" i="2"/>
  <c r="P85" i="2"/>
  <c r="P86" i="2"/>
  <c r="P87" i="2"/>
  <c r="P82" i="2"/>
  <c r="P99" i="2" l="1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O73" i="2"/>
  <c r="O74" i="2"/>
  <c r="O75" i="2"/>
  <c r="X75" i="2"/>
  <c r="X18" i="2"/>
  <c r="O18" i="2"/>
  <c r="P33" i="2"/>
  <c r="P34" i="2"/>
  <c r="P35" i="2"/>
  <c r="P36" i="2"/>
  <c r="P37" i="2"/>
  <c r="P38" i="2"/>
  <c r="M33" i="2"/>
  <c r="M34" i="2"/>
  <c r="M35" i="2"/>
  <c r="M36" i="2"/>
  <c r="M37" i="2"/>
  <c r="M38" i="2"/>
  <c r="P32" i="2"/>
  <c r="M32" i="2"/>
  <c r="P31" i="2"/>
  <c r="M31" i="2"/>
  <c r="P30" i="2"/>
  <c r="M30" i="2"/>
  <c r="P29" i="2"/>
  <c r="M29" i="2"/>
  <c r="P28" i="2"/>
  <c r="M28" i="2"/>
  <c r="X74" i="2"/>
  <c r="X17" i="2"/>
  <c r="O17" i="2"/>
  <c r="X16" i="2"/>
  <c r="O16" i="2"/>
  <c r="O72" i="2"/>
  <c r="X15" i="2"/>
  <c r="O15" i="2"/>
  <c r="O71" i="2"/>
  <c r="X14" i="2"/>
  <c r="O14" i="2"/>
  <c r="V39" i="2" l="1"/>
  <c r="V40" i="2" s="1"/>
  <c r="Y39" i="2"/>
  <c r="Y40" i="2" s="1"/>
  <c r="X13" i="2"/>
  <c r="X12" i="2"/>
  <c r="X11" i="2"/>
  <c r="X10" i="2"/>
  <c r="X9" i="2"/>
  <c r="X8" i="2"/>
  <c r="X70" i="2"/>
  <c r="X69" i="2"/>
  <c r="O70" i="2"/>
  <c r="O13" i="2"/>
  <c r="O69" i="2"/>
  <c r="O12" i="2"/>
  <c r="X68" i="2"/>
  <c r="O68" i="2"/>
  <c r="O11" i="2"/>
  <c r="X67" i="2"/>
  <c r="O67" i="2"/>
  <c r="O10" i="2"/>
  <c r="X66" i="2"/>
  <c r="O66" i="2"/>
  <c r="O9" i="2"/>
  <c r="X65" i="2"/>
  <c r="O65" i="2"/>
  <c r="O8" i="2"/>
  <c r="X64" i="2"/>
  <c r="O64" i="2"/>
  <c r="X63" i="2"/>
  <c r="O63" i="2"/>
  <c r="X62" i="2"/>
  <c r="O62" i="2"/>
  <c r="X61" i="2"/>
  <c r="O61" i="2"/>
  <c r="X60" i="2"/>
  <c r="X76" i="2" s="1"/>
  <c r="O60" i="2"/>
  <c r="P27" i="2"/>
  <c r="M27" i="2"/>
  <c r="P26" i="2"/>
  <c r="M26" i="2"/>
  <c r="P25" i="2"/>
  <c r="M25" i="2"/>
  <c r="P24" i="2"/>
  <c r="M24" i="2"/>
  <c r="P23" i="2"/>
  <c r="M23" i="2"/>
  <c r="X7" i="2"/>
  <c r="O7" i="2"/>
  <c r="X6" i="2"/>
  <c r="O6" i="2"/>
  <c r="X5" i="2"/>
  <c r="O5" i="2"/>
  <c r="X4" i="2"/>
  <c r="O4" i="2"/>
  <c r="X3" i="2"/>
  <c r="X19" i="2" s="1"/>
  <c r="O3" i="2"/>
</calcChain>
</file>

<file path=xl/sharedStrings.xml><?xml version="1.0" encoding="utf-8"?>
<sst xmlns="http://schemas.openxmlformats.org/spreadsheetml/2006/main" count="353" uniqueCount="42">
  <si>
    <t>LOW LOAD</t>
  </si>
  <si>
    <t>HIGH LOAD</t>
  </si>
  <si>
    <t>HIGH - LOW</t>
  </si>
  <si>
    <t>LOW - HIGH</t>
  </si>
  <si>
    <t>P1</t>
  </si>
  <si>
    <t>P2</t>
  </si>
  <si>
    <t>P3</t>
  </si>
  <si>
    <t>RT correct trials only - trials with sound - FA]</t>
  </si>
  <si>
    <t>ABSENT</t>
  </si>
  <si>
    <t>PRESENT</t>
  </si>
  <si>
    <t>LOW</t>
  </si>
  <si>
    <t>HIGH</t>
  </si>
  <si>
    <t>ACC [excluding trials with tone and FAs]</t>
  </si>
  <si>
    <t>DETECTION TASK PERFORMANCE</t>
  </si>
  <si>
    <t>***ACC [correct responses to VS task]</t>
  </si>
  <si>
    <t>RT [tone detected &amp; correct response to VS task - Fas (trials with no tone but with a 'spacebar' response)]***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</si>
  <si>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</si>
  <si>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</si>
  <si>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</si>
  <si>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</si>
  <si>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</si>
  <si>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</si>
  <si>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</si>
  <si>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</si>
  <si>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</si>
  <si>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</si>
  <si>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</si>
  <si>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</si>
  <si>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</si>
  <si>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D '</t>
  </si>
  <si>
    <t>low</t>
  </si>
  <si>
    <t>high</t>
  </si>
  <si>
    <t>FALSE ALARMS RATE</t>
  </si>
  <si>
    <t>P17</t>
  </si>
  <si>
    <t>P18</t>
  </si>
  <si>
    <t>P19</t>
  </si>
  <si>
    <t>P20</t>
  </si>
  <si>
    <t>DETECTION TASK</t>
  </si>
  <si>
    <t>d'</t>
  </si>
  <si>
    <t>MEAN</t>
  </si>
  <si>
    <t>COHEN'S 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</si>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</sst>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/>
    <xf numFmtId="10" fontId="0" fillId="2" borderId="0" xfId="0" applyNumberFormat="1" applyFill="1"/>
    <xf numFmtId="10" fontId="0" fillId="2" borderId="0" xfId="0" applyNumberFormat="1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10" fontId="0" fillId="4" borderId="0" xfId="0" applyNumberFormat="1" applyFill="1"/>
    <xf numFmtId="10" fontId="0" fillId="4" borderId="0" xfId="0" applyNumberFormat="1" applyFill="1" applyAlignment="1"/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14"/>
  <sheetViews>
    <sheetView topLeftCell="D67" workbookViewId="0">
      <selection activeCell="J88" sqref="J88:O106"/>
    </sheetView>
  </sheetViews>
  <sheetFormatPr defaultRowHeight="15" x14ac:dyDescent="0.25"/>
  <cols>
    <col min="22" max="22" width="10.140625" bestFit="1" customWidth="1"/>
  </cols>
  <sheetData>
    <row r="2" spans="10:29" x14ac:dyDescent="0.25">
      <c r="K2" s="32" t="s">
        <v>0</v>
      </c>
      <c r="L2" s="32"/>
      <c r="M2" s="32" t="s">
        <v>1</v>
      </c>
      <c r="N2" s="32"/>
      <c r="O2" s="32" t="s">
        <v>2</v>
      </c>
      <c r="P2" s="32"/>
      <c r="T2" s="32" t="s">
        <v>0</v>
      </c>
      <c r="U2" s="32"/>
      <c r="V2" s="32" t="s">
        <v>1</v>
      </c>
      <c r="W2" s="32"/>
      <c r="X2" s="32" t="s">
        <v>3</v>
      </c>
      <c r="Y2" s="32"/>
    </row>
    <row r="3" spans="10:29" x14ac:dyDescent="0.25">
      <c r="J3" t="s">
        <v>4</v>
      </c>
      <c r="K3" s="23">
        <v>899</v>
      </c>
      <c r="L3" s="23"/>
      <c r="M3" s="23">
        <v>925</v>
      </c>
      <c r="N3" s="23"/>
      <c r="O3" s="23">
        <f t="shared" ref="O3:O13" si="0">M3-K3</f>
        <v>26</v>
      </c>
      <c r="P3" s="23"/>
      <c r="S3" t="s">
        <v>4</v>
      </c>
      <c r="T3" s="24">
        <v>0.86363636363636365</v>
      </c>
      <c r="U3" s="24"/>
      <c r="V3" s="24">
        <v>0.76923076923076927</v>
      </c>
      <c r="W3" s="24"/>
      <c r="X3" s="27">
        <f>T3-V3</f>
        <v>9.4405594405594373E-2</v>
      </c>
      <c r="Y3" s="27"/>
    </row>
    <row r="4" spans="10:29" x14ac:dyDescent="0.25">
      <c r="J4" t="s">
        <v>5</v>
      </c>
      <c r="K4" s="23">
        <v>1560</v>
      </c>
      <c r="L4" s="23"/>
      <c r="M4" s="23">
        <v>1549</v>
      </c>
      <c r="N4" s="23"/>
      <c r="O4" s="23">
        <f t="shared" si="0"/>
        <v>-11</v>
      </c>
      <c r="P4" s="23"/>
      <c r="S4" t="s">
        <v>5</v>
      </c>
      <c r="T4" s="24">
        <v>0.89393939393939392</v>
      </c>
      <c r="U4" s="24"/>
      <c r="V4" s="24">
        <v>0.76923076923076927</v>
      </c>
      <c r="W4" s="24"/>
      <c r="X4" s="27">
        <f t="shared" ref="X4:X7" si="1">T4-V4</f>
        <v>0.12470862470862465</v>
      </c>
      <c r="Y4" s="27"/>
    </row>
    <row r="5" spans="10:29" x14ac:dyDescent="0.25">
      <c r="J5" t="s">
        <v>6</v>
      </c>
      <c r="K5" s="23">
        <v>940</v>
      </c>
      <c r="L5" s="23"/>
      <c r="M5" s="23">
        <v>1048</v>
      </c>
      <c r="N5" s="23"/>
      <c r="O5" s="23">
        <f t="shared" si="0"/>
        <v>108</v>
      </c>
      <c r="P5" s="23"/>
      <c r="S5" t="s">
        <v>6</v>
      </c>
      <c r="T5" s="24">
        <v>0.83582089552238803</v>
      </c>
      <c r="U5" s="24"/>
      <c r="V5" s="24">
        <v>0.765625</v>
      </c>
      <c r="W5" s="24"/>
      <c r="X5" s="27">
        <f t="shared" si="1"/>
        <v>7.019589552238803E-2</v>
      </c>
      <c r="Y5" s="27"/>
    </row>
    <row r="6" spans="10:29" x14ac:dyDescent="0.25">
      <c r="J6" t="s">
        <v>16</v>
      </c>
      <c r="K6" s="23">
        <v>891</v>
      </c>
      <c r="L6" s="23"/>
      <c r="M6" s="23">
        <v>936</v>
      </c>
      <c r="N6" s="23"/>
      <c r="O6" s="23">
        <f t="shared" si="0"/>
        <v>45</v>
      </c>
      <c r="P6" s="23"/>
      <c r="S6" t="s">
        <v>16</v>
      </c>
      <c r="T6" s="24">
        <v>0.94029850746268662</v>
      </c>
      <c r="U6" s="24"/>
      <c r="V6" s="24">
        <v>0.8</v>
      </c>
      <c r="W6" s="24"/>
      <c r="X6" s="27">
        <f t="shared" si="1"/>
        <v>0.14029850746268657</v>
      </c>
      <c r="Y6" s="27"/>
    </row>
    <row r="7" spans="10:29" x14ac:dyDescent="0.25">
      <c r="J7" t="s">
        <v>17</v>
      </c>
      <c r="K7" s="23">
        <v>1099</v>
      </c>
      <c r="L7" s="23"/>
      <c r="M7" s="23">
        <v>1122</v>
      </c>
      <c r="N7" s="23"/>
      <c r="O7" s="23">
        <f t="shared" si="0"/>
        <v>23</v>
      </c>
      <c r="P7" s="23"/>
      <c r="S7" t="s">
        <v>17</v>
      </c>
      <c r="T7" s="24">
        <v>0.86567164179104472</v>
      </c>
      <c r="U7" s="24"/>
      <c r="V7" s="24">
        <v>0.76923076923076927</v>
      </c>
      <c r="W7" s="24"/>
      <c r="X7" s="27">
        <f t="shared" si="1"/>
        <v>9.6440872560275448E-2</v>
      </c>
      <c r="Y7" s="27"/>
    </row>
    <row r="8" spans="10:29" x14ac:dyDescent="0.25">
      <c r="J8" t="s">
        <v>18</v>
      </c>
      <c r="K8" s="23">
        <v>809</v>
      </c>
      <c r="L8" s="23"/>
      <c r="M8" s="23">
        <v>888</v>
      </c>
      <c r="N8" s="23"/>
      <c r="O8" s="23">
        <f t="shared" si="0"/>
        <v>79</v>
      </c>
      <c r="P8" s="23"/>
      <c r="S8" t="s">
        <v>18</v>
      </c>
      <c r="T8" s="24">
        <v>0.95520000000000005</v>
      </c>
      <c r="U8" s="24"/>
      <c r="V8" s="24">
        <v>0.84609999999999996</v>
      </c>
      <c r="W8" s="24"/>
      <c r="X8" s="27">
        <f t="shared" ref="X8" si="2">T8-V8</f>
        <v>0.10910000000000009</v>
      </c>
      <c r="Y8" s="27"/>
    </row>
    <row r="9" spans="10:29" x14ac:dyDescent="0.25">
      <c r="J9" t="s">
        <v>19</v>
      </c>
      <c r="K9" s="23">
        <v>1176</v>
      </c>
      <c r="L9" s="23"/>
      <c r="M9" s="23">
        <v>1256</v>
      </c>
      <c r="N9" s="23"/>
      <c r="O9" s="23">
        <f t="shared" si="0"/>
        <v>80</v>
      </c>
      <c r="P9" s="23"/>
      <c r="S9" t="s">
        <v>19</v>
      </c>
      <c r="T9" s="24">
        <v>0.88049999999999995</v>
      </c>
      <c r="U9" s="24"/>
      <c r="V9" s="24">
        <v>0.81530000000000002</v>
      </c>
      <c r="W9" s="24"/>
      <c r="X9" s="27">
        <f t="shared" ref="X9" si="3">T9-V9</f>
        <v>6.5199999999999925E-2</v>
      </c>
      <c r="Y9" s="27"/>
    </row>
    <row r="10" spans="10:29" x14ac:dyDescent="0.25">
      <c r="J10" t="s">
        <v>20</v>
      </c>
      <c r="K10" s="23">
        <v>1265</v>
      </c>
      <c r="L10" s="23"/>
      <c r="M10" s="23">
        <v>1245</v>
      </c>
      <c r="N10" s="23"/>
      <c r="O10" s="23">
        <f t="shared" si="0"/>
        <v>-20</v>
      </c>
      <c r="P10" s="23"/>
      <c r="S10" t="s">
        <v>20</v>
      </c>
      <c r="T10" s="24">
        <v>0.91039999999999999</v>
      </c>
      <c r="U10" s="24"/>
      <c r="V10" s="24">
        <v>0.75380000000000003</v>
      </c>
      <c r="W10" s="24"/>
      <c r="X10" s="27">
        <f t="shared" ref="X10" si="4">T10-V10</f>
        <v>0.15659999999999996</v>
      </c>
      <c r="Y10" s="27"/>
    </row>
    <row r="11" spans="10:29" x14ac:dyDescent="0.25">
      <c r="J11" s="15" t="s">
        <v>21</v>
      </c>
      <c r="K11" s="26">
        <v>700</v>
      </c>
      <c r="L11" s="26"/>
      <c r="M11" s="26">
        <v>762</v>
      </c>
      <c r="N11" s="26"/>
      <c r="O11" s="26">
        <f t="shared" si="0"/>
        <v>62</v>
      </c>
      <c r="P11" s="26"/>
      <c r="Q11" s="15"/>
      <c r="R11" s="15"/>
      <c r="S11" s="15" t="s">
        <v>21</v>
      </c>
      <c r="T11" s="28">
        <v>0.89229999999999998</v>
      </c>
      <c r="U11" s="28"/>
      <c r="V11" s="28">
        <v>0.70760000000000001</v>
      </c>
      <c r="W11" s="28"/>
      <c r="X11" s="28">
        <f t="shared" ref="X11" si="5">T11-V11</f>
        <v>0.18469999999999998</v>
      </c>
      <c r="Y11" s="28"/>
    </row>
    <row r="12" spans="10:29" x14ac:dyDescent="0.25">
      <c r="J12" t="s">
        <v>22</v>
      </c>
      <c r="K12" s="23">
        <v>1084</v>
      </c>
      <c r="L12" s="23"/>
      <c r="M12" s="23">
        <v>1178</v>
      </c>
      <c r="N12" s="23"/>
      <c r="O12" s="23">
        <f t="shared" si="0"/>
        <v>94</v>
      </c>
      <c r="P12" s="23"/>
      <c r="S12" t="s">
        <v>22</v>
      </c>
      <c r="T12" s="24">
        <v>0.95450000000000002</v>
      </c>
      <c r="U12" s="24"/>
      <c r="V12" s="24">
        <v>0.81530000000000002</v>
      </c>
      <c r="W12" s="24"/>
      <c r="X12" s="27">
        <f t="shared" ref="X12" si="6">T12-V12</f>
        <v>0.13919999999999999</v>
      </c>
      <c r="Y12" s="27"/>
    </row>
    <row r="13" spans="10:29" x14ac:dyDescent="0.25">
      <c r="J13" t="s">
        <v>23</v>
      </c>
      <c r="K13" s="23">
        <v>1534</v>
      </c>
      <c r="L13" s="23"/>
      <c r="M13" s="23">
        <v>1706</v>
      </c>
      <c r="N13" s="23"/>
      <c r="O13" s="23">
        <f t="shared" si="0"/>
        <v>172</v>
      </c>
      <c r="P13" s="23"/>
      <c r="S13" t="s">
        <v>23</v>
      </c>
      <c r="T13" s="24">
        <v>0.97009999999999996</v>
      </c>
      <c r="U13" s="24"/>
      <c r="V13" s="24">
        <v>0.84609999999999996</v>
      </c>
      <c r="W13" s="24"/>
      <c r="X13" s="27">
        <f t="shared" ref="X13" si="7">T13-V13</f>
        <v>0.124</v>
      </c>
      <c r="Y13" s="27"/>
    </row>
    <row r="14" spans="10:29" x14ac:dyDescent="0.25">
      <c r="J14" t="s">
        <v>24</v>
      </c>
      <c r="K14" s="23">
        <v>1108</v>
      </c>
      <c r="L14" s="23"/>
      <c r="M14" s="23">
        <v>1227</v>
      </c>
      <c r="N14" s="23"/>
      <c r="O14" s="23">
        <f t="shared" ref="O14" si="8">M14-K14</f>
        <v>119</v>
      </c>
      <c r="P14" s="23"/>
      <c r="S14" t="s">
        <v>24</v>
      </c>
      <c r="T14" s="24">
        <v>0.98499999999999999</v>
      </c>
      <c r="U14" s="24"/>
      <c r="V14" s="24">
        <v>0.81530000000000002</v>
      </c>
      <c r="W14" s="24"/>
      <c r="X14" s="27">
        <f t="shared" ref="X14" si="9">T14-V14</f>
        <v>0.16969999999999996</v>
      </c>
      <c r="Y14" s="27"/>
      <c r="Z14" s="23"/>
      <c r="AA14" s="23"/>
      <c r="AB14" s="23"/>
      <c r="AC14" s="23"/>
    </row>
    <row r="15" spans="10:29" x14ac:dyDescent="0.25">
      <c r="J15" t="s">
        <v>25</v>
      </c>
      <c r="K15" s="23">
        <v>925</v>
      </c>
      <c r="L15" s="23"/>
      <c r="M15" s="23">
        <v>999</v>
      </c>
      <c r="N15" s="23"/>
      <c r="O15" s="23">
        <f t="shared" ref="O15" si="10">M15-K15</f>
        <v>74</v>
      </c>
      <c r="P15" s="23"/>
      <c r="S15" t="s">
        <v>25</v>
      </c>
      <c r="T15" s="24">
        <v>0.90900000000000003</v>
      </c>
      <c r="U15" s="24"/>
      <c r="V15" s="24">
        <v>0.73839999999999995</v>
      </c>
      <c r="W15" s="24"/>
      <c r="X15" s="27">
        <f t="shared" ref="X15" si="11">T15-V15</f>
        <v>0.17060000000000008</v>
      </c>
      <c r="Y15" s="27"/>
      <c r="Z15" s="23"/>
      <c r="AA15" s="23"/>
      <c r="AB15" s="23"/>
      <c r="AC15" s="23"/>
    </row>
    <row r="16" spans="10:29" x14ac:dyDescent="0.25">
      <c r="J16" t="s">
        <v>26</v>
      </c>
      <c r="K16" s="23">
        <v>1315</v>
      </c>
      <c r="L16" s="23"/>
      <c r="M16" s="23">
        <v>1315</v>
      </c>
      <c r="N16" s="23"/>
      <c r="O16" s="23">
        <f t="shared" ref="O16" si="12">M16-K16</f>
        <v>0</v>
      </c>
      <c r="P16" s="23"/>
      <c r="S16" t="s">
        <v>26</v>
      </c>
      <c r="T16" s="24">
        <v>0.97</v>
      </c>
      <c r="U16" s="24"/>
      <c r="V16" s="24">
        <v>0.8</v>
      </c>
      <c r="W16" s="24"/>
      <c r="X16" s="27">
        <f t="shared" ref="X16" si="13">T16-V16</f>
        <v>0.16999999999999993</v>
      </c>
      <c r="Y16" s="27"/>
      <c r="Z16" s="23"/>
      <c r="AA16" s="23"/>
      <c r="AB16" s="23"/>
      <c r="AC16" s="23"/>
    </row>
    <row r="17" spans="2:29" x14ac:dyDescent="0.25">
      <c r="J17" s="15" t="s">
        <v>27</v>
      </c>
      <c r="K17" s="26">
        <v>1839</v>
      </c>
      <c r="L17" s="26"/>
      <c r="M17" s="26">
        <v>1764</v>
      </c>
      <c r="N17" s="26"/>
      <c r="O17" s="26">
        <f t="shared" ref="O17" si="14">M17-K17</f>
        <v>-75</v>
      </c>
      <c r="P17" s="26"/>
      <c r="Q17" s="15"/>
      <c r="R17" s="15"/>
      <c r="S17" s="15" t="s">
        <v>27</v>
      </c>
      <c r="T17" s="28">
        <v>0.91039999999999999</v>
      </c>
      <c r="U17" s="28"/>
      <c r="V17" s="28">
        <v>0.72299999999999998</v>
      </c>
      <c r="W17" s="28"/>
      <c r="X17" s="28">
        <f t="shared" ref="X17" si="15">T17-V17</f>
        <v>0.18740000000000001</v>
      </c>
      <c r="Y17" s="28"/>
      <c r="Z17" s="23"/>
      <c r="AA17" s="23"/>
      <c r="AB17" s="23"/>
      <c r="AC17" s="23"/>
    </row>
    <row r="18" spans="2:29" x14ac:dyDescent="0.25">
      <c r="J18" t="s">
        <v>28</v>
      </c>
      <c r="K18" s="23">
        <v>1005</v>
      </c>
      <c r="L18" s="23"/>
      <c r="M18" s="23">
        <v>1033</v>
      </c>
      <c r="N18" s="23"/>
      <c r="O18" s="23">
        <f t="shared" ref="O18" si="16">M18-K18</f>
        <v>28</v>
      </c>
      <c r="P18" s="23"/>
      <c r="S18" t="s">
        <v>28</v>
      </c>
      <c r="T18" s="24">
        <v>0.95520000000000005</v>
      </c>
      <c r="U18" s="24"/>
      <c r="V18" s="24">
        <v>0.8</v>
      </c>
      <c r="W18" s="24"/>
      <c r="X18" s="27">
        <f t="shared" ref="X18" si="17">T18-V18</f>
        <v>0.1552</v>
      </c>
      <c r="Y18" s="27"/>
      <c r="Z18" s="23"/>
      <c r="AA18" s="23"/>
      <c r="AB18" s="23"/>
      <c r="AC18" s="23"/>
    </row>
    <row r="19" spans="2:29" x14ac:dyDescent="0.25">
      <c r="B19">
        <v>8.18</v>
      </c>
      <c r="C19">
        <v>21.67</v>
      </c>
      <c r="T19" s="21">
        <f>SUM(T3:U10,T12:U16,T18)/14</f>
        <v>0.9206619144537056</v>
      </c>
      <c r="U19" s="21"/>
      <c r="V19" s="21">
        <f>SUM(V3:W10,V12:W16,V18)/14</f>
        <v>0.79311552197802204</v>
      </c>
      <c r="W19" s="21"/>
      <c r="X19" s="21">
        <f>SUM(X3:Y10,X12:Y16,X18)/14</f>
        <v>0.1275463924756835</v>
      </c>
      <c r="Y19" s="21"/>
    </row>
    <row r="20" spans="2:29" x14ac:dyDescent="0.25">
      <c r="J20" s="8" t="s">
        <v>7</v>
      </c>
      <c r="K20" s="8"/>
      <c r="L20" s="8"/>
      <c r="M20" s="8"/>
      <c r="N20" s="8"/>
      <c r="O20" s="8"/>
      <c r="P20" s="8"/>
      <c r="Q20" s="8"/>
      <c r="R20" s="8" t="s">
        <v>12</v>
      </c>
      <c r="S20" s="9"/>
      <c r="T20" s="9"/>
      <c r="U20" s="9"/>
      <c r="V20" s="9"/>
      <c r="W20" s="9"/>
      <c r="X20" s="9"/>
      <c r="Y20" s="9"/>
    </row>
    <row r="21" spans="2:29" x14ac:dyDescent="0.25">
      <c r="K21" s="32" t="s">
        <v>8</v>
      </c>
      <c r="L21" s="32"/>
      <c r="M21" s="32"/>
      <c r="N21" s="32" t="s">
        <v>9</v>
      </c>
      <c r="O21" s="32"/>
      <c r="P21" s="32"/>
      <c r="R21" s="3"/>
      <c r="S21" s="1"/>
      <c r="T21" s="32" t="s">
        <v>8</v>
      </c>
      <c r="U21" s="33"/>
      <c r="V21" s="33"/>
      <c r="W21" s="32" t="s">
        <v>9</v>
      </c>
      <c r="X21" s="32"/>
      <c r="Y21" s="32"/>
    </row>
    <row r="22" spans="2:29" x14ac:dyDescent="0.25">
      <c r="K22" s="3" t="s">
        <v>10</v>
      </c>
      <c r="L22" s="3" t="s">
        <v>11</v>
      </c>
      <c r="M22" s="3" t="s">
        <v>2</v>
      </c>
      <c r="N22" s="3" t="s">
        <v>10</v>
      </c>
      <c r="O22" s="3" t="s">
        <v>11</v>
      </c>
      <c r="P22" s="3" t="s">
        <v>2</v>
      </c>
      <c r="R22" s="3"/>
      <c r="S22" s="3"/>
      <c r="T22" s="3" t="s">
        <v>10</v>
      </c>
      <c r="U22" s="3" t="s">
        <v>11</v>
      </c>
      <c r="V22" s="3" t="s">
        <v>3</v>
      </c>
      <c r="W22" s="3" t="s">
        <v>10</v>
      </c>
      <c r="X22" s="3" t="s">
        <v>11</v>
      </c>
      <c r="Y22" s="3" t="s">
        <v>3</v>
      </c>
    </row>
    <row r="23" spans="2:29" x14ac:dyDescent="0.25">
      <c r="J23" t="s">
        <v>4</v>
      </c>
      <c r="K23" s="4">
        <v>909</v>
      </c>
      <c r="L23" s="4">
        <v>931</v>
      </c>
      <c r="M23" s="4">
        <f>L23-K23</f>
        <v>22</v>
      </c>
      <c r="N23" s="4">
        <v>890</v>
      </c>
      <c r="O23" s="4">
        <v>918</v>
      </c>
      <c r="P23" s="4">
        <f>O23-N23</f>
        <v>28</v>
      </c>
      <c r="S23" t="s">
        <v>4</v>
      </c>
      <c r="T23" s="6">
        <v>0.87096774193548387</v>
      </c>
      <c r="U23" s="6">
        <v>0.8666666666666667</v>
      </c>
      <c r="V23" s="11">
        <f>T23-U23</f>
        <v>4.3010752688171783E-3</v>
      </c>
      <c r="W23" s="6">
        <v>0.8571428571428571</v>
      </c>
      <c r="X23" s="6">
        <v>0.68571428571428572</v>
      </c>
      <c r="Y23" s="12">
        <f>W23-X23</f>
        <v>0.17142857142857137</v>
      </c>
      <c r="Z23" s="10"/>
    </row>
    <row r="24" spans="2:29" x14ac:dyDescent="0.25">
      <c r="J24" t="s">
        <v>5</v>
      </c>
      <c r="K24" s="4">
        <v>1639</v>
      </c>
      <c r="L24" s="4">
        <v>1547</v>
      </c>
      <c r="M24" s="4">
        <f t="shared" ref="M24:M38" si="18">L24-K24</f>
        <v>-92</v>
      </c>
      <c r="N24" s="4">
        <v>1494</v>
      </c>
      <c r="O24" s="4">
        <v>1551</v>
      </c>
      <c r="P24" s="4">
        <f t="shared" ref="P24:P38" si="19">O24-N24</f>
        <v>57</v>
      </c>
      <c r="S24" t="s">
        <v>5</v>
      </c>
      <c r="T24" s="6">
        <v>0.87096774193548387</v>
      </c>
      <c r="U24" s="6">
        <v>0.83333333333333337</v>
      </c>
      <c r="V24" s="11">
        <f t="shared" ref="V24:V38" si="20">T24-U24</f>
        <v>3.7634408602150504E-2</v>
      </c>
      <c r="W24" s="6">
        <v>0.91428571428571426</v>
      </c>
      <c r="X24" s="6">
        <v>0.7142857142857143</v>
      </c>
      <c r="Y24" s="12">
        <f t="shared" ref="Y24:Y38" si="21">W24-X24</f>
        <v>0.19999999999999996</v>
      </c>
      <c r="Z24" s="2"/>
      <c r="AA24" s="2"/>
      <c r="AB24" s="23"/>
      <c r="AC24" s="23"/>
    </row>
    <row r="25" spans="2:29" x14ac:dyDescent="0.25">
      <c r="J25" t="s">
        <v>6</v>
      </c>
      <c r="K25" s="4">
        <v>1019</v>
      </c>
      <c r="L25" s="4">
        <v>1140</v>
      </c>
      <c r="M25" s="4">
        <f t="shared" si="18"/>
        <v>121</v>
      </c>
      <c r="N25" s="4">
        <v>885</v>
      </c>
      <c r="O25" s="4">
        <v>959</v>
      </c>
      <c r="P25" s="4">
        <f t="shared" si="19"/>
        <v>74</v>
      </c>
      <c r="S25" t="s">
        <v>6</v>
      </c>
      <c r="T25" s="6">
        <v>0.74193548387096775</v>
      </c>
      <c r="U25" s="6">
        <v>0.8</v>
      </c>
      <c r="V25" s="11">
        <f t="shared" si="20"/>
        <v>-5.8064516129032295E-2</v>
      </c>
      <c r="W25" s="6">
        <v>0.91666666666666663</v>
      </c>
      <c r="X25" s="6">
        <v>0.70588235294117652</v>
      </c>
      <c r="Y25" s="12">
        <f t="shared" si="21"/>
        <v>0.21078431372549011</v>
      </c>
      <c r="Z25" s="2"/>
      <c r="AA25" s="2"/>
      <c r="AB25" s="23"/>
      <c r="AC25" s="23"/>
    </row>
    <row r="26" spans="2:29" x14ac:dyDescent="0.25">
      <c r="J26" t="s">
        <v>16</v>
      </c>
      <c r="K26" s="4">
        <v>917</v>
      </c>
      <c r="L26" s="4">
        <v>988</v>
      </c>
      <c r="M26" s="4">
        <f t="shared" si="18"/>
        <v>71</v>
      </c>
      <c r="N26" s="4">
        <v>867</v>
      </c>
      <c r="O26" s="4">
        <v>870</v>
      </c>
      <c r="P26" s="4">
        <f t="shared" si="19"/>
        <v>3</v>
      </c>
      <c r="S26" t="s">
        <v>16</v>
      </c>
      <c r="T26" s="6">
        <v>0.967741935483871</v>
      </c>
      <c r="U26" s="6">
        <v>0.96666666666666667</v>
      </c>
      <c r="V26" s="11">
        <f t="shared" si="20"/>
        <v>1.0752688172043223E-3</v>
      </c>
      <c r="W26" s="6">
        <v>0.91666666666666696</v>
      </c>
      <c r="X26" s="6">
        <v>0.65714285714285714</v>
      </c>
      <c r="Y26" s="12">
        <f t="shared" si="21"/>
        <v>0.25952380952380982</v>
      </c>
      <c r="Z26" s="2"/>
      <c r="AA26" s="2"/>
      <c r="AB26" s="23"/>
      <c r="AC26" s="23"/>
    </row>
    <row r="27" spans="2:29" x14ac:dyDescent="0.25">
      <c r="J27" t="s">
        <v>17</v>
      </c>
      <c r="K27" s="4">
        <v>1156</v>
      </c>
      <c r="L27" s="4">
        <v>1170</v>
      </c>
      <c r="M27" s="4">
        <f t="shared" si="18"/>
        <v>14</v>
      </c>
      <c r="N27" s="4">
        <v>1056</v>
      </c>
      <c r="O27" s="4">
        <v>1073</v>
      </c>
      <c r="P27" s="4">
        <f t="shared" si="19"/>
        <v>17</v>
      </c>
      <c r="S27" t="s">
        <v>17</v>
      </c>
      <c r="T27" s="6">
        <v>0.80645161290322576</v>
      </c>
      <c r="U27" s="6">
        <v>0.83333333333333337</v>
      </c>
      <c r="V27" s="11">
        <f t="shared" si="20"/>
        <v>-2.6881720430107614E-2</v>
      </c>
      <c r="W27" s="6">
        <v>0.84615384615384615</v>
      </c>
      <c r="X27" s="6">
        <v>0.7142857142857143</v>
      </c>
      <c r="Y27" s="12">
        <f t="shared" si="21"/>
        <v>0.13186813186813184</v>
      </c>
      <c r="Z27" s="2"/>
      <c r="AA27" s="2"/>
      <c r="AB27" s="23"/>
      <c r="AC27" s="23"/>
    </row>
    <row r="28" spans="2:29" x14ac:dyDescent="0.25">
      <c r="J28" t="s">
        <v>18</v>
      </c>
      <c r="K28" s="4">
        <v>794</v>
      </c>
      <c r="L28" s="4">
        <v>906</v>
      </c>
      <c r="M28" s="4">
        <f t="shared" si="18"/>
        <v>112</v>
      </c>
      <c r="N28" s="4">
        <v>822</v>
      </c>
      <c r="O28" s="4">
        <v>871</v>
      </c>
      <c r="P28" s="4">
        <f t="shared" si="19"/>
        <v>49</v>
      </c>
      <c r="S28" t="s">
        <v>18</v>
      </c>
      <c r="T28" s="6">
        <v>0.9677</v>
      </c>
      <c r="U28" s="6">
        <v>0.9</v>
      </c>
      <c r="V28" s="11">
        <f t="shared" si="20"/>
        <v>6.7699999999999982E-2</v>
      </c>
      <c r="W28" s="6">
        <v>0.94440000000000002</v>
      </c>
      <c r="X28" s="6">
        <v>0.8</v>
      </c>
      <c r="Y28" s="12">
        <f t="shared" si="21"/>
        <v>0.14439999999999997</v>
      </c>
      <c r="Z28" s="5"/>
      <c r="AA28" s="5"/>
      <c r="AB28" s="23"/>
      <c r="AC28" s="23"/>
    </row>
    <row r="29" spans="2:29" x14ac:dyDescent="0.25">
      <c r="J29" t="s">
        <v>19</v>
      </c>
      <c r="K29" s="4">
        <v>1255</v>
      </c>
      <c r="L29" s="4">
        <v>1449</v>
      </c>
      <c r="M29" s="4">
        <f t="shared" si="18"/>
        <v>194</v>
      </c>
      <c r="N29" s="4">
        <v>1114</v>
      </c>
      <c r="O29" s="4">
        <v>1070</v>
      </c>
      <c r="P29" s="4">
        <f t="shared" si="19"/>
        <v>-44</v>
      </c>
      <c r="S29" t="s">
        <v>19</v>
      </c>
      <c r="T29" s="6">
        <v>0.8387</v>
      </c>
      <c r="U29" s="6">
        <v>0.86660000000000004</v>
      </c>
      <c r="V29" s="11">
        <f t="shared" si="20"/>
        <v>-2.7900000000000036E-2</v>
      </c>
      <c r="W29" s="6">
        <v>0.91659999999999997</v>
      </c>
      <c r="X29" s="6">
        <v>0.77139999999999997</v>
      </c>
      <c r="Y29" s="12">
        <f t="shared" si="21"/>
        <v>0.1452</v>
      </c>
      <c r="Z29" s="5"/>
      <c r="AA29" s="5"/>
      <c r="AB29" s="23"/>
      <c r="AC29" s="23"/>
    </row>
    <row r="30" spans="2:29" x14ac:dyDescent="0.25">
      <c r="J30" t="s">
        <v>20</v>
      </c>
      <c r="K30" s="4">
        <v>1452</v>
      </c>
      <c r="L30" s="4">
        <v>1452</v>
      </c>
      <c r="M30" s="4">
        <f t="shared" si="18"/>
        <v>0</v>
      </c>
      <c r="N30" s="4">
        <v>1127</v>
      </c>
      <c r="O30" s="4">
        <v>1090</v>
      </c>
      <c r="P30" s="4">
        <f t="shared" si="19"/>
        <v>-37</v>
      </c>
      <c r="S30" t="s">
        <v>20</v>
      </c>
      <c r="T30" s="6">
        <v>0.8387</v>
      </c>
      <c r="U30" s="6">
        <v>0.7</v>
      </c>
      <c r="V30" s="11">
        <f t="shared" si="20"/>
        <v>0.13870000000000005</v>
      </c>
      <c r="W30" s="6">
        <v>0.97219999999999995</v>
      </c>
      <c r="X30" s="6">
        <v>0.8</v>
      </c>
      <c r="Y30" s="12">
        <f t="shared" si="21"/>
        <v>0.17219999999999991</v>
      </c>
      <c r="Z30" s="5"/>
      <c r="AA30" s="5"/>
    </row>
    <row r="31" spans="2:29" x14ac:dyDescent="0.25">
      <c r="J31" s="15" t="s">
        <v>21</v>
      </c>
      <c r="K31" s="16">
        <v>710</v>
      </c>
      <c r="L31" s="16">
        <v>763</v>
      </c>
      <c r="M31" s="16">
        <f t="shared" si="18"/>
        <v>53</v>
      </c>
      <c r="N31" s="16">
        <v>691</v>
      </c>
      <c r="O31" s="16">
        <v>760</v>
      </c>
      <c r="P31" s="16">
        <f t="shared" si="19"/>
        <v>69</v>
      </c>
      <c r="Q31" s="15"/>
      <c r="R31" s="15"/>
      <c r="S31" s="15" t="s">
        <v>21</v>
      </c>
      <c r="T31" s="17">
        <v>0.9032</v>
      </c>
      <c r="U31" s="17">
        <v>0.86660000000000004</v>
      </c>
      <c r="V31" s="17">
        <f t="shared" si="20"/>
        <v>3.6599999999999966E-2</v>
      </c>
      <c r="W31" s="17">
        <v>0.88229999999999997</v>
      </c>
      <c r="X31" s="17">
        <v>0.57140000000000002</v>
      </c>
      <c r="Y31" s="18">
        <f t="shared" si="21"/>
        <v>0.31089999999999995</v>
      </c>
      <c r="Z31" s="5"/>
      <c r="AA31" s="5"/>
    </row>
    <row r="32" spans="2:29" x14ac:dyDescent="0.25">
      <c r="J32" t="s">
        <v>22</v>
      </c>
      <c r="K32" s="4">
        <v>1052</v>
      </c>
      <c r="L32" s="4">
        <v>1223</v>
      </c>
      <c r="M32" s="4">
        <f t="shared" si="18"/>
        <v>171</v>
      </c>
      <c r="N32" s="4">
        <v>1134</v>
      </c>
      <c r="O32" s="4">
        <v>1135</v>
      </c>
      <c r="P32" s="4">
        <f t="shared" si="19"/>
        <v>1</v>
      </c>
      <c r="S32" t="s">
        <v>22</v>
      </c>
      <c r="T32" s="6">
        <v>0.9677</v>
      </c>
      <c r="U32" s="6">
        <v>0.86660000000000004</v>
      </c>
      <c r="V32" s="11">
        <f t="shared" si="20"/>
        <v>0.10109999999999997</v>
      </c>
      <c r="W32" s="6">
        <v>0.94279999999999997</v>
      </c>
      <c r="X32" s="6">
        <v>0.77139999999999997</v>
      </c>
      <c r="Y32" s="12">
        <f t="shared" si="21"/>
        <v>0.1714</v>
      </c>
      <c r="Z32" s="5"/>
      <c r="AA32" s="5"/>
    </row>
    <row r="33" spans="10:27" x14ac:dyDescent="0.25">
      <c r="J33" t="s">
        <v>23</v>
      </c>
      <c r="K33" s="4">
        <v>1624</v>
      </c>
      <c r="L33" s="4">
        <v>1857</v>
      </c>
      <c r="M33" s="4">
        <f t="shared" si="18"/>
        <v>233</v>
      </c>
      <c r="N33" s="4">
        <v>1457</v>
      </c>
      <c r="O33" s="4">
        <v>1550</v>
      </c>
      <c r="P33" s="4">
        <f t="shared" si="19"/>
        <v>93</v>
      </c>
      <c r="S33" t="s">
        <v>23</v>
      </c>
      <c r="T33" s="6">
        <v>0.9677</v>
      </c>
      <c r="U33" s="6">
        <v>0.93330000000000002</v>
      </c>
      <c r="V33" s="11">
        <f t="shared" si="20"/>
        <v>3.4399999999999986E-2</v>
      </c>
      <c r="W33" s="6">
        <v>0.97219999999999995</v>
      </c>
      <c r="X33" s="6">
        <v>0.77139999999999997</v>
      </c>
      <c r="Y33" s="12">
        <f t="shared" si="21"/>
        <v>0.20079999999999998</v>
      </c>
      <c r="Z33" s="5"/>
      <c r="AA33" s="5"/>
    </row>
    <row r="34" spans="10:27" x14ac:dyDescent="0.25">
      <c r="J34" t="s">
        <v>24</v>
      </c>
      <c r="K34" s="4">
        <v>1136</v>
      </c>
      <c r="L34" s="4">
        <v>1324</v>
      </c>
      <c r="M34" s="4">
        <f t="shared" si="18"/>
        <v>188</v>
      </c>
      <c r="N34" s="4">
        <v>1084</v>
      </c>
      <c r="O34" s="4">
        <v>1134</v>
      </c>
      <c r="P34" s="4">
        <f t="shared" si="19"/>
        <v>50</v>
      </c>
      <c r="S34" t="s">
        <v>24</v>
      </c>
      <c r="T34" s="6">
        <v>0.9677</v>
      </c>
      <c r="U34" s="6">
        <v>0.86660000000000004</v>
      </c>
      <c r="V34" s="11">
        <f t="shared" si="20"/>
        <v>0.10109999999999997</v>
      </c>
      <c r="W34" s="6">
        <v>1</v>
      </c>
      <c r="X34" s="6">
        <v>0.77139999999999997</v>
      </c>
      <c r="Y34" s="12">
        <f t="shared" si="21"/>
        <v>0.22860000000000003</v>
      </c>
    </row>
    <row r="35" spans="10:27" x14ac:dyDescent="0.25">
      <c r="J35" t="s">
        <v>25</v>
      </c>
      <c r="K35" s="4">
        <v>985</v>
      </c>
      <c r="L35" s="4">
        <v>970</v>
      </c>
      <c r="M35" s="4">
        <f t="shared" si="18"/>
        <v>-15</v>
      </c>
      <c r="N35" s="4">
        <v>872</v>
      </c>
      <c r="O35" s="4">
        <v>1030</v>
      </c>
      <c r="P35" s="4">
        <f t="shared" si="19"/>
        <v>158</v>
      </c>
      <c r="S35" t="s">
        <v>25</v>
      </c>
      <c r="T35" s="6">
        <v>0.93330000000000002</v>
      </c>
      <c r="U35" s="6">
        <v>0.83330000000000004</v>
      </c>
      <c r="V35" s="11">
        <f t="shared" si="20"/>
        <v>9.9999999999999978E-2</v>
      </c>
      <c r="W35" s="6">
        <v>0.88880000000000003</v>
      </c>
      <c r="X35" s="6">
        <v>0.65710000000000002</v>
      </c>
      <c r="Y35" s="12">
        <f t="shared" si="21"/>
        <v>0.23170000000000002</v>
      </c>
      <c r="Z35" s="5"/>
      <c r="AA35" s="5"/>
    </row>
    <row r="36" spans="10:27" x14ac:dyDescent="0.25">
      <c r="J36" t="s">
        <v>26</v>
      </c>
      <c r="K36" s="4">
        <v>1498</v>
      </c>
      <c r="L36" s="4">
        <v>1450</v>
      </c>
      <c r="M36" s="4">
        <f t="shared" si="18"/>
        <v>-48</v>
      </c>
      <c r="N36" s="4">
        <v>1159</v>
      </c>
      <c r="O36" s="4">
        <v>1190</v>
      </c>
      <c r="P36" s="4">
        <f t="shared" si="19"/>
        <v>31</v>
      </c>
      <c r="S36" t="s">
        <v>26</v>
      </c>
      <c r="T36" s="6">
        <v>0.9677</v>
      </c>
      <c r="U36" s="6">
        <v>0.83330000000000004</v>
      </c>
      <c r="V36" s="11">
        <f t="shared" si="20"/>
        <v>0.13439999999999996</v>
      </c>
      <c r="W36" s="6">
        <v>0.97219999999999995</v>
      </c>
      <c r="X36" s="6">
        <v>0.77139999999999997</v>
      </c>
      <c r="Y36" s="12">
        <f t="shared" si="21"/>
        <v>0.20079999999999998</v>
      </c>
      <c r="Z36" s="5"/>
      <c r="AA36" s="5"/>
    </row>
    <row r="37" spans="10:27" x14ac:dyDescent="0.25">
      <c r="J37" s="15" t="s">
        <v>27</v>
      </c>
      <c r="K37" s="16">
        <v>1907</v>
      </c>
      <c r="L37" s="16">
        <v>1700</v>
      </c>
      <c r="M37" s="16">
        <f t="shared" si="18"/>
        <v>-207</v>
      </c>
      <c r="N37" s="16">
        <v>1785</v>
      </c>
      <c r="O37" s="16">
        <v>1837</v>
      </c>
      <c r="P37" s="16">
        <f t="shared" si="19"/>
        <v>52</v>
      </c>
      <c r="Q37" s="15"/>
      <c r="R37" s="15"/>
      <c r="S37" s="15" t="s">
        <v>27</v>
      </c>
      <c r="T37" s="17">
        <v>0.87090000000000001</v>
      </c>
      <c r="U37" s="17">
        <v>0.83330000000000004</v>
      </c>
      <c r="V37" s="17">
        <f t="shared" si="20"/>
        <v>3.7599999999999967E-2</v>
      </c>
      <c r="W37" s="17">
        <v>0.94440000000000002</v>
      </c>
      <c r="X37" s="17">
        <v>0.62849999999999995</v>
      </c>
      <c r="Y37" s="18">
        <f t="shared" si="21"/>
        <v>0.31590000000000007</v>
      </c>
      <c r="Z37" s="5"/>
      <c r="AA37" s="5"/>
    </row>
    <row r="38" spans="10:27" x14ac:dyDescent="0.25">
      <c r="J38" t="s">
        <v>28</v>
      </c>
      <c r="K38" s="4">
        <v>1034</v>
      </c>
      <c r="L38" s="4">
        <v>1083</v>
      </c>
      <c r="M38" s="4">
        <f t="shared" si="18"/>
        <v>49</v>
      </c>
      <c r="N38" s="4">
        <v>980</v>
      </c>
      <c r="O38" s="4">
        <v>978</v>
      </c>
      <c r="P38" s="4">
        <f t="shared" si="19"/>
        <v>-2</v>
      </c>
      <c r="S38" t="s">
        <v>28</v>
      </c>
      <c r="T38" s="6">
        <v>0.9677</v>
      </c>
      <c r="U38" s="6">
        <v>0.9</v>
      </c>
      <c r="V38" s="11">
        <f t="shared" si="20"/>
        <v>6.7699999999999982E-2</v>
      </c>
      <c r="W38" s="6">
        <v>0.94440000000000002</v>
      </c>
      <c r="X38" s="6">
        <v>0.71419999999999995</v>
      </c>
      <c r="Y38" s="12">
        <f t="shared" si="21"/>
        <v>0.23020000000000007</v>
      </c>
      <c r="Z38" s="5"/>
      <c r="AA38" s="5"/>
    </row>
    <row r="39" spans="10:27" x14ac:dyDescent="0.25">
      <c r="T39" s="5">
        <f t="shared" ref="T39:Y39" si="22">SUM(T23:T30,T32:T36,T38)/14</f>
        <v>0.90535460829493097</v>
      </c>
      <c r="U39" s="5">
        <f t="shared" si="22"/>
        <v>0.85712142857142859</v>
      </c>
      <c r="V39" s="5">
        <f t="shared" si="22"/>
        <v>4.823317972350228E-2</v>
      </c>
      <c r="W39" s="5">
        <f t="shared" si="22"/>
        <v>0.92889398220826802</v>
      </c>
      <c r="X39" s="5">
        <f t="shared" si="22"/>
        <v>0.73611506602641052</v>
      </c>
      <c r="Y39" s="5">
        <f t="shared" si="22"/>
        <v>0.19277891618185738</v>
      </c>
    </row>
    <row r="40" spans="10:27" x14ac:dyDescent="0.25">
      <c r="T40" s="5">
        <f t="shared" ref="T40:Y40" si="23">1-T39</f>
        <v>9.4645391705069026E-2</v>
      </c>
      <c r="U40" s="5">
        <f t="shared" si="23"/>
        <v>0.14287857142857141</v>
      </c>
      <c r="V40" s="5">
        <f t="shared" si="23"/>
        <v>0.95176682027649773</v>
      </c>
      <c r="W40" s="5">
        <f t="shared" si="23"/>
        <v>7.1106017791731979E-2</v>
      </c>
      <c r="X40" s="5">
        <f t="shared" si="23"/>
        <v>0.26388493397358948</v>
      </c>
      <c r="Y40" s="5">
        <f t="shared" si="23"/>
        <v>0.80722108381814262</v>
      </c>
    </row>
    <row r="41" spans="10:27" x14ac:dyDescent="0.25">
      <c r="T41" s="5"/>
      <c r="U41" s="5"/>
      <c r="W41" s="5"/>
      <c r="X41" s="5"/>
    </row>
    <row r="46" spans="10:27" x14ac:dyDescent="0.25">
      <c r="V46" s="5"/>
    </row>
    <row r="49" spans="10:30" x14ac:dyDescent="0.25">
      <c r="J49" s="34" t="s">
        <v>13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0:30" x14ac:dyDescent="0.25"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0:30" x14ac:dyDescent="0.25"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0:30" x14ac:dyDescent="0.25"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0:30" x14ac:dyDescent="0.25"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0:30" x14ac:dyDescent="0.25"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7" spans="10:30" x14ac:dyDescent="0.25">
      <c r="J57" s="35" t="s">
        <v>15</v>
      </c>
      <c r="K57" s="35"/>
      <c r="L57" s="35"/>
      <c r="M57" s="35"/>
      <c r="N57" s="35"/>
      <c r="O57" s="35"/>
      <c r="P57" s="35"/>
      <c r="Q57" s="35"/>
      <c r="R57" s="35"/>
      <c r="S57" s="35"/>
      <c r="T57" s="1"/>
      <c r="U57" s="32" t="s">
        <v>14</v>
      </c>
      <c r="V57" s="32"/>
      <c r="W57" s="32"/>
      <c r="X57" s="32"/>
      <c r="Y57" s="32"/>
      <c r="Z57" s="32"/>
      <c r="AA57" s="32"/>
      <c r="AB57" s="32"/>
    </row>
    <row r="58" spans="10:30" x14ac:dyDescent="0.25">
      <c r="U58" s="2"/>
      <c r="V58" s="2"/>
      <c r="W58" s="23"/>
      <c r="X58" s="23"/>
      <c r="Y58" s="23"/>
      <c r="Z58" s="23"/>
      <c r="AA58" s="2"/>
      <c r="AB58" s="2"/>
    </row>
    <row r="59" spans="10:30" x14ac:dyDescent="0.25">
      <c r="K59" s="32" t="s">
        <v>0</v>
      </c>
      <c r="L59" s="32"/>
      <c r="M59" s="32" t="s">
        <v>11</v>
      </c>
      <c r="N59" s="32"/>
      <c r="O59" s="32" t="s">
        <v>2</v>
      </c>
      <c r="P59" s="32"/>
      <c r="Q59" s="1"/>
      <c r="R59" s="1"/>
      <c r="S59" s="1"/>
      <c r="T59" s="32" t="s">
        <v>10</v>
      </c>
      <c r="U59" s="32"/>
      <c r="V59" s="32" t="s">
        <v>11</v>
      </c>
      <c r="W59" s="32"/>
      <c r="X59" s="32" t="s">
        <v>3</v>
      </c>
      <c r="Y59" s="32"/>
      <c r="Z59" s="1"/>
      <c r="AA59" s="1"/>
      <c r="AB59" s="1"/>
    </row>
    <row r="60" spans="10:30" x14ac:dyDescent="0.25">
      <c r="J60" t="s">
        <v>4</v>
      </c>
      <c r="K60" s="23">
        <v>743</v>
      </c>
      <c r="L60" s="23"/>
      <c r="M60" s="23">
        <v>740</v>
      </c>
      <c r="N60" s="23"/>
      <c r="O60" s="23">
        <f>M60-K60</f>
        <v>-3</v>
      </c>
      <c r="P60" s="23"/>
      <c r="S60" t="s">
        <v>4</v>
      </c>
      <c r="T60" s="24">
        <v>0.70833333333333337</v>
      </c>
      <c r="U60" s="24"/>
      <c r="V60" s="24">
        <v>0.61702127659574468</v>
      </c>
      <c r="W60" s="24"/>
      <c r="X60" s="27">
        <f>T60-V60</f>
        <v>9.1312056737588687E-2</v>
      </c>
      <c r="Y60" s="27"/>
      <c r="AA60" s="21">
        <v>0.70833333333333337</v>
      </c>
      <c r="AB60" s="21"/>
      <c r="AC60" s="21">
        <v>0.61702127659574468</v>
      </c>
      <c r="AD60" s="21"/>
    </row>
    <row r="61" spans="10:30" x14ac:dyDescent="0.25">
      <c r="J61" t="s">
        <v>5</v>
      </c>
      <c r="K61" s="23">
        <v>935</v>
      </c>
      <c r="L61" s="23"/>
      <c r="M61" s="23">
        <v>1045</v>
      </c>
      <c r="N61" s="23"/>
      <c r="O61" s="23">
        <f t="shared" ref="O61:O70" si="24">M61-K61</f>
        <v>110</v>
      </c>
      <c r="P61" s="23"/>
      <c r="S61" t="s">
        <v>5</v>
      </c>
      <c r="T61" s="24">
        <v>0.89583333333333337</v>
      </c>
      <c r="U61" s="24"/>
      <c r="V61" s="24">
        <v>0.79166666666666663</v>
      </c>
      <c r="W61" s="24"/>
      <c r="X61" s="27">
        <f t="shared" ref="X61:X70" si="25">T61-V61</f>
        <v>0.10416666666666674</v>
      </c>
      <c r="Y61" s="27"/>
      <c r="AA61" s="21">
        <v>0.89583333333333337</v>
      </c>
      <c r="AB61" s="21"/>
      <c r="AC61" s="21">
        <v>0.79166666666666663</v>
      </c>
      <c r="AD61" s="21"/>
    </row>
    <row r="62" spans="10:30" x14ac:dyDescent="0.25">
      <c r="J62" t="s">
        <v>6</v>
      </c>
      <c r="K62" s="23">
        <v>758</v>
      </c>
      <c r="L62" s="23"/>
      <c r="M62" s="23">
        <v>733</v>
      </c>
      <c r="N62" s="23"/>
      <c r="O62" s="23">
        <f t="shared" si="24"/>
        <v>-25</v>
      </c>
      <c r="P62" s="23"/>
      <c r="S62" t="s">
        <v>6</v>
      </c>
      <c r="T62" s="24">
        <v>0.93333333333333335</v>
      </c>
      <c r="U62" s="24"/>
      <c r="V62" s="24">
        <v>0.86956521739130432</v>
      </c>
      <c r="W62" s="24"/>
      <c r="X62" s="27">
        <f t="shared" si="25"/>
        <v>6.3768115942029024E-2</v>
      </c>
      <c r="Y62" s="27"/>
      <c r="AA62" s="21">
        <v>0.93333333333333335</v>
      </c>
      <c r="AB62" s="21"/>
      <c r="AC62" s="21">
        <v>0.86956521739130432</v>
      </c>
      <c r="AD62" s="21"/>
    </row>
    <row r="63" spans="10:30" x14ac:dyDescent="0.25">
      <c r="J63" t="s">
        <v>16</v>
      </c>
      <c r="K63" s="23">
        <v>786</v>
      </c>
      <c r="L63" s="23"/>
      <c r="M63" s="23">
        <v>765</v>
      </c>
      <c r="N63" s="23"/>
      <c r="O63" s="23">
        <f t="shared" si="24"/>
        <v>-21</v>
      </c>
      <c r="P63" s="23"/>
      <c r="S63" t="s">
        <v>16</v>
      </c>
      <c r="T63" s="24">
        <v>0.85416666666666663</v>
      </c>
      <c r="U63" s="24"/>
      <c r="V63" s="24">
        <v>0.82978723404255317</v>
      </c>
      <c r="W63" s="24"/>
      <c r="X63" s="27">
        <f t="shared" si="25"/>
        <v>2.4379432624113462E-2</v>
      </c>
      <c r="Y63" s="27"/>
      <c r="AA63" s="21">
        <v>0.85416666666666663</v>
      </c>
      <c r="AB63" s="21"/>
      <c r="AC63" s="21">
        <v>0.82978723404255317</v>
      </c>
      <c r="AD63" s="21"/>
    </row>
    <row r="64" spans="10:30" x14ac:dyDescent="0.25">
      <c r="J64" t="s">
        <v>17</v>
      </c>
      <c r="K64" s="23">
        <v>1030</v>
      </c>
      <c r="L64" s="23"/>
      <c r="M64" s="23">
        <v>1013</v>
      </c>
      <c r="N64" s="23"/>
      <c r="O64" s="23">
        <f t="shared" si="24"/>
        <v>-17</v>
      </c>
      <c r="P64" s="23"/>
      <c r="Q64" s="7"/>
      <c r="S64" t="s">
        <v>17</v>
      </c>
      <c r="T64" s="29">
        <v>0.80434782608695654</v>
      </c>
      <c r="U64" s="29"/>
      <c r="V64" s="29">
        <v>0.79166666666666663</v>
      </c>
      <c r="W64" s="29"/>
      <c r="X64" s="27">
        <f t="shared" si="25"/>
        <v>1.2681159420289911E-2</v>
      </c>
      <c r="Y64" s="27"/>
      <c r="AA64" s="22">
        <v>0.80434782608695654</v>
      </c>
      <c r="AB64" s="22"/>
      <c r="AC64" s="22">
        <v>0.79166666666666663</v>
      </c>
      <c r="AD64" s="22"/>
    </row>
    <row r="65" spans="10:30" x14ac:dyDescent="0.25">
      <c r="J65" t="s">
        <v>18</v>
      </c>
      <c r="K65" s="23">
        <v>806</v>
      </c>
      <c r="L65" s="23"/>
      <c r="M65" s="23">
        <v>826</v>
      </c>
      <c r="N65" s="23"/>
      <c r="O65" s="23">
        <f t="shared" si="24"/>
        <v>20</v>
      </c>
      <c r="P65" s="23"/>
      <c r="S65" t="s">
        <v>18</v>
      </c>
      <c r="T65" s="29">
        <v>0.70829999999999993</v>
      </c>
      <c r="U65" s="29"/>
      <c r="V65" s="29">
        <v>0.59570000000000001</v>
      </c>
      <c r="W65" s="29"/>
      <c r="X65" s="27">
        <f t="shared" si="25"/>
        <v>0.11259999999999992</v>
      </c>
      <c r="Y65" s="27"/>
      <c r="AA65" s="22">
        <v>0.70829999999999993</v>
      </c>
      <c r="AB65" s="22"/>
      <c r="AC65" s="22">
        <v>0.59570000000000001</v>
      </c>
      <c r="AD65" s="22"/>
    </row>
    <row r="66" spans="10:30" x14ac:dyDescent="0.25">
      <c r="J66" t="s">
        <v>19</v>
      </c>
      <c r="K66" s="23">
        <v>799</v>
      </c>
      <c r="L66" s="23"/>
      <c r="M66" s="23">
        <v>809</v>
      </c>
      <c r="N66" s="23"/>
      <c r="O66" s="23">
        <f t="shared" si="24"/>
        <v>10</v>
      </c>
      <c r="P66" s="23"/>
      <c r="S66" t="s">
        <v>19</v>
      </c>
      <c r="T66" s="29">
        <v>0.89359999999999995</v>
      </c>
      <c r="U66" s="29"/>
      <c r="V66" s="29">
        <v>0.82599999999999996</v>
      </c>
      <c r="W66" s="29"/>
      <c r="X66" s="27">
        <f t="shared" si="25"/>
        <v>6.7599999999999993E-2</v>
      </c>
      <c r="Y66" s="27"/>
      <c r="AA66" s="22">
        <v>0.89359999999999995</v>
      </c>
      <c r="AB66" s="22"/>
      <c r="AC66" s="22">
        <v>0.82599999999999996</v>
      </c>
      <c r="AD66" s="22"/>
    </row>
    <row r="67" spans="10:30" x14ac:dyDescent="0.25">
      <c r="J67" t="s">
        <v>20</v>
      </c>
      <c r="K67" s="23">
        <v>795</v>
      </c>
      <c r="L67" s="23"/>
      <c r="M67" s="23">
        <v>784</v>
      </c>
      <c r="N67" s="23"/>
      <c r="O67" s="23">
        <f t="shared" si="24"/>
        <v>-11</v>
      </c>
      <c r="P67" s="23"/>
      <c r="S67" t="s">
        <v>20</v>
      </c>
      <c r="T67" s="29">
        <v>0.90689999999999993</v>
      </c>
      <c r="U67" s="29"/>
      <c r="V67" s="29">
        <v>0.76080000000000003</v>
      </c>
      <c r="W67" s="29"/>
      <c r="X67" s="27">
        <f t="shared" si="25"/>
        <v>0.1460999999999999</v>
      </c>
      <c r="Y67" s="27"/>
      <c r="AA67" s="22">
        <v>0.90689999999999993</v>
      </c>
      <c r="AB67" s="22"/>
      <c r="AC67" s="22">
        <v>0.76080000000000003</v>
      </c>
      <c r="AD67" s="22"/>
    </row>
    <row r="68" spans="10:30" x14ac:dyDescent="0.25">
      <c r="J68" s="15" t="s">
        <v>21</v>
      </c>
      <c r="K68" s="26">
        <v>637</v>
      </c>
      <c r="L68" s="26"/>
      <c r="M68" s="26">
        <v>629</v>
      </c>
      <c r="N68" s="26"/>
      <c r="O68" s="26">
        <f t="shared" si="24"/>
        <v>-8</v>
      </c>
      <c r="P68" s="26"/>
      <c r="Q68" s="15"/>
      <c r="R68" s="15"/>
      <c r="S68" s="15" t="s">
        <v>21</v>
      </c>
      <c r="T68" s="30">
        <v>0.97870000000000001</v>
      </c>
      <c r="U68" s="30"/>
      <c r="V68" s="30">
        <v>1</v>
      </c>
      <c r="W68" s="30"/>
      <c r="X68" s="28">
        <f t="shared" si="25"/>
        <v>-2.1299999999999986E-2</v>
      </c>
      <c r="Y68" s="28"/>
      <c r="AA68" s="21">
        <v>0.97909999999999997</v>
      </c>
      <c r="AB68" s="21"/>
      <c r="AC68" s="22">
        <v>0.91480000000000006</v>
      </c>
      <c r="AD68" s="22"/>
    </row>
    <row r="69" spans="10:30" x14ac:dyDescent="0.25">
      <c r="J69" t="s">
        <v>22</v>
      </c>
      <c r="K69" s="23">
        <v>720</v>
      </c>
      <c r="L69" s="23"/>
      <c r="M69" s="23">
        <v>760</v>
      </c>
      <c r="N69" s="23"/>
      <c r="O69" s="23">
        <f t="shared" si="24"/>
        <v>40</v>
      </c>
      <c r="P69" s="23"/>
      <c r="S69" t="s">
        <v>22</v>
      </c>
      <c r="T69" s="24">
        <v>0.97909999999999997</v>
      </c>
      <c r="U69" s="24"/>
      <c r="V69" s="29">
        <v>0.91480000000000006</v>
      </c>
      <c r="W69" s="29"/>
      <c r="X69" s="27">
        <f t="shared" si="25"/>
        <v>6.4299999999999913E-2</v>
      </c>
      <c r="Y69" s="27"/>
      <c r="AA69" s="22">
        <v>0.95829999999999993</v>
      </c>
      <c r="AB69" s="22"/>
      <c r="AC69" s="22">
        <v>0.89579999999999993</v>
      </c>
      <c r="AD69" s="22"/>
    </row>
    <row r="70" spans="10:30" x14ac:dyDescent="0.25">
      <c r="J70" t="s">
        <v>23</v>
      </c>
      <c r="K70" s="23">
        <v>773</v>
      </c>
      <c r="L70" s="23"/>
      <c r="M70" s="23">
        <v>776</v>
      </c>
      <c r="N70" s="23"/>
      <c r="O70" s="23">
        <f t="shared" si="24"/>
        <v>3</v>
      </c>
      <c r="P70" s="23"/>
      <c r="S70" t="s">
        <v>23</v>
      </c>
      <c r="T70" s="29">
        <v>0.95829999999999993</v>
      </c>
      <c r="U70" s="29"/>
      <c r="V70" s="29">
        <v>0.89579999999999993</v>
      </c>
      <c r="W70" s="29"/>
      <c r="X70" s="27">
        <f t="shared" si="25"/>
        <v>6.25E-2</v>
      </c>
      <c r="Y70" s="27"/>
      <c r="AA70" s="21">
        <v>0.75</v>
      </c>
      <c r="AB70" s="21"/>
      <c r="AC70" s="21">
        <v>0.64580000000000004</v>
      </c>
      <c r="AD70" s="21"/>
    </row>
    <row r="71" spans="10:30" x14ac:dyDescent="0.25">
      <c r="J71" t="s">
        <v>24</v>
      </c>
      <c r="K71" s="23">
        <v>843</v>
      </c>
      <c r="L71" s="23"/>
      <c r="M71" s="23">
        <v>806</v>
      </c>
      <c r="N71" s="23"/>
      <c r="O71" s="23">
        <f t="shared" ref="O71" si="26">M71-K71</f>
        <v>-37</v>
      </c>
      <c r="P71" s="23"/>
      <c r="S71" t="s">
        <v>24</v>
      </c>
      <c r="T71" s="24">
        <v>0.75</v>
      </c>
      <c r="U71" s="24"/>
      <c r="V71" s="24">
        <v>0.64580000000000004</v>
      </c>
      <c r="W71" s="24"/>
      <c r="X71" s="27">
        <f t="shared" ref="X71:X73" si="27">T71-V71</f>
        <v>0.10419999999999996</v>
      </c>
      <c r="Y71" s="27"/>
      <c r="Z71" s="2"/>
      <c r="AA71" s="21">
        <v>0.60409999999999997</v>
      </c>
      <c r="AB71" s="21"/>
      <c r="AC71" s="21">
        <v>0.4375</v>
      </c>
      <c r="AD71" s="21"/>
    </row>
    <row r="72" spans="10:30" x14ac:dyDescent="0.25">
      <c r="J72" t="s">
        <v>25</v>
      </c>
      <c r="K72" s="23">
        <v>866</v>
      </c>
      <c r="L72" s="23"/>
      <c r="M72" s="23">
        <v>999</v>
      </c>
      <c r="N72" s="23"/>
      <c r="O72" s="23">
        <f t="shared" ref="O72" si="28">M72-K72</f>
        <v>133</v>
      </c>
      <c r="P72" s="23"/>
      <c r="S72" t="s">
        <v>25</v>
      </c>
      <c r="T72" s="24">
        <v>0.60409999999999997</v>
      </c>
      <c r="U72" s="24"/>
      <c r="V72" s="24">
        <v>0.4375</v>
      </c>
      <c r="W72" s="24"/>
      <c r="X72" s="27">
        <f t="shared" si="27"/>
        <v>0.16659999999999997</v>
      </c>
      <c r="Y72" s="27"/>
      <c r="Z72" s="2"/>
      <c r="AA72" s="21">
        <v>0.8125</v>
      </c>
      <c r="AB72" s="21"/>
      <c r="AC72" s="21">
        <v>0.70830000000000004</v>
      </c>
      <c r="AD72" s="21"/>
    </row>
    <row r="73" spans="10:30" x14ac:dyDescent="0.25">
      <c r="J73" t="s">
        <v>26</v>
      </c>
      <c r="K73" s="23">
        <v>692</v>
      </c>
      <c r="L73" s="23"/>
      <c r="M73" s="23">
        <v>735</v>
      </c>
      <c r="N73" s="23"/>
      <c r="O73" s="23">
        <f t="shared" ref="O73:O75" si="29">M73-K73</f>
        <v>43</v>
      </c>
      <c r="P73" s="23"/>
      <c r="S73" t="s">
        <v>26</v>
      </c>
      <c r="T73" s="24">
        <v>0.8125</v>
      </c>
      <c r="U73" s="24"/>
      <c r="V73" s="24">
        <v>0.70830000000000004</v>
      </c>
      <c r="W73" s="24"/>
      <c r="X73" s="27">
        <f t="shared" si="27"/>
        <v>0.10419999999999996</v>
      </c>
      <c r="Y73" s="27"/>
      <c r="Z73" s="2"/>
      <c r="AA73" s="31">
        <v>0.54</v>
      </c>
      <c r="AB73" s="31"/>
      <c r="AC73" s="31">
        <v>0.56000000000000005</v>
      </c>
      <c r="AD73" s="31"/>
    </row>
    <row r="74" spans="10:30" x14ac:dyDescent="0.25">
      <c r="J74" s="15" t="s">
        <v>27</v>
      </c>
      <c r="K74" s="26">
        <v>1058</v>
      </c>
      <c r="L74" s="26"/>
      <c r="M74" s="26">
        <v>1000</v>
      </c>
      <c r="N74" s="26"/>
      <c r="O74" s="26">
        <f t="shared" si="29"/>
        <v>-58</v>
      </c>
      <c r="P74" s="26"/>
      <c r="Q74" s="15"/>
      <c r="R74" s="15"/>
      <c r="S74" s="15" t="s">
        <v>27</v>
      </c>
      <c r="T74" s="26">
        <v>36.36</v>
      </c>
      <c r="U74" s="26"/>
      <c r="V74" s="26">
        <v>60.41</v>
      </c>
      <c r="W74" s="26"/>
      <c r="X74" s="26">
        <f t="shared" ref="X74" si="30">T74-V74</f>
        <v>-24.049999999999997</v>
      </c>
      <c r="Y74" s="26"/>
    </row>
    <row r="75" spans="10:30" x14ac:dyDescent="0.25">
      <c r="J75" s="14" t="s">
        <v>28</v>
      </c>
      <c r="K75" s="25">
        <v>875</v>
      </c>
      <c r="L75" s="25"/>
      <c r="M75" s="25">
        <v>818</v>
      </c>
      <c r="N75" s="25"/>
      <c r="O75" s="25">
        <f t="shared" si="29"/>
        <v>-57</v>
      </c>
      <c r="P75" s="25"/>
      <c r="Q75" s="14"/>
      <c r="R75" s="14"/>
      <c r="S75" s="14" t="s">
        <v>28</v>
      </c>
      <c r="T75" s="25">
        <v>54.16</v>
      </c>
      <c r="U75" s="25"/>
      <c r="V75" s="25">
        <v>56.25</v>
      </c>
      <c r="W75" s="25"/>
      <c r="X75" s="25">
        <f t="shared" ref="X75" si="31">T75-V75</f>
        <v>-2.0900000000000034</v>
      </c>
      <c r="Y75" s="25"/>
      <c r="AA75">
        <f>SUM(AA60:AB73)/14</f>
        <v>0.81062960662525874</v>
      </c>
      <c r="AC75">
        <f>SUM(AC60:AD73)/14</f>
        <v>0.73174336152592379</v>
      </c>
    </row>
    <row r="76" spans="10:30" x14ac:dyDescent="0.25">
      <c r="T76" s="23">
        <f>SUM(T60:U67,T69:U73,T75)/14</f>
        <v>4.640629606625259</v>
      </c>
      <c r="U76" s="23"/>
      <c r="V76" s="23">
        <f>SUM(V60:W67,V69:W73,V75)/14</f>
        <v>4.7096005043830669</v>
      </c>
      <c r="W76" s="23"/>
      <c r="X76" s="23">
        <f>SUM(X60:Y67,X69:Y73,X75)/14</f>
        <v>-6.8970897757808292E-2</v>
      </c>
      <c r="Y76" s="23"/>
      <c r="AA76">
        <f>1-AA75</f>
        <v>0.18937039337474126</v>
      </c>
      <c r="AC76">
        <f>1-AC75</f>
        <v>0.26825663847407621</v>
      </c>
    </row>
    <row r="77" spans="10:30" x14ac:dyDescent="0.25">
      <c r="T77" s="6">
        <f>AVERAGE(T60:U67,T69:U73,T75)</f>
        <v>4.640629606625259</v>
      </c>
      <c r="V77" s="2"/>
      <c r="W77" s="2"/>
      <c r="X77" s="2"/>
      <c r="Y77" s="2"/>
    </row>
    <row r="78" spans="10:30" x14ac:dyDescent="0.25">
      <c r="J78" s="23" t="s">
        <v>29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AA78" s="5">
        <f>AVERAGE(AA60:AB73)</f>
        <v>0.81062960662525874</v>
      </c>
      <c r="AC78" s="5">
        <f>AVERAGE(AC60:AD73)</f>
        <v>0.73174336152592379</v>
      </c>
    </row>
    <row r="79" spans="10:30" x14ac:dyDescent="0.25"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AA79">
        <f>STDEV(AA60:AB73)</f>
        <v>0.13333067486651551</v>
      </c>
      <c r="AC79">
        <f>_xlfn.STDEV.S(AC60:AD73)</f>
        <v>0.14186172280109194</v>
      </c>
    </row>
    <row r="80" spans="10:30" x14ac:dyDescent="0.25">
      <c r="S80" s="23"/>
      <c r="T80" s="23"/>
      <c r="U80" s="23"/>
      <c r="Y80" s="23" t="s">
        <v>32</v>
      </c>
      <c r="Z80" s="23"/>
      <c r="AA80" s="23"/>
    </row>
    <row r="81" spans="13:27" x14ac:dyDescent="0.25">
      <c r="N81" s="3" t="s">
        <v>10</v>
      </c>
      <c r="O81" s="3" t="s">
        <v>11</v>
      </c>
      <c r="P81" s="3" t="s">
        <v>3</v>
      </c>
      <c r="S81" s="3"/>
      <c r="T81" s="3"/>
      <c r="U81" s="3"/>
      <c r="Y81" s="3" t="s">
        <v>10</v>
      </c>
      <c r="Z81" s="3" t="s">
        <v>11</v>
      </c>
      <c r="AA81" s="3" t="s">
        <v>3</v>
      </c>
    </row>
    <row r="82" spans="13:27" x14ac:dyDescent="0.25">
      <c r="M82" t="s">
        <v>4</v>
      </c>
      <c r="N82">
        <v>3.14</v>
      </c>
      <c r="O82">
        <v>2.89</v>
      </c>
      <c r="P82" s="13">
        <f>N82-O82</f>
        <v>0.25</v>
      </c>
      <c r="X82" t="s">
        <v>4</v>
      </c>
      <c r="Y82" s="19">
        <v>4.0000000000000001E-3</v>
      </c>
      <c r="Z82" s="19">
        <v>4.0000000000000001E-3</v>
      </c>
      <c r="AA82" s="19">
        <f>Z82-Y82</f>
        <v>0</v>
      </c>
    </row>
    <row r="83" spans="13:27" x14ac:dyDescent="0.25">
      <c r="M83" t="s">
        <v>5</v>
      </c>
      <c r="N83">
        <v>3.86</v>
      </c>
      <c r="O83">
        <v>3.71</v>
      </c>
      <c r="P83" s="13">
        <f>N83-O83</f>
        <v>0.14999999999999991</v>
      </c>
      <c r="X83" t="s">
        <v>5</v>
      </c>
      <c r="Y83" s="19">
        <v>4.0000000000000001E-3</v>
      </c>
      <c r="Z83" s="19">
        <v>2E-3</v>
      </c>
      <c r="AA83" s="19">
        <f t="shared" ref="AA83:AA97" si="32">Z83-Y83</f>
        <v>-2E-3</v>
      </c>
    </row>
    <row r="84" spans="13:27" x14ac:dyDescent="0.25">
      <c r="M84" t="s">
        <v>6</v>
      </c>
      <c r="N84">
        <v>4.54</v>
      </c>
      <c r="O84">
        <v>3.95</v>
      </c>
      <c r="P84" s="13">
        <f>N84-O84</f>
        <v>0.58999999999999986</v>
      </c>
      <c r="X84" t="s">
        <v>6</v>
      </c>
      <c r="Y84" s="19">
        <v>0</v>
      </c>
      <c r="Z84" s="19">
        <v>2E-3</v>
      </c>
      <c r="AA84" s="19">
        <f t="shared" si="32"/>
        <v>2E-3</v>
      </c>
    </row>
    <row r="85" spans="13:27" x14ac:dyDescent="0.25">
      <c r="M85" t="s">
        <v>16</v>
      </c>
      <c r="N85">
        <v>4.0999999999999996</v>
      </c>
      <c r="O85">
        <v>4.08</v>
      </c>
      <c r="P85" s="13">
        <f>N85-O85</f>
        <v>1.9999999999999574E-2</v>
      </c>
      <c r="X85" t="s">
        <v>16</v>
      </c>
      <c r="Y85" s="19">
        <v>0</v>
      </c>
      <c r="Z85" s="19">
        <v>0</v>
      </c>
      <c r="AA85" s="19">
        <f t="shared" si="32"/>
        <v>0</v>
      </c>
    </row>
    <row r="86" spans="13:27" x14ac:dyDescent="0.25">
      <c r="M86" t="s">
        <v>17</v>
      </c>
      <c r="N86">
        <v>3.76</v>
      </c>
      <c r="O86">
        <v>3.93</v>
      </c>
      <c r="P86" s="13">
        <f>N86-O86</f>
        <v>-0.17000000000000037</v>
      </c>
      <c r="X86" t="s">
        <v>17</v>
      </c>
      <c r="Y86" s="19">
        <v>2E-3</v>
      </c>
      <c r="Z86" s="19">
        <v>0</v>
      </c>
      <c r="AA86" s="19">
        <f t="shared" si="32"/>
        <v>-2E-3</v>
      </c>
    </row>
    <row r="87" spans="13:27" x14ac:dyDescent="0.25">
      <c r="M87" t="s">
        <v>18</v>
      </c>
      <c r="N87">
        <v>3.36</v>
      </c>
      <c r="O87">
        <v>3.06</v>
      </c>
      <c r="P87" s="13">
        <f>N87-O87</f>
        <v>0.29999999999999982</v>
      </c>
      <c r="X87" t="s">
        <v>18</v>
      </c>
      <c r="Y87" s="19">
        <v>2E-3</v>
      </c>
      <c r="Z87" s="19">
        <v>2E-3</v>
      </c>
      <c r="AA87" s="19">
        <f t="shared" si="32"/>
        <v>0</v>
      </c>
    </row>
    <row r="88" spans="13:27" x14ac:dyDescent="0.25">
      <c r="M88" t="s">
        <v>19</v>
      </c>
      <c r="N88">
        <v>4.28</v>
      </c>
      <c r="O88">
        <v>3.97</v>
      </c>
      <c r="P88" s="13">
        <f>N88-O88</f>
        <v>0.31000000000000005</v>
      </c>
      <c r="X88" t="s">
        <v>19</v>
      </c>
      <c r="Y88" s="19">
        <v>0</v>
      </c>
      <c r="Z88" s="19">
        <v>0</v>
      </c>
      <c r="AA88" s="19">
        <f t="shared" si="32"/>
        <v>0</v>
      </c>
    </row>
    <row r="89" spans="13:27" x14ac:dyDescent="0.25">
      <c r="M89" t="s">
        <v>20</v>
      </c>
      <c r="N89">
        <v>4.3600000000000003</v>
      </c>
      <c r="O89">
        <v>3.74</v>
      </c>
      <c r="P89" s="13">
        <f>N89-O89</f>
        <v>0.62000000000000011</v>
      </c>
      <c r="X89" t="s">
        <v>20</v>
      </c>
      <c r="Y89" s="19">
        <v>0</v>
      </c>
      <c r="Z89" s="19">
        <v>0</v>
      </c>
      <c r="AA89" s="19">
        <f t="shared" si="32"/>
        <v>0</v>
      </c>
    </row>
    <row r="90" spans="13:27" x14ac:dyDescent="0.25">
      <c r="M90" s="15" t="s">
        <v>21</v>
      </c>
      <c r="N90" s="15">
        <v>4.29</v>
      </c>
      <c r="O90" s="15">
        <v>5.34</v>
      </c>
      <c r="P90" s="15">
        <f>N90-O90</f>
        <v>-1.0499999999999998</v>
      </c>
      <c r="R90" s="15"/>
      <c r="X90" s="15" t="s">
        <v>21</v>
      </c>
      <c r="Y90" s="38">
        <v>0.01</v>
      </c>
      <c r="Z90" s="38">
        <v>0</v>
      </c>
      <c r="AA90" s="38">
        <f t="shared" si="32"/>
        <v>-0.01</v>
      </c>
    </row>
    <row r="91" spans="13:27" x14ac:dyDescent="0.25">
      <c r="M91" t="s">
        <v>22</v>
      </c>
      <c r="N91">
        <v>4.63</v>
      </c>
      <c r="O91">
        <v>4.04</v>
      </c>
      <c r="P91" s="13">
        <f>N91-O91</f>
        <v>0.58999999999999986</v>
      </c>
      <c r="X91" t="s">
        <v>22</v>
      </c>
      <c r="Y91" s="19">
        <v>4.0000000000000001E-3</v>
      </c>
      <c r="Z91" s="19">
        <v>0</v>
      </c>
      <c r="AA91" s="19">
        <f t="shared" si="32"/>
        <v>-4.0000000000000001E-3</v>
      </c>
    </row>
    <row r="92" spans="13:27" x14ac:dyDescent="0.25">
      <c r="M92" t="s">
        <v>23</v>
      </c>
      <c r="N92">
        <v>4.76</v>
      </c>
      <c r="O92">
        <v>4.07</v>
      </c>
      <c r="P92" s="13">
        <f>N92-O92</f>
        <v>0.6899999999999995</v>
      </c>
      <c r="X92" t="s">
        <v>23</v>
      </c>
      <c r="Y92" s="19">
        <v>0</v>
      </c>
      <c r="Z92" s="19">
        <v>2E-3</v>
      </c>
      <c r="AA92" s="19">
        <f t="shared" si="32"/>
        <v>2E-3</v>
      </c>
    </row>
    <row r="93" spans="13:27" x14ac:dyDescent="0.25">
      <c r="M93" t="s">
        <v>24</v>
      </c>
      <c r="N93">
        <v>3.49</v>
      </c>
      <c r="O93">
        <v>3.4</v>
      </c>
      <c r="P93" s="13">
        <f>N93-O93</f>
        <v>9.0000000000000302E-2</v>
      </c>
      <c r="X93" t="s">
        <v>24</v>
      </c>
      <c r="Y93" s="19">
        <v>2E-3</v>
      </c>
      <c r="Z93" s="19">
        <v>0</v>
      </c>
      <c r="AA93" s="19">
        <f t="shared" si="32"/>
        <v>-2E-3</v>
      </c>
    </row>
    <row r="94" spans="13:27" x14ac:dyDescent="0.25">
      <c r="M94" t="s">
        <v>25</v>
      </c>
      <c r="N94">
        <v>1.92</v>
      </c>
      <c r="O94">
        <v>2.1</v>
      </c>
      <c r="P94" s="13">
        <f>N94-O94</f>
        <v>-0.18000000000000016</v>
      </c>
      <c r="X94" t="s">
        <v>25</v>
      </c>
      <c r="Y94" s="19">
        <v>1.4E-2</v>
      </c>
      <c r="Z94" s="19">
        <v>1.0999999999999999E-2</v>
      </c>
      <c r="AA94" s="19">
        <f t="shared" si="32"/>
        <v>-3.0000000000000009E-3</v>
      </c>
    </row>
    <row r="95" spans="13:27" x14ac:dyDescent="0.25">
      <c r="M95" t="s">
        <v>26</v>
      </c>
      <c r="N95">
        <v>3.33</v>
      </c>
      <c r="O95">
        <v>3.58</v>
      </c>
      <c r="P95" s="13">
        <f>N95-O95</f>
        <v>-0.25</v>
      </c>
      <c r="X95" t="s">
        <v>26</v>
      </c>
      <c r="Y95" s="19">
        <v>7.0000000000000001E-3</v>
      </c>
      <c r="Z95" s="19">
        <v>0</v>
      </c>
      <c r="AA95" s="19">
        <f t="shared" si="32"/>
        <v>-7.0000000000000001E-3</v>
      </c>
    </row>
    <row r="96" spans="13:27" x14ac:dyDescent="0.25">
      <c r="M96" s="15" t="s">
        <v>27</v>
      </c>
      <c r="N96" s="15">
        <v>2.64</v>
      </c>
      <c r="O96" s="15">
        <v>2.77</v>
      </c>
      <c r="P96" s="15">
        <f>N96-O96</f>
        <v>-0.12999999999999989</v>
      </c>
      <c r="R96" s="15"/>
      <c r="X96" s="15" t="s">
        <v>27</v>
      </c>
      <c r="Y96" s="38">
        <v>4.0000000000000001E-3</v>
      </c>
      <c r="Z96" s="38">
        <v>0</v>
      </c>
      <c r="AA96" s="38">
        <f t="shared" si="32"/>
        <v>-4.0000000000000001E-3</v>
      </c>
    </row>
    <row r="97" spans="13:27" x14ac:dyDescent="0.25">
      <c r="M97" t="s">
        <v>28</v>
      </c>
      <c r="N97">
        <v>3.14</v>
      </c>
      <c r="O97">
        <v>3.19</v>
      </c>
      <c r="P97" s="13">
        <f>N97-O97</f>
        <v>-4.9999999999999822E-2</v>
      </c>
      <c r="X97" t="s">
        <v>28</v>
      </c>
      <c r="Y97" s="19">
        <v>0</v>
      </c>
      <c r="Z97" s="19">
        <v>0</v>
      </c>
      <c r="AA97" s="19">
        <f t="shared" si="32"/>
        <v>0</v>
      </c>
    </row>
    <row r="99" spans="13:27" x14ac:dyDescent="0.25">
      <c r="M99" s="3" t="s">
        <v>39</v>
      </c>
      <c r="N99">
        <f>SUM(N82:N89,N91:N95,N97)/14</f>
        <v>3.7621428571428575</v>
      </c>
      <c r="O99">
        <f>SUM(O82:O89,O91:O95,O97)/14</f>
        <v>3.5507142857142853</v>
      </c>
      <c r="P99">
        <f>SUM(P82:P89,P91:P95,P97)/14</f>
        <v>0.21142857142857133</v>
      </c>
      <c r="X99" s="3" t="s">
        <v>39</v>
      </c>
    </row>
    <row r="113" spans="9:10" x14ac:dyDescent="0.25">
      <c r="I113" t="s">
        <v>30</v>
      </c>
      <c r="J113" t="s">
        <v>31</v>
      </c>
    </row>
    <row r="114" spans="9:10" x14ac:dyDescent="0.25">
      <c r="I114">
        <v>0.92</v>
      </c>
      <c r="J114">
        <v>0.78</v>
      </c>
    </row>
  </sheetData>
  <mergeCells count="266">
    <mergeCell ref="S80:U80"/>
    <mergeCell ref="Y80:AA80"/>
    <mergeCell ref="T19:U19"/>
    <mergeCell ref="V19:W19"/>
    <mergeCell ref="J78:Y79"/>
    <mergeCell ref="X8:Y8"/>
    <mergeCell ref="X9:Y9"/>
    <mergeCell ref="X10:Y10"/>
    <mergeCell ref="X11:Y11"/>
    <mergeCell ref="X12:Y12"/>
    <mergeCell ref="X59:Y59"/>
    <mergeCell ref="K13:L13"/>
    <mergeCell ref="M9:N9"/>
    <mergeCell ref="M10:N10"/>
    <mergeCell ref="K8:L8"/>
    <mergeCell ref="K9:L9"/>
    <mergeCell ref="K10:L10"/>
    <mergeCell ref="K11:L11"/>
    <mergeCell ref="K12:L12"/>
    <mergeCell ref="K59:L59"/>
    <mergeCell ref="M59:N59"/>
    <mergeCell ref="O59:P59"/>
    <mergeCell ref="T59:U59"/>
    <mergeCell ref="V59:W59"/>
    <mergeCell ref="M13:N13"/>
    <mergeCell ref="V8:W8"/>
    <mergeCell ref="V9:W9"/>
    <mergeCell ref="V10:W10"/>
    <mergeCell ref="V11:W11"/>
    <mergeCell ref="V12:W12"/>
    <mergeCell ref="V13:W13"/>
    <mergeCell ref="O13:P13"/>
    <mergeCell ref="O12:P12"/>
    <mergeCell ref="O11:P11"/>
    <mergeCell ref="O10:P10"/>
    <mergeCell ref="O9:P9"/>
    <mergeCell ref="O8:P8"/>
    <mergeCell ref="T8:U8"/>
    <mergeCell ref="T9:U9"/>
    <mergeCell ref="T11:U11"/>
    <mergeCell ref="T10:U10"/>
    <mergeCell ref="T12:U12"/>
    <mergeCell ref="T13:U13"/>
    <mergeCell ref="M8:N8"/>
    <mergeCell ref="X13:Y13"/>
    <mergeCell ref="M11:N11"/>
    <mergeCell ref="M12:N12"/>
    <mergeCell ref="K21:M21"/>
    <mergeCell ref="N21:P21"/>
    <mergeCell ref="T21:V21"/>
    <mergeCell ref="W21:Y21"/>
    <mergeCell ref="J49:Z54"/>
    <mergeCell ref="J57:S57"/>
    <mergeCell ref="U57:AB57"/>
    <mergeCell ref="T18:U18"/>
    <mergeCell ref="O18:P18"/>
    <mergeCell ref="O17:P17"/>
    <mergeCell ref="O16:P16"/>
    <mergeCell ref="O15:P15"/>
    <mergeCell ref="O14:P14"/>
    <mergeCell ref="M14:N14"/>
    <mergeCell ref="K14:L14"/>
    <mergeCell ref="K15:L15"/>
    <mergeCell ref="K16:L16"/>
    <mergeCell ref="K17:L17"/>
    <mergeCell ref="K18:L18"/>
    <mergeCell ref="M15:N15"/>
    <mergeCell ref="M16:N16"/>
    <mergeCell ref="W58:X58"/>
    <mergeCell ref="Y58:Z58"/>
    <mergeCell ref="AB28:AC28"/>
    <mergeCell ref="AB29:AC29"/>
    <mergeCell ref="V15:W15"/>
    <mergeCell ref="V16:W16"/>
    <mergeCell ref="V17:W17"/>
    <mergeCell ref="Z14:AA14"/>
    <mergeCell ref="AB14:AC14"/>
    <mergeCell ref="Z15:AA15"/>
    <mergeCell ref="AB15:AC15"/>
    <mergeCell ref="Z16:AA16"/>
    <mergeCell ref="AB16:AC16"/>
    <mergeCell ref="Z17:AA17"/>
    <mergeCell ref="AB17:AC17"/>
    <mergeCell ref="Z18:AA18"/>
    <mergeCell ref="X19:Y19"/>
    <mergeCell ref="AB24:AC24"/>
    <mergeCell ref="AB25:AC25"/>
    <mergeCell ref="AB26:AC26"/>
    <mergeCell ref="AB27:AC27"/>
    <mergeCell ref="K7:L7"/>
    <mergeCell ref="M7:N7"/>
    <mergeCell ref="T7:U7"/>
    <mergeCell ref="V7:W7"/>
    <mergeCell ref="X7:Y7"/>
    <mergeCell ref="O7:P7"/>
    <mergeCell ref="K6:L6"/>
    <mergeCell ref="M6:N6"/>
    <mergeCell ref="T6:U6"/>
    <mergeCell ref="V6:W6"/>
    <mergeCell ref="X6:Y6"/>
    <mergeCell ref="O6:P6"/>
    <mergeCell ref="K5:L5"/>
    <mergeCell ref="M5:N5"/>
    <mergeCell ref="T5:U5"/>
    <mergeCell ref="V5:W5"/>
    <mergeCell ref="X5:Y5"/>
    <mergeCell ref="O5:P5"/>
    <mergeCell ref="K4:L4"/>
    <mergeCell ref="M4:N4"/>
    <mergeCell ref="T4:U4"/>
    <mergeCell ref="V4:W4"/>
    <mergeCell ref="X4:Y4"/>
    <mergeCell ref="O4:P4"/>
    <mergeCell ref="X2:Y2"/>
    <mergeCell ref="K3:L3"/>
    <mergeCell ref="M3:N3"/>
    <mergeCell ref="T3:U3"/>
    <mergeCell ref="V3:W3"/>
    <mergeCell ref="X3:Y3"/>
    <mergeCell ref="K2:L2"/>
    <mergeCell ref="M2:N2"/>
    <mergeCell ref="O2:P2"/>
    <mergeCell ref="T2:U2"/>
    <mergeCell ref="V2:W2"/>
    <mergeCell ref="O3:P3"/>
    <mergeCell ref="K60:L60"/>
    <mergeCell ref="K61:L61"/>
    <mergeCell ref="K62:L62"/>
    <mergeCell ref="K63:L63"/>
    <mergeCell ref="K64:L64"/>
    <mergeCell ref="M60:N60"/>
    <mergeCell ref="M61:N61"/>
    <mergeCell ref="M62:N62"/>
    <mergeCell ref="M63:N63"/>
    <mergeCell ref="M64:N64"/>
    <mergeCell ref="M69:N69"/>
    <mergeCell ref="M70:N70"/>
    <mergeCell ref="K65:L65"/>
    <mergeCell ref="K66:L66"/>
    <mergeCell ref="K67:L67"/>
    <mergeCell ref="K68:L68"/>
    <mergeCell ref="K69:L69"/>
    <mergeCell ref="M65:N65"/>
    <mergeCell ref="M66:N66"/>
    <mergeCell ref="M67:N67"/>
    <mergeCell ref="M68:N68"/>
    <mergeCell ref="K75:L75"/>
    <mergeCell ref="M71:N71"/>
    <mergeCell ref="M72:N72"/>
    <mergeCell ref="M73:N73"/>
    <mergeCell ref="M74:N74"/>
    <mergeCell ref="M75:N75"/>
    <mergeCell ref="T70:U70"/>
    <mergeCell ref="K71:L71"/>
    <mergeCell ref="K72:L72"/>
    <mergeCell ref="K73:L73"/>
    <mergeCell ref="K74:L74"/>
    <mergeCell ref="O74:P74"/>
    <mergeCell ref="O73:P73"/>
    <mergeCell ref="O72:P72"/>
    <mergeCell ref="O71:P71"/>
    <mergeCell ref="O70:P70"/>
    <mergeCell ref="K70:L70"/>
    <mergeCell ref="T75:U75"/>
    <mergeCell ref="O75:P75"/>
    <mergeCell ref="AA70:AB70"/>
    <mergeCell ref="AC70:AD70"/>
    <mergeCell ref="AA71:AB71"/>
    <mergeCell ref="AC71:AD71"/>
    <mergeCell ref="AA72:AB72"/>
    <mergeCell ref="AC72:AD72"/>
    <mergeCell ref="AA73:AB73"/>
    <mergeCell ref="AC73:AD73"/>
    <mergeCell ref="V65:W65"/>
    <mergeCell ref="V66:W66"/>
    <mergeCell ref="V67:W67"/>
    <mergeCell ref="V68:W68"/>
    <mergeCell ref="V69:W69"/>
    <mergeCell ref="X65:Y65"/>
    <mergeCell ref="X66:Y66"/>
    <mergeCell ref="X67:Y67"/>
    <mergeCell ref="X68:Y68"/>
    <mergeCell ref="X69:Y69"/>
    <mergeCell ref="AA65:AB65"/>
    <mergeCell ref="AC65:AD65"/>
    <mergeCell ref="AA66:AB66"/>
    <mergeCell ref="AC66:AD66"/>
    <mergeCell ref="AA67:AB67"/>
    <mergeCell ref="AC67:AD67"/>
    <mergeCell ref="X60:Y60"/>
    <mergeCell ref="X61:Y61"/>
    <mergeCell ref="X62:Y62"/>
    <mergeCell ref="X63:Y63"/>
    <mergeCell ref="X64:Y64"/>
    <mergeCell ref="V74:W74"/>
    <mergeCell ref="V75:W75"/>
    <mergeCell ref="V70:W70"/>
    <mergeCell ref="T74:U74"/>
    <mergeCell ref="V60:W60"/>
    <mergeCell ref="V61:W61"/>
    <mergeCell ref="V62:W62"/>
    <mergeCell ref="V63:W63"/>
    <mergeCell ref="V64:W64"/>
    <mergeCell ref="X70:Y70"/>
    <mergeCell ref="X71:Y71"/>
    <mergeCell ref="X72:Y72"/>
    <mergeCell ref="X73:Y73"/>
    <mergeCell ref="T62:U62"/>
    <mergeCell ref="T63:U63"/>
    <mergeCell ref="T64:U64"/>
    <mergeCell ref="O61:P61"/>
    <mergeCell ref="O60:P60"/>
    <mergeCell ref="O69:P69"/>
    <mergeCell ref="O67:P67"/>
    <mergeCell ref="O68:P68"/>
    <mergeCell ref="O66:P66"/>
    <mergeCell ref="O65:P65"/>
    <mergeCell ref="T65:U65"/>
    <mergeCell ref="T66:U66"/>
    <mergeCell ref="T67:U67"/>
    <mergeCell ref="T68:U68"/>
    <mergeCell ref="T69:U69"/>
    <mergeCell ref="T60:U60"/>
    <mergeCell ref="T61:U61"/>
    <mergeCell ref="O64:P64"/>
    <mergeCell ref="O63:P63"/>
    <mergeCell ref="O62:P62"/>
    <mergeCell ref="M17:N17"/>
    <mergeCell ref="M18:N18"/>
    <mergeCell ref="AB18:AC18"/>
    <mergeCell ref="V18:W18"/>
    <mergeCell ref="X14:Y14"/>
    <mergeCell ref="X15:Y15"/>
    <mergeCell ref="X16:Y16"/>
    <mergeCell ref="X17:Y17"/>
    <mergeCell ref="X18:Y18"/>
    <mergeCell ref="T14:U14"/>
    <mergeCell ref="T15:U15"/>
    <mergeCell ref="T16:U16"/>
    <mergeCell ref="T17:U17"/>
    <mergeCell ref="V14:W14"/>
    <mergeCell ref="T76:U76"/>
    <mergeCell ref="V76:W76"/>
    <mergeCell ref="X76:Y76"/>
    <mergeCell ref="T71:U71"/>
    <mergeCell ref="T72:U72"/>
    <mergeCell ref="T73:U73"/>
    <mergeCell ref="V71:W71"/>
    <mergeCell ref="V72:W72"/>
    <mergeCell ref="V73:W73"/>
    <mergeCell ref="X75:Y75"/>
    <mergeCell ref="X74:Y74"/>
    <mergeCell ref="AA68:AB68"/>
    <mergeCell ref="AC68:AD68"/>
    <mergeCell ref="AA69:AB69"/>
    <mergeCell ref="AC69:AD69"/>
    <mergeCell ref="AA60:AB60"/>
    <mergeCell ref="AC60:AD60"/>
    <mergeCell ref="AA61:AB61"/>
    <mergeCell ref="AC61:AD61"/>
    <mergeCell ref="AA62:AB62"/>
    <mergeCell ref="AC62:AD62"/>
    <mergeCell ref="AA63:AB63"/>
    <mergeCell ref="AC63:AD63"/>
    <mergeCell ref="AA64:AB64"/>
    <mergeCell ref="AC64:AD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I95"/>
  <sheetViews>
    <sheetView tabSelected="1" workbookViewId="0">
      <selection activeCell="T44" sqref="T44"/>
    </sheetView>
  </sheetViews>
  <sheetFormatPr defaultRowHeight="15" x14ac:dyDescent="0.25"/>
  <sheetData>
    <row r="6" spans="2:35" x14ac:dyDescent="0.25">
      <c r="E6" s="3" t="s">
        <v>39</v>
      </c>
      <c r="F6" s="39">
        <f>AVERAGE(L13:M20,L22:M26,L28)</f>
        <v>0.9206619144537056</v>
      </c>
      <c r="G6" s="39">
        <f>AVERAGE(N13:O20,N22:O26,N28)</f>
        <v>0.79311552197802204</v>
      </c>
    </row>
    <row r="7" spans="2:35" x14ac:dyDescent="0.25">
      <c r="E7" s="3" t="s">
        <v>41</v>
      </c>
      <c r="F7">
        <f>_xlfn.STDEV.S(L13:M20,L22:M26,L28)</f>
        <v>4.7211758968346347E-2</v>
      </c>
      <c r="G7">
        <f>_xlfn.STDEV.S(N13:O20,N22:O26,N28)</f>
        <v>3.3096621701291448E-2</v>
      </c>
    </row>
    <row r="8" spans="2:35" x14ac:dyDescent="0.25">
      <c r="E8" s="3" t="s">
        <v>40</v>
      </c>
      <c r="F8" s="23">
        <v>3.15</v>
      </c>
      <c r="G8" s="23"/>
      <c r="N8" s="39"/>
    </row>
    <row r="11" spans="2:35" x14ac:dyDescent="0.25">
      <c r="U11" s="32" t="s">
        <v>8</v>
      </c>
      <c r="V11" s="32"/>
      <c r="W11" s="32"/>
      <c r="X11" s="32" t="s">
        <v>9</v>
      </c>
      <c r="Y11" s="32"/>
      <c r="Z11" s="32"/>
      <c r="AB11" s="3"/>
      <c r="AC11" s="1"/>
      <c r="AD11" s="32" t="s">
        <v>8</v>
      </c>
      <c r="AE11" s="33"/>
      <c r="AF11" s="33"/>
      <c r="AG11" s="32" t="s">
        <v>9</v>
      </c>
      <c r="AH11" s="32"/>
      <c r="AI11" s="32"/>
    </row>
    <row r="12" spans="2:35" x14ac:dyDescent="0.25">
      <c r="C12" s="32" t="s">
        <v>0</v>
      </c>
      <c r="D12" s="32"/>
      <c r="E12" s="32" t="s">
        <v>1</v>
      </c>
      <c r="F12" s="32"/>
      <c r="G12" s="32" t="s">
        <v>2</v>
      </c>
      <c r="H12" s="32"/>
      <c r="L12" s="32" t="s">
        <v>0</v>
      </c>
      <c r="M12" s="32"/>
      <c r="N12" s="32" t="s">
        <v>1</v>
      </c>
      <c r="O12" s="32"/>
      <c r="P12" s="32" t="s">
        <v>3</v>
      </c>
      <c r="Q12" s="32"/>
      <c r="U12" s="3" t="s">
        <v>10</v>
      </c>
      <c r="V12" s="3" t="s">
        <v>11</v>
      </c>
      <c r="W12" s="3" t="s">
        <v>2</v>
      </c>
      <c r="X12" s="3" t="s">
        <v>10</v>
      </c>
      <c r="Y12" s="3" t="s">
        <v>11</v>
      </c>
      <c r="Z12" s="3" t="s">
        <v>2</v>
      </c>
      <c r="AB12" s="3"/>
      <c r="AC12" s="3"/>
      <c r="AD12" s="3" t="s">
        <v>10</v>
      </c>
      <c r="AE12" s="3" t="s">
        <v>11</v>
      </c>
      <c r="AF12" s="3" t="s">
        <v>3</v>
      </c>
      <c r="AG12" s="3" t="s">
        <v>10</v>
      </c>
      <c r="AH12" s="3" t="s">
        <v>11</v>
      </c>
      <c r="AI12" s="3" t="s">
        <v>3</v>
      </c>
    </row>
    <row r="13" spans="2:35" x14ac:dyDescent="0.25">
      <c r="B13" t="s">
        <v>4</v>
      </c>
      <c r="C13" s="23">
        <v>899</v>
      </c>
      <c r="D13" s="23"/>
      <c r="E13" s="23">
        <v>925</v>
      </c>
      <c r="F13" s="23"/>
      <c r="G13" s="23">
        <f t="shared" ref="G13:G28" si="0">E13-C13</f>
        <v>26</v>
      </c>
      <c r="H13" s="23"/>
      <c r="K13" t="s">
        <v>4</v>
      </c>
      <c r="L13" s="40">
        <v>0.86363636363636365</v>
      </c>
      <c r="M13" s="40"/>
      <c r="N13" s="40">
        <v>0.76923076923076927</v>
      </c>
      <c r="O13" s="40"/>
      <c r="P13" s="42">
        <f>L13-N13</f>
        <v>9.4405594405594373E-2</v>
      </c>
      <c r="Q13" s="42"/>
      <c r="T13" t="s">
        <v>4</v>
      </c>
      <c r="U13" s="4">
        <v>909</v>
      </c>
      <c r="V13" s="4">
        <v>931</v>
      </c>
      <c r="W13" s="4">
        <f>V13-U13</f>
        <v>22</v>
      </c>
      <c r="X13" s="4">
        <v>890</v>
      </c>
      <c r="Y13" s="4">
        <v>918</v>
      </c>
      <c r="Z13" s="4">
        <f>Y13-X13</f>
        <v>28</v>
      </c>
      <c r="AC13" t="s">
        <v>4</v>
      </c>
      <c r="AD13" s="6">
        <v>0.87096774193548387</v>
      </c>
      <c r="AE13" s="6">
        <v>0.8666666666666667</v>
      </c>
      <c r="AF13" s="11">
        <f>AD13-AE13</f>
        <v>4.3010752688171783E-3</v>
      </c>
      <c r="AG13" s="6">
        <v>0.8571428571428571</v>
      </c>
      <c r="AH13" s="6">
        <v>0.68571428571428572</v>
      </c>
      <c r="AI13" s="12">
        <f>AG13-AH13</f>
        <v>0.17142857142857137</v>
      </c>
    </row>
    <row r="14" spans="2:35" x14ac:dyDescent="0.25">
      <c r="B14" t="s">
        <v>5</v>
      </c>
      <c r="C14" s="23">
        <v>1560</v>
      </c>
      <c r="D14" s="23"/>
      <c r="E14" s="23">
        <v>1549</v>
      </c>
      <c r="F14" s="23"/>
      <c r="G14" s="23">
        <f t="shared" si="0"/>
        <v>-11</v>
      </c>
      <c r="H14" s="23"/>
      <c r="K14" t="s">
        <v>5</v>
      </c>
      <c r="L14" s="40">
        <v>0.89393939393939392</v>
      </c>
      <c r="M14" s="40"/>
      <c r="N14" s="40">
        <v>0.76923076923076927</v>
      </c>
      <c r="O14" s="40"/>
      <c r="P14" s="42">
        <f t="shared" ref="P14:P28" si="1">L14-N14</f>
        <v>0.12470862470862465</v>
      </c>
      <c r="Q14" s="42"/>
      <c r="T14" t="s">
        <v>5</v>
      </c>
      <c r="U14" s="4">
        <v>1639</v>
      </c>
      <c r="V14" s="4">
        <v>1547</v>
      </c>
      <c r="W14" s="4">
        <f t="shared" ref="W14:W28" si="2">V14-U14</f>
        <v>-92</v>
      </c>
      <c r="X14" s="4">
        <v>1494</v>
      </c>
      <c r="Y14" s="4">
        <v>1551</v>
      </c>
      <c r="Z14" s="4">
        <f t="shared" ref="Z14:Z28" si="3">Y14-X14</f>
        <v>57</v>
      </c>
      <c r="AC14" t="s">
        <v>5</v>
      </c>
      <c r="AD14" s="6">
        <v>0.87096774193548387</v>
      </c>
      <c r="AE14" s="6">
        <v>0.83333333333333337</v>
      </c>
      <c r="AF14" s="11">
        <f t="shared" ref="AF14:AF28" si="4">AD14-AE14</f>
        <v>3.7634408602150504E-2</v>
      </c>
      <c r="AG14" s="6">
        <v>0.91428571428571426</v>
      </c>
      <c r="AH14" s="6">
        <v>0.7142857142857143</v>
      </c>
      <c r="AI14" s="12">
        <f t="shared" ref="AI14:AI28" si="5">AG14-AH14</f>
        <v>0.19999999999999996</v>
      </c>
    </row>
    <row r="15" spans="2:35" x14ac:dyDescent="0.25">
      <c r="B15" t="s">
        <v>6</v>
      </c>
      <c r="C15" s="23">
        <v>940</v>
      </c>
      <c r="D15" s="23"/>
      <c r="E15" s="23">
        <v>1048</v>
      </c>
      <c r="F15" s="23"/>
      <c r="G15" s="23">
        <f t="shared" si="0"/>
        <v>108</v>
      </c>
      <c r="H15" s="23"/>
      <c r="K15" t="s">
        <v>6</v>
      </c>
      <c r="L15" s="40">
        <v>0.83582089552238803</v>
      </c>
      <c r="M15" s="40"/>
      <c r="N15" s="40">
        <v>0.765625</v>
      </c>
      <c r="O15" s="40"/>
      <c r="P15" s="42">
        <f t="shared" si="1"/>
        <v>7.019589552238803E-2</v>
      </c>
      <c r="Q15" s="42"/>
      <c r="T15" t="s">
        <v>6</v>
      </c>
      <c r="U15" s="4">
        <v>1019</v>
      </c>
      <c r="V15" s="4">
        <v>1140</v>
      </c>
      <c r="W15" s="4">
        <f t="shared" si="2"/>
        <v>121</v>
      </c>
      <c r="X15" s="4">
        <v>885</v>
      </c>
      <c r="Y15" s="4">
        <v>959</v>
      </c>
      <c r="Z15" s="4">
        <f t="shared" si="3"/>
        <v>74</v>
      </c>
      <c r="AC15" t="s">
        <v>6</v>
      </c>
      <c r="AD15" s="6">
        <v>0.74193548387096775</v>
      </c>
      <c r="AE15" s="6">
        <v>0.8</v>
      </c>
      <c r="AF15" s="11">
        <f t="shared" si="4"/>
        <v>-5.8064516129032295E-2</v>
      </c>
      <c r="AG15" s="6">
        <v>0.91666666666666663</v>
      </c>
      <c r="AH15" s="6">
        <v>0.70588235294117652</v>
      </c>
      <c r="AI15" s="12">
        <f t="shared" si="5"/>
        <v>0.21078431372549011</v>
      </c>
    </row>
    <row r="16" spans="2:35" x14ac:dyDescent="0.25">
      <c r="B16" t="s">
        <v>16</v>
      </c>
      <c r="C16" s="23">
        <v>891</v>
      </c>
      <c r="D16" s="23"/>
      <c r="E16" s="23">
        <v>936</v>
      </c>
      <c r="F16" s="23"/>
      <c r="G16" s="23">
        <f t="shared" si="0"/>
        <v>45</v>
      </c>
      <c r="H16" s="23"/>
      <c r="K16" t="s">
        <v>16</v>
      </c>
      <c r="L16" s="40">
        <v>0.94029850746268662</v>
      </c>
      <c r="M16" s="40"/>
      <c r="N16" s="40">
        <v>0.8</v>
      </c>
      <c r="O16" s="40"/>
      <c r="P16" s="42">
        <f t="shared" si="1"/>
        <v>0.14029850746268657</v>
      </c>
      <c r="Q16" s="42"/>
      <c r="T16" t="s">
        <v>16</v>
      </c>
      <c r="U16" s="4">
        <v>917</v>
      </c>
      <c r="V16" s="4">
        <v>988</v>
      </c>
      <c r="W16" s="4">
        <f t="shared" si="2"/>
        <v>71</v>
      </c>
      <c r="X16" s="4">
        <v>867</v>
      </c>
      <c r="Y16" s="4">
        <v>870</v>
      </c>
      <c r="Z16" s="4">
        <f t="shared" si="3"/>
        <v>3</v>
      </c>
      <c r="AC16" t="s">
        <v>16</v>
      </c>
      <c r="AD16" s="6">
        <v>0.967741935483871</v>
      </c>
      <c r="AE16" s="6">
        <v>0.96666666666666667</v>
      </c>
      <c r="AF16" s="11">
        <f t="shared" si="4"/>
        <v>1.0752688172043223E-3</v>
      </c>
      <c r="AG16" s="6">
        <v>0.91666666666666696</v>
      </c>
      <c r="AH16" s="6">
        <v>0.65714285714285714</v>
      </c>
      <c r="AI16" s="12">
        <f t="shared" si="5"/>
        <v>0.25952380952380982</v>
      </c>
    </row>
    <row r="17" spans="2:35" x14ac:dyDescent="0.25">
      <c r="B17" t="s">
        <v>17</v>
      </c>
      <c r="C17" s="23">
        <v>1099</v>
      </c>
      <c r="D17" s="23"/>
      <c r="E17" s="23">
        <v>1122</v>
      </c>
      <c r="F17" s="23"/>
      <c r="G17" s="23">
        <f t="shared" si="0"/>
        <v>23</v>
      </c>
      <c r="H17" s="23"/>
      <c r="K17" t="s">
        <v>17</v>
      </c>
      <c r="L17" s="40">
        <v>0.86567164179104472</v>
      </c>
      <c r="M17" s="40"/>
      <c r="N17" s="40">
        <v>0.76923076923076927</v>
      </c>
      <c r="O17" s="40"/>
      <c r="P17" s="42">
        <f t="shared" si="1"/>
        <v>9.6440872560275448E-2</v>
      </c>
      <c r="Q17" s="42"/>
      <c r="T17" t="s">
        <v>17</v>
      </c>
      <c r="U17" s="4">
        <v>1156</v>
      </c>
      <c r="V17" s="4">
        <v>1170</v>
      </c>
      <c r="W17" s="4">
        <f t="shared" si="2"/>
        <v>14</v>
      </c>
      <c r="X17" s="4">
        <v>1056</v>
      </c>
      <c r="Y17" s="4">
        <v>1073</v>
      </c>
      <c r="Z17" s="4">
        <f t="shared" si="3"/>
        <v>17</v>
      </c>
      <c r="AC17" t="s">
        <v>17</v>
      </c>
      <c r="AD17" s="6">
        <v>0.80645161290322576</v>
      </c>
      <c r="AE17" s="6">
        <v>0.83333333333333337</v>
      </c>
      <c r="AF17" s="11">
        <f t="shared" si="4"/>
        <v>-2.6881720430107614E-2</v>
      </c>
      <c r="AG17" s="6">
        <v>0.84615384615384615</v>
      </c>
      <c r="AH17" s="6">
        <v>0.7142857142857143</v>
      </c>
      <c r="AI17" s="12">
        <f t="shared" si="5"/>
        <v>0.13186813186813184</v>
      </c>
    </row>
    <row r="18" spans="2:35" x14ac:dyDescent="0.25">
      <c r="B18" t="s">
        <v>18</v>
      </c>
      <c r="C18" s="23">
        <v>809</v>
      </c>
      <c r="D18" s="23"/>
      <c r="E18" s="23">
        <v>888</v>
      </c>
      <c r="F18" s="23"/>
      <c r="G18" s="23">
        <f t="shared" si="0"/>
        <v>79</v>
      </c>
      <c r="H18" s="23"/>
      <c r="K18" t="s">
        <v>18</v>
      </c>
      <c r="L18" s="40">
        <v>0.95520000000000005</v>
      </c>
      <c r="M18" s="40"/>
      <c r="N18" s="40">
        <v>0.84609999999999996</v>
      </c>
      <c r="O18" s="40"/>
      <c r="P18" s="42">
        <f t="shared" si="1"/>
        <v>0.10910000000000009</v>
      </c>
      <c r="Q18" s="42"/>
      <c r="T18" t="s">
        <v>18</v>
      </c>
      <c r="U18" s="4">
        <v>794</v>
      </c>
      <c r="V18" s="4">
        <v>906</v>
      </c>
      <c r="W18" s="4">
        <f t="shared" si="2"/>
        <v>112</v>
      </c>
      <c r="X18" s="4">
        <v>822</v>
      </c>
      <c r="Y18" s="4">
        <v>871</v>
      </c>
      <c r="Z18" s="4">
        <f t="shared" si="3"/>
        <v>49</v>
      </c>
      <c r="AC18" t="s">
        <v>18</v>
      </c>
      <c r="AD18" s="6">
        <v>0.9677</v>
      </c>
      <c r="AE18" s="6">
        <v>0.9</v>
      </c>
      <c r="AF18" s="11">
        <f t="shared" si="4"/>
        <v>6.7699999999999982E-2</v>
      </c>
      <c r="AG18" s="6">
        <v>0.94440000000000002</v>
      </c>
      <c r="AH18" s="6">
        <v>0.8</v>
      </c>
      <c r="AI18" s="12">
        <f t="shared" si="5"/>
        <v>0.14439999999999997</v>
      </c>
    </row>
    <row r="19" spans="2:35" x14ac:dyDescent="0.25">
      <c r="B19" t="s">
        <v>19</v>
      </c>
      <c r="C19" s="23">
        <v>1176</v>
      </c>
      <c r="D19" s="23"/>
      <c r="E19" s="23">
        <v>1256</v>
      </c>
      <c r="F19" s="23"/>
      <c r="G19" s="23">
        <f t="shared" si="0"/>
        <v>80</v>
      </c>
      <c r="H19" s="23"/>
      <c r="K19" t="s">
        <v>19</v>
      </c>
      <c r="L19" s="40">
        <v>0.88049999999999995</v>
      </c>
      <c r="M19" s="40"/>
      <c r="N19" s="40">
        <v>0.81530000000000002</v>
      </c>
      <c r="O19" s="40"/>
      <c r="P19" s="42">
        <f t="shared" si="1"/>
        <v>6.5199999999999925E-2</v>
      </c>
      <c r="Q19" s="42"/>
      <c r="T19" t="s">
        <v>19</v>
      </c>
      <c r="U19" s="4">
        <v>1255</v>
      </c>
      <c r="V19" s="4">
        <v>1449</v>
      </c>
      <c r="W19" s="4">
        <f t="shared" si="2"/>
        <v>194</v>
      </c>
      <c r="X19" s="4">
        <v>1114</v>
      </c>
      <c r="Y19" s="4">
        <v>1070</v>
      </c>
      <c r="Z19" s="4">
        <f t="shared" si="3"/>
        <v>-44</v>
      </c>
      <c r="AC19" t="s">
        <v>19</v>
      </c>
      <c r="AD19" s="6">
        <v>0.8387</v>
      </c>
      <c r="AE19" s="6">
        <v>0.86660000000000004</v>
      </c>
      <c r="AF19" s="11">
        <f t="shared" si="4"/>
        <v>-2.7900000000000036E-2</v>
      </c>
      <c r="AG19" s="6">
        <v>0.91659999999999997</v>
      </c>
      <c r="AH19" s="6">
        <v>0.77139999999999997</v>
      </c>
      <c r="AI19" s="12">
        <f t="shared" si="5"/>
        <v>0.1452</v>
      </c>
    </row>
    <row r="20" spans="2:35" x14ac:dyDescent="0.25">
      <c r="B20" t="s">
        <v>20</v>
      </c>
      <c r="C20" s="23">
        <v>1265</v>
      </c>
      <c r="D20" s="23"/>
      <c r="E20" s="23">
        <v>1245</v>
      </c>
      <c r="F20" s="23"/>
      <c r="G20" s="23">
        <f t="shared" si="0"/>
        <v>-20</v>
      </c>
      <c r="H20" s="23"/>
      <c r="K20" t="s">
        <v>20</v>
      </c>
      <c r="L20" s="40">
        <v>0.91039999999999999</v>
      </c>
      <c r="M20" s="40"/>
      <c r="N20" s="40">
        <v>0.75380000000000003</v>
      </c>
      <c r="O20" s="40"/>
      <c r="P20" s="42">
        <f t="shared" si="1"/>
        <v>0.15659999999999996</v>
      </c>
      <c r="Q20" s="42"/>
      <c r="T20" t="s">
        <v>20</v>
      </c>
      <c r="U20" s="4">
        <v>1452</v>
      </c>
      <c r="V20" s="4">
        <v>1452</v>
      </c>
      <c r="W20" s="4">
        <f t="shared" si="2"/>
        <v>0</v>
      </c>
      <c r="X20" s="4">
        <v>1127</v>
      </c>
      <c r="Y20" s="4">
        <v>1090</v>
      </c>
      <c r="Z20" s="4">
        <f t="shared" si="3"/>
        <v>-37</v>
      </c>
      <c r="AC20" t="s">
        <v>20</v>
      </c>
      <c r="AD20" s="6">
        <v>0.8387</v>
      </c>
      <c r="AE20" s="6">
        <v>0.7</v>
      </c>
      <c r="AF20" s="11">
        <f t="shared" si="4"/>
        <v>0.13870000000000005</v>
      </c>
      <c r="AG20" s="6">
        <v>0.97219999999999995</v>
      </c>
      <c r="AH20" s="6">
        <v>0.8</v>
      </c>
      <c r="AI20" s="12">
        <f t="shared" si="5"/>
        <v>0.17219999999999991</v>
      </c>
    </row>
    <row r="21" spans="2:35" x14ac:dyDescent="0.25">
      <c r="B21" s="15" t="s">
        <v>21</v>
      </c>
      <c r="C21" s="26">
        <v>700</v>
      </c>
      <c r="D21" s="26"/>
      <c r="E21" s="26">
        <v>762</v>
      </c>
      <c r="F21" s="26"/>
      <c r="G21" s="26">
        <f t="shared" si="0"/>
        <v>62</v>
      </c>
      <c r="H21" s="26"/>
      <c r="I21" s="15"/>
      <c r="J21" s="15"/>
      <c r="K21" s="15" t="s">
        <v>21</v>
      </c>
      <c r="L21" s="41">
        <v>0.89229999999999998</v>
      </c>
      <c r="M21" s="41"/>
      <c r="N21" s="41">
        <v>0.70760000000000001</v>
      </c>
      <c r="O21" s="41"/>
      <c r="P21" s="41">
        <f t="shared" si="1"/>
        <v>0.18469999999999998</v>
      </c>
      <c r="Q21" s="41"/>
      <c r="T21" s="15" t="s">
        <v>21</v>
      </c>
      <c r="U21" s="16">
        <v>710</v>
      </c>
      <c r="V21" s="16">
        <v>763</v>
      </c>
      <c r="W21" s="16">
        <f t="shared" si="2"/>
        <v>53</v>
      </c>
      <c r="X21" s="16">
        <v>691</v>
      </c>
      <c r="Y21" s="16">
        <v>760</v>
      </c>
      <c r="Z21" s="16">
        <f t="shared" si="3"/>
        <v>69</v>
      </c>
      <c r="AA21" s="15"/>
      <c r="AB21" s="15"/>
      <c r="AC21" s="15" t="s">
        <v>21</v>
      </c>
      <c r="AD21" s="17">
        <v>0.9032</v>
      </c>
      <c r="AE21" s="17">
        <v>0.86660000000000004</v>
      </c>
      <c r="AF21" s="17">
        <f t="shared" si="4"/>
        <v>3.6599999999999966E-2</v>
      </c>
      <c r="AG21" s="17">
        <v>0.88229999999999997</v>
      </c>
      <c r="AH21" s="17">
        <v>0.57140000000000002</v>
      </c>
      <c r="AI21" s="18">
        <f t="shared" si="5"/>
        <v>0.31089999999999995</v>
      </c>
    </row>
    <row r="22" spans="2:35" x14ac:dyDescent="0.25">
      <c r="B22" t="s">
        <v>22</v>
      </c>
      <c r="C22" s="23">
        <v>1084</v>
      </c>
      <c r="D22" s="23"/>
      <c r="E22" s="23">
        <v>1178</v>
      </c>
      <c r="F22" s="23"/>
      <c r="G22" s="23">
        <f t="shared" si="0"/>
        <v>94</v>
      </c>
      <c r="H22" s="23"/>
      <c r="K22" t="s">
        <v>22</v>
      </c>
      <c r="L22" s="40">
        <v>0.95450000000000002</v>
      </c>
      <c r="M22" s="40"/>
      <c r="N22" s="40">
        <v>0.81530000000000002</v>
      </c>
      <c r="O22" s="40"/>
      <c r="P22" s="42">
        <f t="shared" si="1"/>
        <v>0.13919999999999999</v>
      </c>
      <c r="Q22" s="42"/>
      <c r="T22" t="s">
        <v>22</v>
      </c>
      <c r="U22" s="4">
        <v>1052</v>
      </c>
      <c r="V22" s="4">
        <v>1223</v>
      </c>
      <c r="W22" s="4">
        <f t="shared" si="2"/>
        <v>171</v>
      </c>
      <c r="X22" s="4">
        <v>1134</v>
      </c>
      <c r="Y22" s="4">
        <v>1135</v>
      </c>
      <c r="Z22" s="4">
        <f t="shared" si="3"/>
        <v>1</v>
      </c>
      <c r="AC22" t="s">
        <v>22</v>
      </c>
      <c r="AD22" s="6">
        <v>0.9677</v>
      </c>
      <c r="AE22" s="6">
        <v>0.86660000000000004</v>
      </c>
      <c r="AF22" s="11">
        <f t="shared" si="4"/>
        <v>0.10109999999999997</v>
      </c>
      <c r="AG22" s="6">
        <v>0.94279999999999997</v>
      </c>
      <c r="AH22" s="6">
        <v>0.77139999999999997</v>
      </c>
      <c r="AI22" s="12">
        <f t="shared" si="5"/>
        <v>0.1714</v>
      </c>
    </row>
    <row r="23" spans="2:35" x14ac:dyDescent="0.25">
      <c r="B23" t="s">
        <v>23</v>
      </c>
      <c r="C23" s="23">
        <v>1534</v>
      </c>
      <c r="D23" s="23"/>
      <c r="E23" s="23">
        <v>1706</v>
      </c>
      <c r="F23" s="23"/>
      <c r="G23" s="23">
        <f t="shared" si="0"/>
        <v>172</v>
      </c>
      <c r="H23" s="23"/>
      <c r="K23" t="s">
        <v>23</v>
      </c>
      <c r="L23" s="40">
        <v>0.97009999999999996</v>
      </c>
      <c r="M23" s="40"/>
      <c r="N23" s="40">
        <v>0.84609999999999996</v>
      </c>
      <c r="O23" s="40"/>
      <c r="P23" s="42">
        <f t="shared" si="1"/>
        <v>0.124</v>
      </c>
      <c r="Q23" s="42"/>
      <c r="T23" t="s">
        <v>23</v>
      </c>
      <c r="U23" s="4">
        <v>1624</v>
      </c>
      <c r="V23" s="4">
        <v>1857</v>
      </c>
      <c r="W23" s="4">
        <f t="shared" si="2"/>
        <v>233</v>
      </c>
      <c r="X23" s="4">
        <v>1457</v>
      </c>
      <c r="Y23" s="4">
        <v>1550</v>
      </c>
      <c r="Z23" s="4">
        <f t="shared" si="3"/>
        <v>93</v>
      </c>
      <c r="AC23" t="s">
        <v>23</v>
      </c>
      <c r="AD23" s="6">
        <v>0.9677</v>
      </c>
      <c r="AE23" s="6">
        <v>0.93330000000000002</v>
      </c>
      <c r="AF23" s="11">
        <f t="shared" si="4"/>
        <v>3.4399999999999986E-2</v>
      </c>
      <c r="AG23" s="6">
        <v>0.97219999999999995</v>
      </c>
      <c r="AH23" s="6">
        <v>0.77139999999999997</v>
      </c>
      <c r="AI23" s="12">
        <f t="shared" si="5"/>
        <v>0.20079999999999998</v>
      </c>
    </row>
    <row r="24" spans="2:35" x14ac:dyDescent="0.25">
      <c r="B24" t="s">
        <v>24</v>
      </c>
      <c r="C24" s="23">
        <v>1108</v>
      </c>
      <c r="D24" s="23"/>
      <c r="E24" s="23">
        <v>1227</v>
      </c>
      <c r="F24" s="23"/>
      <c r="G24" s="23">
        <f t="shared" si="0"/>
        <v>119</v>
      </c>
      <c r="H24" s="23"/>
      <c r="K24" t="s">
        <v>24</v>
      </c>
      <c r="L24" s="40">
        <v>0.98499999999999999</v>
      </c>
      <c r="M24" s="40"/>
      <c r="N24" s="40">
        <v>0.81530000000000002</v>
      </c>
      <c r="O24" s="40"/>
      <c r="P24" s="42">
        <f t="shared" si="1"/>
        <v>0.16969999999999996</v>
      </c>
      <c r="Q24" s="42"/>
      <c r="T24" t="s">
        <v>24</v>
      </c>
      <c r="U24" s="4">
        <v>1136</v>
      </c>
      <c r="V24" s="4">
        <v>1324</v>
      </c>
      <c r="W24" s="4">
        <f t="shared" si="2"/>
        <v>188</v>
      </c>
      <c r="X24" s="4">
        <v>1084</v>
      </c>
      <c r="Y24" s="4">
        <v>1134</v>
      </c>
      <c r="Z24" s="4">
        <f t="shared" si="3"/>
        <v>50</v>
      </c>
      <c r="AC24" t="s">
        <v>24</v>
      </c>
      <c r="AD24" s="6">
        <v>0.9677</v>
      </c>
      <c r="AE24" s="6">
        <v>0.86660000000000004</v>
      </c>
      <c r="AF24" s="11">
        <f t="shared" si="4"/>
        <v>0.10109999999999997</v>
      </c>
      <c r="AG24" s="6">
        <v>1</v>
      </c>
      <c r="AH24" s="6">
        <v>0.77139999999999997</v>
      </c>
      <c r="AI24" s="12">
        <f t="shared" si="5"/>
        <v>0.22860000000000003</v>
      </c>
    </row>
    <row r="25" spans="2:35" x14ac:dyDescent="0.25">
      <c r="B25" t="s">
        <v>25</v>
      </c>
      <c r="C25" s="23">
        <v>925</v>
      </c>
      <c r="D25" s="23"/>
      <c r="E25" s="23">
        <v>999</v>
      </c>
      <c r="F25" s="23"/>
      <c r="G25" s="23">
        <f t="shared" si="0"/>
        <v>74</v>
      </c>
      <c r="H25" s="23"/>
      <c r="K25" t="s">
        <v>25</v>
      </c>
      <c r="L25" s="40">
        <v>0.90900000000000003</v>
      </c>
      <c r="M25" s="40"/>
      <c r="N25" s="40">
        <v>0.73839999999999995</v>
      </c>
      <c r="O25" s="40"/>
      <c r="P25" s="42">
        <f t="shared" si="1"/>
        <v>0.17060000000000008</v>
      </c>
      <c r="Q25" s="42"/>
      <c r="T25" t="s">
        <v>25</v>
      </c>
      <c r="U25" s="4">
        <v>985</v>
      </c>
      <c r="V25" s="4">
        <v>970</v>
      </c>
      <c r="W25" s="4">
        <f t="shared" si="2"/>
        <v>-15</v>
      </c>
      <c r="X25" s="4">
        <v>872</v>
      </c>
      <c r="Y25" s="4">
        <v>1030</v>
      </c>
      <c r="Z25" s="4">
        <f t="shared" si="3"/>
        <v>158</v>
      </c>
      <c r="AC25" t="s">
        <v>25</v>
      </c>
      <c r="AD25" s="6">
        <v>0.93330000000000002</v>
      </c>
      <c r="AE25" s="6">
        <v>0.83330000000000004</v>
      </c>
      <c r="AF25" s="11">
        <f t="shared" si="4"/>
        <v>9.9999999999999978E-2</v>
      </c>
      <c r="AG25" s="6">
        <v>0.88880000000000003</v>
      </c>
      <c r="AH25" s="6">
        <v>0.65710000000000002</v>
      </c>
      <c r="AI25" s="12">
        <f t="shared" si="5"/>
        <v>0.23170000000000002</v>
      </c>
    </row>
    <row r="26" spans="2:35" x14ac:dyDescent="0.25">
      <c r="B26" t="s">
        <v>26</v>
      </c>
      <c r="C26" s="23">
        <v>1315</v>
      </c>
      <c r="D26" s="23"/>
      <c r="E26" s="23">
        <v>1315</v>
      </c>
      <c r="F26" s="23"/>
      <c r="G26" s="23">
        <f t="shared" si="0"/>
        <v>0</v>
      </c>
      <c r="H26" s="23"/>
      <c r="K26" t="s">
        <v>26</v>
      </c>
      <c r="L26" s="40">
        <v>0.97</v>
      </c>
      <c r="M26" s="40"/>
      <c r="N26" s="40">
        <v>0.8</v>
      </c>
      <c r="O26" s="40"/>
      <c r="P26" s="42">
        <f t="shared" si="1"/>
        <v>0.16999999999999993</v>
      </c>
      <c r="Q26" s="42"/>
      <c r="T26" t="s">
        <v>26</v>
      </c>
      <c r="U26" s="4">
        <v>1498</v>
      </c>
      <c r="V26" s="4">
        <v>1450</v>
      </c>
      <c r="W26" s="4">
        <f t="shared" si="2"/>
        <v>-48</v>
      </c>
      <c r="X26" s="4">
        <v>1159</v>
      </c>
      <c r="Y26" s="4">
        <v>1190</v>
      </c>
      <c r="Z26" s="4">
        <f t="shared" si="3"/>
        <v>31</v>
      </c>
      <c r="AC26" t="s">
        <v>26</v>
      </c>
      <c r="AD26" s="6">
        <v>0.9677</v>
      </c>
      <c r="AE26" s="6">
        <v>0.83330000000000004</v>
      </c>
      <c r="AF26" s="11">
        <f t="shared" si="4"/>
        <v>0.13439999999999996</v>
      </c>
      <c r="AG26" s="6">
        <v>0.97219999999999995</v>
      </c>
      <c r="AH26" s="6">
        <v>0.77139999999999997</v>
      </c>
      <c r="AI26" s="12">
        <f t="shared" si="5"/>
        <v>0.20079999999999998</v>
      </c>
    </row>
    <row r="27" spans="2:35" x14ac:dyDescent="0.25">
      <c r="B27" s="15" t="s">
        <v>27</v>
      </c>
      <c r="C27" s="26">
        <v>1839</v>
      </c>
      <c r="D27" s="26"/>
      <c r="E27" s="26">
        <v>1764</v>
      </c>
      <c r="F27" s="26"/>
      <c r="G27" s="26">
        <f t="shared" si="0"/>
        <v>-75</v>
      </c>
      <c r="H27" s="26"/>
      <c r="I27" s="15"/>
      <c r="J27" s="15"/>
      <c r="K27" s="15" t="s">
        <v>27</v>
      </c>
      <c r="L27" s="41">
        <v>0.91039999999999999</v>
      </c>
      <c r="M27" s="41"/>
      <c r="N27" s="41">
        <v>0.72299999999999998</v>
      </c>
      <c r="O27" s="41"/>
      <c r="P27" s="41">
        <f t="shared" si="1"/>
        <v>0.18740000000000001</v>
      </c>
      <c r="Q27" s="41"/>
      <c r="T27" s="15" t="s">
        <v>27</v>
      </c>
      <c r="U27" s="16">
        <v>1907</v>
      </c>
      <c r="V27" s="16">
        <v>1700</v>
      </c>
      <c r="W27" s="16">
        <f t="shared" si="2"/>
        <v>-207</v>
      </c>
      <c r="X27" s="16">
        <v>1785</v>
      </c>
      <c r="Y27" s="16">
        <v>1837</v>
      </c>
      <c r="Z27" s="16">
        <f t="shared" si="3"/>
        <v>52</v>
      </c>
      <c r="AA27" s="15"/>
      <c r="AB27" s="15"/>
      <c r="AC27" s="15" t="s">
        <v>27</v>
      </c>
      <c r="AD27" s="17">
        <v>0.87090000000000001</v>
      </c>
      <c r="AE27" s="17">
        <v>0.83330000000000004</v>
      </c>
      <c r="AF27" s="17">
        <f t="shared" si="4"/>
        <v>3.7599999999999967E-2</v>
      </c>
      <c r="AG27" s="17">
        <v>0.94440000000000002</v>
      </c>
      <c r="AH27" s="17">
        <v>0.62849999999999995</v>
      </c>
      <c r="AI27" s="18">
        <f t="shared" si="5"/>
        <v>0.31590000000000007</v>
      </c>
    </row>
    <row r="28" spans="2:35" x14ac:dyDescent="0.25">
      <c r="B28" t="s">
        <v>28</v>
      </c>
      <c r="C28" s="23">
        <v>1005</v>
      </c>
      <c r="D28" s="23"/>
      <c r="E28" s="23">
        <v>1033</v>
      </c>
      <c r="F28" s="23"/>
      <c r="G28" s="23">
        <f t="shared" si="0"/>
        <v>28</v>
      </c>
      <c r="H28" s="23"/>
      <c r="K28" t="s">
        <v>28</v>
      </c>
      <c r="L28" s="40">
        <v>0.95520000000000005</v>
      </c>
      <c r="M28" s="40"/>
      <c r="N28" s="40">
        <v>0.8</v>
      </c>
      <c r="O28" s="40"/>
      <c r="P28" s="42">
        <f t="shared" si="1"/>
        <v>0.1552</v>
      </c>
      <c r="Q28" s="42"/>
      <c r="T28" t="s">
        <v>28</v>
      </c>
      <c r="U28" s="4">
        <v>1034</v>
      </c>
      <c r="V28" s="4">
        <v>1083</v>
      </c>
      <c r="W28" s="4">
        <f t="shared" si="2"/>
        <v>49</v>
      </c>
      <c r="X28" s="4">
        <v>980</v>
      </c>
      <c r="Y28" s="4">
        <v>978</v>
      </c>
      <c r="Z28" s="4">
        <f t="shared" si="3"/>
        <v>-2</v>
      </c>
      <c r="AC28" t="s">
        <v>28</v>
      </c>
      <c r="AD28" s="6">
        <v>0.9677</v>
      </c>
      <c r="AE28" s="6">
        <v>0.9</v>
      </c>
      <c r="AF28" s="11">
        <f t="shared" si="4"/>
        <v>6.7699999999999982E-2</v>
      </c>
      <c r="AG28" s="6">
        <v>0.94440000000000002</v>
      </c>
      <c r="AH28" s="6">
        <v>0.71419999999999995</v>
      </c>
      <c r="AI28" s="12">
        <f t="shared" si="5"/>
        <v>0.23020000000000007</v>
      </c>
    </row>
    <row r="29" spans="2:35" x14ac:dyDescent="0.25">
      <c r="B29" t="s">
        <v>33</v>
      </c>
      <c r="L29" s="21"/>
      <c r="M29" s="21"/>
      <c r="N29" s="40"/>
      <c r="O29" s="40"/>
      <c r="P29" s="40"/>
      <c r="Q29" s="40"/>
      <c r="AD29" s="5">
        <f t="shared" ref="AD29:AI29" si="6">SUM(AD13:AD20,AD22:AD26,AD28)/14</f>
        <v>0.90535460829493097</v>
      </c>
      <c r="AE29" s="5">
        <f t="shared" si="6"/>
        <v>0.85712142857142859</v>
      </c>
      <c r="AF29" s="5">
        <f t="shared" si="6"/>
        <v>4.823317972350228E-2</v>
      </c>
      <c r="AG29" s="5">
        <f t="shared" si="6"/>
        <v>0.92889398220826802</v>
      </c>
      <c r="AH29" s="5">
        <f t="shared" si="6"/>
        <v>0.73611506602641052</v>
      </c>
      <c r="AI29" s="5">
        <f t="shared" si="6"/>
        <v>0.19277891618185738</v>
      </c>
    </row>
    <row r="30" spans="2:35" x14ac:dyDescent="0.25">
      <c r="B30" t="s">
        <v>34</v>
      </c>
      <c r="AD30" s="5">
        <f t="shared" ref="AD30:AI30" si="7">1-AD29</f>
        <v>9.4645391705069026E-2</v>
      </c>
      <c r="AE30" s="5">
        <f t="shared" si="7"/>
        <v>0.14287857142857141</v>
      </c>
      <c r="AF30" s="5">
        <f t="shared" si="7"/>
        <v>0.95176682027649773</v>
      </c>
      <c r="AG30" s="5">
        <f t="shared" si="7"/>
        <v>7.1106017791731979E-2</v>
      </c>
      <c r="AH30" s="5">
        <f t="shared" si="7"/>
        <v>0.26388493397358948</v>
      </c>
      <c r="AI30" s="5">
        <f t="shared" si="7"/>
        <v>0.80722108381814262</v>
      </c>
    </row>
    <row r="31" spans="2:35" x14ac:dyDescent="0.25">
      <c r="B31" t="s">
        <v>35</v>
      </c>
    </row>
    <row r="32" spans="2:35" x14ac:dyDescent="0.25">
      <c r="B32" t="s">
        <v>36</v>
      </c>
    </row>
    <row r="38" spans="2:35" x14ac:dyDescent="0.25">
      <c r="B38" s="34" t="s">
        <v>37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2:35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2:35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3" spans="2:35" x14ac:dyDescent="0.25">
      <c r="B43" s="35" t="s">
        <v>15</v>
      </c>
      <c r="C43" s="35"/>
      <c r="D43" s="35"/>
      <c r="E43" s="35"/>
      <c r="F43" s="35"/>
      <c r="G43" s="35"/>
      <c r="H43" s="35"/>
      <c r="I43" s="35"/>
      <c r="J43" s="35"/>
      <c r="K43" s="35"/>
      <c r="L43" s="1"/>
      <c r="M43" s="32" t="s">
        <v>14</v>
      </c>
      <c r="N43" s="32"/>
      <c r="O43" s="32"/>
      <c r="P43" s="32"/>
      <c r="Q43" s="32"/>
      <c r="R43" s="32"/>
      <c r="S43" s="32"/>
      <c r="T43" s="32"/>
    </row>
    <row r="44" spans="2:35" x14ac:dyDescent="0.25">
      <c r="M44" s="2"/>
      <c r="N44" s="2"/>
      <c r="O44" s="23"/>
      <c r="P44" s="23"/>
      <c r="Q44" s="23"/>
      <c r="R44" s="23"/>
      <c r="S44" s="2"/>
      <c r="T44" s="2"/>
    </row>
    <row r="45" spans="2:35" x14ac:dyDescent="0.25">
      <c r="C45" s="32" t="s">
        <v>0</v>
      </c>
      <c r="D45" s="32"/>
      <c r="E45" s="32" t="s">
        <v>11</v>
      </c>
      <c r="F45" s="32"/>
      <c r="G45" s="32" t="s">
        <v>2</v>
      </c>
      <c r="H45" s="32"/>
      <c r="I45" s="1"/>
      <c r="J45" s="1"/>
      <c r="K45" s="1"/>
      <c r="L45" s="32" t="s">
        <v>10</v>
      </c>
      <c r="M45" s="32"/>
      <c r="N45" s="32" t="s">
        <v>11</v>
      </c>
      <c r="O45" s="32"/>
      <c r="P45" s="32" t="s">
        <v>3</v>
      </c>
      <c r="Q45" s="32"/>
      <c r="R45" s="1"/>
      <c r="S45" s="1"/>
      <c r="T45" s="1"/>
    </row>
    <row r="46" spans="2:35" x14ac:dyDescent="0.25">
      <c r="B46" t="s">
        <v>4</v>
      </c>
      <c r="C46" s="23">
        <v>743</v>
      </c>
      <c r="D46" s="23"/>
      <c r="E46" s="23">
        <v>740</v>
      </c>
      <c r="F46" s="23"/>
      <c r="G46" s="23">
        <f>E46-C46</f>
        <v>-3</v>
      </c>
      <c r="H46" s="23"/>
      <c r="K46" t="s">
        <v>4</v>
      </c>
      <c r="L46" s="24">
        <v>0.70833333333333337</v>
      </c>
      <c r="M46" s="24"/>
      <c r="N46" s="24">
        <v>0.61702127659574468</v>
      </c>
      <c r="O46" s="24"/>
      <c r="P46" s="27">
        <f>L46-N46</f>
        <v>9.1312056737588687E-2</v>
      </c>
      <c r="Q46" s="27"/>
      <c r="S46" s="40">
        <v>0.70833333333333337</v>
      </c>
      <c r="T46" s="40"/>
      <c r="U46" s="40">
        <v>0.61702127659574468</v>
      </c>
      <c r="V46" s="40"/>
      <c r="W46" s="3" t="s">
        <v>39</v>
      </c>
      <c r="X46" s="39">
        <f>AVERAGE(S46:T59)</f>
        <v>0.81062960662525874</v>
      </c>
      <c r="Y46" s="39">
        <f>AVERAGE(U46:V59)</f>
        <v>0.73174336152592379</v>
      </c>
    </row>
    <row r="47" spans="2:35" x14ac:dyDescent="0.25">
      <c r="B47" t="s">
        <v>5</v>
      </c>
      <c r="C47" s="23">
        <v>935</v>
      </c>
      <c r="D47" s="23"/>
      <c r="E47" s="23">
        <v>1045</v>
      </c>
      <c r="F47" s="23"/>
      <c r="G47" s="23">
        <f t="shared" ref="G47:G61" si="8">E47-C47</f>
        <v>110</v>
      </c>
      <c r="H47" s="23"/>
      <c r="K47" t="s">
        <v>5</v>
      </c>
      <c r="L47" s="24">
        <v>0.89583333333333337</v>
      </c>
      <c r="M47" s="24"/>
      <c r="N47" s="24">
        <v>0.79166666666666663</v>
      </c>
      <c r="O47" s="24"/>
      <c r="P47" s="27">
        <f t="shared" ref="P47:P61" si="9">L47-N47</f>
        <v>0.10416666666666674</v>
      </c>
      <c r="Q47" s="27"/>
      <c r="S47" s="40">
        <v>0.89583333333333337</v>
      </c>
      <c r="T47" s="40"/>
      <c r="U47" s="40">
        <v>0.79166666666666663</v>
      </c>
      <c r="V47" s="40"/>
      <c r="W47" s="3" t="s">
        <v>41</v>
      </c>
      <c r="X47">
        <f>_xlfn.STDEV.S(S46:T59)</f>
        <v>0.13333067486651551</v>
      </c>
      <c r="Y47">
        <f>_xlfn.STDEV.S(U46:V59)</f>
        <v>0.14186172280109194</v>
      </c>
    </row>
    <row r="48" spans="2:35" x14ac:dyDescent="0.25">
      <c r="B48" t="s">
        <v>6</v>
      </c>
      <c r="C48" s="23">
        <v>758</v>
      </c>
      <c r="D48" s="23"/>
      <c r="E48" s="23">
        <v>733</v>
      </c>
      <c r="F48" s="23"/>
      <c r="G48" s="23">
        <f t="shared" si="8"/>
        <v>-25</v>
      </c>
      <c r="H48" s="23"/>
      <c r="K48" t="s">
        <v>6</v>
      </c>
      <c r="L48" s="24">
        <v>0.93333333333333335</v>
      </c>
      <c r="M48" s="24"/>
      <c r="N48" s="24">
        <v>0.86956521739130432</v>
      </c>
      <c r="O48" s="24"/>
      <c r="P48" s="27">
        <f t="shared" si="9"/>
        <v>6.3768115942029024E-2</v>
      </c>
      <c r="Q48" s="27"/>
      <c r="S48" s="40">
        <v>0.93333333333333335</v>
      </c>
      <c r="T48" s="40"/>
      <c r="U48" s="40">
        <v>0.86956521739130432</v>
      </c>
      <c r="V48" s="40"/>
      <c r="W48" s="3" t="s">
        <v>40</v>
      </c>
      <c r="X48" s="23">
        <v>0.57999999999999996</v>
      </c>
      <c r="Y48" s="23"/>
    </row>
    <row r="49" spans="2:22" x14ac:dyDescent="0.25">
      <c r="B49" t="s">
        <v>16</v>
      </c>
      <c r="C49" s="23">
        <v>786</v>
      </c>
      <c r="D49" s="23"/>
      <c r="E49" s="23">
        <v>765</v>
      </c>
      <c r="F49" s="23"/>
      <c r="G49" s="23">
        <f t="shared" si="8"/>
        <v>-21</v>
      </c>
      <c r="H49" s="23"/>
      <c r="K49" t="s">
        <v>16</v>
      </c>
      <c r="L49" s="24">
        <v>0.85416666666666663</v>
      </c>
      <c r="M49" s="24"/>
      <c r="N49" s="24">
        <v>0.82978723404255317</v>
      </c>
      <c r="O49" s="24"/>
      <c r="P49" s="27">
        <f t="shared" si="9"/>
        <v>2.4379432624113462E-2</v>
      </c>
      <c r="Q49" s="27"/>
      <c r="S49" s="40">
        <v>0.85416666666666663</v>
      </c>
      <c r="T49" s="40"/>
      <c r="U49" s="40">
        <v>0.82978723404255317</v>
      </c>
      <c r="V49" s="40"/>
    </row>
    <row r="50" spans="2:22" x14ac:dyDescent="0.25">
      <c r="B50" t="s">
        <v>17</v>
      </c>
      <c r="C50" s="23">
        <v>1030</v>
      </c>
      <c r="D50" s="23"/>
      <c r="E50" s="23">
        <v>1013</v>
      </c>
      <c r="F50" s="23"/>
      <c r="G50" s="23">
        <f t="shared" si="8"/>
        <v>-17</v>
      </c>
      <c r="H50" s="23"/>
      <c r="I50" s="20"/>
      <c r="K50" t="s">
        <v>17</v>
      </c>
      <c r="L50" s="29">
        <v>0.80434782608695654</v>
      </c>
      <c r="M50" s="29"/>
      <c r="N50" s="29">
        <v>0.79166666666666663</v>
      </c>
      <c r="O50" s="29"/>
      <c r="P50" s="27">
        <f t="shared" si="9"/>
        <v>1.2681159420289911E-2</v>
      </c>
      <c r="Q50" s="27"/>
      <c r="S50" s="43">
        <v>0.80434782608695654</v>
      </c>
      <c r="T50" s="43"/>
      <c r="U50" s="43">
        <v>0.79166666666666663</v>
      </c>
      <c r="V50" s="43"/>
    </row>
    <row r="51" spans="2:22" x14ac:dyDescent="0.25">
      <c r="B51" t="s">
        <v>18</v>
      </c>
      <c r="C51" s="23">
        <v>806</v>
      </c>
      <c r="D51" s="23"/>
      <c r="E51" s="23">
        <v>826</v>
      </c>
      <c r="F51" s="23"/>
      <c r="G51" s="23">
        <f t="shared" si="8"/>
        <v>20</v>
      </c>
      <c r="H51" s="23"/>
      <c r="K51" t="s">
        <v>18</v>
      </c>
      <c r="L51" s="29">
        <v>0.70829999999999993</v>
      </c>
      <c r="M51" s="29"/>
      <c r="N51" s="29">
        <v>0.59570000000000001</v>
      </c>
      <c r="O51" s="29"/>
      <c r="P51" s="27">
        <f t="shared" si="9"/>
        <v>0.11259999999999992</v>
      </c>
      <c r="Q51" s="27"/>
      <c r="S51" s="43">
        <v>0.70829999999999993</v>
      </c>
      <c r="T51" s="43"/>
      <c r="U51" s="43">
        <v>0.59570000000000001</v>
      </c>
      <c r="V51" s="43"/>
    </row>
    <row r="52" spans="2:22" x14ac:dyDescent="0.25">
      <c r="B52" t="s">
        <v>19</v>
      </c>
      <c r="C52" s="23">
        <v>799</v>
      </c>
      <c r="D52" s="23"/>
      <c r="E52" s="23">
        <v>809</v>
      </c>
      <c r="F52" s="23"/>
      <c r="G52" s="23">
        <f t="shared" si="8"/>
        <v>10</v>
      </c>
      <c r="H52" s="23"/>
      <c r="K52" t="s">
        <v>19</v>
      </c>
      <c r="L52" s="29">
        <v>0.89359999999999995</v>
      </c>
      <c r="M52" s="29"/>
      <c r="N52" s="29">
        <v>0.82599999999999996</v>
      </c>
      <c r="O52" s="29"/>
      <c r="P52" s="27">
        <f t="shared" si="9"/>
        <v>6.7599999999999993E-2</v>
      </c>
      <c r="Q52" s="27"/>
      <c r="S52" s="43">
        <v>0.89359999999999995</v>
      </c>
      <c r="T52" s="43"/>
      <c r="U52" s="43">
        <v>0.82599999999999996</v>
      </c>
      <c r="V52" s="43"/>
    </row>
    <row r="53" spans="2:22" x14ac:dyDescent="0.25">
      <c r="B53" t="s">
        <v>20</v>
      </c>
      <c r="C53" s="23">
        <v>795</v>
      </c>
      <c r="D53" s="23"/>
      <c r="E53" s="23">
        <v>784</v>
      </c>
      <c r="F53" s="23"/>
      <c r="G53" s="23">
        <f t="shared" si="8"/>
        <v>-11</v>
      </c>
      <c r="H53" s="23"/>
      <c r="K53" t="s">
        <v>20</v>
      </c>
      <c r="L53" s="29">
        <v>0.90689999999999993</v>
      </c>
      <c r="M53" s="29"/>
      <c r="N53" s="29">
        <v>0.76080000000000003</v>
      </c>
      <c r="O53" s="29"/>
      <c r="P53" s="27">
        <f t="shared" si="9"/>
        <v>0.1460999999999999</v>
      </c>
      <c r="Q53" s="27"/>
      <c r="S53" s="43">
        <v>0.90689999999999993</v>
      </c>
      <c r="T53" s="43"/>
      <c r="U53" s="43">
        <v>0.76080000000000003</v>
      </c>
      <c r="V53" s="43"/>
    </row>
    <row r="54" spans="2:22" x14ac:dyDescent="0.25">
      <c r="B54" s="15" t="s">
        <v>21</v>
      </c>
      <c r="C54" s="26">
        <v>637</v>
      </c>
      <c r="D54" s="26"/>
      <c r="E54" s="26">
        <v>629</v>
      </c>
      <c r="F54" s="26"/>
      <c r="G54" s="26">
        <f t="shared" si="8"/>
        <v>-8</v>
      </c>
      <c r="H54" s="26"/>
      <c r="I54" s="15"/>
      <c r="J54" s="15"/>
      <c r="K54" s="15" t="s">
        <v>21</v>
      </c>
      <c r="L54" s="30">
        <v>0.97870000000000001</v>
      </c>
      <c r="M54" s="30"/>
      <c r="N54" s="30">
        <v>1</v>
      </c>
      <c r="O54" s="30"/>
      <c r="P54" s="28">
        <f t="shared" si="9"/>
        <v>-2.1299999999999986E-2</v>
      </c>
      <c r="Q54" s="28"/>
      <c r="S54" s="40">
        <v>0.97909999999999997</v>
      </c>
      <c r="T54" s="40"/>
      <c r="U54" s="43">
        <v>0.91480000000000006</v>
      </c>
      <c r="V54" s="43"/>
    </row>
    <row r="55" spans="2:22" x14ac:dyDescent="0.25">
      <c r="B55" t="s">
        <v>22</v>
      </c>
      <c r="C55" s="23">
        <v>720</v>
      </c>
      <c r="D55" s="23"/>
      <c r="E55" s="23">
        <v>760</v>
      </c>
      <c r="F55" s="23"/>
      <c r="G55" s="23">
        <f t="shared" si="8"/>
        <v>40</v>
      </c>
      <c r="H55" s="23"/>
      <c r="K55" t="s">
        <v>22</v>
      </c>
      <c r="L55" s="24">
        <v>0.97909999999999997</v>
      </c>
      <c r="M55" s="24"/>
      <c r="N55" s="29">
        <v>0.91480000000000006</v>
      </c>
      <c r="O55" s="29"/>
      <c r="P55" s="27">
        <f t="shared" si="9"/>
        <v>6.4299999999999913E-2</v>
      </c>
      <c r="Q55" s="27"/>
      <c r="S55" s="43">
        <v>0.95829999999999993</v>
      </c>
      <c r="T55" s="43"/>
      <c r="U55" s="43">
        <v>0.89579999999999993</v>
      </c>
      <c r="V55" s="43"/>
    </row>
    <row r="56" spans="2:22" x14ac:dyDescent="0.25">
      <c r="B56" t="s">
        <v>23</v>
      </c>
      <c r="C56" s="23">
        <v>773</v>
      </c>
      <c r="D56" s="23"/>
      <c r="E56" s="23">
        <v>776</v>
      </c>
      <c r="F56" s="23"/>
      <c r="G56" s="23">
        <f t="shared" si="8"/>
        <v>3</v>
      </c>
      <c r="H56" s="23"/>
      <c r="K56" t="s">
        <v>23</v>
      </c>
      <c r="L56" s="29">
        <v>0.95829999999999993</v>
      </c>
      <c r="M56" s="29"/>
      <c r="N56" s="29">
        <v>0.89579999999999993</v>
      </c>
      <c r="O56" s="29"/>
      <c r="P56" s="27">
        <f t="shared" si="9"/>
        <v>6.25E-2</v>
      </c>
      <c r="Q56" s="27"/>
      <c r="S56" s="40">
        <v>0.75</v>
      </c>
      <c r="T56" s="40"/>
      <c r="U56" s="40">
        <v>0.64580000000000004</v>
      </c>
      <c r="V56" s="40"/>
    </row>
    <row r="57" spans="2:22" x14ac:dyDescent="0.25">
      <c r="B57" t="s">
        <v>24</v>
      </c>
      <c r="C57" s="23">
        <v>843</v>
      </c>
      <c r="D57" s="23"/>
      <c r="E57" s="23">
        <v>806</v>
      </c>
      <c r="F57" s="23"/>
      <c r="G57" s="23">
        <f t="shared" si="8"/>
        <v>-37</v>
      </c>
      <c r="H57" s="23"/>
      <c r="K57" t="s">
        <v>24</v>
      </c>
      <c r="L57" s="24">
        <v>0.75</v>
      </c>
      <c r="M57" s="24"/>
      <c r="N57" s="24">
        <v>0.64580000000000004</v>
      </c>
      <c r="O57" s="24"/>
      <c r="P57" s="27">
        <f t="shared" si="9"/>
        <v>0.10419999999999996</v>
      </c>
      <c r="Q57" s="27"/>
      <c r="R57" s="2"/>
      <c r="S57" s="40">
        <v>0.60409999999999997</v>
      </c>
      <c r="T57" s="40"/>
      <c r="U57" s="40">
        <v>0.4375</v>
      </c>
      <c r="V57" s="40"/>
    </row>
    <row r="58" spans="2:22" x14ac:dyDescent="0.25">
      <c r="B58" t="s">
        <v>25</v>
      </c>
      <c r="C58" s="23">
        <v>866</v>
      </c>
      <c r="D58" s="23"/>
      <c r="E58" s="23">
        <v>999</v>
      </c>
      <c r="F58" s="23"/>
      <c r="G58" s="23">
        <f t="shared" si="8"/>
        <v>133</v>
      </c>
      <c r="H58" s="23"/>
      <c r="K58" t="s">
        <v>25</v>
      </c>
      <c r="L58" s="24">
        <v>0.60409999999999997</v>
      </c>
      <c r="M58" s="24"/>
      <c r="N58" s="24">
        <v>0.4375</v>
      </c>
      <c r="O58" s="24"/>
      <c r="P58" s="27">
        <f t="shared" si="9"/>
        <v>0.16659999999999997</v>
      </c>
      <c r="Q58" s="27"/>
      <c r="R58" s="2"/>
      <c r="S58" s="40">
        <v>0.8125</v>
      </c>
      <c r="T58" s="40"/>
      <c r="U58" s="40">
        <v>0.70830000000000004</v>
      </c>
      <c r="V58" s="40"/>
    </row>
    <row r="59" spans="2:22" x14ac:dyDescent="0.25">
      <c r="B59" t="s">
        <v>26</v>
      </c>
      <c r="C59" s="23">
        <v>692</v>
      </c>
      <c r="D59" s="23"/>
      <c r="E59" s="23">
        <v>735</v>
      </c>
      <c r="F59" s="23"/>
      <c r="G59" s="23">
        <f t="shared" si="8"/>
        <v>43</v>
      </c>
      <c r="H59" s="23"/>
      <c r="K59" t="s">
        <v>26</v>
      </c>
      <c r="L59" s="24">
        <v>0.8125</v>
      </c>
      <c r="M59" s="24"/>
      <c r="N59" s="24">
        <v>0.70830000000000004</v>
      </c>
      <c r="O59" s="24"/>
      <c r="P59" s="27">
        <f t="shared" si="9"/>
        <v>0.10419999999999996</v>
      </c>
      <c r="Q59" s="27"/>
      <c r="R59" s="2"/>
      <c r="S59" s="44">
        <v>0.54</v>
      </c>
      <c r="T59" s="44"/>
      <c r="U59" s="44">
        <v>0.56000000000000005</v>
      </c>
      <c r="V59" s="44"/>
    </row>
    <row r="60" spans="2:22" x14ac:dyDescent="0.25">
      <c r="B60" s="15" t="s">
        <v>27</v>
      </c>
      <c r="C60" s="26">
        <v>1058</v>
      </c>
      <c r="D60" s="26"/>
      <c r="E60" s="26">
        <v>1000</v>
      </c>
      <c r="F60" s="26"/>
      <c r="G60" s="26">
        <f t="shared" si="8"/>
        <v>-58</v>
      </c>
      <c r="H60" s="26"/>
      <c r="I60" s="15"/>
      <c r="J60" s="15"/>
      <c r="K60" s="15" t="s">
        <v>27</v>
      </c>
      <c r="L60" s="26">
        <v>36.36</v>
      </c>
      <c r="M60" s="26"/>
      <c r="N60" s="26">
        <v>60.41</v>
      </c>
      <c r="O60" s="26"/>
      <c r="P60" s="26">
        <f t="shared" si="9"/>
        <v>-24.049999999999997</v>
      </c>
      <c r="Q60" s="26"/>
    </row>
    <row r="61" spans="2:22" x14ac:dyDescent="0.25">
      <c r="B61" s="14" t="s">
        <v>28</v>
      </c>
      <c r="C61" s="25">
        <v>875</v>
      </c>
      <c r="D61" s="25"/>
      <c r="E61" s="25">
        <v>818</v>
      </c>
      <c r="F61" s="25"/>
      <c r="G61" s="25">
        <f t="shared" si="8"/>
        <v>-57</v>
      </c>
      <c r="H61" s="25"/>
      <c r="I61" s="14"/>
      <c r="J61" s="14"/>
      <c r="K61" s="14" t="s">
        <v>28</v>
      </c>
      <c r="L61" s="25">
        <v>54.16</v>
      </c>
      <c r="M61" s="25"/>
      <c r="N61" s="25">
        <v>56.25</v>
      </c>
      <c r="O61" s="25"/>
      <c r="P61" s="25">
        <f t="shared" si="9"/>
        <v>-2.0900000000000034</v>
      </c>
      <c r="Q61" s="25"/>
      <c r="R61" s="3" t="s">
        <v>39</v>
      </c>
      <c r="S61">
        <f>SUM(S46:T59)/14</f>
        <v>0.81062960662525874</v>
      </c>
      <c r="U61">
        <f>SUM(U46:V59)/14</f>
        <v>0.73174336152592379</v>
      </c>
    </row>
    <row r="62" spans="2:22" x14ac:dyDescent="0.25">
      <c r="L62" s="23">
        <f>SUM(L46:M53,L55:M59,L61)/14</f>
        <v>4.640629606625259</v>
      </c>
      <c r="M62" s="23"/>
      <c r="N62" s="23">
        <f>SUM(N46:O53,N55:O59,N61)/14</f>
        <v>4.7096005043830669</v>
      </c>
      <c r="O62" s="23"/>
      <c r="P62" s="23">
        <f>SUM(P46:Q53,P55:Q59,P61)/14</f>
        <v>-6.8970897757808292E-2</v>
      </c>
      <c r="Q62" s="23"/>
      <c r="S62">
        <f>1-S61</f>
        <v>0.18937039337474126</v>
      </c>
      <c r="U62">
        <f>1-U61</f>
        <v>0.26825663847407621</v>
      </c>
    </row>
    <row r="74" spans="10:22" x14ac:dyDescent="0.25">
      <c r="J74" s="36" t="s">
        <v>38</v>
      </c>
      <c r="K74" s="23"/>
      <c r="L74" s="23"/>
      <c r="M74" s="23"/>
      <c r="S74" s="37" t="s">
        <v>32</v>
      </c>
      <c r="T74" s="23"/>
      <c r="U74" s="23"/>
      <c r="V74" s="23"/>
    </row>
    <row r="75" spans="10:22" x14ac:dyDescent="0.25">
      <c r="J75" s="23"/>
      <c r="K75" s="23"/>
      <c r="L75" s="23"/>
      <c r="M75" s="23"/>
      <c r="S75" s="23"/>
      <c r="T75" s="23"/>
      <c r="U75" s="23"/>
      <c r="V75" s="23"/>
    </row>
    <row r="77" spans="10:22" x14ac:dyDescent="0.25">
      <c r="K77" s="3" t="s">
        <v>10</v>
      </c>
      <c r="L77" s="3" t="s">
        <v>11</v>
      </c>
      <c r="M77" s="3" t="s">
        <v>3</v>
      </c>
      <c r="T77" s="3" t="s">
        <v>10</v>
      </c>
      <c r="U77" s="3" t="s">
        <v>11</v>
      </c>
      <c r="V77" s="3" t="s">
        <v>3</v>
      </c>
    </row>
    <row r="78" spans="10:22" x14ac:dyDescent="0.25">
      <c r="J78" t="s">
        <v>4</v>
      </c>
      <c r="K78">
        <v>3.14</v>
      </c>
      <c r="L78">
        <v>2.89</v>
      </c>
      <c r="M78" s="13">
        <f>K78-L78</f>
        <v>0.25</v>
      </c>
      <c r="S78" t="s">
        <v>4</v>
      </c>
      <c r="T78" s="19">
        <v>4.0000000000000001E-3</v>
      </c>
      <c r="U78" s="19">
        <v>4.0000000000000001E-3</v>
      </c>
      <c r="V78" s="19">
        <f>U78-T78</f>
        <v>0</v>
      </c>
    </row>
    <row r="79" spans="10:22" x14ac:dyDescent="0.25">
      <c r="J79" t="s">
        <v>5</v>
      </c>
      <c r="K79">
        <v>3.86</v>
      </c>
      <c r="L79">
        <v>3.71</v>
      </c>
      <c r="M79" s="13">
        <f t="shared" ref="M79:M93" si="10">K79-L79</f>
        <v>0.14999999999999991</v>
      </c>
      <c r="S79" t="s">
        <v>5</v>
      </c>
      <c r="T79" s="19">
        <v>4.0000000000000001E-3</v>
      </c>
      <c r="U79" s="19">
        <v>2E-3</v>
      </c>
      <c r="V79" s="19">
        <f t="shared" ref="V79:V93" si="11">U79-T79</f>
        <v>-2E-3</v>
      </c>
    </row>
    <row r="80" spans="10:22" x14ac:dyDescent="0.25">
      <c r="J80" t="s">
        <v>6</v>
      </c>
      <c r="K80">
        <v>4.54</v>
      </c>
      <c r="L80">
        <v>3.95</v>
      </c>
      <c r="M80" s="13">
        <f t="shared" si="10"/>
        <v>0.58999999999999986</v>
      </c>
      <c r="S80" t="s">
        <v>6</v>
      </c>
      <c r="T80" s="19">
        <v>0</v>
      </c>
      <c r="U80" s="19">
        <v>2E-3</v>
      </c>
      <c r="V80" s="19">
        <f t="shared" si="11"/>
        <v>2E-3</v>
      </c>
    </row>
    <row r="81" spans="10:22" x14ac:dyDescent="0.25">
      <c r="J81" t="s">
        <v>16</v>
      </c>
      <c r="K81">
        <v>4.0999999999999996</v>
      </c>
      <c r="L81">
        <v>4.08</v>
      </c>
      <c r="M81" s="13">
        <f t="shared" si="10"/>
        <v>1.9999999999999574E-2</v>
      </c>
      <c r="S81" t="s">
        <v>16</v>
      </c>
      <c r="T81" s="19">
        <v>0</v>
      </c>
      <c r="U81" s="19">
        <v>0</v>
      </c>
      <c r="V81" s="19">
        <f t="shared" si="11"/>
        <v>0</v>
      </c>
    </row>
    <row r="82" spans="10:22" x14ac:dyDescent="0.25">
      <c r="J82" t="s">
        <v>17</v>
      </c>
      <c r="K82">
        <v>3.76</v>
      </c>
      <c r="L82">
        <v>3.93</v>
      </c>
      <c r="M82" s="13">
        <f t="shared" si="10"/>
        <v>-0.17000000000000037</v>
      </c>
      <c r="S82" t="s">
        <v>17</v>
      </c>
      <c r="T82" s="19">
        <v>2E-3</v>
      </c>
      <c r="U82" s="19">
        <v>0</v>
      </c>
      <c r="V82" s="19">
        <f t="shared" si="11"/>
        <v>-2E-3</v>
      </c>
    </row>
    <row r="83" spans="10:22" x14ac:dyDescent="0.25">
      <c r="J83" t="s">
        <v>18</v>
      </c>
      <c r="K83">
        <v>3.36</v>
      </c>
      <c r="L83">
        <v>3.06</v>
      </c>
      <c r="M83" s="13">
        <f t="shared" si="10"/>
        <v>0.29999999999999982</v>
      </c>
      <c r="S83" t="s">
        <v>18</v>
      </c>
      <c r="T83" s="19">
        <v>2E-3</v>
      </c>
      <c r="U83" s="19">
        <v>2E-3</v>
      </c>
      <c r="V83" s="19">
        <f t="shared" si="11"/>
        <v>0</v>
      </c>
    </row>
    <row r="84" spans="10:22" x14ac:dyDescent="0.25">
      <c r="J84" t="s">
        <v>19</v>
      </c>
      <c r="K84">
        <v>4.28</v>
      </c>
      <c r="L84">
        <v>3.97</v>
      </c>
      <c r="M84" s="13">
        <f t="shared" si="10"/>
        <v>0.31000000000000005</v>
      </c>
      <c r="S84" t="s">
        <v>19</v>
      </c>
      <c r="T84" s="19">
        <v>0</v>
      </c>
      <c r="U84" s="19">
        <v>0</v>
      </c>
      <c r="V84" s="19">
        <f t="shared" si="11"/>
        <v>0</v>
      </c>
    </row>
    <row r="85" spans="10:22" x14ac:dyDescent="0.25">
      <c r="J85" t="s">
        <v>20</v>
      </c>
      <c r="K85">
        <v>4.3600000000000003</v>
      </c>
      <c r="L85">
        <v>3.74</v>
      </c>
      <c r="M85" s="13">
        <f t="shared" si="10"/>
        <v>0.62000000000000011</v>
      </c>
      <c r="S85" t="s">
        <v>20</v>
      </c>
      <c r="T85" s="19">
        <v>0</v>
      </c>
      <c r="U85" s="19">
        <v>0</v>
      </c>
      <c r="V85" s="19">
        <f t="shared" si="11"/>
        <v>0</v>
      </c>
    </row>
    <row r="86" spans="10:22" x14ac:dyDescent="0.25">
      <c r="J86" s="15" t="s">
        <v>21</v>
      </c>
      <c r="K86" s="15">
        <v>4.29</v>
      </c>
      <c r="L86" s="15">
        <v>5.34</v>
      </c>
      <c r="M86" s="15">
        <f t="shared" si="10"/>
        <v>-1.0499999999999998</v>
      </c>
      <c r="S86" s="15" t="s">
        <v>21</v>
      </c>
      <c r="T86" s="19">
        <v>0.01</v>
      </c>
      <c r="U86" s="19">
        <v>0</v>
      </c>
      <c r="V86" s="19">
        <f t="shared" si="11"/>
        <v>-0.01</v>
      </c>
    </row>
    <row r="87" spans="10:22" x14ac:dyDescent="0.25">
      <c r="J87" t="s">
        <v>22</v>
      </c>
      <c r="K87">
        <v>4.63</v>
      </c>
      <c r="L87">
        <v>4.04</v>
      </c>
      <c r="M87" s="13">
        <f t="shared" si="10"/>
        <v>0.58999999999999986</v>
      </c>
      <c r="S87" t="s">
        <v>22</v>
      </c>
      <c r="T87" s="19">
        <v>4.0000000000000001E-3</v>
      </c>
      <c r="U87" s="19">
        <v>0</v>
      </c>
      <c r="V87" s="19">
        <f t="shared" si="11"/>
        <v>-4.0000000000000001E-3</v>
      </c>
    </row>
    <row r="88" spans="10:22" x14ac:dyDescent="0.25">
      <c r="J88" t="s">
        <v>23</v>
      </c>
      <c r="K88">
        <v>4.76</v>
      </c>
      <c r="L88">
        <v>4.07</v>
      </c>
      <c r="M88" s="13">
        <f t="shared" si="10"/>
        <v>0.6899999999999995</v>
      </c>
      <c r="S88" t="s">
        <v>23</v>
      </c>
      <c r="T88" s="19">
        <v>0</v>
      </c>
      <c r="U88" s="19">
        <v>2E-3</v>
      </c>
      <c r="V88" s="19">
        <f t="shared" si="11"/>
        <v>2E-3</v>
      </c>
    </row>
    <row r="89" spans="10:22" x14ac:dyDescent="0.25">
      <c r="J89" t="s">
        <v>24</v>
      </c>
      <c r="K89">
        <v>3.49</v>
      </c>
      <c r="L89">
        <v>3.4</v>
      </c>
      <c r="M89" s="13">
        <f t="shared" si="10"/>
        <v>9.0000000000000302E-2</v>
      </c>
      <c r="S89" t="s">
        <v>24</v>
      </c>
      <c r="T89" s="19">
        <v>2E-3</v>
      </c>
      <c r="U89" s="19">
        <v>0</v>
      </c>
      <c r="V89" s="19">
        <f t="shared" si="11"/>
        <v>-2E-3</v>
      </c>
    </row>
    <row r="90" spans="10:22" x14ac:dyDescent="0.25">
      <c r="J90" t="s">
        <v>25</v>
      </c>
      <c r="K90">
        <v>1.92</v>
      </c>
      <c r="L90">
        <v>2.1</v>
      </c>
      <c r="M90" s="13">
        <f t="shared" si="10"/>
        <v>-0.18000000000000016</v>
      </c>
      <c r="S90" t="s">
        <v>25</v>
      </c>
      <c r="T90" s="19">
        <v>1.4E-2</v>
      </c>
      <c r="U90" s="19">
        <v>1.0999999999999999E-2</v>
      </c>
      <c r="V90" s="19">
        <f t="shared" si="11"/>
        <v>-3.0000000000000009E-3</v>
      </c>
    </row>
    <row r="91" spans="10:22" x14ac:dyDescent="0.25">
      <c r="J91" t="s">
        <v>26</v>
      </c>
      <c r="K91">
        <v>3.33</v>
      </c>
      <c r="L91">
        <v>3.58</v>
      </c>
      <c r="M91" s="13">
        <f t="shared" si="10"/>
        <v>-0.25</v>
      </c>
      <c r="S91" t="s">
        <v>26</v>
      </c>
      <c r="T91" s="19">
        <v>7.0000000000000001E-3</v>
      </c>
      <c r="U91" s="19">
        <v>0</v>
      </c>
      <c r="V91" s="19">
        <f t="shared" si="11"/>
        <v>-7.0000000000000001E-3</v>
      </c>
    </row>
    <row r="92" spans="10:22" x14ac:dyDescent="0.25">
      <c r="J92" s="15" t="s">
        <v>27</v>
      </c>
      <c r="K92" s="15">
        <v>2.64</v>
      </c>
      <c r="L92" s="15">
        <v>2.77</v>
      </c>
      <c r="M92" s="15">
        <f t="shared" si="10"/>
        <v>-0.12999999999999989</v>
      </c>
      <c r="S92" s="15" t="s">
        <v>27</v>
      </c>
      <c r="T92" s="19">
        <v>4.0000000000000001E-3</v>
      </c>
      <c r="U92" s="19">
        <v>0</v>
      </c>
      <c r="V92" s="19">
        <f t="shared" si="11"/>
        <v>-4.0000000000000001E-3</v>
      </c>
    </row>
    <row r="93" spans="10:22" x14ac:dyDescent="0.25">
      <c r="J93" t="s">
        <v>28</v>
      </c>
      <c r="K93">
        <v>3.14</v>
      </c>
      <c r="L93">
        <v>3.19</v>
      </c>
      <c r="M93" s="13">
        <f t="shared" si="10"/>
        <v>-4.9999999999999822E-2</v>
      </c>
      <c r="S93" t="s">
        <v>28</v>
      </c>
      <c r="T93" s="19">
        <v>0</v>
      </c>
      <c r="U93" s="19">
        <v>0</v>
      </c>
      <c r="V93" s="19">
        <f t="shared" si="11"/>
        <v>0</v>
      </c>
    </row>
    <row r="95" spans="10:22" x14ac:dyDescent="0.25">
      <c r="J95" s="3" t="s">
        <v>39</v>
      </c>
      <c r="K95">
        <f>SUM(K78:K85,K87:K91,K93)/14</f>
        <v>3.7621428571428575</v>
      </c>
      <c r="L95">
        <f>SUM(L78:L85,L87:L91,L93)/14</f>
        <v>3.5507142857142853</v>
      </c>
      <c r="M95">
        <f>SUM(M78:M85,M87:M91,M93)/14</f>
        <v>0.21142857142857133</v>
      </c>
      <c r="S95" s="3" t="s">
        <v>39</v>
      </c>
    </row>
  </sheetData>
  <mergeCells count="251">
    <mergeCell ref="F8:G8"/>
    <mergeCell ref="L62:M62"/>
    <mergeCell ref="N62:O62"/>
    <mergeCell ref="P62:Q62"/>
    <mergeCell ref="B38:AI40"/>
    <mergeCell ref="J74:M75"/>
    <mergeCell ref="S74:V75"/>
    <mergeCell ref="X48:Y48"/>
    <mergeCell ref="C61:D61"/>
    <mergeCell ref="E61:F61"/>
    <mergeCell ref="G61:H61"/>
    <mergeCell ref="L61:M61"/>
    <mergeCell ref="N61:O61"/>
    <mergeCell ref="P61:Q61"/>
    <mergeCell ref="C60:D60"/>
    <mergeCell ref="E60:F60"/>
    <mergeCell ref="G60:H60"/>
    <mergeCell ref="L60:M60"/>
    <mergeCell ref="N60:O60"/>
    <mergeCell ref="P60:Q60"/>
    <mergeCell ref="S58:T58"/>
    <mergeCell ref="U58:V58"/>
    <mergeCell ref="C59:D59"/>
    <mergeCell ref="E59:F59"/>
    <mergeCell ref="G59:H59"/>
    <mergeCell ref="L59:M59"/>
    <mergeCell ref="N59:O59"/>
    <mergeCell ref="P59:Q59"/>
    <mergeCell ref="S59:T59"/>
    <mergeCell ref="U59:V59"/>
    <mergeCell ref="C58:D58"/>
    <mergeCell ref="E58:F58"/>
    <mergeCell ref="G58:H58"/>
    <mergeCell ref="L58:M58"/>
    <mergeCell ref="N58:O58"/>
    <mergeCell ref="P58:Q58"/>
    <mergeCell ref="S56:T56"/>
    <mergeCell ref="U56:V56"/>
    <mergeCell ref="C57:D57"/>
    <mergeCell ref="E57:F57"/>
    <mergeCell ref="G57:H57"/>
    <mergeCell ref="L57:M57"/>
    <mergeCell ref="N57:O57"/>
    <mergeCell ref="P57:Q57"/>
    <mergeCell ref="S57:T57"/>
    <mergeCell ref="U57:V57"/>
    <mergeCell ref="C56:D56"/>
    <mergeCell ref="E56:F56"/>
    <mergeCell ref="G56:H56"/>
    <mergeCell ref="L56:M56"/>
    <mergeCell ref="N56:O56"/>
    <mergeCell ref="P56:Q56"/>
    <mergeCell ref="S54:T54"/>
    <mergeCell ref="U54:V54"/>
    <mergeCell ref="C55:D55"/>
    <mergeCell ref="E55:F55"/>
    <mergeCell ref="G55:H55"/>
    <mergeCell ref="L55:M55"/>
    <mergeCell ref="N55:O55"/>
    <mergeCell ref="P55:Q55"/>
    <mergeCell ref="S55:T55"/>
    <mergeCell ref="U55:V55"/>
    <mergeCell ref="C54:D54"/>
    <mergeCell ref="E54:F54"/>
    <mergeCell ref="G54:H54"/>
    <mergeCell ref="L54:M54"/>
    <mergeCell ref="N54:O54"/>
    <mergeCell ref="P54:Q54"/>
    <mergeCell ref="S52:T52"/>
    <mergeCell ref="U52:V52"/>
    <mergeCell ref="C53:D53"/>
    <mergeCell ref="E53:F53"/>
    <mergeCell ref="G53:H53"/>
    <mergeCell ref="L53:M53"/>
    <mergeCell ref="N53:O53"/>
    <mergeCell ref="P53:Q53"/>
    <mergeCell ref="S53:T53"/>
    <mergeCell ref="U53:V53"/>
    <mergeCell ref="C52:D52"/>
    <mergeCell ref="E52:F52"/>
    <mergeCell ref="G52:H52"/>
    <mergeCell ref="L52:M52"/>
    <mergeCell ref="N52:O52"/>
    <mergeCell ref="P52:Q52"/>
    <mergeCell ref="S50:T50"/>
    <mergeCell ref="U50:V50"/>
    <mergeCell ref="C51:D51"/>
    <mergeCell ref="E51:F51"/>
    <mergeCell ref="G51:H51"/>
    <mergeCell ref="L51:M51"/>
    <mergeCell ref="N51:O51"/>
    <mergeCell ref="P51:Q51"/>
    <mergeCell ref="S51:T51"/>
    <mergeCell ref="U51:V51"/>
    <mergeCell ref="C50:D50"/>
    <mergeCell ref="E50:F50"/>
    <mergeCell ref="G50:H50"/>
    <mergeCell ref="L50:M50"/>
    <mergeCell ref="N50:O50"/>
    <mergeCell ref="P50:Q50"/>
    <mergeCell ref="S48:T48"/>
    <mergeCell ref="U48:V48"/>
    <mergeCell ref="C49:D49"/>
    <mergeCell ref="E49:F49"/>
    <mergeCell ref="G49:H49"/>
    <mergeCell ref="L49:M49"/>
    <mergeCell ref="N49:O49"/>
    <mergeCell ref="P49:Q49"/>
    <mergeCell ref="S49:T49"/>
    <mergeCell ref="U49:V49"/>
    <mergeCell ref="C48:D48"/>
    <mergeCell ref="E48:F48"/>
    <mergeCell ref="G48:H48"/>
    <mergeCell ref="L48:M48"/>
    <mergeCell ref="N48:O48"/>
    <mergeCell ref="P48:Q48"/>
    <mergeCell ref="S46:T46"/>
    <mergeCell ref="U46:V46"/>
    <mergeCell ref="C47:D47"/>
    <mergeCell ref="E47:F47"/>
    <mergeCell ref="G47:H47"/>
    <mergeCell ref="L47:M47"/>
    <mergeCell ref="N47:O47"/>
    <mergeCell ref="P47:Q47"/>
    <mergeCell ref="S47:T47"/>
    <mergeCell ref="U47:V47"/>
    <mergeCell ref="C46:D46"/>
    <mergeCell ref="E46:F46"/>
    <mergeCell ref="G46:H46"/>
    <mergeCell ref="L46:M46"/>
    <mergeCell ref="N46:O46"/>
    <mergeCell ref="P46:Q46"/>
    <mergeCell ref="O44:P44"/>
    <mergeCell ref="Q44:R44"/>
    <mergeCell ref="C45:D45"/>
    <mergeCell ref="E45:F45"/>
    <mergeCell ref="G45:H45"/>
    <mergeCell ref="L45:M45"/>
    <mergeCell ref="N45:O45"/>
    <mergeCell ref="P45:Q45"/>
    <mergeCell ref="U11:W11"/>
    <mergeCell ref="X11:Z11"/>
    <mergeCell ref="AD11:AF11"/>
    <mergeCell ref="AG11:AI11"/>
    <mergeCell ref="B43:K43"/>
    <mergeCell ref="M43:T43"/>
    <mergeCell ref="L29:M29"/>
    <mergeCell ref="N29:O29"/>
    <mergeCell ref="P29:Q29"/>
    <mergeCell ref="C28:D28"/>
    <mergeCell ref="E28:F28"/>
    <mergeCell ref="G28:H28"/>
    <mergeCell ref="L28:M28"/>
    <mergeCell ref="N28:O28"/>
    <mergeCell ref="P28:Q28"/>
    <mergeCell ref="C27:D27"/>
    <mergeCell ref="E27:F27"/>
    <mergeCell ref="G27:H27"/>
    <mergeCell ref="L27:M27"/>
    <mergeCell ref="N27:O27"/>
    <mergeCell ref="P27:Q27"/>
    <mergeCell ref="C26:D26"/>
    <mergeCell ref="E26:F26"/>
    <mergeCell ref="G26:H26"/>
    <mergeCell ref="L26:M26"/>
    <mergeCell ref="N26:O26"/>
    <mergeCell ref="P26:Q26"/>
    <mergeCell ref="C25:D25"/>
    <mergeCell ref="E25:F25"/>
    <mergeCell ref="G25:H25"/>
    <mergeCell ref="L25:M25"/>
    <mergeCell ref="N25:O25"/>
    <mergeCell ref="P25:Q25"/>
    <mergeCell ref="C24:D24"/>
    <mergeCell ref="E24:F24"/>
    <mergeCell ref="G24:H24"/>
    <mergeCell ref="L24:M24"/>
    <mergeCell ref="N24:O24"/>
    <mergeCell ref="P24:Q24"/>
    <mergeCell ref="C23:D23"/>
    <mergeCell ref="E23:F23"/>
    <mergeCell ref="G23:H23"/>
    <mergeCell ref="L23:M23"/>
    <mergeCell ref="N23:O23"/>
    <mergeCell ref="P23:Q23"/>
    <mergeCell ref="C22:D22"/>
    <mergeCell ref="E22:F22"/>
    <mergeCell ref="G22:H22"/>
    <mergeCell ref="L22:M22"/>
    <mergeCell ref="N22:O22"/>
    <mergeCell ref="P22:Q22"/>
    <mergeCell ref="C21:D21"/>
    <mergeCell ref="E21:F21"/>
    <mergeCell ref="G21:H21"/>
    <mergeCell ref="L21:M21"/>
    <mergeCell ref="N21:O21"/>
    <mergeCell ref="P21:Q21"/>
    <mergeCell ref="L20:M20"/>
    <mergeCell ref="N20:O20"/>
    <mergeCell ref="P20:Q20"/>
    <mergeCell ref="C20:D20"/>
    <mergeCell ref="E20:F20"/>
    <mergeCell ref="G20:H20"/>
    <mergeCell ref="C19:D19"/>
    <mergeCell ref="E19:F19"/>
    <mergeCell ref="G19:H19"/>
    <mergeCell ref="L19:M19"/>
    <mergeCell ref="N19:O19"/>
    <mergeCell ref="P19:Q19"/>
    <mergeCell ref="C18:D18"/>
    <mergeCell ref="E18:F18"/>
    <mergeCell ref="G18:H18"/>
    <mergeCell ref="L18:M18"/>
    <mergeCell ref="N18:O18"/>
    <mergeCell ref="P18:Q18"/>
    <mergeCell ref="C17:D17"/>
    <mergeCell ref="E17:F17"/>
    <mergeCell ref="G17:H17"/>
    <mergeCell ref="L17:M17"/>
    <mergeCell ref="N17:O17"/>
    <mergeCell ref="P17:Q17"/>
    <mergeCell ref="C16:D16"/>
    <mergeCell ref="E16:F16"/>
    <mergeCell ref="G16:H16"/>
    <mergeCell ref="L16:M16"/>
    <mergeCell ref="N16:O16"/>
    <mergeCell ref="P16:Q16"/>
    <mergeCell ref="C15:D15"/>
    <mergeCell ref="E15:F15"/>
    <mergeCell ref="G15:H15"/>
    <mergeCell ref="L15:M15"/>
    <mergeCell ref="N15:O15"/>
    <mergeCell ref="P15:Q15"/>
    <mergeCell ref="C14:D14"/>
    <mergeCell ref="E14:F14"/>
    <mergeCell ref="G14:H14"/>
    <mergeCell ref="L14:M14"/>
    <mergeCell ref="N14:O14"/>
    <mergeCell ref="P14:Q14"/>
    <mergeCell ref="C13:D13"/>
    <mergeCell ref="E13:F13"/>
    <mergeCell ref="G13:H13"/>
    <mergeCell ref="L13:M13"/>
    <mergeCell ref="N13:O13"/>
    <mergeCell ref="P13:Q13"/>
    <mergeCell ref="C12:D12"/>
    <mergeCell ref="E12:F12"/>
    <mergeCell ref="G12:H12"/>
    <mergeCell ref="L12:M12"/>
    <mergeCell ref="N12:O12"/>
    <mergeCell ref="P12:Q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</dc:creator>
  <cp:lastModifiedBy>PaLS</cp:lastModifiedBy>
  <dcterms:created xsi:type="dcterms:W3CDTF">2017-05-19T14:32:55Z</dcterms:created>
  <dcterms:modified xsi:type="dcterms:W3CDTF">2017-09-20T16:08:35Z</dcterms:modified>
</cp:coreProperties>
</file>