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66665_polimi_it/Documents/Economia/"/>
    </mc:Choice>
  </mc:AlternateContent>
  <xr:revisionPtr revIDLastSave="0" documentId="11_6AE2A99657109865F2C5C6CEEE29DB985D310341" xr6:coauthVersionLast="47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Bilancio" sheetId="7" r:id="rId1"/>
    <sheet name="Investimenti" sheetId="5" r:id="rId2"/>
    <sheet name="Decisioni BP" sheetId="6" r:id="rId3"/>
    <sheet name="Make or Buy" sheetId="12" r:id="rId4"/>
    <sheet name="JOC" sheetId="8" r:id="rId5"/>
    <sheet name="PC" sheetId="9" r:id="rId6"/>
    <sheet name="ABC" sheetId="10" r:id="rId7"/>
    <sheet name="Scostamenti" sheetId="11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7" l="1"/>
  <c r="U23" i="7" s="1"/>
  <c r="U25" i="7" s="1"/>
  <c r="I11" i="6"/>
  <c r="D13" i="9"/>
  <c r="D15" i="9"/>
  <c r="E13" i="9"/>
  <c r="E15" i="9"/>
  <c r="K5" i="8"/>
  <c r="E13" i="8"/>
  <c r="C19" i="8"/>
  <c r="E3" i="8"/>
  <c r="C9" i="8"/>
  <c r="D19" i="9"/>
  <c r="D17" i="9"/>
  <c r="D18" i="9"/>
  <c r="K4" i="8"/>
  <c r="C72" i="11"/>
  <c r="C69" i="11"/>
  <c r="C68" i="11"/>
  <c r="D50" i="11"/>
  <c r="E50" i="11"/>
  <c r="C50" i="11"/>
  <c r="D41" i="11"/>
  <c r="E41" i="11"/>
  <c r="C41" i="11"/>
  <c r="J29" i="11"/>
  <c r="J30" i="11"/>
  <c r="J31" i="11"/>
  <c r="J32" i="11"/>
  <c r="I29" i="11"/>
  <c r="I30" i="11"/>
  <c r="I31" i="11"/>
  <c r="I32" i="11"/>
  <c r="H29" i="11"/>
  <c r="H47" i="11"/>
  <c r="H30" i="11"/>
  <c r="H31" i="11"/>
  <c r="H32" i="11"/>
  <c r="J28" i="11"/>
  <c r="E48" i="11"/>
  <c r="I28" i="11"/>
  <c r="D48" i="11"/>
  <c r="H28" i="11"/>
  <c r="H43" i="11" s="1"/>
  <c r="H25" i="11"/>
  <c r="C45" i="11" s="1"/>
  <c r="C44" i="11"/>
  <c r="H15" i="11"/>
  <c r="I15" i="11"/>
  <c r="J15" i="11"/>
  <c r="I14" i="11"/>
  <c r="J14" i="11"/>
  <c r="H14" i="11"/>
  <c r="I12" i="11"/>
  <c r="J9" i="11"/>
  <c r="J10" i="11"/>
  <c r="J11" i="11"/>
  <c r="J12" i="11"/>
  <c r="I9" i="11"/>
  <c r="I48" i="11" s="1"/>
  <c r="I10" i="11"/>
  <c r="I11" i="11"/>
  <c r="H9" i="11"/>
  <c r="H10" i="11"/>
  <c r="H11" i="11"/>
  <c r="H12" i="11"/>
  <c r="J8" i="11"/>
  <c r="I8" i="11"/>
  <c r="H8" i="11"/>
  <c r="H44" i="11" s="1"/>
  <c r="C49" i="11"/>
  <c r="D23" i="11"/>
  <c r="D40" i="11"/>
  <c r="E23" i="11"/>
  <c r="E40" i="11"/>
  <c r="C23" i="11"/>
  <c r="C40" i="11"/>
  <c r="I3" i="11"/>
  <c r="J3" i="11"/>
  <c r="H3" i="11"/>
  <c r="I23" i="11"/>
  <c r="J23" i="11"/>
  <c r="H23" i="11"/>
  <c r="I25" i="11"/>
  <c r="D44" i="11" s="1"/>
  <c r="D45" i="11"/>
  <c r="J25" i="11"/>
  <c r="E44" i="11" s="1"/>
  <c r="E45" i="11"/>
  <c r="I47" i="11"/>
  <c r="E49" i="11"/>
  <c r="E52" i="11"/>
  <c r="D49" i="11"/>
  <c r="D52" i="11"/>
  <c r="C71" i="11"/>
  <c r="C75" i="11"/>
  <c r="J43" i="11"/>
  <c r="I43" i="11"/>
  <c r="C48" i="11"/>
  <c r="C52" i="11"/>
  <c r="J44" i="11"/>
  <c r="I44" i="11"/>
  <c r="C9" i="12"/>
  <c r="C12" i="12"/>
  <c r="F9" i="12"/>
  <c r="H9" i="12"/>
  <c r="D11" i="6"/>
  <c r="D16" i="6"/>
  <c r="D25" i="6" s="1"/>
  <c r="D36" i="6"/>
  <c r="E11" i="6"/>
  <c r="E16" i="6"/>
  <c r="E25" i="6" s="1"/>
  <c r="E36" i="6"/>
  <c r="F11" i="6"/>
  <c r="F16" i="6"/>
  <c r="F25" i="6"/>
  <c r="C11" i="6"/>
  <c r="C16" i="6"/>
  <c r="I16" i="6"/>
  <c r="I17" i="6"/>
  <c r="C17" i="6"/>
  <c r="C74" i="11"/>
  <c r="C76" i="11"/>
  <c r="C25" i="6"/>
  <c r="C36" i="6"/>
  <c r="F36" i="6"/>
  <c r="F17" i="6"/>
  <c r="E17" i="6"/>
  <c r="D17" i="6"/>
  <c r="C37" i="6"/>
  <c r="C38" i="6"/>
  <c r="AB29" i="7"/>
  <c r="AA29" i="7"/>
  <c r="AA19" i="7"/>
  <c r="Y21" i="7"/>
  <c r="X21" i="7"/>
  <c r="X42" i="7"/>
  <c r="Y42" i="7"/>
  <c r="Y38" i="7"/>
  <c r="AB19" i="7"/>
  <c r="AB11" i="7"/>
  <c r="AA11" i="7"/>
  <c r="X34" i="7" s="1"/>
  <c r="X39" i="7"/>
  <c r="Y10" i="7"/>
  <c r="X10" i="7"/>
  <c r="Y41" i="7"/>
  <c r="X41" i="7"/>
  <c r="Y39" i="7"/>
  <c r="AB31" i="7"/>
  <c r="AA31" i="7"/>
  <c r="X31" i="7"/>
  <c r="Y31" i="7"/>
  <c r="Y36" i="7"/>
  <c r="Y35" i="7"/>
  <c r="Y37" i="7"/>
  <c r="F29" i="5"/>
  <c r="G29" i="5"/>
  <c r="H29" i="5"/>
  <c r="I29" i="5"/>
  <c r="J29" i="5"/>
  <c r="K29" i="5"/>
  <c r="L29" i="5"/>
  <c r="M29" i="5"/>
  <c r="N29" i="5"/>
  <c r="O29" i="5"/>
  <c r="E29" i="5"/>
  <c r="F51" i="5"/>
  <c r="G51" i="5"/>
  <c r="H51" i="5"/>
  <c r="I51" i="5"/>
  <c r="J51" i="5"/>
  <c r="K51" i="5"/>
  <c r="L51" i="5"/>
  <c r="M51" i="5"/>
  <c r="N51" i="5"/>
  <c r="O51" i="5"/>
  <c r="E51" i="5"/>
  <c r="E21" i="5"/>
  <c r="E35" i="5"/>
  <c r="L52" i="5"/>
  <c r="L35" i="5"/>
  <c r="M52" i="5"/>
  <c r="M35" i="5"/>
  <c r="F52" i="5"/>
  <c r="F35" i="5"/>
  <c r="G52" i="5"/>
  <c r="G35" i="5"/>
  <c r="H52" i="5"/>
  <c r="H35" i="5"/>
  <c r="I52" i="5"/>
  <c r="I35" i="5"/>
  <c r="J52" i="5"/>
  <c r="J35" i="5"/>
  <c r="N52" i="5"/>
  <c r="N35" i="5"/>
  <c r="O52" i="5"/>
  <c r="O35" i="5"/>
  <c r="K52" i="5"/>
  <c r="K35" i="5"/>
  <c r="F26" i="5"/>
  <c r="O38" i="5"/>
  <c r="N38" i="5"/>
  <c r="M38" i="5"/>
  <c r="L38" i="5"/>
  <c r="K38" i="5"/>
  <c r="J38" i="5"/>
  <c r="I38" i="5"/>
  <c r="H38" i="5"/>
  <c r="G38" i="5"/>
  <c r="F38" i="5"/>
  <c r="E38" i="5"/>
  <c r="O28" i="5"/>
  <c r="N28" i="5"/>
  <c r="M28" i="5"/>
  <c r="L28" i="5"/>
  <c r="K28" i="5"/>
  <c r="J28" i="5"/>
  <c r="I28" i="5"/>
  <c r="H28" i="5"/>
  <c r="G28" i="5"/>
  <c r="F28" i="5"/>
  <c r="E28" i="5"/>
  <c r="O27" i="5"/>
  <c r="N27" i="5"/>
  <c r="M27" i="5"/>
  <c r="L27" i="5"/>
  <c r="K27" i="5"/>
  <c r="J27" i="5"/>
  <c r="I27" i="5"/>
  <c r="H27" i="5"/>
  <c r="G27" i="5"/>
  <c r="F27" i="5"/>
  <c r="E27" i="5"/>
  <c r="O26" i="5"/>
  <c r="N26" i="5"/>
  <c r="M26" i="5"/>
  <c r="L26" i="5"/>
  <c r="K26" i="5"/>
  <c r="H26" i="5"/>
  <c r="G26" i="5"/>
  <c r="O21" i="5"/>
  <c r="O22" i="5"/>
  <c r="O24" i="5"/>
  <c r="O37" i="5" s="1"/>
  <c r="N21" i="5"/>
  <c r="N22" i="5"/>
  <c r="N24" i="5"/>
  <c r="N37" i="5" s="1"/>
  <c r="M21" i="5"/>
  <c r="L21" i="5"/>
  <c r="L22" i="5"/>
  <c r="K21" i="5"/>
  <c r="K22" i="5"/>
  <c r="J26" i="5"/>
  <c r="I26" i="5"/>
  <c r="I21" i="5"/>
  <c r="N40" i="5"/>
  <c r="O40" i="5"/>
  <c r="L24" i="5"/>
  <c r="L37" i="5" s="1"/>
  <c r="I22" i="5"/>
  <c r="I24" i="5"/>
  <c r="I37" i="5" s="1"/>
  <c r="F21" i="5"/>
  <c r="E22" i="5"/>
  <c r="E24" i="5"/>
  <c r="E37" i="5" s="1"/>
  <c r="M22" i="5"/>
  <c r="M24" i="5"/>
  <c r="M37" i="5" s="1"/>
  <c r="G21" i="5"/>
  <c r="K24" i="5"/>
  <c r="K37" i="5" s="1"/>
  <c r="H21" i="5"/>
  <c r="J21" i="5"/>
  <c r="L40" i="5"/>
  <c r="K40" i="5"/>
  <c r="M40" i="5"/>
  <c r="J22" i="5"/>
  <c r="J24" i="5"/>
  <c r="J37" i="5" s="1"/>
  <c r="H22" i="5"/>
  <c r="H24" i="5"/>
  <c r="H37" i="5" s="1"/>
  <c r="F22" i="5"/>
  <c r="F24" i="5"/>
  <c r="F37" i="5" s="1"/>
  <c r="G22" i="5"/>
  <c r="G24" i="5"/>
  <c r="G37" i="5" s="1"/>
  <c r="I40" i="5"/>
  <c r="F40" i="5"/>
  <c r="E40" i="5"/>
  <c r="E42" i="5"/>
  <c r="G40" i="5"/>
  <c r="H40" i="5"/>
  <c r="J40" i="5"/>
  <c r="E58" i="5"/>
  <c r="F42" i="5"/>
  <c r="G42" i="5"/>
  <c r="H42" i="5"/>
  <c r="I42" i="5"/>
  <c r="J42" i="5"/>
  <c r="K42" i="5"/>
  <c r="L42" i="5"/>
  <c r="M42" i="5"/>
  <c r="N42" i="5"/>
  <c r="O42" i="5"/>
  <c r="K41" i="5"/>
  <c r="G41" i="5"/>
  <c r="N41" i="5"/>
  <c r="O41" i="5"/>
  <c r="L41" i="5"/>
  <c r="F41" i="5"/>
  <c r="M41" i="5"/>
  <c r="H41" i="5"/>
  <c r="E59" i="5"/>
  <c r="E57" i="5"/>
  <c r="I41" i="5"/>
  <c r="J41" i="5"/>
  <c r="F12" i="12" l="1"/>
  <c r="H48" i="11"/>
  <c r="J48" i="11"/>
  <c r="J47" i="11"/>
  <c r="Y34" i="7"/>
</calcChain>
</file>

<file path=xl/sharedStrings.xml><?xml version="1.0" encoding="utf-8"?>
<sst xmlns="http://schemas.openxmlformats.org/spreadsheetml/2006/main" count="321" uniqueCount="239">
  <si>
    <t>ATTIVO</t>
  </si>
  <si>
    <t>PASSIVO</t>
  </si>
  <si>
    <t>CONTO ECONOMICO</t>
  </si>
  <si>
    <t>Disponibilità liquide</t>
  </si>
  <si>
    <t>i</t>
  </si>
  <si>
    <t>+</t>
  </si>
  <si>
    <t>-</t>
  </si>
  <si>
    <t>costo</t>
  </si>
  <si>
    <t>ricavo</t>
  </si>
  <si>
    <t>Ricavi</t>
  </si>
  <si>
    <t>SP ATTIVO</t>
  </si>
  <si>
    <t>Esercizio passato</t>
  </si>
  <si>
    <t>SP PASSIVO</t>
  </si>
  <si>
    <t>Esercizio corrente</t>
  </si>
  <si>
    <t>Altri ricavi</t>
  </si>
  <si>
    <t>ATTIVITA' NON CORRENTI</t>
  </si>
  <si>
    <t>PATRIMONIO NETTO</t>
  </si>
  <si>
    <t>Attività immateriali</t>
  </si>
  <si>
    <t>Capitale sociale</t>
  </si>
  <si>
    <t>Costo MP</t>
  </si>
  <si>
    <t>Attività materiali</t>
  </si>
  <si>
    <t>Riserve</t>
  </si>
  <si>
    <t>Costo personale</t>
  </si>
  <si>
    <t>Immobilizzazioni finanziarie</t>
  </si>
  <si>
    <t>Altre riserve</t>
  </si>
  <si>
    <t>Acc. TFR</t>
  </si>
  <si>
    <t>Altre attività non correnti</t>
  </si>
  <si>
    <t>Utile dell'esercizio</t>
  </si>
  <si>
    <t>Altri costi</t>
  </si>
  <si>
    <t>Utile portato a nuovo</t>
  </si>
  <si>
    <t>Variazione PF</t>
  </si>
  <si>
    <t>Totale attività non correnti</t>
  </si>
  <si>
    <t>Variazione MP</t>
  </si>
  <si>
    <t>Totale patrimoniop netto</t>
  </si>
  <si>
    <t>Ammortamenti</t>
  </si>
  <si>
    <t>ATTIVITA' CORRENTI</t>
  </si>
  <si>
    <t>PASSIVITA' NON CORRENTI</t>
  </si>
  <si>
    <t>Crediti commerciali</t>
  </si>
  <si>
    <t>Fondo TFR</t>
  </si>
  <si>
    <t>EBIT</t>
  </si>
  <si>
    <t>Rimanenze PF</t>
  </si>
  <si>
    <t>Finanziamento soci</t>
  </si>
  <si>
    <t>Plusvalenze</t>
  </si>
  <si>
    <t>Rimanenze MP</t>
  </si>
  <si>
    <t>Passività finanziarie LT</t>
  </si>
  <si>
    <t>Minusvalenze</t>
  </si>
  <si>
    <t>Retei Attivi (ricavo posticipato)</t>
  </si>
  <si>
    <t>Altre passività non correnti</t>
  </si>
  <si>
    <t>Rivalutazioni</t>
  </si>
  <si>
    <t>Risconti attivi (costo anticipato)</t>
  </si>
  <si>
    <t>Svalutazioni</t>
  </si>
  <si>
    <t>Altre attività correnti</t>
  </si>
  <si>
    <t>Totale passività non correnti</t>
  </si>
  <si>
    <t>Proventi finanziari</t>
  </si>
  <si>
    <t>Oneri finanziari</t>
  </si>
  <si>
    <t>Totale attività correnti</t>
  </si>
  <si>
    <t>PASSIVITA' CORRENTI</t>
  </si>
  <si>
    <t>Passività finanziarie BT</t>
  </si>
  <si>
    <t>Utile lordo</t>
  </si>
  <si>
    <t>Debiti commerciali</t>
  </si>
  <si>
    <t>Imposte (-)</t>
  </si>
  <si>
    <t>Debiti tributari correnti</t>
  </si>
  <si>
    <t>Urile netto</t>
  </si>
  <si>
    <t>Rateo passivo (costo posticipato)</t>
  </si>
  <si>
    <t>Risconti passivi (ricavo anticipato)</t>
  </si>
  <si>
    <t>Altre passività correnti</t>
  </si>
  <si>
    <t>Totale passività correnti</t>
  </si>
  <si>
    <t>Totale Attivo</t>
  </si>
  <si>
    <t>Totale Passivo</t>
  </si>
  <si>
    <t>INDICI DI REDDITIVITA'</t>
  </si>
  <si>
    <t>ROE</t>
  </si>
  <si>
    <t>ROI</t>
  </si>
  <si>
    <t>ROS</t>
  </si>
  <si>
    <t>RA</t>
  </si>
  <si>
    <t>ROD</t>
  </si>
  <si>
    <t>D/E</t>
  </si>
  <si>
    <t>INDICI LIQUIDITA'</t>
  </si>
  <si>
    <t>CR</t>
  </si>
  <si>
    <t>QR</t>
  </si>
  <si>
    <t>Imposte:</t>
  </si>
  <si>
    <t>Anno</t>
  </si>
  <si>
    <t>Costo capitale:</t>
  </si>
  <si>
    <t>Unità prodotte caso base</t>
  </si>
  <si>
    <t>Unità aggiuntive prodotte con investimento</t>
  </si>
  <si>
    <t>Incremento Ricavi</t>
  </si>
  <si>
    <t>Variazione costi energia</t>
  </si>
  <si>
    <t>Variazione costi MD</t>
  </si>
  <si>
    <t>Risparmio MD</t>
  </si>
  <si>
    <t>Variazione costi manutenzione</t>
  </si>
  <si>
    <t>Variuazione costi personale</t>
  </si>
  <si>
    <t>Altri costi per personale</t>
  </si>
  <si>
    <t>Accantonamento TFR</t>
  </si>
  <si>
    <t>Variazione  altri servizi</t>
  </si>
  <si>
    <t>Varianzione rimanenze PF</t>
  </si>
  <si>
    <t>Ammortamento nuovo impianto (-)</t>
  </si>
  <si>
    <t>Risparmio ammortamento vecchio impianto venduto</t>
  </si>
  <si>
    <t>plusvalenza/minusvalenza vendita vecchio imp.</t>
  </si>
  <si>
    <t>plusvalenza/minusvalenza venditanuovo imp.</t>
  </si>
  <si>
    <t>Utile ante imposte differenziale</t>
  </si>
  <si>
    <t>netto differenziale</t>
  </si>
  <si>
    <t>Ammortamento nuovo impianto (+)</t>
  </si>
  <si>
    <t>Risparmio Ammortamento vecchio impianto (-)</t>
  </si>
  <si>
    <t>Rettifica plusvalenza(-)/minusvalenza(+)</t>
  </si>
  <si>
    <t>Accantonamento TFR (+)</t>
  </si>
  <si>
    <t>Liquidazione dipendenti (-)</t>
  </si>
  <si>
    <t>Disinvestimento vecchio impianto (+)</t>
  </si>
  <si>
    <t>Disinvestimento nuovo impianto (+)</t>
  </si>
  <si>
    <t>Investimento iniziale (-)</t>
  </si>
  <si>
    <t>Variazione scorte (+ se diminuite)</t>
  </si>
  <si>
    <t>Delta Capitale Circolante Netto (-)</t>
  </si>
  <si>
    <t>NCF differenziale</t>
  </si>
  <si>
    <t>Coeff. di attualizzazione</t>
  </si>
  <si>
    <t>NCF differenziale attualizzato</t>
  </si>
  <si>
    <t>VAN(t)</t>
  </si>
  <si>
    <t>CNCF</t>
  </si>
  <si>
    <t>rimanenze (vendute all'ultimo anno)</t>
  </si>
  <si>
    <t>crediti</t>
  </si>
  <si>
    <t>debiti</t>
  </si>
  <si>
    <t>CCN</t>
  </si>
  <si>
    <t>Delta CCN</t>
  </si>
  <si>
    <t>VAN</t>
  </si>
  <si>
    <t>TIR</t>
  </si>
  <si>
    <t>&gt;k per conv.</t>
  </si>
  <si>
    <t>non va bene se NFC sempre positivo o se ci sono più cambiamenti di segno</t>
  </si>
  <si>
    <t>PI</t>
  </si>
  <si>
    <t>&gt;1 per conv.</t>
  </si>
  <si>
    <t>PB period</t>
  </si>
  <si>
    <t>COSTI VARIABILI</t>
  </si>
  <si>
    <t>COSTI FISSI</t>
  </si>
  <si>
    <t>Nome Prodotto</t>
  </si>
  <si>
    <t>CV tot</t>
  </si>
  <si>
    <t>CF tot</t>
  </si>
  <si>
    <t>Prezzo €/u</t>
  </si>
  <si>
    <t>MIX produttivo</t>
  </si>
  <si>
    <t>mc</t>
  </si>
  <si>
    <t>mc medio</t>
  </si>
  <si>
    <t>Qbe</t>
  </si>
  <si>
    <t>Qbe tot</t>
  </si>
  <si>
    <t>risorsa scarsa /u</t>
  </si>
  <si>
    <t>mc risorsa scarsa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</si>
  <si>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</si>
  <si>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</si>
  <si>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</si>
  <si>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</si>
  <si>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</si>
  <si>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</si>
  <si>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</si>
  <si>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</si>
  <si>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MC totale per prodotto</t>
  </si>
  <si>
    <t>MC totale</t>
  </si>
  <si>
    <t>MON</t>
  </si>
  <si>
    <t>BUY</t>
  </si>
  <si>
    <t>MAKE</t>
  </si>
  <si>
    <t>Q da ottenere:</t>
  </si>
  <si>
    <t>CV</t>
  </si>
  <si>
    <t>CF</t>
  </si>
  <si>
    <t>Costi non differenziali da non considerare in MAKE:</t>
  </si>
  <si>
    <t>tot BUY /u</t>
  </si>
  <si>
    <t>tot CV</t>
  </si>
  <si>
    <t>tot CF</t>
  </si>
  <si>
    <t>Costo BUY</t>
  </si>
  <si>
    <t>Costo MAKE</t>
  </si>
  <si>
    <t>LOTTO 1</t>
  </si>
  <si>
    <t>Q</t>
  </si>
  <si>
    <t>Costo tot</t>
  </si>
  <si>
    <t>base di allocazione</t>
  </si>
  <si>
    <t>OVH totali del repato</t>
  </si>
  <si>
    <t>K</t>
  </si>
  <si>
    <t>OH Lotto 001</t>
  </si>
  <si>
    <t>OH Lotto 002</t>
  </si>
  <si>
    <t>MD</t>
  </si>
  <si>
    <t>LD</t>
  </si>
  <si>
    <t>OH</t>
  </si>
  <si>
    <t>Reparto 1</t>
  </si>
  <si>
    <t>WIP</t>
  </si>
  <si>
    <t>Reparto 2</t>
  </si>
  <si>
    <t xml:space="preserve">ba = somma quantità base di allocazione </t>
  </si>
  <si>
    <t>OH = k*quantità di base di allocazione del lotto</t>
  </si>
  <si>
    <t>dei lotti nel reparto</t>
  </si>
  <si>
    <t>CPI/WIP:</t>
  </si>
  <si>
    <t xml:space="preserve">Per la base di allocazione del reparto X, </t>
  </si>
  <si>
    <t>se ba è LD allora sommo tutti i LD nel reparto X</t>
  </si>
  <si>
    <t>LOTTO 2</t>
  </si>
  <si>
    <t>U.E. = Qc + WIPf * grado compl.f – WIPi*grado compl.i</t>
  </si>
  <si>
    <t>Qf</t>
  </si>
  <si>
    <t>Qi</t>
  </si>
  <si>
    <t>WIP i</t>
  </si>
  <si>
    <t>WIP f</t>
  </si>
  <si>
    <t>completamento i</t>
  </si>
  <si>
    <t>completamento f</t>
  </si>
  <si>
    <t>U.E.</t>
  </si>
  <si>
    <t>Costi correnti sostenuti</t>
  </si>
  <si>
    <t>Cu.e.</t>
  </si>
  <si>
    <t>Cu.e. tot</t>
  </si>
  <si>
    <t>C tot p.f.</t>
  </si>
  <si>
    <t>WIP fin</t>
  </si>
  <si>
    <t>BUDGET (€/u)</t>
  </si>
  <si>
    <t>BUDGET (€)</t>
  </si>
  <si>
    <t>Prodotto</t>
  </si>
  <si>
    <t>A</t>
  </si>
  <si>
    <t>B</t>
  </si>
  <si>
    <t>C</t>
  </si>
  <si>
    <t>Volume di produzione</t>
  </si>
  <si>
    <t>Prezzo vendita unitario</t>
  </si>
  <si>
    <t>Ricavi stimati</t>
  </si>
  <si>
    <t>Composizione del costo di produzione: (€/u)</t>
  </si>
  <si>
    <t>Composizione del costo di produzione: (€)</t>
  </si>
  <si>
    <t>Costi MP</t>
  </si>
  <si>
    <t>Voce 2</t>
  </si>
  <si>
    <t>…</t>
  </si>
  <si>
    <t>Costi fissi:</t>
  </si>
  <si>
    <t>CONSUNTIVO</t>
  </si>
  <si>
    <t>BUDGET FLESSIBILE</t>
  </si>
  <si>
    <t>Ricavi effettivi</t>
  </si>
  <si>
    <t>SCOSTAMENTO DI PRIMO LIVELLO</t>
  </si>
  <si>
    <t>Costi (Dettaglio)</t>
  </si>
  <si>
    <t>Prezzo praticato</t>
  </si>
  <si>
    <t>Varianza di efficienza:</t>
  </si>
  <si>
    <t>RICAVI</t>
  </si>
  <si>
    <t>Varianza di efficienza</t>
  </si>
  <si>
    <t>CONSUNTIVO - BUDGET FLESSIBILE</t>
  </si>
  <si>
    <t>Varianza di prezzo</t>
  </si>
  <si>
    <t>Varianza di volume</t>
  </si>
  <si>
    <t>Varianza di volume:</t>
  </si>
  <si>
    <t>BUDGET FLESSIBILE - BUDGET(€)</t>
  </si>
  <si>
    <t>COSTI</t>
  </si>
  <si>
    <t>OH di produzione</t>
  </si>
  <si>
    <t>PROFITTO (MON)</t>
  </si>
  <si>
    <t>SCOSTAMENTO DI SECONDO LIVELLO</t>
  </si>
  <si>
    <t>(Dati)</t>
  </si>
  <si>
    <t>MP Budget</t>
  </si>
  <si>
    <t>MP consuntivo</t>
  </si>
  <si>
    <t>Impiego MP Budget</t>
  </si>
  <si>
    <t>Impiego MP Consuntivo</t>
  </si>
  <si>
    <t>Costo unitario MP Budget</t>
  </si>
  <si>
    <t>Costo unitario MP Consuntivo</t>
  </si>
  <si>
    <t>Varianza di prezzo MP</t>
  </si>
  <si>
    <t>Varianza di impiego MP</t>
  </si>
  <si>
    <t>Varianza di efficienza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</si>
</sst>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\ &quot;€&quot;"/>
    <numFmt numFmtId="165" formatCode="#,##0.00\ &quot;€&quot;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2" borderId="2" xfId="0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4" fontId="0" fillId="0" borderId="5" xfId="0" applyNumberFormat="1" applyBorder="1" applyAlignment="1">
      <alignment horizontal="left"/>
    </xf>
    <xf numFmtId="10" fontId="0" fillId="0" borderId="7" xfId="0" applyNumberFormat="1" applyBorder="1" applyAlignment="1">
      <alignment horizontal="left"/>
    </xf>
    <xf numFmtId="4" fontId="0" fillId="0" borderId="7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/>
    <xf numFmtId="4" fontId="0" fillId="0" borderId="0" xfId="0" applyNumberFormat="1" applyAlignment="1"/>
    <xf numFmtId="0" fontId="0" fillId="0" borderId="2" xfId="0" applyFill="1" applyBorder="1"/>
    <xf numFmtId="3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0" xfId="0" applyBorder="1" applyAlignment="1">
      <alignment horizontal="right"/>
    </xf>
    <xf numFmtId="44" fontId="0" fillId="0" borderId="0" xfId="0" applyNumberFormat="1"/>
    <xf numFmtId="44" fontId="0" fillId="0" borderId="1" xfId="0" applyNumberFormat="1" applyBorder="1"/>
    <xf numFmtId="44" fontId="0" fillId="2" borderId="0" xfId="0" applyNumberFormat="1" applyFill="1"/>
    <xf numFmtId="44" fontId="0" fillId="0" borderId="4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6" xfId="0" applyNumberFormat="1" applyBorder="1" applyAlignment="1">
      <alignment horizontal="left"/>
    </xf>
    <xf numFmtId="44" fontId="0" fillId="2" borderId="6" xfId="0" applyNumberFormat="1" applyFill="1" applyBorder="1"/>
    <xf numFmtId="44" fontId="0" fillId="2" borderId="7" xfId="0" applyNumberFormat="1" applyFill="1" applyBorder="1"/>
    <xf numFmtId="44" fontId="0" fillId="2" borderId="8" xfId="0" applyNumberFormat="1" applyFill="1" applyBorder="1"/>
    <xf numFmtId="44" fontId="0" fillId="2" borderId="9" xfId="0" applyNumberFormat="1" applyFill="1" applyBorder="1"/>
    <xf numFmtId="44" fontId="0" fillId="0" borderId="11" xfId="0" applyNumberFormat="1" applyBorder="1"/>
    <xf numFmtId="44" fontId="0" fillId="0" borderId="12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44" fontId="0" fillId="0" borderId="0" xfId="0" applyNumberFormat="1" applyBorder="1"/>
    <xf numFmtId="44" fontId="0" fillId="0" borderId="2" xfId="0" applyNumberFormat="1" applyBorder="1"/>
    <xf numFmtId="44" fontId="1" fillId="0" borderId="14" xfId="0" applyNumberFormat="1" applyFont="1" applyBorder="1"/>
    <xf numFmtId="44" fontId="0" fillId="0" borderId="15" xfId="0" applyNumberFormat="1" applyBorder="1"/>
    <xf numFmtId="44" fontId="0" fillId="0" borderId="3" xfId="0" applyNumberFormat="1" applyBorder="1"/>
    <xf numFmtId="0" fontId="0" fillId="0" borderId="0" xfId="0" applyNumberFormat="1"/>
    <xf numFmtId="44" fontId="0" fillId="0" borderId="14" xfId="0" applyNumberFormat="1" applyFill="1" applyBorder="1"/>
    <xf numFmtId="44" fontId="0" fillId="0" borderId="16" xfId="0" applyNumberFormat="1" applyBorder="1"/>
    <xf numFmtId="44" fontId="0" fillId="0" borderId="17" xfId="0" applyNumberFormat="1" applyBorder="1"/>
    <xf numFmtId="44" fontId="0" fillId="0" borderId="18" xfId="0" applyNumberFormat="1" applyBorder="1"/>
    <xf numFmtId="44" fontId="0" fillId="0" borderId="6" xfId="0" applyNumberFormat="1" applyFill="1" applyBorder="1"/>
    <xf numFmtId="44" fontId="0" fillId="0" borderId="8" xfId="0" applyNumberFormat="1" applyBorder="1"/>
    <xf numFmtId="44" fontId="0" fillId="0" borderId="20" xfId="0" applyNumberFormat="1" applyBorder="1"/>
    <xf numFmtId="44" fontId="0" fillId="0" borderId="21" xfId="0" applyNumberFormat="1" applyBorder="1"/>
    <xf numFmtId="44" fontId="0" fillId="0" borderId="0" xfId="0" quotePrefix="1" applyNumberFormat="1"/>
    <xf numFmtId="0" fontId="0" fillId="0" borderId="1" xfId="0" applyBorder="1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44" fontId="0" fillId="0" borderId="11" xfId="0" applyNumberFormat="1" applyBorder="1" applyAlignment="1">
      <alignment horizontal="right"/>
    </xf>
    <xf numFmtId="0" fontId="3" fillId="0" borderId="0" xfId="0" applyFont="1"/>
    <xf numFmtId="0" fontId="0" fillId="3" borderId="0" xfId="0" applyFill="1"/>
    <xf numFmtId="8" fontId="0" fillId="0" borderId="0" xfId="0" applyNumberFormat="1"/>
    <xf numFmtId="8" fontId="0" fillId="0" borderId="0" xfId="0" applyNumberFormat="1" applyBorder="1"/>
    <xf numFmtId="0" fontId="0" fillId="0" borderId="5" xfId="0" applyBorder="1"/>
    <xf numFmtId="3" fontId="0" fillId="0" borderId="7" xfId="0" applyNumberFormat="1" applyBorder="1"/>
    <xf numFmtId="3" fontId="0" fillId="0" borderId="9" xfId="0" applyNumberFormat="1" applyBorder="1"/>
    <xf numFmtId="165" fontId="0" fillId="0" borderId="0" xfId="0" applyNumberFormat="1"/>
    <xf numFmtId="165" fontId="0" fillId="0" borderId="1" xfId="0" applyNumberFormat="1" applyBorder="1"/>
    <xf numFmtId="0" fontId="4" fillId="2" borderId="0" xfId="0" applyFont="1" applyFill="1"/>
    <xf numFmtId="165" fontId="0" fillId="0" borderId="21" xfId="0" applyNumberFormat="1" applyBorder="1"/>
    <xf numFmtId="165" fontId="0" fillId="0" borderId="0" xfId="0" applyNumberFormat="1" applyAlignment="1">
      <alignment horizontal="right"/>
    </xf>
    <xf numFmtId="0" fontId="0" fillId="0" borderId="3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/>
    <xf numFmtId="0" fontId="0" fillId="0" borderId="22" xfId="0" applyBorder="1"/>
    <xf numFmtId="3" fontId="0" fillId="0" borderId="10" xfId="0" applyNumberFormat="1" applyBorder="1"/>
    <xf numFmtId="0" fontId="0" fillId="0" borderId="23" xfId="0" applyBorder="1"/>
    <xf numFmtId="3" fontId="0" fillId="0" borderId="2" xfId="0" applyNumberFormat="1" applyBorder="1"/>
    <xf numFmtId="0" fontId="0" fillId="0" borderId="24" xfId="0" applyBorder="1"/>
    <xf numFmtId="3" fontId="0" fillId="0" borderId="3" xfId="0" applyNumberFormat="1" applyBorder="1"/>
    <xf numFmtId="6" fontId="0" fillId="0" borderId="0" xfId="0" applyNumberFormat="1"/>
    <xf numFmtId="0" fontId="0" fillId="0" borderId="10" xfId="0" applyBorder="1"/>
    <xf numFmtId="44" fontId="0" fillId="0" borderId="6" xfId="0" applyNumberFormat="1" applyFill="1" applyBorder="1" applyAlignment="1">
      <alignment horizontal="left"/>
    </xf>
    <xf numFmtId="44" fontId="0" fillId="0" borderId="19" xfId="0" applyNumberFormat="1" applyBorder="1"/>
    <xf numFmtId="44" fontId="0" fillId="0" borderId="9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7"/>
  <sheetViews>
    <sheetView tabSelected="1" topLeftCell="M7" workbookViewId="0">
      <selection activeCell="Z36" sqref="Z36"/>
    </sheetView>
  </sheetViews>
  <sheetFormatPr defaultRowHeight="15"/>
  <cols>
    <col min="2" max="2" width="4.7109375" style="47" customWidth="1"/>
    <col min="3" max="4" width="13.7109375" customWidth="1"/>
    <col min="5" max="5" width="4.7109375" style="47" customWidth="1"/>
    <col min="8" max="8" width="4.7109375" style="47" customWidth="1"/>
    <col min="9" max="10" width="13.7109375" customWidth="1"/>
    <col min="11" max="11" width="4.7109375" style="47" customWidth="1"/>
    <col min="14" max="14" width="4.7109375" style="47" customWidth="1"/>
    <col min="15" max="16" width="13.7109375" customWidth="1"/>
    <col min="17" max="17" width="4.7109375" style="47" customWidth="1"/>
    <col min="20" max="20" width="18.28515625" customWidth="1"/>
    <col min="21" max="21" width="13.7109375" customWidth="1"/>
    <col min="23" max="23" width="30.7109375" customWidth="1"/>
    <col min="24" max="25" width="16.7109375" customWidth="1"/>
    <col min="26" max="26" width="30.7109375" customWidth="1"/>
    <col min="27" max="28" width="16.7109375" customWidth="1"/>
  </cols>
  <sheetData>
    <row r="1" spans="1:36">
      <c r="A1" s="26" t="s">
        <v>0</v>
      </c>
      <c r="C1" s="26"/>
      <c r="D1" s="26"/>
      <c r="F1" s="26"/>
      <c r="G1" s="26" t="s">
        <v>1</v>
      </c>
      <c r="I1" s="26"/>
      <c r="J1" s="26"/>
      <c r="L1" s="26"/>
      <c r="M1" s="26" t="s">
        <v>2</v>
      </c>
      <c r="O1" s="26"/>
      <c r="P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</row>
    <row r="2" spans="1:36" ht="15.75" thickBot="1">
      <c r="A2" s="26"/>
      <c r="C2" s="27" t="s">
        <v>3</v>
      </c>
      <c r="D2" s="27"/>
      <c r="F2" s="26"/>
      <c r="G2" s="26"/>
      <c r="I2" s="27"/>
      <c r="J2" s="27"/>
      <c r="L2" s="26"/>
      <c r="M2" s="26"/>
      <c r="O2" s="27"/>
      <c r="P2" s="27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>
      <c r="A3" s="26"/>
      <c r="B3" s="47" t="s">
        <v>4</v>
      </c>
      <c r="C3" s="56" t="s">
        <v>5</v>
      </c>
      <c r="D3" s="56" t="s">
        <v>6</v>
      </c>
      <c r="F3" s="26"/>
      <c r="G3" s="26"/>
      <c r="I3" s="56" t="s">
        <v>6</v>
      </c>
      <c r="J3" s="56" t="s">
        <v>5</v>
      </c>
      <c r="K3" s="47" t="s">
        <v>4</v>
      </c>
      <c r="L3" s="26"/>
      <c r="M3" s="26"/>
      <c r="O3" s="26" t="s">
        <v>7</v>
      </c>
      <c r="P3" s="26" t="s">
        <v>8</v>
      </c>
      <c r="R3" s="26"/>
      <c r="S3" s="26"/>
      <c r="T3" s="29" t="s">
        <v>9</v>
      </c>
      <c r="U3" s="30"/>
      <c r="V3" s="26"/>
      <c r="W3" s="38" t="s">
        <v>10</v>
      </c>
      <c r="X3" s="39" t="s">
        <v>11</v>
      </c>
      <c r="Y3" s="39" t="s">
        <v>11</v>
      </c>
      <c r="Z3" s="38" t="s">
        <v>12</v>
      </c>
      <c r="AA3" s="39" t="s">
        <v>11</v>
      </c>
      <c r="AB3" s="40" t="s">
        <v>13</v>
      </c>
      <c r="AC3" s="26"/>
      <c r="AD3" s="26"/>
      <c r="AE3" s="26"/>
      <c r="AF3" s="26"/>
      <c r="AG3" s="26"/>
      <c r="AH3" s="26"/>
      <c r="AI3" s="26"/>
      <c r="AJ3" s="26"/>
    </row>
    <row r="4" spans="1:36">
      <c r="A4" s="26"/>
      <c r="C4" s="26"/>
      <c r="D4" s="26"/>
      <c r="F4" s="26"/>
      <c r="G4" s="26"/>
      <c r="I4" s="26"/>
      <c r="J4" s="26"/>
      <c r="L4" s="26"/>
      <c r="M4" s="26"/>
      <c r="O4" s="26"/>
      <c r="P4" s="26"/>
      <c r="R4" s="26"/>
      <c r="S4" s="26"/>
      <c r="T4" s="31" t="s">
        <v>14</v>
      </c>
      <c r="U4" s="32"/>
      <c r="V4" s="26"/>
      <c r="W4" s="49" t="s">
        <v>15</v>
      </c>
      <c r="X4" s="42"/>
      <c r="Y4" s="43"/>
      <c r="Z4" s="42" t="s">
        <v>16</v>
      </c>
      <c r="AA4" s="42"/>
      <c r="AB4" s="43"/>
      <c r="AC4" s="26"/>
      <c r="AD4" s="26"/>
      <c r="AE4" s="26"/>
      <c r="AF4" s="26"/>
      <c r="AG4" s="26"/>
      <c r="AH4" s="26"/>
      <c r="AI4" s="26"/>
      <c r="AJ4" s="26"/>
    </row>
    <row r="5" spans="1:36">
      <c r="A5" s="26"/>
      <c r="C5" s="26"/>
      <c r="D5" s="26"/>
      <c r="F5" s="26"/>
      <c r="G5" s="26"/>
      <c r="I5" s="26"/>
      <c r="J5" s="26"/>
      <c r="L5" s="26"/>
      <c r="M5" s="26"/>
      <c r="O5" s="26"/>
      <c r="P5" s="26"/>
      <c r="R5" s="26"/>
      <c r="S5" s="26"/>
      <c r="T5" s="31"/>
      <c r="U5" s="32"/>
      <c r="V5" s="26"/>
      <c r="W5" s="41" t="s">
        <v>17</v>
      </c>
      <c r="X5" s="42"/>
      <c r="Y5" s="42"/>
      <c r="Z5" s="41" t="s">
        <v>18</v>
      </c>
      <c r="AA5" s="42"/>
      <c r="AB5" s="43"/>
      <c r="AC5" s="26"/>
      <c r="AD5" s="26"/>
      <c r="AE5" s="26"/>
      <c r="AF5" s="26"/>
      <c r="AG5" s="26"/>
      <c r="AH5" s="26"/>
      <c r="AI5" s="26"/>
      <c r="AJ5" s="26"/>
    </row>
    <row r="6" spans="1:36">
      <c r="A6" s="26"/>
      <c r="C6" s="26"/>
      <c r="D6" s="26"/>
      <c r="F6" s="26"/>
      <c r="G6" s="26"/>
      <c r="I6" s="26"/>
      <c r="J6" s="26"/>
      <c r="L6" s="26"/>
      <c r="M6" s="26"/>
      <c r="O6" s="26"/>
      <c r="P6" s="26"/>
      <c r="R6" s="26"/>
      <c r="S6" s="26"/>
      <c r="T6" s="33" t="s">
        <v>19</v>
      </c>
      <c r="U6" s="32"/>
      <c r="V6" s="26"/>
      <c r="W6" s="41" t="s">
        <v>20</v>
      </c>
      <c r="X6" s="42"/>
      <c r="Y6" s="42"/>
      <c r="Z6" s="41" t="s">
        <v>21</v>
      </c>
      <c r="AA6" s="42"/>
      <c r="AB6" s="43"/>
      <c r="AC6" s="26"/>
      <c r="AD6" s="26"/>
      <c r="AE6" s="26"/>
      <c r="AF6" s="26"/>
      <c r="AG6" s="26"/>
      <c r="AH6" s="26"/>
      <c r="AI6" s="26"/>
      <c r="AJ6" s="26"/>
    </row>
    <row r="7" spans="1:36">
      <c r="A7" s="26"/>
      <c r="C7" s="26"/>
      <c r="D7" s="26"/>
      <c r="F7" s="26"/>
      <c r="G7" s="26"/>
      <c r="I7" s="26"/>
      <c r="J7" s="26"/>
      <c r="L7" s="26"/>
      <c r="M7" s="26"/>
      <c r="O7" s="26"/>
      <c r="P7" s="26"/>
      <c r="R7" s="26"/>
      <c r="S7" s="26"/>
      <c r="T7" s="33" t="s">
        <v>22</v>
      </c>
      <c r="U7" s="32"/>
      <c r="V7" s="26"/>
      <c r="W7" s="48" t="s">
        <v>23</v>
      </c>
      <c r="X7" s="26"/>
      <c r="Y7" s="26"/>
      <c r="Z7" s="41" t="s">
        <v>24</v>
      </c>
      <c r="AA7" s="42"/>
      <c r="AB7" s="43"/>
      <c r="AC7" s="26"/>
      <c r="AD7" s="26"/>
      <c r="AE7" s="26"/>
      <c r="AF7" s="26"/>
      <c r="AG7" s="26"/>
      <c r="AH7" s="26"/>
      <c r="AI7" s="26"/>
      <c r="AJ7" s="26"/>
    </row>
    <row r="8" spans="1:36">
      <c r="A8" s="26"/>
      <c r="C8" s="26"/>
      <c r="D8" s="26"/>
      <c r="F8" s="26"/>
      <c r="G8" s="26"/>
      <c r="I8" s="26"/>
      <c r="J8" s="26"/>
      <c r="L8" s="26"/>
      <c r="M8" s="26"/>
      <c r="O8" s="26"/>
      <c r="P8" s="26"/>
      <c r="R8" s="26"/>
      <c r="S8" s="26"/>
      <c r="T8" s="33" t="s">
        <v>25</v>
      </c>
      <c r="U8" s="32"/>
      <c r="V8" s="26"/>
      <c r="W8" s="41" t="s">
        <v>26</v>
      </c>
      <c r="X8" s="42"/>
      <c r="Y8" s="42"/>
      <c r="Z8" s="41" t="s">
        <v>27</v>
      </c>
      <c r="AA8" s="42"/>
      <c r="AB8" s="43"/>
      <c r="AC8" s="26"/>
      <c r="AD8" s="26"/>
      <c r="AE8" s="26"/>
      <c r="AF8" s="26"/>
      <c r="AG8" s="26"/>
      <c r="AH8" s="26"/>
      <c r="AI8" s="26"/>
      <c r="AJ8" s="26"/>
    </row>
    <row r="9" spans="1:36">
      <c r="A9" s="26"/>
      <c r="C9" s="26"/>
      <c r="D9" s="26"/>
      <c r="F9" s="26"/>
      <c r="G9" s="26"/>
      <c r="I9" s="26"/>
      <c r="J9" s="26"/>
      <c r="L9" s="26"/>
      <c r="M9" s="26"/>
      <c r="O9" s="26"/>
      <c r="P9" s="26"/>
      <c r="R9" s="26"/>
      <c r="S9" s="26"/>
      <c r="T9" s="33" t="s">
        <v>28</v>
      </c>
      <c r="U9" s="32"/>
      <c r="V9" s="26"/>
      <c r="W9" s="41"/>
      <c r="X9" s="42"/>
      <c r="Y9" s="42"/>
      <c r="Z9" s="48" t="s">
        <v>29</v>
      </c>
      <c r="AA9" s="42"/>
      <c r="AB9" s="43"/>
      <c r="AC9" s="26"/>
      <c r="AD9" s="26"/>
      <c r="AE9" s="26"/>
      <c r="AF9" s="26"/>
      <c r="AG9" s="26"/>
      <c r="AH9" s="26"/>
      <c r="AI9" s="26"/>
      <c r="AJ9" s="26"/>
    </row>
    <row r="10" spans="1:36">
      <c r="A10" s="26"/>
      <c r="C10" s="26"/>
      <c r="D10" s="26"/>
      <c r="F10" s="26"/>
      <c r="G10" s="26"/>
      <c r="I10" s="26"/>
      <c r="J10" s="26"/>
      <c r="L10" s="26"/>
      <c r="M10" s="26"/>
      <c r="O10" s="26"/>
      <c r="P10" s="26"/>
      <c r="R10" s="26"/>
      <c r="S10" s="26"/>
      <c r="T10" s="33" t="s">
        <v>30</v>
      </c>
      <c r="U10" s="32"/>
      <c r="V10" s="26"/>
      <c r="W10" s="44" t="s">
        <v>31</v>
      </c>
      <c r="X10" s="42">
        <f>SUM(X5:X9)</f>
        <v>0</v>
      </c>
      <c r="Y10" s="42">
        <f>SUM(Y5:Y9)</f>
        <v>0</v>
      </c>
      <c r="Z10" s="41"/>
      <c r="AA10" s="42"/>
      <c r="AB10" s="43"/>
      <c r="AC10" s="26"/>
      <c r="AD10" s="26"/>
      <c r="AE10" s="26"/>
      <c r="AF10" s="26"/>
      <c r="AG10" s="26"/>
      <c r="AH10" s="26"/>
      <c r="AI10" s="26"/>
      <c r="AJ10" s="26"/>
    </row>
    <row r="11" spans="1:36">
      <c r="A11" s="26"/>
      <c r="C11" s="26"/>
      <c r="D11" s="26"/>
      <c r="F11" s="26"/>
      <c r="G11" s="26"/>
      <c r="I11" s="26"/>
      <c r="J11" s="26"/>
      <c r="L11" s="26"/>
      <c r="M11" s="26"/>
      <c r="O11" s="26"/>
      <c r="P11" s="26"/>
      <c r="R11" s="26"/>
      <c r="S11" s="26"/>
      <c r="T11" s="88" t="s">
        <v>32</v>
      </c>
      <c r="U11" s="32"/>
      <c r="V11" s="26"/>
      <c r="W11" s="41"/>
      <c r="X11" s="42"/>
      <c r="Y11" s="42"/>
      <c r="Z11" s="44" t="s">
        <v>33</v>
      </c>
      <c r="AA11" s="42">
        <f>SUM(AA5:AA10)</f>
        <v>0</v>
      </c>
      <c r="AB11" s="43">
        <f>SUM(AB5:AB10)</f>
        <v>0</v>
      </c>
      <c r="AC11" s="26"/>
      <c r="AD11" s="26"/>
      <c r="AE11" s="26"/>
      <c r="AF11" s="26"/>
      <c r="AG11" s="26"/>
      <c r="AH11" s="26"/>
      <c r="AI11" s="26"/>
      <c r="AJ11" s="26"/>
    </row>
    <row r="12" spans="1:36">
      <c r="A12" s="26"/>
      <c r="C12" s="26"/>
      <c r="D12" s="26"/>
      <c r="F12" s="26"/>
      <c r="G12" s="26"/>
      <c r="I12" s="26"/>
      <c r="J12" s="26"/>
      <c r="L12" s="26"/>
      <c r="M12" s="26"/>
      <c r="O12" s="26"/>
      <c r="P12" s="26"/>
      <c r="R12" s="26"/>
      <c r="S12" s="26"/>
      <c r="T12" s="33" t="s">
        <v>34</v>
      </c>
      <c r="U12" s="32"/>
      <c r="V12" s="26"/>
      <c r="W12" s="41" t="s">
        <v>35</v>
      </c>
      <c r="X12" s="42"/>
      <c r="Y12" s="42"/>
      <c r="Z12" s="41"/>
      <c r="AA12" s="42"/>
      <c r="AB12" s="43"/>
      <c r="AC12" s="26"/>
      <c r="AD12" s="26"/>
      <c r="AE12" s="26"/>
      <c r="AF12" s="26"/>
      <c r="AG12" s="26"/>
      <c r="AH12" s="26"/>
      <c r="AI12" s="26"/>
      <c r="AJ12" s="26"/>
    </row>
    <row r="13" spans="1:36">
      <c r="A13" s="26"/>
      <c r="C13" s="26"/>
      <c r="D13" s="26"/>
      <c r="F13" s="26"/>
      <c r="G13" s="26"/>
      <c r="I13" s="26"/>
      <c r="J13" s="26"/>
      <c r="L13" s="26"/>
      <c r="M13" s="26"/>
      <c r="O13" s="26"/>
      <c r="P13" s="26"/>
      <c r="R13" s="26"/>
      <c r="S13" s="26"/>
      <c r="T13" s="31"/>
      <c r="U13" s="32"/>
      <c r="V13" s="26"/>
      <c r="W13" s="41" t="s">
        <v>3</v>
      </c>
      <c r="X13" s="42"/>
      <c r="Y13" s="42"/>
      <c r="Z13" s="41" t="s">
        <v>36</v>
      </c>
      <c r="AA13" s="42"/>
      <c r="AB13" s="43"/>
      <c r="AC13" s="26"/>
      <c r="AD13" s="26"/>
      <c r="AE13" s="26"/>
      <c r="AF13" s="26"/>
      <c r="AG13" s="26"/>
      <c r="AH13" s="26"/>
      <c r="AI13" s="26"/>
      <c r="AJ13" s="26"/>
    </row>
    <row r="14" spans="1:36">
      <c r="A14" s="26"/>
      <c r="C14" s="26"/>
      <c r="D14" s="26"/>
      <c r="F14" s="26"/>
      <c r="G14" s="26"/>
      <c r="I14" s="26"/>
      <c r="J14" s="26"/>
      <c r="L14" s="26"/>
      <c r="M14" s="26"/>
      <c r="O14" s="26"/>
      <c r="P14" s="26"/>
      <c r="R14" s="26"/>
      <c r="S14" s="26"/>
      <c r="T14" s="31"/>
      <c r="U14" s="32"/>
      <c r="V14" s="26"/>
      <c r="W14" s="41" t="s">
        <v>37</v>
      </c>
      <c r="X14" s="42"/>
      <c r="Y14" s="42"/>
      <c r="Z14" s="41" t="s">
        <v>38</v>
      </c>
      <c r="AA14" s="42"/>
      <c r="AB14" s="43"/>
      <c r="AC14" s="26"/>
      <c r="AD14" s="26"/>
      <c r="AE14" s="26"/>
      <c r="AF14" s="26"/>
      <c r="AG14" s="26"/>
      <c r="AH14" s="26"/>
      <c r="AI14" s="26"/>
      <c r="AJ14" s="26"/>
    </row>
    <row r="15" spans="1:36">
      <c r="A15" s="26"/>
      <c r="C15" s="26"/>
      <c r="D15" s="26"/>
      <c r="F15" s="26"/>
      <c r="G15" s="26"/>
      <c r="I15" s="26"/>
      <c r="J15" s="26"/>
      <c r="L15" s="26"/>
      <c r="M15" s="26"/>
      <c r="O15" s="26"/>
      <c r="P15" s="26"/>
      <c r="R15" s="26"/>
      <c r="S15" s="26"/>
      <c r="T15" s="34" t="s">
        <v>39</v>
      </c>
      <c r="U15" s="35">
        <f>SUM(U3:U13)</f>
        <v>0</v>
      </c>
      <c r="V15" s="26"/>
      <c r="W15" s="41" t="s">
        <v>40</v>
      </c>
      <c r="X15" s="42"/>
      <c r="Y15" s="42"/>
      <c r="Z15" s="41" t="s">
        <v>41</v>
      </c>
      <c r="AA15" s="42"/>
      <c r="AB15" s="43"/>
      <c r="AC15" s="26"/>
      <c r="AD15" s="26"/>
      <c r="AE15" s="26"/>
      <c r="AF15" s="26"/>
      <c r="AG15" s="26"/>
      <c r="AH15" s="26"/>
      <c r="AI15" s="26"/>
      <c r="AJ15" s="26"/>
    </row>
    <row r="16" spans="1:36">
      <c r="A16" s="26"/>
      <c r="C16" s="26"/>
      <c r="D16" s="26"/>
      <c r="F16" s="26"/>
      <c r="G16" s="26"/>
      <c r="I16" s="26"/>
      <c r="J16" s="26"/>
      <c r="L16" s="26"/>
      <c r="M16" s="26"/>
      <c r="O16" s="26"/>
      <c r="P16" s="26"/>
      <c r="R16" s="26"/>
      <c r="S16" s="26"/>
      <c r="T16" s="31" t="s">
        <v>42</v>
      </c>
      <c r="U16" s="32"/>
      <c r="V16" s="26"/>
      <c r="W16" s="41" t="s">
        <v>43</v>
      </c>
      <c r="X16" s="42"/>
      <c r="Y16" s="42"/>
      <c r="Z16" s="41" t="s">
        <v>44</v>
      </c>
      <c r="AA16" s="42"/>
      <c r="AB16" s="43"/>
      <c r="AC16" s="26"/>
      <c r="AD16" s="26"/>
      <c r="AE16" s="26"/>
      <c r="AF16" s="26"/>
      <c r="AG16" s="26"/>
      <c r="AH16" s="26"/>
      <c r="AI16" s="26"/>
      <c r="AJ16" s="26"/>
    </row>
    <row r="17" spans="1:36">
      <c r="A17" s="26"/>
      <c r="C17" s="26"/>
      <c r="D17" s="26"/>
      <c r="F17" s="26"/>
      <c r="G17" s="26"/>
      <c r="I17" s="26"/>
      <c r="J17" s="26"/>
      <c r="L17" s="26"/>
      <c r="M17" s="26"/>
      <c r="O17" s="26"/>
      <c r="P17" s="26"/>
      <c r="R17" s="26"/>
      <c r="S17" s="26"/>
      <c r="T17" s="31" t="s">
        <v>45</v>
      </c>
      <c r="U17" s="32"/>
      <c r="V17" s="26"/>
      <c r="W17" s="48" t="s">
        <v>46</v>
      </c>
      <c r="X17" s="26"/>
      <c r="Y17" s="26"/>
      <c r="Z17" s="41" t="s">
        <v>47</v>
      </c>
      <c r="AA17" s="42"/>
      <c r="AB17" s="43"/>
      <c r="AC17" s="26"/>
      <c r="AD17" s="26"/>
      <c r="AE17" s="26"/>
      <c r="AF17" s="26"/>
      <c r="AG17" s="26"/>
      <c r="AH17" s="26"/>
      <c r="AI17" s="26"/>
      <c r="AJ17" s="26"/>
    </row>
    <row r="18" spans="1:36">
      <c r="A18" s="26"/>
      <c r="C18" s="26"/>
      <c r="D18" s="26"/>
      <c r="F18" s="26"/>
      <c r="G18" s="26"/>
      <c r="I18" s="26"/>
      <c r="J18" s="26"/>
      <c r="L18" s="26"/>
      <c r="M18" s="26"/>
      <c r="O18" s="26"/>
      <c r="P18" s="26"/>
      <c r="R18" s="26"/>
      <c r="S18" s="26"/>
      <c r="T18" s="88" t="s">
        <v>48</v>
      </c>
      <c r="U18" s="32"/>
      <c r="V18" s="26"/>
      <c r="W18" s="48" t="s">
        <v>49</v>
      </c>
      <c r="X18" s="26"/>
      <c r="Y18" s="26"/>
      <c r="Z18" s="41"/>
      <c r="AA18" s="42"/>
      <c r="AB18" s="43"/>
      <c r="AC18" s="26"/>
      <c r="AD18" s="26"/>
      <c r="AE18" s="26"/>
      <c r="AF18" s="26"/>
      <c r="AG18" s="26"/>
      <c r="AH18" s="26"/>
      <c r="AI18" s="26"/>
      <c r="AJ18" s="26"/>
    </row>
    <row r="19" spans="1:36">
      <c r="A19" s="26"/>
      <c r="C19" s="26"/>
      <c r="D19" s="26"/>
      <c r="F19" s="26"/>
      <c r="G19" s="26"/>
      <c r="I19" s="26"/>
      <c r="J19" s="26"/>
      <c r="L19" s="26"/>
      <c r="M19" s="26"/>
      <c r="O19" s="26"/>
      <c r="P19" s="26"/>
      <c r="R19" s="26"/>
      <c r="S19" s="26"/>
      <c r="T19" s="88" t="s">
        <v>50</v>
      </c>
      <c r="U19" s="32"/>
      <c r="V19" s="26"/>
      <c r="W19" s="48" t="s">
        <v>51</v>
      </c>
      <c r="X19" s="26"/>
      <c r="Y19" s="26"/>
      <c r="Z19" s="44" t="s">
        <v>52</v>
      </c>
      <c r="AA19" s="42">
        <f>SUM(AA14:AA18)</f>
        <v>0</v>
      </c>
      <c r="AB19" s="43">
        <f>SUM(AB14:AB18)</f>
        <v>0</v>
      </c>
      <c r="AC19" s="26"/>
      <c r="AD19" s="26"/>
      <c r="AE19" s="26"/>
      <c r="AF19" s="26"/>
      <c r="AG19" s="26"/>
      <c r="AH19" s="26"/>
      <c r="AI19" s="26"/>
      <c r="AJ19" s="26"/>
    </row>
    <row r="20" spans="1:36">
      <c r="A20" s="26"/>
      <c r="C20" s="26"/>
      <c r="D20" s="26"/>
      <c r="F20" s="26"/>
      <c r="G20" s="26"/>
      <c r="I20" s="26"/>
      <c r="J20" s="26"/>
      <c r="L20" s="26"/>
      <c r="M20" s="26"/>
      <c r="O20" s="26"/>
      <c r="P20" s="26"/>
      <c r="R20" s="26"/>
      <c r="S20" s="26"/>
      <c r="T20" s="31" t="s">
        <v>53</v>
      </c>
      <c r="U20" s="32"/>
      <c r="V20" s="26"/>
      <c r="W20" s="41"/>
      <c r="X20" s="42"/>
      <c r="Y20" s="42"/>
      <c r="Z20" s="41"/>
      <c r="AA20" s="42"/>
      <c r="AB20" s="43"/>
      <c r="AC20" s="26"/>
      <c r="AD20" s="26"/>
      <c r="AE20" s="26"/>
      <c r="AF20" s="26"/>
      <c r="AG20" s="26"/>
      <c r="AH20" s="26"/>
      <c r="AI20" s="26"/>
      <c r="AJ20" s="26"/>
    </row>
    <row r="21" spans="1:36">
      <c r="A21" s="26"/>
      <c r="C21" s="26"/>
      <c r="D21" s="26"/>
      <c r="F21" s="26"/>
      <c r="G21" s="26"/>
      <c r="I21" s="26"/>
      <c r="J21" s="26"/>
      <c r="L21" s="26"/>
      <c r="M21" s="26"/>
      <c r="O21" s="26"/>
      <c r="P21" s="26"/>
      <c r="R21" s="26"/>
      <c r="S21" s="26"/>
      <c r="T21" s="31" t="s">
        <v>54</v>
      </c>
      <c r="U21" s="32"/>
      <c r="V21" s="26"/>
      <c r="W21" s="44" t="s">
        <v>55</v>
      </c>
      <c r="X21" s="42">
        <f>SUM(X13:X19)</f>
        <v>0</v>
      </c>
      <c r="Y21" s="42">
        <f>SUM(Y13:Y19)</f>
        <v>0</v>
      </c>
      <c r="Z21" s="41" t="s">
        <v>56</v>
      </c>
      <c r="AA21" s="42"/>
      <c r="AB21" s="43"/>
      <c r="AC21" s="26"/>
      <c r="AD21" s="26"/>
      <c r="AE21" s="26"/>
      <c r="AF21" s="26"/>
      <c r="AG21" s="26"/>
      <c r="AH21" s="26"/>
      <c r="AI21" s="26"/>
      <c r="AJ21" s="26"/>
    </row>
    <row r="22" spans="1:36">
      <c r="A22" s="26"/>
      <c r="C22" s="26"/>
      <c r="D22" s="26"/>
      <c r="F22" s="26"/>
      <c r="G22" s="26"/>
      <c r="I22" s="26"/>
      <c r="J22" s="26"/>
      <c r="L22" s="26"/>
      <c r="M22" s="26"/>
      <c r="O22" s="26"/>
      <c r="P22" s="26"/>
      <c r="R22" s="26"/>
      <c r="S22" s="26"/>
      <c r="T22" s="31"/>
      <c r="U22" s="32"/>
      <c r="V22" s="26"/>
      <c r="W22" s="41"/>
      <c r="X22" s="42"/>
      <c r="Y22" s="42"/>
      <c r="Z22" s="41" t="s">
        <v>57</v>
      </c>
      <c r="AA22" s="42"/>
      <c r="AB22" s="43"/>
      <c r="AC22" s="26"/>
      <c r="AD22" s="26"/>
      <c r="AE22" s="26"/>
      <c r="AF22" s="26"/>
      <c r="AG22" s="26"/>
      <c r="AH22" s="26"/>
      <c r="AI22" s="26"/>
      <c r="AJ22" s="26"/>
    </row>
    <row r="23" spans="1:36">
      <c r="A23" s="26"/>
      <c r="C23" s="26"/>
      <c r="D23" s="26"/>
      <c r="F23" s="26"/>
      <c r="G23" s="26"/>
      <c r="I23" s="26"/>
      <c r="J23" s="26"/>
      <c r="L23" s="26"/>
      <c r="M23" s="26"/>
      <c r="O23" s="26"/>
      <c r="P23" s="26"/>
      <c r="R23" s="26"/>
      <c r="S23" s="26"/>
      <c r="T23" s="34" t="s">
        <v>58</v>
      </c>
      <c r="U23" s="35">
        <f>SUM(U15:U21)</f>
        <v>0</v>
      </c>
      <c r="V23" s="26"/>
      <c r="W23" s="41"/>
      <c r="X23" s="42"/>
      <c r="Y23" s="42"/>
      <c r="Z23" s="41" t="s">
        <v>59</v>
      </c>
      <c r="AA23" s="42"/>
      <c r="AB23" s="43"/>
      <c r="AC23" s="26"/>
      <c r="AD23" s="26"/>
      <c r="AE23" s="26"/>
      <c r="AF23" s="26"/>
      <c r="AG23" s="26"/>
      <c r="AH23" s="26"/>
      <c r="AI23" s="26"/>
      <c r="AJ23" s="26"/>
    </row>
    <row r="24" spans="1:36">
      <c r="A24" s="26"/>
      <c r="C24" s="26"/>
      <c r="D24" s="26"/>
      <c r="F24" s="26"/>
      <c r="G24" s="26"/>
      <c r="I24" s="26"/>
      <c r="J24" s="26"/>
      <c r="L24" s="26"/>
      <c r="M24" s="26"/>
      <c r="O24" s="26"/>
      <c r="P24" s="26"/>
      <c r="R24" s="26"/>
      <c r="S24" s="26"/>
      <c r="T24" s="31" t="s">
        <v>60</v>
      </c>
      <c r="U24" s="32"/>
      <c r="V24" s="26"/>
      <c r="W24" s="41"/>
      <c r="X24" s="42"/>
      <c r="Y24" s="42"/>
      <c r="Z24" s="41" t="s">
        <v>61</v>
      </c>
      <c r="AA24" s="42"/>
      <c r="AB24" s="43"/>
      <c r="AC24" s="26"/>
      <c r="AD24" s="26"/>
      <c r="AE24" s="26"/>
      <c r="AF24" s="26"/>
      <c r="AG24" s="26"/>
      <c r="AH24" s="26"/>
      <c r="AI24" s="26"/>
      <c r="AJ24" s="26"/>
    </row>
    <row r="25" spans="1:36" ht="15.75" thickBot="1">
      <c r="A25" s="26"/>
      <c r="C25" s="26"/>
      <c r="D25" s="26"/>
      <c r="F25" s="26"/>
      <c r="G25" s="26"/>
      <c r="I25" s="26"/>
      <c r="J25" s="26"/>
      <c r="L25" s="26"/>
      <c r="M25" s="26"/>
      <c r="O25" s="26"/>
      <c r="P25" s="26"/>
      <c r="R25" s="26"/>
      <c r="S25" s="26"/>
      <c r="T25" s="36" t="s">
        <v>62</v>
      </c>
      <c r="U25" s="37">
        <f>SUM(U23:U24)</f>
        <v>0</v>
      </c>
      <c r="V25" s="26"/>
      <c r="W25" s="41"/>
      <c r="X25" s="42"/>
      <c r="Y25" s="42"/>
      <c r="Z25" s="48" t="s">
        <v>63</v>
      </c>
      <c r="AA25" s="42"/>
      <c r="AB25" s="43"/>
      <c r="AC25" s="26"/>
      <c r="AD25" s="26"/>
      <c r="AE25" s="26"/>
      <c r="AF25" s="26"/>
      <c r="AG25" s="26"/>
      <c r="AH25" s="26"/>
      <c r="AI25" s="26"/>
      <c r="AJ25" s="26"/>
    </row>
    <row r="26" spans="1:36">
      <c r="A26" s="26"/>
      <c r="C26" s="26"/>
      <c r="D26" s="26"/>
      <c r="F26" s="26"/>
      <c r="G26" s="26"/>
      <c r="I26" s="26"/>
      <c r="J26" s="26"/>
      <c r="L26" s="26"/>
      <c r="M26" s="26"/>
      <c r="O26" s="26"/>
      <c r="P26" s="26"/>
      <c r="R26" s="26"/>
      <c r="S26" s="26"/>
      <c r="V26" s="26"/>
      <c r="W26" s="41"/>
      <c r="X26" s="42"/>
      <c r="Y26" s="42"/>
      <c r="Z26" s="48" t="s">
        <v>64</v>
      </c>
      <c r="AA26" s="26"/>
      <c r="AB26" s="43"/>
      <c r="AC26" s="26"/>
      <c r="AD26" s="26"/>
      <c r="AE26" s="26"/>
      <c r="AF26" s="26"/>
      <c r="AG26" s="26"/>
      <c r="AH26" s="26"/>
      <c r="AI26" s="26"/>
      <c r="AJ26" s="26"/>
    </row>
    <row r="27" spans="1:36">
      <c r="A27" s="26"/>
      <c r="C27" s="26"/>
      <c r="D27" s="26"/>
      <c r="F27" s="26"/>
      <c r="G27" s="26"/>
      <c r="I27" s="26"/>
      <c r="J27" s="26"/>
      <c r="L27" s="26"/>
      <c r="M27" s="26"/>
      <c r="O27" s="26"/>
      <c r="P27" s="26"/>
      <c r="R27" s="26"/>
      <c r="S27" s="26"/>
      <c r="V27" s="26"/>
      <c r="W27" s="41"/>
      <c r="X27" s="26"/>
      <c r="Y27" s="26"/>
      <c r="Z27" s="41" t="s">
        <v>65</v>
      </c>
      <c r="AA27" s="42"/>
      <c r="AB27" s="43"/>
      <c r="AC27" s="42"/>
      <c r="AD27" s="26"/>
      <c r="AE27" s="26"/>
      <c r="AF27" s="26"/>
      <c r="AG27" s="26"/>
      <c r="AH27" s="26"/>
      <c r="AI27" s="26"/>
      <c r="AJ27" s="26"/>
    </row>
    <row r="28" spans="1:36">
      <c r="A28" s="26"/>
      <c r="C28" s="26"/>
      <c r="D28" s="26"/>
      <c r="F28" s="26"/>
      <c r="G28" s="26"/>
      <c r="I28" s="26"/>
      <c r="J28" s="26"/>
      <c r="L28" s="26"/>
      <c r="M28" s="26"/>
      <c r="O28" s="26"/>
      <c r="P28" s="26"/>
      <c r="R28" s="26"/>
      <c r="S28" s="26"/>
      <c r="V28" s="26"/>
      <c r="W28" s="41"/>
      <c r="X28" s="42"/>
      <c r="Y28" s="42"/>
      <c r="Z28" s="41"/>
      <c r="AA28" s="26"/>
      <c r="AB28" s="43"/>
      <c r="AC28" s="26"/>
      <c r="AD28" s="26"/>
      <c r="AE28" s="26"/>
      <c r="AF28" s="26"/>
      <c r="AG28" s="26"/>
      <c r="AH28" s="26"/>
      <c r="AI28" s="26"/>
      <c r="AJ28" s="26"/>
    </row>
    <row r="29" spans="1:36">
      <c r="A29" s="26"/>
      <c r="C29" s="26"/>
      <c r="D29" s="26"/>
      <c r="F29" s="26"/>
      <c r="G29" s="26"/>
      <c r="I29" s="26"/>
      <c r="J29" s="26"/>
      <c r="L29" s="26"/>
      <c r="M29" s="26"/>
      <c r="O29" s="26"/>
      <c r="P29" s="26"/>
      <c r="R29" s="26"/>
      <c r="S29" s="26"/>
      <c r="V29" s="26"/>
      <c r="W29" s="41"/>
      <c r="X29" s="42"/>
      <c r="Y29" s="43"/>
      <c r="Z29" s="44" t="s">
        <v>66</v>
      </c>
      <c r="AA29" s="42">
        <f>SUM(AA22:AA28)</f>
        <v>0</v>
      </c>
      <c r="AB29" s="43">
        <f>SUM(AB22:AB28)</f>
        <v>0</v>
      </c>
      <c r="AC29" s="26"/>
      <c r="AD29" s="26"/>
      <c r="AE29" s="26"/>
      <c r="AF29" s="26"/>
      <c r="AG29" s="26"/>
      <c r="AH29" s="26"/>
      <c r="AI29" s="26"/>
      <c r="AJ29" s="26"/>
    </row>
    <row r="30" spans="1:36">
      <c r="A30" s="26"/>
      <c r="C30" s="26"/>
      <c r="D30" s="26"/>
      <c r="F30" s="26"/>
      <c r="G30" s="26"/>
      <c r="I30" s="26"/>
      <c r="J30" s="26"/>
      <c r="L30" s="26"/>
      <c r="M30" s="26"/>
      <c r="O30" s="26"/>
      <c r="P30" s="26"/>
      <c r="R30" s="26"/>
      <c r="S30" s="26"/>
      <c r="T30" s="26"/>
      <c r="U30" s="26"/>
      <c r="V30" s="26"/>
      <c r="W30" s="45"/>
      <c r="X30" s="27"/>
      <c r="Y30" s="46"/>
      <c r="Z30" s="27"/>
      <c r="AA30" s="27"/>
      <c r="AB30" s="46"/>
      <c r="AC30" s="26"/>
      <c r="AD30" s="26"/>
      <c r="AE30" s="26"/>
      <c r="AF30" s="26"/>
      <c r="AG30" s="26"/>
      <c r="AH30" s="26"/>
      <c r="AI30" s="26"/>
      <c r="AJ30" s="26"/>
    </row>
    <row r="31" spans="1:36">
      <c r="A31" s="26"/>
      <c r="C31" s="26"/>
      <c r="D31" s="26"/>
      <c r="F31" s="26"/>
      <c r="G31" s="26"/>
      <c r="I31" s="26"/>
      <c r="J31" s="26"/>
      <c r="L31" s="26"/>
      <c r="M31" s="26"/>
      <c r="O31" s="26"/>
      <c r="P31" s="26"/>
      <c r="R31" s="26"/>
      <c r="S31" s="26"/>
      <c r="T31" s="26"/>
      <c r="U31" s="26"/>
      <c r="V31" s="26"/>
      <c r="W31" s="45" t="s">
        <v>67</v>
      </c>
      <c r="X31" s="27">
        <f>X10+X21</f>
        <v>0</v>
      </c>
      <c r="Y31" s="40">
        <f>Y10+Y21</f>
        <v>0</v>
      </c>
      <c r="Z31" s="27" t="s">
        <v>68</v>
      </c>
      <c r="AA31" s="27">
        <f>AA11+AA19+AA29</f>
        <v>0</v>
      </c>
      <c r="AB31" s="40">
        <f>AB11+AB19+AB29</f>
        <v>0</v>
      </c>
      <c r="AC31" s="26"/>
      <c r="AD31" s="26"/>
      <c r="AE31" s="26"/>
      <c r="AF31" s="26"/>
      <c r="AG31" s="26"/>
      <c r="AH31" s="26"/>
      <c r="AI31" s="26"/>
      <c r="AJ31" s="26"/>
    </row>
    <row r="32" spans="1:36" ht="15.75" thickBot="1">
      <c r="A32" s="26"/>
      <c r="C32" s="26"/>
      <c r="D32" s="26"/>
      <c r="F32" s="26"/>
      <c r="G32" s="26"/>
      <c r="I32" s="26"/>
      <c r="J32" s="26"/>
      <c r="L32" s="26"/>
      <c r="M32" s="26"/>
      <c r="O32" s="26"/>
      <c r="P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spans="1:36">
      <c r="A33" s="26"/>
      <c r="C33" s="26"/>
      <c r="D33" s="26"/>
      <c r="F33" s="26"/>
      <c r="G33" s="26"/>
      <c r="I33" s="26"/>
      <c r="J33" s="26"/>
      <c r="L33" s="26"/>
      <c r="M33" s="26"/>
      <c r="O33" s="26"/>
      <c r="P33" s="26"/>
      <c r="R33" s="26"/>
      <c r="S33" s="26"/>
      <c r="T33" s="26"/>
      <c r="U33" s="26"/>
      <c r="V33" s="26"/>
      <c r="W33" s="54" t="s">
        <v>69</v>
      </c>
      <c r="X33" s="50" t="s">
        <v>11</v>
      </c>
      <c r="Y33" s="51" t="s">
        <v>11</v>
      </c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spans="1:36">
      <c r="A34" s="26"/>
      <c r="C34" s="26"/>
      <c r="D34" s="26"/>
      <c r="F34" s="26"/>
      <c r="G34" s="26"/>
      <c r="I34" s="26"/>
      <c r="J34" s="26"/>
      <c r="L34" s="26"/>
      <c r="M34" s="26"/>
      <c r="O34" s="26"/>
      <c r="P34" s="26"/>
      <c r="R34" s="26"/>
      <c r="S34" s="26"/>
      <c r="T34" s="26"/>
      <c r="U34" s="26"/>
      <c r="V34" s="26"/>
      <c r="W34" s="31" t="s">
        <v>70</v>
      </c>
      <c r="X34" s="42" t="e">
        <f>AA8/AA11</f>
        <v>#DIV/0!</v>
      </c>
      <c r="Y34" s="32" t="e">
        <f>U25/AB11</f>
        <v>#DIV/0!</v>
      </c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spans="1:36">
      <c r="A35" s="26"/>
      <c r="C35" s="26"/>
      <c r="D35" s="26"/>
      <c r="F35" s="26"/>
      <c r="G35" s="26"/>
      <c r="I35" s="26"/>
      <c r="J35" s="26"/>
      <c r="L35" s="26"/>
      <c r="M35" s="26"/>
      <c r="O35" s="26"/>
      <c r="P35" s="26"/>
      <c r="R35" s="26"/>
      <c r="S35" s="26"/>
      <c r="T35" s="26"/>
      <c r="U35" s="26"/>
      <c r="V35" s="26"/>
      <c r="W35" s="31" t="s">
        <v>71</v>
      </c>
      <c r="X35" s="42"/>
      <c r="Y35" s="32" t="e">
        <f>U15/Y31</f>
        <v>#DIV/0!</v>
      </c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spans="1:36">
      <c r="A36" s="26"/>
      <c r="C36" s="26"/>
      <c r="D36" s="26"/>
      <c r="F36" s="26"/>
      <c r="G36" s="26"/>
      <c r="I36" s="26"/>
      <c r="J36" s="26"/>
      <c r="L36" s="26"/>
      <c r="M36" s="26"/>
      <c r="O36" s="26"/>
      <c r="P36" s="26"/>
      <c r="R36" s="26"/>
      <c r="S36" s="26"/>
      <c r="T36" s="26"/>
      <c r="U36" s="26"/>
      <c r="V36" s="26"/>
      <c r="W36" s="52" t="s">
        <v>72</v>
      </c>
      <c r="X36" s="42"/>
      <c r="Y36" s="32" t="e">
        <f>U15/U3</f>
        <v>#DIV/0!</v>
      </c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spans="1:36">
      <c r="A37" s="26"/>
      <c r="C37" s="26"/>
      <c r="D37" s="26"/>
      <c r="F37" s="26"/>
      <c r="G37" s="26"/>
      <c r="I37" s="26"/>
      <c r="J37" s="26"/>
      <c r="L37" s="26"/>
      <c r="M37" s="26"/>
      <c r="O37" s="26"/>
      <c r="P37" s="26"/>
      <c r="R37" s="26"/>
      <c r="S37" s="26"/>
      <c r="T37" s="26"/>
      <c r="U37" s="26"/>
      <c r="V37" s="26"/>
      <c r="W37" s="52" t="s">
        <v>73</v>
      </c>
      <c r="X37" s="42"/>
      <c r="Y37" s="32" t="e">
        <f>U3/Y31</f>
        <v>#DIV/0!</v>
      </c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</row>
    <row r="38" spans="1:36">
      <c r="A38" s="26"/>
      <c r="C38" s="26"/>
      <c r="D38" s="26"/>
      <c r="F38" s="26"/>
      <c r="G38" s="26"/>
      <c r="I38" s="26"/>
      <c r="J38" s="26"/>
      <c r="L38" s="26"/>
      <c r="M38" s="26"/>
      <c r="O38" s="26"/>
      <c r="P38" s="26"/>
      <c r="R38" s="26"/>
      <c r="S38" s="26"/>
      <c r="T38" s="26"/>
      <c r="U38" s="26"/>
      <c r="V38" s="26"/>
      <c r="W38" s="31" t="s">
        <v>74</v>
      </c>
      <c r="X38" s="42"/>
      <c r="Y38" s="32" t="e">
        <f>-U21/(AB16+AB22)</f>
        <v>#DIV/0!</v>
      </c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36">
      <c r="A39" s="26"/>
      <c r="C39" s="26"/>
      <c r="D39" s="26"/>
      <c r="F39" s="26"/>
      <c r="G39" s="26"/>
      <c r="I39" s="26"/>
      <c r="J39" s="26"/>
      <c r="L39" s="26"/>
      <c r="M39" s="26"/>
      <c r="O39" s="26"/>
      <c r="P39" s="26"/>
      <c r="R39" s="26"/>
      <c r="S39" s="26"/>
      <c r="T39" s="26"/>
      <c r="U39" s="26"/>
      <c r="V39" s="26"/>
      <c r="W39" s="31" t="s">
        <v>75</v>
      </c>
      <c r="X39" s="42" t="e">
        <f>(AA16+AA22)/AA11</f>
        <v>#DIV/0!</v>
      </c>
      <c r="Y39" s="32" t="e">
        <f>(AB16+AB22)/AB11</f>
        <v>#DIV/0!</v>
      </c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36">
      <c r="A40" s="26"/>
      <c r="C40" s="26"/>
      <c r="D40" s="26"/>
      <c r="F40" s="26"/>
      <c r="G40" s="26"/>
      <c r="I40" s="26"/>
      <c r="J40" s="26"/>
      <c r="L40" s="26"/>
      <c r="M40" s="26"/>
      <c r="O40" s="26"/>
      <c r="P40" s="26"/>
      <c r="R40" s="26"/>
      <c r="S40" s="26"/>
      <c r="T40" s="26"/>
      <c r="U40" s="26"/>
      <c r="V40" s="26"/>
      <c r="W40" s="31" t="s">
        <v>76</v>
      </c>
      <c r="X40" s="42"/>
      <c r="Y40" s="32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36">
      <c r="A41" s="26"/>
      <c r="C41" s="26"/>
      <c r="D41" s="26"/>
      <c r="F41" s="26"/>
      <c r="G41" s="26"/>
      <c r="I41" s="26"/>
      <c r="J41" s="26"/>
      <c r="L41" s="26"/>
      <c r="M41" s="26"/>
      <c r="O41" s="26"/>
      <c r="P41" s="26"/>
      <c r="R41" s="26"/>
      <c r="S41" s="26"/>
      <c r="T41" s="26"/>
      <c r="U41" s="26"/>
      <c r="V41" s="26"/>
      <c r="W41" s="31" t="s">
        <v>77</v>
      </c>
      <c r="X41" s="42" t="e">
        <f>X21/AA29</f>
        <v>#DIV/0!</v>
      </c>
      <c r="Y41" s="32" t="e">
        <f>Y21/AB29</f>
        <v>#DIV/0!</v>
      </c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ht="15.75" thickBot="1">
      <c r="A42" s="26"/>
      <c r="C42" s="26"/>
      <c r="D42" s="26"/>
      <c r="F42" s="26"/>
      <c r="G42" s="26"/>
      <c r="I42" s="26"/>
      <c r="J42" s="26"/>
      <c r="L42" s="26"/>
      <c r="M42" s="26"/>
      <c r="O42" s="26"/>
      <c r="P42" s="26"/>
      <c r="R42" s="26"/>
      <c r="S42" s="26"/>
      <c r="T42" s="26"/>
      <c r="U42" s="26"/>
      <c r="V42" s="26"/>
      <c r="W42" s="53" t="s">
        <v>78</v>
      </c>
      <c r="X42" s="89" t="e">
        <f>(X21-X16-X15)/AA29</f>
        <v>#DIV/0!</v>
      </c>
      <c r="Y42" s="90" t="e">
        <f>(Y21-Y16-Y15)/AB29</f>
        <v>#DIV/0!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>
      <c r="A43" s="26"/>
      <c r="C43" s="26"/>
      <c r="D43" s="26"/>
      <c r="F43" s="26"/>
      <c r="G43" s="26"/>
      <c r="I43" s="26"/>
      <c r="J43" s="26"/>
      <c r="L43" s="26"/>
      <c r="M43" s="26"/>
      <c r="O43" s="26"/>
      <c r="P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36">
      <c r="A44" s="26"/>
      <c r="C44" s="26"/>
      <c r="D44" s="26"/>
      <c r="F44" s="26"/>
      <c r="G44" s="26"/>
      <c r="I44" s="26"/>
      <c r="J44" s="26"/>
      <c r="L44" s="26"/>
      <c r="M44" s="26"/>
      <c r="O44" s="26"/>
      <c r="P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>
      <c r="A45" s="26"/>
      <c r="C45" s="26"/>
      <c r="D45" s="26"/>
      <c r="F45" s="26"/>
      <c r="G45" s="26"/>
      <c r="I45" s="26"/>
      <c r="J45" s="26"/>
      <c r="L45" s="26"/>
      <c r="M45" s="26"/>
      <c r="O45" s="26"/>
      <c r="P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36">
      <c r="A46" s="26"/>
      <c r="C46" s="26"/>
      <c r="D46" s="26"/>
      <c r="F46" s="26"/>
      <c r="G46" s="26"/>
      <c r="I46" s="26"/>
      <c r="J46" s="26"/>
      <c r="L46" s="26"/>
      <c r="M46" s="26"/>
      <c r="O46" s="26"/>
      <c r="P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36">
      <c r="A47" s="26"/>
      <c r="C47" s="26"/>
      <c r="D47" s="26"/>
      <c r="F47" s="26"/>
      <c r="G47" s="26"/>
      <c r="I47" s="26"/>
      <c r="J47" s="26"/>
      <c r="L47" s="26"/>
      <c r="M47" s="26"/>
      <c r="O47" s="26"/>
      <c r="P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36">
      <c r="A48" s="26"/>
      <c r="C48" s="26"/>
      <c r="D48" s="26"/>
      <c r="F48" s="26"/>
      <c r="G48" s="26"/>
      <c r="I48" s="26"/>
      <c r="J48" s="26"/>
      <c r="L48" s="26"/>
      <c r="M48" s="26"/>
      <c r="O48" s="26"/>
      <c r="P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>
      <c r="A49" s="26"/>
      <c r="C49" s="26"/>
      <c r="D49" s="26"/>
      <c r="F49" s="26"/>
      <c r="G49" s="26"/>
      <c r="I49" s="26"/>
      <c r="J49" s="26"/>
      <c r="L49" s="26"/>
      <c r="M49" s="26"/>
      <c r="O49" s="26"/>
      <c r="P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>
      <c r="A50" s="26"/>
      <c r="C50" s="26"/>
      <c r="D50" s="26"/>
      <c r="F50" s="26"/>
      <c r="G50" s="26"/>
      <c r="I50" s="26"/>
      <c r="J50" s="26"/>
      <c r="L50" s="26"/>
      <c r="M50" s="26"/>
      <c r="O50" s="26"/>
      <c r="P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>
      <c r="A51" s="26"/>
      <c r="C51" s="26"/>
      <c r="D51" s="26"/>
      <c r="F51" s="26"/>
      <c r="G51" s="26"/>
      <c r="I51" s="26"/>
      <c r="J51" s="26"/>
      <c r="L51" s="26"/>
      <c r="M51" s="26"/>
      <c r="O51" s="26"/>
      <c r="P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spans="1:36">
      <c r="A52" s="26"/>
      <c r="C52" s="26"/>
      <c r="D52" s="26"/>
      <c r="F52" s="26"/>
      <c r="G52" s="26"/>
      <c r="I52" s="26"/>
      <c r="J52" s="26"/>
      <c r="L52" s="26"/>
      <c r="M52" s="26"/>
      <c r="O52" s="26"/>
      <c r="P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spans="1:36">
      <c r="A53" s="26"/>
      <c r="C53" s="26"/>
      <c r="D53" s="26"/>
      <c r="F53" s="26"/>
      <c r="G53" s="26"/>
      <c r="I53" s="26"/>
      <c r="J53" s="26"/>
      <c r="L53" s="26"/>
      <c r="M53" s="26"/>
      <c r="O53" s="26"/>
      <c r="P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spans="1:36">
      <c r="A54" s="26"/>
      <c r="C54" s="26"/>
      <c r="D54" s="26"/>
      <c r="F54" s="26"/>
      <c r="G54" s="26"/>
      <c r="I54" s="26"/>
      <c r="J54" s="26"/>
      <c r="L54" s="26"/>
      <c r="M54" s="26"/>
      <c r="O54" s="26"/>
      <c r="P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spans="1:36">
      <c r="A55" s="26"/>
      <c r="C55" s="26"/>
      <c r="D55" s="26"/>
      <c r="F55" s="26"/>
      <c r="G55" s="26"/>
      <c r="I55" s="26"/>
      <c r="J55" s="26"/>
      <c r="L55" s="26"/>
      <c r="M55" s="26"/>
      <c r="O55" s="26"/>
      <c r="P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spans="1:36">
      <c r="A56" s="26"/>
      <c r="C56" s="26"/>
      <c r="D56" s="26"/>
      <c r="F56" s="26"/>
      <c r="G56" s="26"/>
      <c r="I56" s="26"/>
      <c r="J56" s="26"/>
      <c r="L56" s="26"/>
      <c r="M56" s="26"/>
      <c r="O56" s="26"/>
      <c r="P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spans="1:36">
      <c r="A57" s="26"/>
      <c r="C57" s="26"/>
      <c r="D57" s="26"/>
      <c r="F57" s="26"/>
      <c r="G57" s="26"/>
      <c r="I57" s="26"/>
      <c r="J57" s="26"/>
      <c r="L57" s="26"/>
      <c r="M57" s="26"/>
      <c r="O57" s="26"/>
      <c r="P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spans="1:36">
      <c r="A58" s="26"/>
      <c r="C58" s="26"/>
      <c r="D58" s="26"/>
      <c r="F58" s="26"/>
      <c r="G58" s="26"/>
      <c r="I58" s="26"/>
      <c r="J58" s="26"/>
      <c r="L58" s="26"/>
      <c r="M58" s="26"/>
      <c r="O58" s="26"/>
      <c r="P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spans="1:36">
      <c r="A59" s="26"/>
      <c r="C59" s="26"/>
      <c r="D59" s="26"/>
      <c r="F59" s="26"/>
      <c r="G59" s="26"/>
      <c r="I59" s="26"/>
      <c r="J59" s="26"/>
      <c r="L59" s="26"/>
      <c r="M59" s="26"/>
      <c r="O59" s="26"/>
      <c r="P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spans="1:36">
      <c r="A60" s="26"/>
      <c r="C60" s="26"/>
      <c r="D60" s="26"/>
      <c r="F60" s="26"/>
      <c r="G60" s="26"/>
      <c r="I60" s="26"/>
      <c r="J60" s="26"/>
      <c r="L60" s="26"/>
      <c r="M60" s="26"/>
      <c r="O60" s="26"/>
      <c r="P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spans="1:36">
      <c r="A61" s="26"/>
      <c r="C61" s="26"/>
      <c r="D61" s="26"/>
      <c r="F61" s="26"/>
      <c r="G61" s="26"/>
      <c r="I61" s="26"/>
      <c r="J61" s="26"/>
      <c r="L61" s="26"/>
      <c r="M61" s="26"/>
      <c r="O61" s="26"/>
      <c r="P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spans="1:36">
      <c r="A62" s="26"/>
      <c r="C62" s="26"/>
      <c r="D62" s="26"/>
      <c r="F62" s="26"/>
      <c r="G62" s="26"/>
      <c r="I62" s="26"/>
      <c r="J62" s="26"/>
      <c r="L62" s="26"/>
      <c r="M62" s="26"/>
      <c r="O62" s="26"/>
      <c r="P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spans="1:36">
      <c r="A63" s="26"/>
      <c r="C63" s="26"/>
      <c r="D63" s="26"/>
      <c r="F63" s="26"/>
      <c r="G63" s="26"/>
      <c r="I63" s="26"/>
      <c r="J63" s="26"/>
      <c r="L63" s="26"/>
      <c r="M63" s="26"/>
      <c r="O63" s="26"/>
      <c r="P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spans="1:36">
      <c r="A64" s="26"/>
      <c r="C64" s="26"/>
      <c r="D64" s="26"/>
      <c r="F64" s="26"/>
      <c r="G64" s="26"/>
      <c r="I64" s="26"/>
      <c r="J64" s="26"/>
      <c r="L64" s="26"/>
      <c r="M64" s="26"/>
      <c r="O64" s="26"/>
      <c r="P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spans="1:36">
      <c r="A65" s="26"/>
      <c r="C65" s="26"/>
      <c r="D65" s="26"/>
      <c r="F65" s="26"/>
      <c r="G65" s="26"/>
      <c r="I65" s="26"/>
      <c r="J65" s="26"/>
      <c r="L65" s="26"/>
      <c r="M65" s="26"/>
      <c r="O65" s="26"/>
      <c r="P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spans="1:36">
      <c r="A66" s="26"/>
      <c r="C66" s="26"/>
      <c r="D66" s="26"/>
      <c r="F66" s="26"/>
      <c r="G66" s="26"/>
      <c r="I66" s="26"/>
      <c r="J66" s="26"/>
      <c r="L66" s="26"/>
      <c r="M66" s="26"/>
      <c r="O66" s="26"/>
      <c r="P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spans="1:36">
      <c r="A67" s="26"/>
      <c r="C67" s="26"/>
      <c r="D67" s="26"/>
      <c r="F67" s="26"/>
      <c r="G67" s="26"/>
      <c r="I67" s="26"/>
      <c r="J67" s="26"/>
      <c r="L67" s="26"/>
      <c r="M67" s="26"/>
      <c r="O67" s="26"/>
      <c r="P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spans="1:36">
      <c r="A68" s="26"/>
      <c r="C68" s="26"/>
      <c r="D68" s="26"/>
      <c r="F68" s="26"/>
      <c r="G68" s="26"/>
      <c r="I68" s="26"/>
      <c r="J68" s="26"/>
      <c r="L68" s="26"/>
      <c r="M68" s="26"/>
      <c r="O68" s="26"/>
      <c r="P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spans="1:36">
      <c r="A69" s="26"/>
      <c r="C69" s="26"/>
      <c r="D69" s="26"/>
      <c r="F69" s="26"/>
      <c r="G69" s="26"/>
      <c r="I69" s="26"/>
      <c r="J69" s="26"/>
      <c r="L69" s="26"/>
      <c r="M69" s="26"/>
      <c r="O69" s="26"/>
      <c r="P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spans="1:36">
      <c r="A70" s="26"/>
      <c r="C70" s="26"/>
      <c r="D70" s="26"/>
      <c r="F70" s="26"/>
      <c r="G70" s="26"/>
      <c r="I70" s="26"/>
      <c r="J70" s="26"/>
      <c r="L70" s="26"/>
      <c r="M70" s="26"/>
      <c r="O70" s="26"/>
      <c r="P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spans="1:36">
      <c r="A71" s="26"/>
      <c r="C71" s="26"/>
      <c r="D71" s="26"/>
      <c r="F71" s="26"/>
      <c r="G71" s="26"/>
      <c r="I71" s="26"/>
      <c r="J71" s="26"/>
      <c r="L71" s="26"/>
      <c r="M71" s="26"/>
      <c r="O71" s="26"/>
      <c r="P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spans="1:36">
      <c r="A72" s="26"/>
      <c r="C72" s="26"/>
      <c r="D72" s="26"/>
      <c r="F72" s="26"/>
      <c r="G72" s="26"/>
      <c r="I72" s="26"/>
      <c r="J72" s="26"/>
      <c r="L72" s="26"/>
      <c r="M72" s="26"/>
      <c r="O72" s="26"/>
      <c r="P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spans="1:36">
      <c r="A73" s="26"/>
      <c r="C73" s="26"/>
      <c r="D73" s="26"/>
      <c r="F73" s="26"/>
      <c r="G73" s="26"/>
      <c r="I73" s="26"/>
      <c r="J73" s="26"/>
      <c r="L73" s="26"/>
      <c r="M73" s="26"/>
      <c r="O73" s="26"/>
      <c r="P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spans="1:36">
      <c r="A74" s="26"/>
      <c r="C74" s="26"/>
      <c r="D74" s="26"/>
      <c r="F74" s="26"/>
      <c r="G74" s="26"/>
      <c r="I74" s="26"/>
      <c r="J74" s="26"/>
      <c r="L74" s="26"/>
      <c r="M74" s="26"/>
      <c r="O74" s="26"/>
      <c r="P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spans="1:36">
      <c r="A75" s="26"/>
      <c r="C75" s="26"/>
      <c r="D75" s="26"/>
      <c r="F75" s="26"/>
      <c r="G75" s="26"/>
      <c r="I75" s="26"/>
      <c r="J75" s="26"/>
      <c r="L75" s="26"/>
      <c r="M75" s="26"/>
      <c r="O75" s="26"/>
      <c r="P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spans="1:36">
      <c r="A76" s="26"/>
      <c r="C76" s="26"/>
      <c r="D76" s="26"/>
      <c r="F76" s="26"/>
      <c r="G76" s="26"/>
      <c r="I76" s="26"/>
      <c r="J76" s="26"/>
      <c r="L76" s="26"/>
      <c r="M76" s="26"/>
      <c r="O76" s="26"/>
      <c r="P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spans="1:36">
      <c r="A77" s="26"/>
      <c r="C77" s="26"/>
      <c r="D77" s="26"/>
      <c r="F77" s="26"/>
      <c r="G77" s="26"/>
      <c r="I77" s="26"/>
      <c r="J77" s="26"/>
      <c r="L77" s="26"/>
      <c r="M77" s="26"/>
      <c r="O77" s="26"/>
      <c r="P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60"/>
  <sheetViews>
    <sheetView topLeftCell="C25" zoomScale="90" zoomScaleNormal="90" workbookViewId="0">
      <selection activeCell="E40" sqref="E40"/>
    </sheetView>
  </sheetViews>
  <sheetFormatPr defaultRowHeight="15"/>
  <cols>
    <col min="1" max="1" width="17.42578125" customWidth="1"/>
    <col min="4" max="4" width="51.28515625" customWidth="1"/>
    <col min="5" max="15" width="13.7109375" style="20" customWidth="1"/>
  </cols>
  <sheetData>
    <row r="2" spans="1:15">
      <c r="A2" s="1" t="s">
        <v>79</v>
      </c>
      <c r="B2" s="2"/>
      <c r="D2" s="7" t="s">
        <v>80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</row>
    <row r="3" spans="1:15">
      <c r="A3" s="1" t="s">
        <v>81</v>
      </c>
      <c r="B3" s="2"/>
      <c r="D3" s="87" t="s">
        <v>82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>
      <c r="A4" s="1"/>
      <c r="B4" s="2"/>
      <c r="D4" s="16" t="s">
        <v>83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>
      <c r="A5" s="1"/>
      <c r="B5" s="2"/>
      <c r="D5" s="16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D6" s="6" t="s">
        <v>84</v>
      </c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>
      <c r="D7" s="6" t="s">
        <v>85</v>
      </c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>
      <c r="D8" s="6" t="s">
        <v>86</v>
      </c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>
      <c r="D9" s="6" t="s">
        <v>87</v>
      </c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>
      <c r="D10" s="6" t="s">
        <v>88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>
      <c r="D11" s="6" t="s">
        <v>89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>
      <c r="D12" s="6" t="s">
        <v>90</v>
      </c>
      <c r="E12" s="19"/>
      <c r="F12" s="19"/>
      <c r="H12" s="19"/>
      <c r="I12" s="19"/>
      <c r="J12" s="19"/>
      <c r="K12" s="19"/>
      <c r="L12" s="19"/>
      <c r="M12" s="19"/>
      <c r="N12" s="19"/>
      <c r="O12" s="19"/>
    </row>
    <row r="13" spans="1:15">
      <c r="D13" s="6" t="s">
        <v>91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>
      <c r="D14" s="6" t="s">
        <v>92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>
      <c r="D15" s="6" t="s">
        <v>93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>
      <c r="D16" s="6" t="s">
        <v>94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4:15">
      <c r="D17" s="6" t="s">
        <v>95</v>
      </c>
      <c r="F17" s="21"/>
      <c r="G17" s="21"/>
      <c r="H17" s="19"/>
      <c r="I17" s="19"/>
      <c r="J17" s="19"/>
      <c r="K17" s="19"/>
      <c r="L17" s="19"/>
      <c r="M17" s="19"/>
      <c r="N17" s="19"/>
      <c r="O17" s="19"/>
    </row>
    <row r="18" spans="4:15">
      <c r="D18" s="6" t="s">
        <v>96</v>
      </c>
      <c r="E18" s="21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4:15">
      <c r="D19" s="6" t="s">
        <v>97</v>
      </c>
      <c r="E19" s="21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4:15">
      <c r="D20" s="6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4:15">
      <c r="D21" s="8" t="s">
        <v>98</v>
      </c>
      <c r="E21" s="21">
        <f>SUM(E6:E19)</f>
        <v>0</v>
      </c>
      <c r="F21" s="21">
        <f t="shared" ref="F21:O21" si="0">SUM(F6:F18)</f>
        <v>0</v>
      </c>
      <c r="G21" s="21">
        <f t="shared" si="0"/>
        <v>0</v>
      </c>
      <c r="H21" s="21">
        <f t="shared" si="0"/>
        <v>0</v>
      </c>
      <c r="I21" s="21">
        <f t="shared" si="0"/>
        <v>0</v>
      </c>
      <c r="J21" s="21">
        <f t="shared" si="0"/>
        <v>0</v>
      </c>
      <c r="K21" s="21">
        <f t="shared" si="0"/>
        <v>0</v>
      </c>
      <c r="L21" s="21">
        <f t="shared" si="0"/>
        <v>0</v>
      </c>
      <c r="M21" s="21">
        <f t="shared" si="0"/>
        <v>0</v>
      </c>
      <c r="N21" s="21">
        <f t="shared" si="0"/>
        <v>0</v>
      </c>
      <c r="O21" s="21">
        <f t="shared" si="0"/>
        <v>0</v>
      </c>
    </row>
    <row r="22" spans="4:15">
      <c r="D22" s="6" t="s">
        <v>60</v>
      </c>
      <c r="E22" s="21">
        <f>-$B$2*E21</f>
        <v>0</v>
      </c>
      <c r="F22" s="21">
        <f t="shared" ref="F22:O22" si="1">-$B$2*F21</f>
        <v>0</v>
      </c>
      <c r="G22" s="21">
        <f t="shared" si="1"/>
        <v>0</v>
      </c>
      <c r="H22" s="21">
        <f t="shared" si="1"/>
        <v>0</v>
      </c>
      <c r="I22" s="21">
        <f t="shared" si="1"/>
        <v>0</v>
      </c>
      <c r="J22" s="21">
        <f t="shared" si="1"/>
        <v>0</v>
      </c>
      <c r="K22" s="21">
        <f t="shared" si="1"/>
        <v>0</v>
      </c>
      <c r="L22" s="21">
        <f t="shared" si="1"/>
        <v>0</v>
      </c>
      <c r="M22" s="21">
        <f t="shared" si="1"/>
        <v>0</v>
      </c>
      <c r="N22" s="21">
        <f t="shared" si="1"/>
        <v>0</v>
      </c>
      <c r="O22" s="21">
        <f t="shared" si="1"/>
        <v>0</v>
      </c>
    </row>
    <row r="23" spans="4:15">
      <c r="D23" s="6"/>
    </row>
    <row r="24" spans="4:15">
      <c r="D24" s="8" t="s">
        <v>99</v>
      </c>
      <c r="E24" s="21">
        <f>SUM(E21:E22)</f>
        <v>0</v>
      </c>
      <c r="F24" s="21">
        <f t="shared" ref="F24:O24" si="2">SUM(F21:F22)</f>
        <v>0</v>
      </c>
      <c r="G24" s="21">
        <f t="shared" si="2"/>
        <v>0</v>
      </c>
      <c r="H24" s="21">
        <f t="shared" si="2"/>
        <v>0</v>
      </c>
      <c r="I24" s="21">
        <f t="shared" si="2"/>
        <v>0</v>
      </c>
      <c r="J24" s="21">
        <f t="shared" si="2"/>
        <v>0</v>
      </c>
      <c r="K24" s="21">
        <f t="shared" si="2"/>
        <v>0</v>
      </c>
      <c r="L24" s="21">
        <f t="shared" si="2"/>
        <v>0</v>
      </c>
      <c r="M24" s="21">
        <f t="shared" si="2"/>
        <v>0</v>
      </c>
      <c r="N24" s="21">
        <f t="shared" si="2"/>
        <v>0</v>
      </c>
      <c r="O24" s="21">
        <f t="shared" si="2"/>
        <v>0</v>
      </c>
    </row>
    <row r="25" spans="4:15">
      <c r="D25" s="6"/>
    </row>
    <row r="26" spans="4:15">
      <c r="D26" s="6" t="s">
        <v>100</v>
      </c>
      <c r="E26" s="21"/>
      <c r="F26" s="21">
        <f>-F16</f>
        <v>0</v>
      </c>
      <c r="G26" s="21">
        <f t="shared" ref="G26:O26" si="3">-G16</f>
        <v>0</v>
      </c>
      <c r="H26" s="21">
        <f t="shared" si="3"/>
        <v>0</v>
      </c>
      <c r="I26" s="21">
        <f t="shared" si="3"/>
        <v>0</v>
      </c>
      <c r="J26" s="21">
        <f t="shared" si="3"/>
        <v>0</v>
      </c>
      <c r="K26" s="21">
        <f t="shared" si="3"/>
        <v>0</v>
      </c>
      <c r="L26" s="21">
        <f t="shared" si="3"/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</row>
    <row r="27" spans="4:15">
      <c r="D27" s="6" t="s">
        <v>101</v>
      </c>
      <c r="E27" s="21">
        <f>-E17</f>
        <v>0</v>
      </c>
      <c r="F27" s="21">
        <f>-F17</f>
        <v>0</v>
      </c>
      <c r="G27" s="21">
        <f t="shared" ref="G27:O27" si="4">-G17</f>
        <v>0</v>
      </c>
      <c r="H27" s="21">
        <f t="shared" si="4"/>
        <v>0</v>
      </c>
      <c r="I27" s="21">
        <f t="shared" si="4"/>
        <v>0</v>
      </c>
      <c r="J27" s="21">
        <f t="shared" si="4"/>
        <v>0</v>
      </c>
      <c r="K27" s="21">
        <f t="shared" si="4"/>
        <v>0</v>
      </c>
      <c r="L27" s="21">
        <f t="shared" si="4"/>
        <v>0</v>
      </c>
      <c r="M27" s="21">
        <f t="shared" si="4"/>
        <v>0</v>
      </c>
      <c r="N27" s="21">
        <f t="shared" si="4"/>
        <v>0</v>
      </c>
      <c r="O27" s="21">
        <f t="shared" si="4"/>
        <v>0</v>
      </c>
    </row>
    <row r="28" spans="4:15">
      <c r="D28" s="6" t="s">
        <v>102</v>
      </c>
      <c r="E28" s="21">
        <f>-E18</f>
        <v>0</v>
      </c>
      <c r="F28" s="21">
        <f>-F18</f>
        <v>0</v>
      </c>
      <c r="G28" s="21">
        <f t="shared" ref="G28:O28" si="5">-G18</f>
        <v>0</v>
      </c>
      <c r="H28" s="21">
        <f t="shared" si="5"/>
        <v>0</v>
      </c>
      <c r="I28" s="21">
        <f t="shared" si="5"/>
        <v>0</v>
      </c>
      <c r="J28" s="21">
        <f t="shared" si="5"/>
        <v>0</v>
      </c>
      <c r="K28" s="21">
        <f t="shared" si="5"/>
        <v>0</v>
      </c>
      <c r="L28" s="21">
        <f t="shared" si="5"/>
        <v>0</v>
      </c>
      <c r="M28" s="21">
        <f t="shared" si="5"/>
        <v>0</v>
      </c>
      <c r="N28" s="21">
        <f t="shared" si="5"/>
        <v>0</v>
      </c>
      <c r="O28" s="21">
        <f t="shared" si="5"/>
        <v>0</v>
      </c>
    </row>
    <row r="29" spans="4:15">
      <c r="D29" s="6" t="s">
        <v>103</v>
      </c>
      <c r="E29" s="21">
        <f>-E13</f>
        <v>0</v>
      </c>
      <c r="F29" s="21">
        <f t="shared" ref="F29:O29" si="6">-F13</f>
        <v>0</v>
      </c>
      <c r="G29" s="21">
        <f t="shared" si="6"/>
        <v>0</v>
      </c>
      <c r="H29" s="21">
        <f t="shared" si="6"/>
        <v>0</v>
      </c>
      <c r="I29" s="21">
        <f t="shared" si="6"/>
        <v>0</v>
      </c>
      <c r="J29" s="21">
        <f t="shared" si="6"/>
        <v>0</v>
      </c>
      <c r="K29" s="21">
        <f t="shared" si="6"/>
        <v>0</v>
      </c>
      <c r="L29" s="21">
        <f t="shared" si="6"/>
        <v>0</v>
      </c>
      <c r="M29" s="21">
        <f t="shared" si="6"/>
        <v>0</v>
      </c>
      <c r="N29" s="21">
        <f t="shared" si="6"/>
        <v>0</v>
      </c>
      <c r="O29" s="21">
        <f t="shared" si="6"/>
        <v>0</v>
      </c>
    </row>
    <row r="30" spans="4:15">
      <c r="D30" s="6" t="s">
        <v>104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4:15">
      <c r="D31" s="6" t="s">
        <v>105</v>
      </c>
      <c r="E31" s="19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4:15">
      <c r="D32" s="6" t="s">
        <v>106</v>
      </c>
      <c r="E32" s="19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4:15">
      <c r="D33" s="6" t="s">
        <v>107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4:15">
      <c r="D34" s="22" t="s">
        <v>108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4:15">
      <c r="D35" s="22" t="s">
        <v>109</v>
      </c>
      <c r="E35" s="21">
        <f t="shared" ref="E35:O35" si="7">-E52</f>
        <v>0</v>
      </c>
      <c r="F35" s="21">
        <f t="shared" si="7"/>
        <v>0</v>
      </c>
      <c r="G35" s="21">
        <f t="shared" si="7"/>
        <v>0</v>
      </c>
      <c r="H35" s="21">
        <f t="shared" si="7"/>
        <v>0</v>
      </c>
      <c r="I35" s="21">
        <f t="shared" si="7"/>
        <v>0</v>
      </c>
      <c r="J35" s="21">
        <f t="shared" si="7"/>
        <v>0</v>
      </c>
      <c r="K35" s="21">
        <f t="shared" si="7"/>
        <v>0</v>
      </c>
      <c r="L35" s="21">
        <f t="shared" si="7"/>
        <v>0</v>
      </c>
      <c r="M35" s="21">
        <f t="shared" si="7"/>
        <v>0</v>
      </c>
      <c r="N35" s="21">
        <f t="shared" si="7"/>
        <v>0</v>
      </c>
      <c r="O35" s="21">
        <f t="shared" si="7"/>
        <v>0</v>
      </c>
    </row>
    <row r="36" spans="4:15">
      <c r="D36" s="6"/>
    </row>
    <row r="37" spans="4:15">
      <c r="D37" s="8" t="s">
        <v>110</v>
      </c>
      <c r="E37" s="21">
        <f>SUM(E24:E36)</f>
        <v>0</v>
      </c>
      <c r="F37" s="21">
        <f t="shared" ref="F37:O37" si="8">SUM(F24:F36)</f>
        <v>0</v>
      </c>
      <c r="G37" s="21">
        <f t="shared" si="8"/>
        <v>0</v>
      </c>
      <c r="H37" s="21">
        <f t="shared" si="8"/>
        <v>0</v>
      </c>
      <c r="I37" s="21">
        <f t="shared" si="8"/>
        <v>0</v>
      </c>
      <c r="J37" s="21">
        <f t="shared" si="8"/>
        <v>0</v>
      </c>
      <c r="K37" s="21">
        <f t="shared" si="8"/>
        <v>0</v>
      </c>
      <c r="L37" s="21">
        <f t="shared" si="8"/>
        <v>0</v>
      </c>
      <c r="M37" s="21">
        <f t="shared" si="8"/>
        <v>0</v>
      </c>
      <c r="N37" s="21">
        <f t="shared" si="8"/>
        <v>0</v>
      </c>
      <c r="O37" s="21">
        <f t="shared" si="8"/>
        <v>0</v>
      </c>
    </row>
    <row r="38" spans="4:15">
      <c r="D38" s="6" t="s">
        <v>111</v>
      </c>
      <c r="E38" s="21">
        <f t="shared" ref="E38:O38" si="9">1/(1+$B$3)^E2</f>
        <v>1</v>
      </c>
      <c r="F38" s="21">
        <f t="shared" si="9"/>
        <v>1</v>
      </c>
      <c r="G38" s="21">
        <f t="shared" si="9"/>
        <v>1</v>
      </c>
      <c r="H38" s="21">
        <f t="shared" si="9"/>
        <v>1</v>
      </c>
      <c r="I38" s="21">
        <f t="shared" si="9"/>
        <v>1</v>
      </c>
      <c r="J38" s="21">
        <f t="shared" si="9"/>
        <v>1</v>
      </c>
      <c r="K38" s="21">
        <f t="shared" si="9"/>
        <v>1</v>
      </c>
      <c r="L38" s="21">
        <f t="shared" si="9"/>
        <v>1</v>
      </c>
      <c r="M38" s="21">
        <f t="shared" si="9"/>
        <v>1</v>
      </c>
      <c r="N38" s="21">
        <f t="shared" si="9"/>
        <v>1</v>
      </c>
      <c r="O38" s="21">
        <f t="shared" si="9"/>
        <v>1</v>
      </c>
    </row>
    <row r="39" spans="4:15">
      <c r="D39" s="6"/>
    </row>
    <row r="40" spans="4:15">
      <c r="D40" s="8" t="s">
        <v>112</v>
      </c>
      <c r="E40" s="21">
        <f>E37*E38</f>
        <v>0</v>
      </c>
      <c r="F40" s="21">
        <f t="shared" ref="F40:O40" si="10">F37*F38</f>
        <v>0</v>
      </c>
      <c r="G40" s="21">
        <f t="shared" si="10"/>
        <v>0</v>
      </c>
      <c r="H40" s="21">
        <f t="shared" si="10"/>
        <v>0</v>
      </c>
      <c r="I40" s="21">
        <f t="shared" si="10"/>
        <v>0</v>
      </c>
      <c r="J40" s="21">
        <f t="shared" si="10"/>
        <v>0</v>
      </c>
      <c r="K40" s="21">
        <f t="shared" si="10"/>
        <v>0</v>
      </c>
      <c r="L40" s="21">
        <f t="shared" si="10"/>
        <v>0</v>
      </c>
      <c r="M40" s="21">
        <f t="shared" si="10"/>
        <v>0</v>
      </c>
      <c r="N40" s="21">
        <f t="shared" si="10"/>
        <v>0</v>
      </c>
      <c r="O40" s="21">
        <f t="shared" si="10"/>
        <v>0</v>
      </c>
    </row>
    <row r="41" spans="4:15">
      <c r="D41" s="6" t="s">
        <v>113</v>
      </c>
      <c r="F41" s="21">
        <f>SUM($E$40:F40)</f>
        <v>0</v>
      </c>
      <c r="G41" s="21">
        <f>SUM($E$40:G40)</f>
        <v>0</v>
      </c>
      <c r="H41" s="21">
        <f>SUM($E$40:H40)</f>
        <v>0</v>
      </c>
      <c r="I41" s="21">
        <f>SUM($E$40:I40)</f>
        <v>0</v>
      </c>
      <c r="J41" s="21">
        <f>SUM($E$40:J40)</f>
        <v>0</v>
      </c>
      <c r="K41" s="21">
        <f>SUM($E$40:K40)</f>
        <v>0</v>
      </c>
      <c r="L41" s="21">
        <f>SUM($E$40:L40)</f>
        <v>0</v>
      </c>
      <c r="M41" s="21">
        <f>SUM($E$40:M40)</f>
        <v>0</v>
      </c>
      <c r="N41" s="21">
        <f>SUM($E$40:N40)</f>
        <v>0</v>
      </c>
      <c r="O41" s="21">
        <f>SUM($E$40:O40)</f>
        <v>0</v>
      </c>
    </row>
    <row r="42" spans="4:15">
      <c r="D42" s="6" t="s">
        <v>114</v>
      </c>
      <c r="E42" s="21">
        <f>E40</f>
        <v>0</v>
      </c>
      <c r="F42" s="21">
        <f>F40+E42</f>
        <v>0</v>
      </c>
      <c r="G42" s="21">
        <f t="shared" ref="G42:O42" si="11">G40+F42</f>
        <v>0</v>
      </c>
      <c r="H42" s="21">
        <f t="shared" si="11"/>
        <v>0</v>
      </c>
      <c r="I42" s="21">
        <f t="shared" si="11"/>
        <v>0</v>
      </c>
      <c r="J42" s="21">
        <f t="shared" si="11"/>
        <v>0</v>
      </c>
      <c r="K42" s="21">
        <f t="shared" si="11"/>
        <v>0</v>
      </c>
      <c r="L42" s="21">
        <f t="shared" si="11"/>
        <v>0</v>
      </c>
      <c r="M42" s="21">
        <f t="shared" si="11"/>
        <v>0</v>
      </c>
      <c r="N42" s="21">
        <f t="shared" si="11"/>
        <v>0</v>
      </c>
      <c r="O42" s="21">
        <f t="shared" si="11"/>
        <v>0</v>
      </c>
    </row>
    <row r="43" spans="4:15">
      <c r="D43" s="4"/>
    </row>
    <row r="47" spans="4:15">
      <c r="D47" s="7" t="s">
        <v>80</v>
      </c>
      <c r="E47" s="3">
        <v>0</v>
      </c>
      <c r="F47" s="3">
        <v>1</v>
      </c>
      <c r="G47" s="3">
        <v>2</v>
      </c>
      <c r="H47" s="3">
        <v>3</v>
      </c>
      <c r="I47" s="3">
        <v>4</v>
      </c>
      <c r="J47" s="3">
        <v>5</v>
      </c>
      <c r="K47" s="3">
        <v>6</v>
      </c>
      <c r="L47" s="3">
        <v>7</v>
      </c>
      <c r="M47" s="3">
        <v>8</v>
      </c>
      <c r="N47" s="3">
        <v>9</v>
      </c>
      <c r="O47" s="3">
        <v>10</v>
      </c>
    </row>
    <row r="48" spans="4:15">
      <c r="D48" s="25" t="s">
        <v>115</v>
      </c>
    </row>
    <row r="49" spans="4:15">
      <c r="D49" s="24" t="s">
        <v>116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4:15">
      <c r="D50" s="24" t="s">
        <v>117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4:15">
      <c r="D51" s="24" t="s">
        <v>118</v>
      </c>
      <c r="E51" s="21">
        <f>E48+E49-E50</f>
        <v>0</v>
      </c>
      <c r="F51" s="21">
        <f t="shared" ref="F51:O51" si="12">F48+F49-F50</f>
        <v>0</v>
      </c>
      <c r="G51" s="21">
        <f t="shared" si="12"/>
        <v>0</v>
      </c>
      <c r="H51" s="21">
        <f t="shared" si="12"/>
        <v>0</v>
      </c>
      <c r="I51" s="21">
        <f t="shared" si="12"/>
        <v>0</v>
      </c>
      <c r="J51" s="21">
        <f t="shared" si="12"/>
        <v>0</v>
      </c>
      <c r="K51" s="21">
        <f t="shared" si="12"/>
        <v>0</v>
      </c>
      <c r="L51" s="21">
        <f t="shared" si="12"/>
        <v>0</v>
      </c>
      <c r="M51" s="21">
        <f t="shared" si="12"/>
        <v>0</v>
      </c>
      <c r="N51" s="21">
        <f t="shared" si="12"/>
        <v>0</v>
      </c>
      <c r="O51" s="21">
        <f t="shared" si="12"/>
        <v>0</v>
      </c>
    </row>
    <row r="52" spans="4:15">
      <c r="D52" s="24" t="s">
        <v>119</v>
      </c>
      <c r="E52" s="21">
        <v>0</v>
      </c>
      <c r="F52" s="21">
        <f>F51-E51</f>
        <v>0</v>
      </c>
      <c r="G52" s="21">
        <f t="shared" ref="G52:O52" si="13">G51-F51</f>
        <v>0</v>
      </c>
      <c r="H52" s="21">
        <f t="shared" si="13"/>
        <v>0</v>
      </c>
      <c r="I52" s="21">
        <f t="shared" si="13"/>
        <v>0</v>
      </c>
      <c r="J52" s="21">
        <f t="shared" si="13"/>
        <v>0</v>
      </c>
      <c r="K52" s="21">
        <f t="shared" si="13"/>
        <v>0</v>
      </c>
      <c r="L52" s="21">
        <f t="shared" si="13"/>
        <v>0</v>
      </c>
      <c r="M52" s="21">
        <f t="shared" si="13"/>
        <v>0</v>
      </c>
      <c r="N52" s="21">
        <f t="shared" si="13"/>
        <v>0</v>
      </c>
      <c r="O52" s="21">
        <f t="shared" si="13"/>
        <v>0</v>
      </c>
    </row>
    <row r="56" spans="4:15" ht="15.75" thickBot="1"/>
    <row r="57" spans="4:15">
      <c r="D57" s="9" t="s">
        <v>120</v>
      </c>
      <c r="E57" s="12">
        <f>SUM(E40:O40)</f>
        <v>0</v>
      </c>
    </row>
    <row r="58" spans="4:15">
      <c r="D58" s="10" t="s">
        <v>121</v>
      </c>
      <c r="E58" s="13" t="e">
        <f>IRR(E37:O37)</f>
        <v>#NUM!</v>
      </c>
      <c r="F58" s="20" t="s">
        <v>122</v>
      </c>
      <c r="G58" s="20" t="s">
        <v>123</v>
      </c>
    </row>
    <row r="59" spans="4:15">
      <c r="D59" s="10" t="s">
        <v>124</v>
      </c>
      <c r="E59" s="14" t="e">
        <f>SUM(F40:O40)/-E40</f>
        <v>#DIV/0!</v>
      </c>
      <c r="F59" s="20" t="s">
        <v>125</v>
      </c>
    </row>
    <row r="60" spans="4:15" ht="15.75" thickBot="1">
      <c r="D60" s="11" t="s">
        <v>126</v>
      </c>
      <c r="E60" s="15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0"/>
  <sheetViews>
    <sheetView workbookViewId="0">
      <selection activeCell="I16" sqref="I16"/>
    </sheetView>
  </sheetViews>
  <sheetFormatPr defaultRowHeight="15"/>
  <cols>
    <col min="2" max="2" width="18.28515625" customWidth="1"/>
    <col min="3" max="6" width="13.7109375" customWidth="1"/>
    <col min="8" max="8" width="18.5703125" customWidth="1"/>
    <col min="9" max="9" width="13.7109375" customWidth="1"/>
  </cols>
  <sheetData>
    <row r="1" spans="1:3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</row>
    <row r="2" spans="1:39">
      <c r="A2" s="26"/>
      <c r="B2" s="28" t="s">
        <v>127</v>
      </c>
      <c r="C2" s="28"/>
      <c r="D2" s="28"/>
      <c r="E2" s="28"/>
      <c r="F2" s="28"/>
      <c r="G2" s="26"/>
      <c r="H2" s="28" t="s">
        <v>128</v>
      </c>
      <c r="I2" s="28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>
      <c r="A3" s="26"/>
      <c r="B3" s="26" t="s">
        <v>129</v>
      </c>
      <c r="C3" s="27"/>
      <c r="D3" s="27"/>
      <c r="E3" s="27"/>
      <c r="F3" s="27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</row>
    <row r="4" spans="1:3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</row>
    <row r="5" spans="1:3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</row>
    <row r="7" spans="1:39">
      <c r="A7" s="26"/>
      <c r="B7" s="26"/>
      <c r="C7" s="42"/>
      <c r="D7" s="42"/>
      <c r="E7" s="42"/>
      <c r="F7" s="4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</row>
    <row r="8" spans="1:39">
      <c r="A8" s="26"/>
      <c r="B8" s="26"/>
      <c r="C8" s="42"/>
      <c r="D8" s="42"/>
      <c r="E8" s="42"/>
      <c r="F8" s="4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 spans="1:3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</row>
    <row r="11" spans="1:39">
      <c r="A11" s="26"/>
      <c r="B11" s="26" t="s">
        <v>130</v>
      </c>
      <c r="C11" s="55">
        <f>SUM(C4:C10)</f>
        <v>0</v>
      </c>
      <c r="D11" s="55">
        <f t="shared" ref="D11:F11" si="0">SUM(D4:D10)</f>
        <v>0</v>
      </c>
      <c r="E11" s="55">
        <f t="shared" si="0"/>
        <v>0</v>
      </c>
      <c r="F11" s="55">
        <f t="shared" si="0"/>
        <v>0</v>
      </c>
      <c r="G11" s="26"/>
      <c r="H11" s="26" t="s">
        <v>131</v>
      </c>
      <c r="I11" s="55">
        <f>SUM(I3:I10)</f>
        <v>0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</row>
    <row r="13" spans="1:39">
      <c r="A13" s="26"/>
      <c r="B13" s="26" t="s">
        <v>132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:39">
      <c r="A14" s="26"/>
      <c r="B14" s="26" t="s">
        <v>133</v>
      </c>
      <c r="C14" s="2"/>
      <c r="D14" s="2"/>
      <c r="E14" s="2"/>
      <c r="F14" s="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 spans="1:3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1:39">
      <c r="A16" s="26"/>
      <c r="B16" s="26" t="s">
        <v>134</v>
      </c>
      <c r="C16" s="26">
        <f>C13-C11</f>
        <v>0</v>
      </c>
      <c r="D16" s="26">
        <f t="shared" ref="D16:F16" si="1">D13-D11</f>
        <v>0</v>
      </c>
      <c r="E16" s="26">
        <f t="shared" si="1"/>
        <v>0</v>
      </c>
      <c r="F16" s="26">
        <f t="shared" si="1"/>
        <v>0</v>
      </c>
      <c r="G16" s="26"/>
      <c r="H16" s="26" t="s">
        <v>135</v>
      </c>
      <c r="I16" s="26">
        <f>C16*C14+D16*D14+E16*E14+F16*F14</f>
        <v>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1:39">
      <c r="A17" s="26"/>
      <c r="B17" s="26" t="s">
        <v>136</v>
      </c>
      <c r="C17" s="26" t="e">
        <f>$I$17*C14</f>
        <v>#DIV/0!</v>
      </c>
      <c r="D17" s="47" t="e">
        <f t="shared" ref="D17:F17" si="2">$I$17*D14</f>
        <v>#DIV/0!</v>
      </c>
      <c r="E17" s="47" t="e">
        <f t="shared" si="2"/>
        <v>#DIV/0!</v>
      </c>
      <c r="F17" s="47" t="e">
        <f t="shared" si="2"/>
        <v>#DIV/0!</v>
      </c>
      <c r="G17" s="26"/>
      <c r="H17" s="26" t="s">
        <v>137</v>
      </c>
      <c r="I17" s="26" t="e">
        <f>I11/I16</f>
        <v>#DIV/0!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1:3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</row>
    <row r="19" spans="1:3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 spans="1:3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 spans="1:3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 spans="1:3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 spans="1:39">
      <c r="A23" s="26"/>
      <c r="B23" s="26" t="s">
        <v>129</v>
      </c>
      <c r="C23" s="27"/>
      <c r="D23" s="27"/>
      <c r="E23" s="27"/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 spans="1:39">
      <c r="A24" s="26"/>
      <c r="B24" s="26" t="s">
        <v>138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</row>
    <row r="25" spans="1:39">
      <c r="A25" s="26"/>
      <c r="B25" s="26" t="s">
        <v>139</v>
      </c>
      <c r="C25" s="26" t="e">
        <f>C16/C24</f>
        <v>#DIV/0!</v>
      </c>
      <c r="D25" s="26" t="e">
        <f t="shared" ref="D25:F25" si="3">D16/D24</f>
        <v>#DIV/0!</v>
      </c>
      <c r="E25" s="26" t="e">
        <f t="shared" si="3"/>
        <v>#DIV/0!</v>
      </c>
      <c r="F25" s="26" t="e">
        <f t="shared" si="3"/>
        <v>#DIV/0!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</row>
    <row r="26" spans="1:39">
      <c r="A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</row>
    <row r="27" spans="1:39">
      <c r="A27" s="26"/>
      <c r="B27" s="58" t="s">
        <v>140</v>
      </c>
      <c r="C27" s="59"/>
      <c r="D27" s="59"/>
      <c r="E27" s="59"/>
      <c r="F27" s="59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spans="1:39">
      <c r="A28" s="26"/>
      <c r="B28" s="58" t="s">
        <v>141</v>
      </c>
      <c r="C28" s="59"/>
      <c r="D28" s="59"/>
      <c r="E28" s="59"/>
      <c r="F28" s="59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 spans="1:39">
      <c r="A29" s="26"/>
      <c r="B29" s="58" t="s">
        <v>142</v>
      </c>
      <c r="C29" s="59"/>
      <c r="D29" s="59"/>
      <c r="E29" s="59"/>
      <c r="F29" s="59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 spans="1:39">
      <c r="A30" s="26"/>
      <c r="B30" s="58" t="s">
        <v>143</v>
      </c>
      <c r="C30" s="59"/>
      <c r="D30" s="59"/>
      <c r="E30" s="59"/>
      <c r="F30" s="59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</row>
    <row r="31" spans="1:39">
      <c r="A31" s="26"/>
      <c r="B31" s="58" t="s">
        <v>144</v>
      </c>
      <c r="C31" s="59"/>
      <c r="D31" s="59"/>
      <c r="E31" s="59"/>
      <c r="F31" s="59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 spans="1:39">
      <c r="A32" s="26"/>
      <c r="B32" s="58" t="s">
        <v>145</v>
      </c>
      <c r="C32" s="59"/>
      <c r="D32" s="59"/>
      <c r="E32" s="59"/>
      <c r="F32" s="59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>
      <c r="A33" s="26"/>
      <c r="B33" s="58" t="s">
        <v>146</v>
      </c>
      <c r="C33" s="59"/>
      <c r="D33" s="59"/>
      <c r="E33" s="59"/>
      <c r="F33" s="59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spans="1:39">
      <c r="A34" s="26"/>
      <c r="B34" s="58" t="s">
        <v>147</v>
      </c>
      <c r="C34" s="59"/>
      <c r="D34" s="59"/>
      <c r="E34" s="59"/>
      <c r="F34" s="59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spans="1:39">
      <c r="A35" s="26"/>
      <c r="C35" s="59"/>
      <c r="D35" s="59"/>
      <c r="E35" s="59"/>
      <c r="F35" s="59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spans="1:39">
      <c r="A36" s="26"/>
      <c r="B36" s="58" t="s">
        <v>148</v>
      </c>
      <c r="C36" s="59">
        <f>SUM(C27:C34)*C16</f>
        <v>0</v>
      </c>
      <c r="D36" s="59">
        <f t="shared" ref="D36:F36" si="4">SUM(D27:D34)*D16</f>
        <v>0</v>
      </c>
      <c r="E36" s="59">
        <f t="shared" si="4"/>
        <v>0</v>
      </c>
      <c r="F36" s="59">
        <f t="shared" si="4"/>
        <v>0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spans="1:39">
      <c r="A37" s="26"/>
      <c r="B37" s="58" t="s">
        <v>149</v>
      </c>
      <c r="C37" s="59">
        <f>SUM(C36:F36)</f>
        <v>0</v>
      </c>
      <c r="D37" s="59"/>
      <c r="E37" s="59"/>
      <c r="F37" s="59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spans="1:39">
      <c r="A38" s="26"/>
      <c r="B38" s="58" t="s">
        <v>150</v>
      </c>
      <c r="C38" s="60">
        <f>C37-I11</f>
        <v>0</v>
      </c>
      <c r="D38" s="59"/>
      <c r="E38" s="59"/>
      <c r="F38" s="59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spans="1: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spans="1:3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9"/>
  <sheetViews>
    <sheetView workbookViewId="0">
      <selection activeCell="B10" sqref="B10"/>
    </sheetView>
  </sheetViews>
  <sheetFormatPr defaultRowHeight="15"/>
  <cols>
    <col min="2" max="3" width="13.7109375" customWidth="1"/>
    <col min="5" max="8" width="13.7109375" customWidth="1"/>
    <col min="10" max="10" width="15.7109375" customWidth="1"/>
  </cols>
  <sheetData>
    <row r="1" spans="1:24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>
      <c r="A2" s="26"/>
      <c r="B2" s="28" t="s">
        <v>151</v>
      </c>
      <c r="C2" s="28"/>
      <c r="D2" s="26"/>
      <c r="E2" s="28" t="s">
        <v>152</v>
      </c>
      <c r="F2" s="28"/>
      <c r="G2" s="28"/>
      <c r="H2" s="28"/>
      <c r="I2" s="26"/>
      <c r="J2" s="62" t="s">
        <v>153</v>
      </c>
      <c r="K2" s="40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>
      <c r="A3" s="26"/>
      <c r="B3" s="26"/>
      <c r="C3" s="26"/>
      <c r="D3" s="26"/>
      <c r="E3" s="26" t="s">
        <v>154</v>
      </c>
      <c r="F3" s="26"/>
      <c r="G3" s="26" t="s">
        <v>155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>
      <c r="A4" s="26"/>
      <c r="B4" s="26"/>
      <c r="C4" s="26"/>
      <c r="D4" s="26"/>
      <c r="E4" s="26"/>
      <c r="F4" s="26"/>
      <c r="G4" s="26"/>
      <c r="H4" s="26"/>
      <c r="I4" s="26"/>
      <c r="J4" s="26" t="s">
        <v>156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>
      <c r="A8" s="26"/>
      <c r="B8" s="27"/>
      <c r="C8" s="27"/>
      <c r="D8" s="26"/>
      <c r="E8" s="27"/>
      <c r="F8" s="27"/>
      <c r="G8" s="27"/>
      <c r="H8" s="27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>
      <c r="A9" s="26"/>
      <c r="B9" s="26" t="s">
        <v>157</v>
      </c>
      <c r="C9" s="26">
        <f>SUM(C3:C8)</f>
        <v>0</v>
      </c>
      <c r="D9" s="26"/>
      <c r="E9" s="26" t="s">
        <v>158</v>
      </c>
      <c r="F9" s="26">
        <f>SUM(F4:F8)</f>
        <v>0</v>
      </c>
      <c r="G9" s="26" t="s">
        <v>159</v>
      </c>
      <c r="H9" s="26">
        <f>SUM(H4:H8)</f>
        <v>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>
      <c r="A12" s="26"/>
      <c r="B12" s="26" t="s">
        <v>160</v>
      </c>
      <c r="C12" s="26">
        <f>K2*C9</f>
        <v>0</v>
      </c>
      <c r="D12" s="26"/>
      <c r="E12" s="26" t="s">
        <v>161</v>
      </c>
      <c r="F12" s="26">
        <f>K2*F9+H9</f>
        <v>0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29"/>
  <sheetViews>
    <sheetView workbookViewId="0">
      <selection activeCell="J3" sqref="J3"/>
    </sheetView>
  </sheetViews>
  <sheetFormatPr defaultRowHeight="15"/>
  <cols>
    <col min="3" max="5" width="14.7109375" customWidth="1"/>
    <col min="9" max="9" width="18.42578125" customWidth="1"/>
    <col min="10" max="10" width="19.85546875" customWidth="1"/>
    <col min="11" max="11" width="15.7109375" customWidth="1"/>
    <col min="12" max="12" width="15" customWidth="1"/>
    <col min="13" max="13" width="14.85546875" customWidth="1"/>
  </cols>
  <sheetData>
    <row r="2" spans="2:14">
      <c r="B2" s="64" t="s">
        <v>162</v>
      </c>
    </row>
    <row r="3" spans="2:14">
      <c r="B3" t="s">
        <v>163</v>
      </c>
      <c r="C3">
        <v>1</v>
      </c>
      <c r="D3" s="1" t="s">
        <v>164</v>
      </c>
      <c r="E3" s="74">
        <f>SUM(C5:E7)</f>
        <v>0</v>
      </c>
      <c r="H3" s="75"/>
      <c r="I3" s="57" t="s">
        <v>165</v>
      </c>
      <c r="J3" s="57" t="s">
        <v>166</v>
      </c>
      <c r="K3" s="57" t="s">
        <v>167</v>
      </c>
      <c r="L3" s="57" t="s">
        <v>168</v>
      </c>
      <c r="M3" s="57" t="s">
        <v>169</v>
      </c>
      <c r="N3" s="4"/>
    </row>
    <row r="4" spans="2:14">
      <c r="B4" s="75"/>
      <c r="C4" s="57" t="s">
        <v>170</v>
      </c>
      <c r="D4" s="57" t="s">
        <v>171</v>
      </c>
      <c r="E4" s="57" t="s">
        <v>172</v>
      </c>
      <c r="H4" s="24" t="s">
        <v>173</v>
      </c>
      <c r="I4" s="70"/>
      <c r="J4" s="70"/>
      <c r="K4" s="70" t="e">
        <f>J4/I4</f>
        <v>#DIV/0!</v>
      </c>
      <c r="L4" s="70"/>
      <c r="M4" s="70"/>
      <c r="N4" s="70"/>
    </row>
    <row r="5" spans="2:14">
      <c r="B5" s="24" t="s">
        <v>174</v>
      </c>
      <c r="C5" s="70"/>
      <c r="D5" s="70"/>
      <c r="E5" s="70"/>
      <c r="H5" s="24" t="s">
        <v>175</v>
      </c>
      <c r="I5" s="70"/>
      <c r="J5" s="70"/>
      <c r="K5" s="70" t="e">
        <f>J5/I5</f>
        <v>#DIV/0!</v>
      </c>
      <c r="L5" s="70"/>
      <c r="M5" s="70"/>
      <c r="N5" s="70"/>
    </row>
    <row r="6" spans="2:14">
      <c r="B6" s="24" t="s">
        <v>173</v>
      </c>
      <c r="C6" s="70"/>
      <c r="D6" s="70"/>
      <c r="E6" s="70"/>
    </row>
    <row r="7" spans="2:14">
      <c r="B7" s="24" t="s">
        <v>175</v>
      </c>
      <c r="C7" s="70"/>
      <c r="D7" s="70"/>
      <c r="E7" s="70"/>
      <c r="I7" t="s">
        <v>176</v>
      </c>
      <c r="L7" t="s">
        <v>177</v>
      </c>
    </row>
    <row r="8" spans="2:14">
      <c r="I8" t="s">
        <v>178</v>
      </c>
    </row>
    <row r="9" spans="2:14">
      <c r="B9" s="76" t="s">
        <v>179</v>
      </c>
      <c r="C9" s="47">
        <f>E3/C3</f>
        <v>0</v>
      </c>
      <c r="I9" t="s">
        <v>180</v>
      </c>
    </row>
    <row r="10" spans="2:14">
      <c r="B10" s="76"/>
      <c r="I10" t="s">
        <v>181</v>
      </c>
    </row>
    <row r="12" spans="2:14">
      <c r="B12" s="64" t="s">
        <v>182</v>
      </c>
    </row>
    <row r="13" spans="2:14">
      <c r="B13" t="s">
        <v>163</v>
      </c>
      <c r="C13">
        <v>1</v>
      </c>
      <c r="D13" s="1" t="s">
        <v>164</v>
      </c>
      <c r="E13" s="74">
        <f>SUM(C15:E17)</f>
        <v>0</v>
      </c>
    </row>
    <row r="14" spans="2:14">
      <c r="B14" s="75"/>
      <c r="C14" s="57" t="s">
        <v>170</v>
      </c>
      <c r="D14" s="57" t="s">
        <v>171</v>
      </c>
      <c r="E14" s="57" t="s">
        <v>172</v>
      </c>
    </row>
    <row r="15" spans="2:14">
      <c r="B15" s="24" t="s">
        <v>174</v>
      </c>
      <c r="C15" s="70"/>
      <c r="D15" s="70"/>
      <c r="E15" s="70"/>
    </row>
    <row r="16" spans="2:14">
      <c r="B16" s="24" t="s">
        <v>173</v>
      </c>
      <c r="C16" s="70"/>
      <c r="D16" s="70"/>
      <c r="E16" s="70"/>
    </row>
    <row r="17" spans="2:5">
      <c r="B17" s="24" t="s">
        <v>175</v>
      </c>
      <c r="C17" s="70"/>
      <c r="D17" s="70"/>
      <c r="E17" s="70"/>
    </row>
    <row r="19" spans="2:5">
      <c r="B19" s="76" t="s">
        <v>179</v>
      </c>
      <c r="C19" s="47">
        <f>E13/C13</f>
        <v>0</v>
      </c>
    </row>
    <row r="22" spans="2:5">
      <c r="B22" s="77"/>
      <c r="C22" s="77"/>
      <c r="D22" s="77"/>
      <c r="E22" s="77"/>
    </row>
    <row r="23" spans="2:5">
      <c r="B23" s="77"/>
      <c r="C23" s="77"/>
      <c r="D23" s="76"/>
      <c r="E23" s="78"/>
    </row>
    <row r="24" spans="2:5">
      <c r="B24" s="77"/>
      <c r="C24" s="77"/>
      <c r="D24" s="77"/>
      <c r="E24" s="77"/>
    </row>
    <row r="25" spans="2:5">
      <c r="B25" s="76"/>
      <c r="C25" s="79"/>
      <c r="D25" s="79"/>
      <c r="E25" s="79"/>
    </row>
    <row r="26" spans="2:5">
      <c r="B26" s="76"/>
      <c r="C26" s="79"/>
      <c r="D26" s="79"/>
      <c r="E26" s="79"/>
    </row>
    <row r="27" spans="2:5">
      <c r="B27" s="76"/>
      <c r="C27" s="79"/>
      <c r="D27" s="79"/>
      <c r="E27" s="79"/>
    </row>
    <row r="29" spans="2:5">
      <c r="B29" s="76"/>
      <c r="C29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0"/>
  <sheetViews>
    <sheetView workbookViewId="0">
      <selection activeCell="G29" sqref="G29"/>
    </sheetView>
  </sheetViews>
  <sheetFormatPr defaultRowHeight="15"/>
  <sheetData>
    <row r="2" spans="2:5">
      <c r="B2" t="s">
        <v>183</v>
      </c>
    </row>
    <row r="5" spans="2:5">
      <c r="C5" s="80" t="s">
        <v>184</v>
      </c>
      <c r="D5" s="81"/>
    </row>
    <row r="6" spans="2:5">
      <c r="C6" s="82" t="s">
        <v>185</v>
      </c>
      <c r="D6" s="83"/>
    </row>
    <row r="7" spans="2:5">
      <c r="C7" s="82" t="s">
        <v>186</v>
      </c>
      <c r="D7" s="83"/>
    </row>
    <row r="8" spans="2:5">
      <c r="C8" s="84" t="s">
        <v>187</v>
      </c>
      <c r="D8" s="85"/>
    </row>
    <row r="10" spans="2:5">
      <c r="C10" s="75"/>
      <c r="D10" s="57" t="s">
        <v>170</v>
      </c>
      <c r="E10" s="57" t="s">
        <v>172</v>
      </c>
    </row>
    <row r="11" spans="2:5">
      <c r="C11" s="24" t="s">
        <v>188</v>
      </c>
      <c r="D11" s="2"/>
      <c r="E11" s="2"/>
    </row>
    <row r="12" spans="2:5">
      <c r="C12" s="24" t="s">
        <v>189</v>
      </c>
      <c r="D12" s="2"/>
      <c r="E12" s="2"/>
    </row>
    <row r="13" spans="2:5">
      <c r="C13" s="24" t="s">
        <v>190</v>
      </c>
      <c r="D13" s="59">
        <f>D5+D8*D12-D7*D11</f>
        <v>0</v>
      </c>
      <c r="E13" s="59">
        <f>D5+D8*E12-D7*E11</f>
        <v>0</v>
      </c>
    </row>
    <row r="14" spans="2:5">
      <c r="C14" s="24" t="s">
        <v>191</v>
      </c>
      <c r="D14" s="86"/>
      <c r="E14" s="65"/>
    </row>
    <row r="15" spans="2:5">
      <c r="C15" s="24" t="s">
        <v>192</v>
      </c>
      <c r="D15" s="70" t="e">
        <f>D14/D13</f>
        <v>#DIV/0!</v>
      </c>
      <c r="E15" s="70" t="e">
        <f>E14/E13</f>
        <v>#DIV/0!</v>
      </c>
    </row>
    <row r="16" spans="2:5">
      <c r="C16" s="24"/>
    </row>
    <row r="17" spans="2:4">
      <c r="C17" s="24" t="s">
        <v>193</v>
      </c>
      <c r="D17" s="70" t="e">
        <f>D15+E15</f>
        <v>#DIV/0!</v>
      </c>
    </row>
    <row r="18" spans="2:4">
      <c r="C18" s="24" t="s">
        <v>194</v>
      </c>
      <c r="D18" s="70" t="e">
        <f>D17*D5</f>
        <v>#DIV/0!</v>
      </c>
    </row>
    <row r="19" spans="2:4">
      <c r="C19" s="24" t="s">
        <v>195</v>
      </c>
      <c r="D19" s="70" t="e">
        <f>D8*(D15*D12+E15*E12)</f>
        <v>#DIV/0!</v>
      </c>
    </row>
    <row r="20" spans="2:4">
      <c r="B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76"/>
  <sheetViews>
    <sheetView topLeftCell="A40" workbookViewId="0">
      <selection activeCell="G75" sqref="G75"/>
    </sheetView>
  </sheetViews>
  <sheetFormatPr defaultRowHeight="15"/>
  <cols>
    <col min="2" max="2" width="28.7109375" customWidth="1"/>
    <col min="7" max="7" width="28.7109375" customWidth="1"/>
    <col min="12" max="12" width="28.7109375" customWidth="1"/>
  </cols>
  <sheetData>
    <row r="2" spans="2:10">
      <c r="B2" s="61" t="s">
        <v>196</v>
      </c>
      <c r="C2" s="61"/>
      <c r="D2" s="61"/>
      <c r="E2" s="61"/>
      <c r="G2" s="61" t="s">
        <v>197</v>
      </c>
      <c r="H2" s="61"/>
      <c r="I2" s="61"/>
      <c r="J2" s="61"/>
    </row>
    <row r="3" spans="2:10">
      <c r="B3" t="s">
        <v>198</v>
      </c>
      <c r="C3" s="57" t="s">
        <v>199</v>
      </c>
      <c r="D3" s="57" t="s">
        <v>200</v>
      </c>
      <c r="E3" s="57" t="s">
        <v>201</v>
      </c>
      <c r="G3" t="s">
        <v>198</v>
      </c>
      <c r="H3" s="57" t="str">
        <f>C3</f>
        <v>A</v>
      </c>
      <c r="I3" s="57" t="str">
        <f t="shared" ref="I3:J3" si="0">D3</f>
        <v>B</v>
      </c>
      <c r="J3" s="57" t="str">
        <f t="shared" si="0"/>
        <v>C</v>
      </c>
    </row>
    <row r="4" spans="2:10">
      <c r="B4" t="s">
        <v>202</v>
      </c>
      <c r="G4" t="s">
        <v>202</v>
      </c>
    </row>
    <row r="5" spans="2:10">
      <c r="B5" t="s">
        <v>203</v>
      </c>
      <c r="G5" t="s">
        <v>204</v>
      </c>
    </row>
    <row r="7" spans="2:10">
      <c r="B7" t="s">
        <v>205</v>
      </c>
      <c r="G7" t="s">
        <v>206</v>
      </c>
    </row>
    <row r="8" spans="2:10">
      <c r="B8" s="63" t="s">
        <v>207</v>
      </c>
      <c r="C8" s="26"/>
      <c r="D8" s="26"/>
      <c r="E8" s="26"/>
      <c r="G8" s="63" t="s">
        <v>207</v>
      </c>
      <c r="H8" s="26">
        <f>C8*$C$4</f>
        <v>0</v>
      </c>
      <c r="I8" s="26">
        <f>D8*$D$4</f>
        <v>0</v>
      </c>
      <c r="J8" s="26">
        <f>E8*$E$4</f>
        <v>0</v>
      </c>
    </row>
    <row r="9" spans="2:10">
      <c r="B9" s="63" t="s">
        <v>208</v>
      </c>
      <c r="C9" s="26"/>
      <c r="D9" s="26"/>
      <c r="E9" s="26"/>
      <c r="G9" s="63" t="s">
        <v>208</v>
      </c>
      <c r="H9" s="26">
        <f t="shared" ref="H9:H12" si="1">C9*$C$4</f>
        <v>0</v>
      </c>
      <c r="I9" s="26">
        <f t="shared" ref="I9:I11" si="2">D9*$D$4</f>
        <v>0</v>
      </c>
      <c r="J9" s="26">
        <f t="shared" ref="J9:J12" si="3">E9*$E$4</f>
        <v>0</v>
      </c>
    </row>
    <row r="10" spans="2:10">
      <c r="B10" s="63" t="s">
        <v>209</v>
      </c>
      <c r="C10" s="26"/>
      <c r="D10" s="26"/>
      <c r="E10" s="26"/>
      <c r="G10" s="63" t="s">
        <v>209</v>
      </c>
      <c r="H10" s="26">
        <f t="shared" si="1"/>
        <v>0</v>
      </c>
      <c r="I10" s="26">
        <f t="shared" si="2"/>
        <v>0</v>
      </c>
      <c r="J10" s="26">
        <f t="shared" si="3"/>
        <v>0</v>
      </c>
    </row>
    <row r="11" spans="2:10">
      <c r="B11" s="63" t="s">
        <v>209</v>
      </c>
      <c r="C11" s="26"/>
      <c r="D11" s="26"/>
      <c r="E11" s="26"/>
      <c r="G11" s="63" t="s">
        <v>209</v>
      </c>
      <c r="H11" s="26">
        <f t="shared" si="1"/>
        <v>0</v>
      </c>
      <c r="I11" s="26">
        <f t="shared" si="2"/>
        <v>0</v>
      </c>
      <c r="J11" s="26">
        <f t="shared" si="3"/>
        <v>0</v>
      </c>
    </row>
    <row r="12" spans="2:10">
      <c r="B12" s="63" t="s">
        <v>209</v>
      </c>
      <c r="C12" s="26"/>
      <c r="D12" s="26"/>
      <c r="E12" s="26"/>
      <c r="G12" s="63" t="s">
        <v>209</v>
      </c>
      <c r="H12" s="26">
        <f t="shared" si="1"/>
        <v>0</v>
      </c>
      <c r="I12" s="26">
        <f>D12*$D$4</f>
        <v>0</v>
      </c>
      <c r="J12" s="26">
        <f t="shared" si="3"/>
        <v>0</v>
      </c>
    </row>
    <row r="13" spans="2:10">
      <c r="B13" t="s">
        <v>210</v>
      </c>
      <c r="G13" t="s">
        <v>210</v>
      </c>
    </row>
    <row r="14" spans="2:10">
      <c r="B14" s="63" t="s">
        <v>209</v>
      </c>
      <c r="C14" s="26"/>
      <c r="D14" s="26"/>
      <c r="E14" s="26"/>
      <c r="G14" s="63" t="s">
        <v>209</v>
      </c>
      <c r="H14" s="26">
        <f>C14</f>
        <v>0</v>
      </c>
      <c r="I14" s="26">
        <f t="shared" ref="I14:J14" si="4">D14</f>
        <v>0</v>
      </c>
      <c r="J14" s="26">
        <f t="shared" si="4"/>
        <v>0</v>
      </c>
    </row>
    <row r="15" spans="2:10">
      <c r="B15" s="63" t="s">
        <v>209</v>
      </c>
      <c r="C15" s="26"/>
      <c r="D15" s="26"/>
      <c r="E15" s="26"/>
      <c r="G15" s="63" t="s">
        <v>209</v>
      </c>
      <c r="H15" s="26">
        <f>C15</f>
        <v>0</v>
      </c>
      <c r="I15" s="26">
        <f t="shared" ref="I15" si="5">D15</f>
        <v>0</v>
      </c>
      <c r="J15" s="26">
        <f t="shared" ref="J15" si="6">E15</f>
        <v>0</v>
      </c>
    </row>
    <row r="22" spans="2:10">
      <c r="B22" s="61" t="s">
        <v>211</v>
      </c>
      <c r="C22" s="61"/>
      <c r="D22" s="61"/>
      <c r="E22" s="61"/>
      <c r="G22" s="61" t="s">
        <v>212</v>
      </c>
      <c r="H22" s="61"/>
      <c r="I22" s="61"/>
      <c r="J22" s="61"/>
    </row>
    <row r="23" spans="2:10">
      <c r="B23" t="s">
        <v>198</v>
      </c>
      <c r="C23" s="57" t="str">
        <f>C3</f>
        <v>A</v>
      </c>
      <c r="D23" s="57" t="str">
        <f t="shared" ref="D23:E23" si="7">D3</f>
        <v>B</v>
      </c>
      <c r="E23" s="57" t="str">
        <f t="shared" si="7"/>
        <v>C</v>
      </c>
      <c r="G23" t="s">
        <v>198</v>
      </c>
      <c r="H23" s="57" t="str">
        <f>C3</f>
        <v>A</v>
      </c>
      <c r="I23" s="57" t="str">
        <f t="shared" ref="I23:J23" si="8">D3</f>
        <v>B</v>
      </c>
      <c r="J23" s="57" t="str">
        <f t="shared" si="8"/>
        <v>C</v>
      </c>
    </row>
    <row r="24" spans="2:10">
      <c r="B24" t="s">
        <v>202</v>
      </c>
      <c r="G24" t="s">
        <v>202</v>
      </c>
    </row>
    <row r="25" spans="2:10">
      <c r="B25" t="s">
        <v>213</v>
      </c>
      <c r="G25" t="s">
        <v>9</v>
      </c>
      <c r="H25">
        <f>H24*C5</f>
        <v>0</v>
      </c>
      <c r="I25">
        <f t="shared" ref="I25:J25" si="9">I24*D5</f>
        <v>0</v>
      </c>
      <c r="J25">
        <f t="shared" si="9"/>
        <v>0</v>
      </c>
    </row>
    <row r="27" spans="2:10">
      <c r="B27" t="s">
        <v>206</v>
      </c>
      <c r="G27" t="s">
        <v>206</v>
      </c>
    </row>
    <row r="28" spans="2:10">
      <c r="B28" s="63" t="s">
        <v>207</v>
      </c>
      <c r="C28" s="26"/>
      <c r="D28" s="26"/>
      <c r="E28" s="26"/>
      <c r="G28" s="63" t="s">
        <v>207</v>
      </c>
      <c r="H28" s="26">
        <f>$H$24*C8</f>
        <v>0</v>
      </c>
      <c r="I28" s="26">
        <f>$I$24*D8</f>
        <v>0</v>
      </c>
      <c r="J28" s="26">
        <f>$J$24*E8</f>
        <v>0</v>
      </c>
    </row>
    <row r="29" spans="2:10">
      <c r="B29" s="63" t="s">
        <v>208</v>
      </c>
      <c r="C29" s="26"/>
      <c r="D29" s="26"/>
      <c r="E29" s="26"/>
      <c r="G29" s="63" t="s">
        <v>208</v>
      </c>
      <c r="H29" s="26">
        <f t="shared" ref="H29:H32" si="10">$H$24*C9</f>
        <v>0</v>
      </c>
      <c r="I29" s="26">
        <f t="shared" ref="I29:I32" si="11">$I$24*D9</f>
        <v>0</v>
      </c>
      <c r="J29" s="26">
        <f t="shared" ref="J29:J32" si="12">$J$24*E9</f>
        <v>0</v>
      </c>
    </row>
    <row r="30" spans="2:10">
      <c r="B30" s="63" t="s">
        <v>209</v>
      </c>
      <c r="C30" s="26"/>
      <c r="D30" s="26"/>
      <c r="E30" s="26"/>
      <c r="G30" s="63" t="s">
        <v>209</v>
      </c>
      <c r="H30" s="26">
        <f t="shared" si="10"/>
        <v>0</v>
      </c>
      <c r="I30" s="26">
        <f t="shared" si="11"/>
        <v>0</v>
      </c>
      <c r="J30" s="26">
        <f t="shared" si="12"/>
        <v>0</v>
      </c>
    </row>
    <row r="31" spans="2:10">
      <c r="B31" s="63" t="s">
        <v>209</v>
      </c>
      <c r="C31" s="26"/>
      <c r="D31" s="26"/>
      <c r="E31" s="26"/>
      <c r="G31" s="63" t="s">
        <v>209</v>
      </c>
      <c r="H31" s="26">
        <f t="shared" si="10"/>
        <v>0</v>
      </c>
      <c r="I31" s="26">
        <f t="shared" si="11"/>
        <v>0</v>
      </c>
      <c r="J31" s="26">
        <f t="shared" si="12"/>
        <v>0</v>
      </c>
    </row>
    <row r="32" spans="2:10">
      <c r="B32" s="63" t="s">
        <v>209</v>
      </c>
      <c r="C32" s="26"/>
      <c r="D32" s="26"/>
      <c r="E32" s="26"/>
      <c r="G32" s="63" t="s">
        <v>209</v>
      </c>
      <c r="H32" s="26">
        <f t="shared" si="10"/>
        <v>0</v>
      </c>
      <c r="I32" s="26">
        <f t="shared" si="11"/>
        <v>0</v>
      </c>
      <c r="J32" s="26">
        <f t="shared" si="12"/>
        <v>0</v>
      </c>
    </row>
    <row r="33" spans="2:12">
      <c r="B33" t="s">
        <v>210</v>
      </c>
      <c r="G33" t="s">
        <v>210</v>
      </c>
    </row>
    <row r="34" spans="2:12">
      <c r="B34" s="63" t="s">
        <v>209</v>
      </c>
      <c r="C34" s="26"/>
      <c r="D34" s="26"/>
      <c r="E34" s="26"/>
      <c r="G34" s="63" t="s">
        <v>209</v>
      </c>
      <c r="H34" s="56" t="s">
        <v>6</v>
      </c>
      <c r="I34" s="56" t="s">
        <v>6</v>
      </c>
      <c r="J34" s="56" t="s">
        <v>6</v>
      </c>
    </row>
    <row r="35" spans="2:12">
      <c r="B35" s="63" t="s">
        <v>209</v>
      </c>
      <c r="C35" s="26"/>
      <c r="D35" s="26"/>
      <c r="E35" s="26"/>
      <c r="G35" s="63" t="s">
        <v>209</v>
      </c>
      <c r="H35" s="56" t="s">
        <v>6</v>
      </c>
      <c r="I35" s="56" t="s">
        <v>6</v>
      </c>
      <c r="J35" s="56" t="s">
        <v>6</v>
      </c>
    </row>
    <row r="39" spans="2:12">
      <c r="B39" s="64" t="s">
        <v>214</v>
      </c>
      <c r="G39" t="s">
        <v>215</v>
      </c>
    </row>
    <row r="40" spans="2:12">
      <c r="B40" t="s">
        <v>198</v>
      </c>
      <c r="C40" s="57" t="str">
        <f>C23</f>
        <v>A</v>
      </c>
      <c r="D40" s="57" t="str">
        <f t="shared" ref="D40:E40" si="13">D23</f>
        <v>B</v>
      </c>
      <c r="E40" s="57" t="str">
        <f t="shared" si="13"/>
        <v>C</v>
      </c>
      <c r="G40" t="s">
        <v>198</v>
      </c>
      <c r="H40" s="57" t="s">
        <v>199</v>
      </c>
      <c r="I40" s="57" t="s">
        <v>200</v>
      </c>
      <c r="J40" s="57" t="s">
        <v>201</v>
      </c>
    </row>
    <row r="41" spans="2:12">
      <c r="B41" t="s">
        <v>216</v>
      </c>
      <c r="C41" s="26" t="e">
        <f>C25/C24</f>
        <v>#DIV/0!</v>
      </c>
      <c r="D41" s="26" t="e">
        <f t="shared" ref="D41:E41" si="14">D25/D24</f>
        <v>#DIV/0!</v>
      </c>
      <c r="E41" s="26" t="e">
        <f t="shared" si="14"/>
        <v>#DIV/0!</v>
      </c>
    </row>
    <row r="42" spans="2:12">
      <c r="G42" s="72" t="s">
        <v>207</v>
      </c>
      <c r="L42" t="s">
        <v>217</v>
      </c>
    </row>
    <row r="43" spans="2:12">
      <c r="B43" t="s">
        <v>218</v>
      </c>
      <c r="G43" t="s">
        <v>219</v>
      </c>
      <c r="H43" s="26">
        <f>C28-H28</f>
        <v>0</v>
      </c>
      <c r="I43" s="26">
        <f>D28-I28</f>
        <v>0</v>
      </c>
      <c r="J43" s="26">
        <f>E28-J28</f>
        <v>0</v>
      </c>
      <c r="L43" t="s">
        <v>220</v>
      </c>
    </row>
    <row r="44" spans="2:12">
      <c r="B44" t="s">
        <v>221</v>
      </c>
      <c r="C44" s="26">
        <f>C25-H25</f>
        <v>0</v>
      </c>
      <c r="D44" s="26">
        <f t="shared" ref="D44:E44" si="15">D25-I25</f>
        <v>0</v>
      </c>
      <c r="E44" s="26">
        <f t="shared" si="15"/>
        <v>0</v>
      </c>
      <c r="G44" t="s">
        <v>222</v>
      </c>
      <c r="H44" s="42">
        <f>H28-H8</f>
        <v>0</v>
      </c>
      <c r="I44" s="42">
        <f>I28-I8</f>
        <v>0</v>
      </c>
      <c r="J44" s="42">
        <f>J28-J8</f>
        <v>0</v>
      </c>
    </row>
    <row r="45" spans="2:12">
      <c r="B45" t="s">
        <v>222</v>
      </c>
      <c r="C45" s="26">
        <f>H25-H5</f>
        <v>0</v>
      </c>
      <c r="D45" s="26">
        <f>I25-I5</f>
        <v>0</v>
      </c>
      <c r="E45" s="26">
        <f t="shared" ref="E45" si="16">J25-J5</f>
        <v>0</v>
      </c>
      <c r="L45" t="s">
        <v>223</v>
      </c>
    </row>
    <row r="46" spans="2:12">
      <c r="G46" s="72" t="s">
        <v>208</v>
      </c>
      <c r="L46" t="s">
        <v>224</v>
      </c>
    </row>
    <row r="47" spans="2:12">
      <c r="B47" t="s">
        <v>225</v>
      </c>
      <c r="G47" t="s">
        <v>219</v>
      </c>
      <c r="H47" s="26">
        <f>C29-H29</f>
        <v>0</v>
      </c>
      <c r="I47" s="26">
        <f t="shared" ref="I47:J47" si="17">D29-I29</f>
        <v>0</v>
      </c>
      <c r="J47" s="26">
        <f t="shared" si="17"/>
        <v>0</v>
      </c>
    </row>
    <row r="48" spans="2:12">
      <c r="B48" t="s">
        <v>219</v>
      </c>
      <c r="C48" s="26">
        <f>SUM(C28:C32)-SUM(H28:H32)</f>
        <v>0</v>
      </c>
      <c r="D48" s="26">
        <f t="shared" ref="D48:E48" si="18">SUM(D28:D32)-SUM(I28:I32)</f>
        <v>0</v>
      </c>
      <c r="E48" s="26">
        <f t="shared" si="18"/>
        <v>0</v>
      </c>
      <c r="G48" t="s">
        <v>222</v>
      </c>
      <c r="H48" s="42">
        <f>H29-H9</f>
        <v>0</v>
      </c>
      <c r="I48" s="42">
        <f t="shared" ref="I48:J48" si="19">I29-I9</f>
        <v>0</v>
      </c>
      <c r="J48" s="42">
        <f t="shared" si="19"/>
        <v>0</v>
      </c>
    </row>
    <row r="49" spans="2:11">
      <c r="B49" t="s">
        <v>222</v>
      </c>
      <c r="C49" s="26">
        <f>SUM(H28:H32)-SUM(H8:H12)</f>
        <v>0</v>
      </c>
      <c r="D49" s="26">
        <f t="shared" ref="D49:E49" si="20">SUM(I28:I32)-SUM(I8:I12)</f>
        <v>0</v>
      </c>
      <c r="E49" s="26">
        <f t="shared" si="20"/>
        <v>0</v>
      </c>
      <c r="H49" s="66"/>
      <c r="I49" s="66"/>
      <c r="J49" s="4"/>
      <c r="K49" s="4"/>
    </row>
    <row r="50" spans="2:11">
      <c r="B50" t="s">
        <v>226</v>
      </c>
      <c r="C50" s="26">
        <f>SUM(C34:C35)-SUM(C14:C15)</f>
        <v>0</v>
      </c>
      <c r="D50" s="26">
        <f t="shared" ref="D50:E50" si="21">SUM(D34:D35)-SUM(D14:D15)</f>
        <v>0</v>
      </c>
      <c r="E50" s="26">
        <f t="shared" si="21"/>
        <v>0</v>
      </c>
      <c r="G50" s="61" t="s">
        <v>209</v>
      </c>
    </row>
    <row r="52" spans="2:11">
      <c r="B52" t="s">
        <v>227</v>
      </c>
      <c r="C52" s="26">
        <f>SUM(C44:C45)-SUM(C48:C50)</f>
        <v>0</v>
      </c>
      <c r="D52" s="26">
        <f t="shared" ref="D52:E52" si="22">SUM(D44:D45)-SUM(D48:D50)</f>
        <v>0</v>
      </c>
      <c r="E52" s="26">
        <f t="shared" si="22"/>
        <v>0</v>
      </c>
      <c r="H52" s="65"/>
      <c r="I52" s="65"/>
    </row>
    <row r="53" spans="2:11">
      <c r="H53" s="66"/>
      <c r="I53" s="66"/>
    </row>
    <row r="54" spans="2:11">
      <c r="H54" s="65"/>
      <c r="I54" s="65"/>
    </row>
    <row r="60" spans="2:11">
      <c r="B60" s="64" t="s">
        <v>228</v>
      </c>
    </row>
    <row r="61" spans="2:11" ht="15.75" thickBot="1"/>
    <row r="62" spans="2:11">
      <c r="B62" s="9" t="s">
        <v>229</v>
      </c>
      <c r="C62" s="67" t="s">
        <v>199</v>
      </c>
    </row>
    <row r="63" spans="2:11">
      <c r="B63" s="10" t="s">
        <v>230</v>
      </c>
      <c r="C63" s="68">
        <v>2000</v>
      </c>
    </row>
    <row r="64" spans="2:11" ht="15.75" thickBot="1">
      <c r="B64" s="11" t="s">
        <v>231</v>
      </c>
      <c r="C64" s="69">
        <v>2500</v>
      </c>
    </row>
    <row r="67" spans="2:5">
      <c r="C67" t="s">
        <v>199</v>
      </c>
    </row>
    <row r="68" spans="2:5">
      <c r="B68" t="s">
        <v>232</v>
      </c>
      <c r="C68" t="e">
        <f>C63/C4</f>
        <v>#DIV/0!</v>
      </c>
    </row>
    <row r="69" spans="2:5">
      <c r="B69" t="s">
        <v>233</v>
      </c>
      <c r="C69" t="e">
        <f>C64/C24</f>
        <v>#DIV/0!</v>
      </c>
    </row>
    <row r="71" spans="2:5">
      <c r="B71" t="s">
        <v>234</v>
      </c>
      <c r="C71" s="26" t="e">
        <f>C63/H8</f>
        <v>#DIV/0!</v>
      </c>
      <c r="D71" s="70"/>
      <c r="E71" s="70"/>
    </row>
    <row r="72" spans="2:5">
      <c r="B72" t="s">
        <v>235</v>
      </c>
      <c r="C72" s="47" t="e">
        <f>C64/C28</f>
        <v>#DIV/0!</v>
      </c>
    </row>
    <row r="74" spans="2:5">
      <c r="B74" t="s">
        <v>236</v>
      </c>
      <c r="C74" s="47" t="e">
        <f>C24*C69*(C72-C71)</f>
        <v>#DIV/0!</v>
      </c>
    </row>
    <row r="75" spans="2:5">
      <c r="B75" t="s">
        <v>237</v>
      </c>
      <c r="C75" s="71" t="e">
        <f>C24*C71*(C69-C68)</f>
        <v>#DIV/0!</v>
      </c>
    </row>
    <row r="76" spans="2:5">
      <c r="B76" t="s">
        <v>238</v>
      </c>
      <c r="C76" s="73" t="e">
        <f>SUM(C74:C75)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C1D5065650E849BF14BDDF39BF1E09" ma:contentTypeVersion="11" ma:contentTypeDescription="Creare un nuovo documento." ma:contentTypeScope="" ma:versionID="6a5be6fce37b977b76314b6d2c96d589">
  <xsd:schema xmlns:xsd="http://www.w3.org/2001/XMLSchema" xmlns:xs="http://www.w3.org/2001/XMLSchema" xmlns:p="http://schemas.microsoft.com/office/2006/metadata/properties" xmlns:ns3="308c0c63-5dfd-44c1-b96c-cbdf6b78a557" xmlns:ns4="f05b625e-1c49-4d17-9a42-200828954a62" targetNamespace="http://schemas.microsoft.com/office/2006/metadata/properties" ma:root="true" ma:fieldsID="6d8fd412066a08e0de6f9d62fda3129e" ns3:_="" ns4:_="">
    <xsd:import namespace="308c0c63-5dfd-44c1-b96c-cbdf6b78a557"/>
    <xsd:import namespace="f05b625e-1c49-4d17-9a42-200828954a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c0c63-5dfd-44c1-b96c-cbdf6b78a5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b625e-1c49-4d17-9a42-200828954a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4949EB-43DF-4BF0-B80A-31C4A6598C41}"/>
</file>

<file path=customXml/itemProps2.xml><?xml version="1.0" encoding="utf-8"?>
<ds:datastoreItem xmlns:ds="http://schemas.openxmlformats.org/officeDocument/2006/customXml" ds:itemID="{361AD906-CBC7-4CAD-B110-E6A7BD827AE3}"/>
</file>

<file path=customXml/itemProps3.xml><?xml version="1.0" encoding="utf-8"?>
<ds:datastoreItem xmlns:ds="http://schemas.openxmlformats.org/officeDocument/2006/customXml" ds:itemID="{39569C1B-A31A-49CA-831F-A341F460E2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</dc:creator>
  <cp:keywords/>
  <dc:description/>
  <cp:lastModifiedBy>Luca Gerin</cp:lastModifiedBy>
  <cp:revision/>
  <dcterms:created xsi:type="dcterms:W3CDTF">2021-04-09T09:15:42Z</dcterms:created>
  <dcterms:modified xsi:type="dcterms:W3CDTF">2021-08-11T14:05:04Z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0x0101004BC1D5065650E849BF14BDDF39BF1E09</vt:lpwstr>
  </property>
</Properties>
</file>