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codeName="ThisWorkbook"/>
  <xr:revisionPtr revIDLastSave="0" documentId="13_ncr:1_{4BF806E8-E34D-44BB-95B4-5136507262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ine_materia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F27" i="3"/>
  <c r="F26" i="3"/>
  <c r="C20" i="3"/>
  <c r="C21" i="3"/>
  <c r="C22" i="3"/>
  <c r="C23" i="3"/>
  <c r="C24" i="3"/>
  <c r="F20" i="3"/>
  <c r="F21" i="3"/>
  <c r="F22" i="3"/>
  <c r="F23" i="3"/>
  <c r="F24" i="3"/>
  <c r="E20" i="3"/>
  <c r="E21" i="3"/>
  <c r="E22" i="3"/>
  <c r="E23" i="3"/>
  <c r="E24" i="3"/>
  <c r="F18" i="3"/>
  <c r="F19" i="3"/>
  <c r="F17" i="3"/>
  <c r="E18" i="3"/>
  <c r="E19" i="3"/>
  <c r="E17" i="3"/>
  <c r="C18" i="3"/>
  <c r="C19" i="3"/>
  <c r="C17" i="3"/>
  <c r="C11" i="3"/>
</calcChain>
</file>

<file path=xl/sharedStrings.xml><?xml version="1.0" encoding="utf-8"?>
<sst xmlns="http://schemas.openxmlformats.org/spreadsheetml/2006/main" count="55" uniqueCount="43">
  <si>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</si>
  <si>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</si>
  <si>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</si>
  <si>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</si>
  <si>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</si>
  <si>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</si>
  <si>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</si>
  <si>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</si>
  <si>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</si>
  <si>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</si>
  <si>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</si>
  <si>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</si>
  <si>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</si>
  <si>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</si>
  <si>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totale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</si>
  <si>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</si>
  <si>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</si>
  <si>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</si>
  <si>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</si>
  <si>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</si>
  <si>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</si>
  <si>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</si>
  <si>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</si>
  <si>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</si>
  <si>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</si>
  <si>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</si>
  <si>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</si>
  <si>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</si>
  <si>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</si>
  <si>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Descrizione</t>
  </si>
  <si>
    <t>Quantità</t>
  </si>
  <si>
    <t xml:space="preserve">prezzo </t>
  </si>
  <si>
    <t>Totale Imponibile</t>
  </si>
  <si>
    <t>codice</t>
  </si>
  <si>
    <t xml:space="preserve">Codice </t>
  </si>
  <si>
    <t>Categoria prodotto</t>
  </si>
  <si>
    <t>modello</t>
  </si>
  <si>
    <t>iva 22%</t>
  </si>
  <si>
    <t>Giacche Snowboard</t>
  </si>
  <si>
    <t>Pantaloni Snowboard</t>
  </si>
  <si>
    <t>Scarponi</t>
  </si>
  <si>
    <t xml:space="preserve">SCHEDA ORDINATIVO </t>
  </si>
  <si>
    <t>tot.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</si>
</sst>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4" fillId="2" borderId="1" xfId="0" applyFont="1" applyFill="1" applyBorder="1"/>
    <xf numFmtId="0" fontId="5" fillId="0" borderId="0" xfId="0" applyFont="1"/>
    <xf numFmtId="164" fontId="0" fillId="0" borderId="0" xfId="2" applyFont="1" applyBorder="1"/>
    <xf numFmtId="164" fontId="2" fillId="0" borderId="0" xfId="2" applyFont="1" applyBorder="1" applyAlignment="1">
      <alignment horizontal="right"/>
    </xf>
    <xf numFmtId="164" fontId="5" fillId="0" borderId="1" xfId="2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5" fillId="0" borderId="1" xfId="0" quotePrefix="1" applyFont="1" applyBorder="1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quotePrefix="1" applyFont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0" xfId="0" applyNumberFormat="1" applyFont="1"/>
    <xf numFmtId="164" fontId="0" fillId="0" borderId="0" xfId="1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4" borderId="1" xfId="0" applyFont="1" applyFill="1" applyBorder="1"/>
    <xf numFmtId="0" fontId="5" fillId="0" borderId="0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274CD37F-C048-484B-B93C-48458821A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889000" y="158750"/>
          <a:ext cx="3672417" cy="11112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8371418" y="2222499"/>
          <a:ext cx="1344082" cy="47625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10:M34"/>
  <sheetViews>
    <sheetView tabSelected="1" topLeftCell="A4" zoomScale="90" workbookViewId="0">
      <selection activeCell="N13" sqref="N13"/>
    </sheetView>
  </sheetViews>
  <sheetFormatPr defaultRowHeight="13.2" x14ac:dyDescent="0.25"/>
  <cols>
    <col min="1" max="1" width="4.77734375" customWidth="1"/>
    <col min="2" max="2" width="8.5546875" style="19" bestFit="1" customWidth="1"/>
    <col min="3" max="3" width="55.109375" customWidth="1"/>
    <col min="4" max="4" width="10.5546875" bestFit="1" customWidth="1"/>
    <col min="5" max="5" width="11.21875" customWidth="1"/>
    <col min="6" max="6" width="14.44140625" bestFit="1" customWidth="1"/>
    <col min="7" max="7" width="13.5546875" customWidth="1"/>
    <col min="8" max="8" width="7.88671875" bestFit="1" customWidth="1"/>
    <col min="9" max="9" width="20.109375" bestFit="1" customWidth="1"/>
    <col min="10" max="10" width="18.5546875" bestFit="1" customWidth="1"/>
    <col min="11" max="11" width="14.88671875" bestFit="1" customWidth="1"/>
    <col min="12" max="12" width="13.21875" bestFit="1" customWidth="1"/>
  </cols>
  <sheetData>
    <row r="10" spans="2:11" x14ac:dyDescent="0.25">
      <c r="C10" s="18" t="s">
        <v>41</v>
      </c>
    </row>
    <row r="11" spans="2:11" x14ac:dyDescent="0.25">
      <c r="C11" s="11" t="str">
        <f ca="1">"Del "&amp;TEXT(TODAY(),"gg/mm/aaaa")</f>
        <v>Del 30/01/2023</v>
      </c>
    </row>
    <row r="12" spans="2:11" x14ac:dyDescent="0.25">
      <c r="C12" s="12"/>
      <c r="D12" s="11"/>
    </row>
    <row r="13" spans="2:11" x14ac:dyDescent="0.25">
      <c r="C13" s="12"/>
      <c r="D13" s="11"/>
    </row>
    <row r="14" spans="2:11" x14ac:dyDescent="0.25">
      <c r="C14" s="12"/>
      <c r="D14" s="11"/>
      <c r="I14" s="11"/>
      <c r="K14" s="5"/>
    </row>
    <row r="15" spans="2:11" ht="13.8" x14ac:dyDescent="0.25">
      <c r="C15" s="16"/>
    </row>
    <row r="16" spans="2:11" ht="15.6" x14ac:dyDescent="0.3">
      <c r="B16" s="20" t="s">
        <v>33</v>
      </c>
      <c r="C16" s="3" t="s">
        <v>29</v>
      </c>
      <c r="D16" s="15" t="s">
        <v>30</v>
      </c>
      <c r="E16" s="15" t="s">
        <v>31</v>
      </c>
      <c r="F16" s="15" t="s">
        <v>14</v>
      </c>
      <c r="H16" s="25" t="s">
        <v>34</v>
      </c>
      <c r="I16" s="25" t="s">
        <v>35</v>
      </c>
      <c r="J16" s="25" t="s">
        <v>36</v>
      </c>
      <c r="K16" s="25" t="s">
        <v>15</v>
      </c>
    </row>
    <row r="17" spans="2:13" ht="15" customHeight="1" x14ac:dyDescent="0.25">
      <c r="B17" s="23" t="s">
        <v>17</v>
      </c>
      <c r="C17" s="10" t="str">
        <f>+VLOOKUP(B17,$H$16:$K$29,2,FALSE)&amp;" "&amp;VLOOKUP(B17,$H$16:$K$29,3,FALSE)</f>
        <v>Snowboard EVIL</v>
      </c>
      <c r="D17" s="13">
        <v>12</v>
      </c>
      <c r="E17" s="7">
        <f>+VLOOKUP(B17,$H$16:$K$29,4,FALSE)</f>
        <v>620</v>
      </c>
      <c r="F17" s="8">
        <f>+E17*D17</f>
        <v>7440</v>
      </c>
      <c r="H17" s="17" t="s">
        <v>16</v>
      </c>
      <c r="I17" s="9" t="s">
        <v>0</v>
      </c>
      <c r="J17" s="1" t="s">
        <v>11</v>
      </c>
      <c r="K17" s="2">
        <v>578</v>
      </c>
    </row>
    <row r="18" spans="2:13" s="4" customFormat="1" ht="15" customHeight="1" x14ac:dyDescent="0.25">
      <c r="B18" s="23" t="s">
        <v>20</v>
      </c>
      <c r="C18" s="10" t="str">
        <f t="shared" ref="C18:C24" si="0">+VLOOKUP(B18,$H$16:$K$29,2,FALSE)&amp;" "&amp;VLOOKUP(B18,$H$16:$K$29,3,FALSE)</f>
        <v>Giacche Snowboard ROUTER</v>
      </c>
      <c r="D18" s="14">
        <v>5</v>
      </c>
      <c r="E18" s="7">
        <f t="shared" ref="E18:E24" si="1">+VLOOKUP(B18,$H$16:$K$29,4,FALSE)</f>
        <v>187</v>
      </c>
      <c r="F18" s="8">
        <f t="shared" ref="F18:F24" si="2">+E18*D18</f>
        <v>935</v>
      </c>
      <c r="G18"/>
      <c r="H18" s="17" t="s">
        <v>17</v>
      </c>
      <c r="I18" s="9" t="s">
        <v>0</v>
      </c>
      <c r="J18" s="1" t="s">
        <v>12</v>
      </c>
      <c r="K18" s="2">
        <v>620</v>
      </c>
      <c r="L18"/>
      <c r="M18"/>
    </row>
    <row r="19" spans="2:13" s="4" customFormat="1" ht="15" customHeight="1" x14ac:dyDescent="0.25">
      <c r="B19" s="23" t="s">
        <v>22</v>
      </c>
      <c r="C19" s="10" t="str">
        <f t="shared" si="0"/>
        <v>Giacche Snowboard MAIMED</v>
      </c>
      <c r="D19" s="14">
        <v>9</v>
      </c>
      <c r="E19" s="7">
        <f t="shared" si="1"/>
        <v>158.5</v>
      </c>
      <c r="F19" s="8">
        <f t="shared" si="2"/>
        <v>1426.5</v>
      </c>
      <c r="G19"/>
      <c r="H19" s="17" t="s">
        <v>18</v>
      </c>
      <c r="I19" s="9" t="s">
        <v>38</v>
      </c>
      <c r="J19" s="1" t="s">
        <v>1</v>
      </c>
      <c r="K19" s="2">
        <v>261.5</v>
      </c>
      <c r="L19"/>
      <c r="M19"/>
    </row>
    <row r="20" spans="2:13" ht="15" customHeight="1" x14ac:dyDescent="0.25">
      <c r="B20" s="24"/>
      <c r="C20" s="10" t="e">
        <f t="shared" si="0"/>
        <v>#N/A</v>
      </c>
      <c r="D20" s="14"/>
      <c r="E20" s="7" t="e">
        <f t="shared" si="1"/>
        <v>#N/A</v>
      </c>
      <c r="F20" s="8" t="e">
        <f t="shared" si="2"/>
        <v>#N/A</v>
      </c>
      <c r="H20" s="17" t="s">
        <v>19</v>
      </c>
      <c r="I20" s="9" t="s">
        <v>38</v>
      </c>
      <c r="J20" s="1" t="s">
        <v>2</v>
      </c>
      <c r="K20" s="2">
        <v>214</v>
      </c>
    </row>
    <row r="21" spans="2:13" ht="15" customHeight="1" x14ac:dyDescent="0.25">
      <c r="B21" s="24"/>
      <c r="C21" s="10" t="e">
        <f t="shared" si="0"/>
        <v>#N/A</v>
      </c>
      <c r="D21" s="14"/>
      <c r="E21" s="7" t="e">
        <f t="shared" si="1"/>
        <v>#N/A</v>
      </c>
      <c r="F21" s="8" t="e">
        <f t="shared" si="2"/>
        <v>#N/A</v>
      </c>
      <c r="G21" s="21"/>
      <c r="H21" s="17" t="s">
        <v>20</v>
      </c>
      <c r="I21" s="9" t="s">
        <v>38</v>
      </c>
      <c r="J21" s="1" t="s">
        <v>3</v>
      </c>
      <c r="K21" s="2">
        <v>187</v>
      </c>
      <c r="L21" s="21"/>
      <c r="M21" s="21"/>
    </row>
    <row r="22" spans="2:13" ht="15" customHeight="1" x14ac:dyDescent="0.25">
      <c r="B22" s="24"/>
      <c r="C22" s="10" t="e">
        <f t="shared" si="0"/>
        <v>#N/A</v>
      </c>
      <c r="D22" s="14"/>
      <c r="E22" s="7" t="e">
        <f t="shared" si="1"/>
        <v>#N/A</v>
      </c>
      <c r="F22" s="8" t="e">
        <f t="shared" si="2"/>
        <v>#N/A</v>
      </c>
      <c r="G22" s="21"/>
      <c r="H22" s="17" t="s">
        <v>21</v>
      </c>
      <c r="I22" s="9" t="s">
        <v>38</v>
      </c>
      <c r="J22" s="1" t="s">
        <v>4</v>
      </c>
      <c r="K22" s="2">
        <v>299</v>
      </c>
    </row>
    <row r="23" spans="2:13" ht="15" customHeight="1" x14ac:dyDescent="0.25">
      <c r="B23" s="24"/>
      <c r="C23" s="10" t="e">
        <f t="shared" si="0"/>
        <v>#N/A</v>
      </c>
      <c r="D23" s="14"/>
      <c r="E23" s="7" t="e">
        <f t="shared" si="1"/>
        <v>#N/A</v>
      </c>
      <c r="F23" s="8" t="e">
        <f t="shared" si="2"/>
        <v>#N/A</v>
      </c>
      <c r="G23" s="21"/>
      <c r="H23" s="17" t="s">
        <v>22</v>
      </c>
      <c r="I23" s="9" t="s">
        <v>38</v>
      </c>
      <c r="J23" s="1" t="s">
        <v>5</v>
      </c>
      <c r="K23" s="2">
        <v>158.5</v>
      </c>
    </row>
    <row r="24" spans="2:13" ht="15" customHeight="1" x14ac:dyDescent="0.25">
      <c r="B24" s="24"/>
      <c r="C24" s="10" t="e">
        <f t="shared" si="0"/>
        <v>#N/A</v>
      </c>
      <c r="D24" s="14"/>
      <c r="E24" s="7" t="e">
        <f t="shared" si="1"/>
        <v>#N/A</v>
      </c>
      <c r="F24" s="8" t="e">
        <f t="shared" si="2"/>
        <v>#N/A</v>
      </c>
      <c r="G24" s="21"/>
      <c r="H24" s="17" t="s">
        <v>23</v>
      </c>
      <c r="I24" s="9" t="s">
        <v>39</v>
      </c>
      <c r="J24" s="1" t="s">
        <v>6</v>
      </c>
      <c r="K24" s="2">
        <v>183.5</v>
      </c>
    </row>
    <row r="25" spans="2:13" ht="15" customHeight="1" x14ac:dyDescent="0.25">
      <c r="G25" s="21"/>
      <c r="H25" s="17" t="s">
        <v>24</v>
      </c>
      <c r="I25" s="9" t="s">
        <v>39</v>
      </c>
      <c r="J25" s="1" t="s">
        <v>7</v>
      </c>
      <c r="K25" s="2">
        <v>168</v>
      </c>
    </row>
    <row r="26" spans="2:13" ht="15" customHeight="1" x14ac:dyDescent="0.25">
      <c r="C26" s="26"/>
      <c r="E26" s="6" t="s">
        <v>32</v>
      </c>
      <c r="F26" s="8">
        <f>+_xlfn.AGGREGATE(9,6,$F$17:$F$24)</f>
        <v>9801.5</v>
      </c>
      <c r="G26" s="21"/>
      <c r="H26" s="17" t="s">
        <v>25</v>
      </c>
      <c r="I26" s="9" t="s">
        <v>39</v>
      </c>
      <c r="J26" s="1" t="s">
        <v>8</v>
      </c>
      <c r="K26" s="2">
        <v>140.5</v>
      </c>
    </row>
    <row r="27" spans="2:13" ht="15" customHeight="1" x14ac:dyDescent="0.25">
      <c r="D27" s="5"/>
      <c r="E27" s="6" t="s">
        <v>37</v>
      </c>
      <c r="F27" s="8">
        <f>+F26*22%</f>
        <v>2156.33</v>
      </c>
      <c r="G27" s="5"/>
      <c r="H27" s="17" t="s">
        <v>26</v>
      </c>
      <c r="I27" s="9" t="s">
        <v>40</v>
      </c>
      <c r="J27" s="1" t="s">
        <v>13</v>
      </c>
      <c r="K27" s="2">
        <v>197</v>
      </c>
    </row>
    <row r="28" spans="2:13" ht="15" customHeight="1" x14ac:dyDescent="0.25">
      <c r="G28" s="5"/>
      <c r="H28" s="17" t="s">
        <v>27</v>
      </c>
      <c r="I28" s="9" t="s">
        <v>40</v>
      </c>
      <c r="J28" s="1" t="s">
        <v>9</v>
      </c>
      <c r="K28" s="2">
        <v>230</v>
      </c>
    </row>
    <row r="29" spans="2:13" ht="15" customHeight="1" x14ac:dyDescent="0.25">
      <c r="E29" s="18" t="s">
        <v>42</v>
      </c>
      <c r="F29" s="8">
        <f>+F26+F27</f>
        <v>11957.83</v>
      </c>
      <c r="G29" s="5"/>
      <c r="H29" s="17" t="s">
        <v>28</v>
      </c>
      <c r="I29" s="9" t="s">
        <v>40</v>
      </c>
      <c r="J29" s="1" t="s">
        <v>10</v>
      </c>
      <c r="K29" s="2">
        <v>195.5</v>
      </c>
    </row>
    <row r="30" spans="2:13" x14ac:dyDescent="0.25">
      <c r="E30" s="5"/>
      <c r="F30" s="5"/>
      <c r="G30" s="5"/>
    </row>
    <row r="31" spans="2:13" x14ac:dyDescent="0.25">
      <c r="E31" s="5"/>
      <c r="F31" s="5"/>
      <c r="G31" s="5"/>
    </row>
    <row r="34" spans="7:7" x14ac:dyDescent="0.25">
      <c r="G34" s="22"/>
    </row>
  </sheetData>
  <phoneticPr fontId="0" type="noConversion"/>
  <dataValidations count="1">
    <dataValidation type="list" allowBlank="1" showInputMessage="1" showErrorMessage="1" sqref="D12:D14" xr:uid="{00000000-0002-0000-0000-000000000000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ordine_materiale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2022-08-31T13:51:39Z</dcterms:created>
  <dcterms:modified xsi:type="dcterms:W3CDTF">2023-01-30T19:02:47Z</dcterms:modified>
</cp:coreProperties>
</file>