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8"/>
  <workbookPr/>
  <mc:AlternateContent xmlns:mc="http://schemas.openxmlformats.org/markup-compatibility/2006">
    <mc:Choice Requires="x15">
      <x15ac:absPath xmlns:x15ac="http://schemas.microsoft.com/office/spreadsheetml/2010/11/ac" url="C:\Users\antho\Desktop\cliiink\doc\"/>
    </mc:Choice>
  </mc:AlternateContent>
  <xr:revisionPtr revIDLastSave="0" documentId="13_ncr:1_{4F170DB1-4325-4D9D-A996-84039230F6A5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Tâches" sheetId="2" r:id="rId1"/>
    <sheet name="Planning général" sheetId="3" r:id="rId2"/>
    <sheet name="Avancement pilotage" sheetId="1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G23" i="1"/>
  <c r="C55" i="3" l="1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A56" i="3"/>
  <c r="A55" i="3"/>
  <c r="A54" i="1" l="1"/>
  <c r="B54" i="1"/>
  <c r="C54" i="1"/>
  <c r="F54" i="1"/>
  <c r="G54" i="1"/>
  <c r="A54" i="2"/>
  <c r="C53" i="1" l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B53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F101" i="1"/>
  <c r="F102" i="1"/>
  <c r="F103" i="1"/>
  <c r="F104" i="1"/>
  <c r="F105" i="1"/>
  <c r="F106" i="1"/>
  <c r="F107" i="1"/>
  <c r="F108" i="1"/>
  <c r="F109" i="1"/>
  <c r="G101" i="1"/>
  <c r="G102" i="1"/>
  <c r="G103" i="1"/>
  <c r="G104" i="1"/>
  <c r="G105" i="1"/>
  <c r="G106" i="1"/>
  <c r="G107" i="1"/>
  <c r="G108" i="1"/>
  <c r="G109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F71" i="1"/>
  <c r="G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F58" i="1"/>
  <c r="G58" i="1"/>
  <c r="G57" i="1"/>
  <c r="F57" i="1"/>
  <c r="G56" i="1"/>
  <c r="F56" i="1"/>
  <c r="F55" i="1"/>
  <c r="G55" i="1"/>
  <c r="G53" i="1"/>
  <c r="F53" i="1"/>
  <c r="G19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1" i="1"/>
  <c r="G42" i="1"/>
  <c r="G43" i="1"/>
  <c r="G44" i="1"/>
  <c r="G45" i="1"/>
  <c r="G46" i="1"/>
  <c r="G47" i="1"/>
  <c r="G48" i="1"/>
  <c r="G49" i="1"/>
  <c r="G50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C4" i="1"/>
  <c r="G4" i="1" s="1"/>
  <c r="C5" i="1"/>
  <c r="G5" i="1" s="1"/>
  <c r="C6" i="1"/>
  <c r="G6" i="1" s="1"/>
  <c r="C7" i="1"/>
  <c r="G7" i="1" s="1"/>
  <c r="C8" i="1"/>
  <c r="G8" i="1" s="1"/>
  <c r="C9" i="1"/>
  <c r="G9" i="1" s="1"/>
  <c r="C10" i="1"/>
  <c r="G10" i="1" s="1"/>
  <c r="C11" i="1"/>
  <c r="G11" i="1" s="1"/>
  <c r="C12" i="1"/>
  <c r="G12" i="1" s="1"/>
  <c r="C13" i="1"/>
  <c r="G13" i="1" s="1"/>
  <c r="C14" i="1"/>
  <c r="G14" i="1" s="1"/>
  <c r="C15" i="1"/>
  <c r="G15" i="1" s="1"/>
  <c r="C16" i="1"/>
  <c r="G16" i="1" s="1"/>
  <c r="C17" i="1"/>
  <c r="G17" i="1" s="1"/>
  <c r="C18" i="1"/>
  <c r="G18" i="1" s="1"/>
  <c r="C19" i="1"/>
  <c r="C20" i="1"/>
  <c r="C21" i="1"/>
  <c r="G21" i="1" s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G40" i="1" s="1"/>
  <c r="C41" i="1"/>
  <c r="C42" i="1"/>
  <c r="C43" i="1"/>
  <c r="C44" i="1"/>
  <c r="C45" i="1"/>
  <c r="C46" i="1"/>
  <c r="C47" i="1"/>
  <c r="C48" i="1"/>
  <c r="C49" i="1"/>
  <c r="C50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C6" i="3" l="1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" i="3"/>
  <c r="A94" i="2" l="1"/>
  <c r="A47" i="2"/>
  <c r="A103" i="2"/>
  <c r="A104" i="2"/>
  <c r="A91" i="2"/>
  <c r="A55" i="2"/>
  <c r="D56" i="2" s="1"/>
  <c r="A56" i="2"/>
  <c r="D57" i="2" s="1"/>
  <c r="A57" i="2"/>
  <c r="D58" i="2" s="1"/>
  <c r="A58" i="2"/>
  <c r="D59" i="2" s="1"/>
  <c r="A59" i="2"/>
  <c r="A60" i="2"/>
  <c r="A61" i="2"/>
  <c r="D62" i="2" s="1"/>
  <c r="A62" i="2"/>
  <c r="A63" i="2"/>
  <c r="D64" i="2" s="1"/>
  <c r="A64" i="2"/>
  <c r="A90" i="2"/>
  <c r="A92" i="2"/>
  <c r="A93" i="2"/>
  <c r="A95" i="2"/>
  <c r="A84" i="2"/>
  <c r="A86" i="2"/>
  <c r="A87" i="2"/>
  <c r="A88" i="2"/>
  <c r="A89" i="2"/>
  <c r="A96" i="2"/>
  <c r="A67" i="2"/>
  <c r="A66" i="2"/>
  <c r="A53" i="2"/>
  <c r="A53" i="1" s="1"/>
  <c r="A65" i="2"/>
  <c r="A68" i="2"/>
  <c r="A69" i="2"/>
  <c r="A70" i="2"/>
  <c r="D71" i="2" s="1"/>
  <c r="A71" i="2"/>
  <c r="D72" i="2" s="1"/>
  <c r="A72" i="2"/>
  <c r="D73" i="2" s="1"/>
  <c r="A73" i="2"/>
  <c r="A74" i="2"/>
  <c r="A75" i="2"/>
  <c r="A76" i="2"/>
  <c r="A77" i="2"/>
  <c r="A78" i="2"/>
  <c r="D81" i="2" s="1"/>
  <c r="A79" i="2"/>
  <c r="A80" i="2"/>
  <c r="A81" i="2"/>
  <c r="A82" i="2"/>
  <c r="D83" i="2" s="1"/>
  <c r="A83" i="2"/>
  <c r="A85" i="2"/>
  <c r="A97" i="2"/>
  <c r="A98" i="2"/>
  <c r="A99" i="2"/>
  <c r="A100" i="2"/>
  <c r="A101" i="2"/>
  <c r="A102" i="2"/>
  <c r="A105" i="2"/>
  <c r="A106" i="2"/>
  <c r="A107" i="2"/>
  <c r="A108" i="2"/>
  <c r="A109" i="2"/>
  <c r="A111" i="3" s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D90" i="2" s="1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8" i="2"/>
  <c r="A49" i="2"/>
  <c r="A50" i="2"/>
  <c r="D55" i="2" l="1"/>
  <c r="A17" i="1"/>
  <c r="A18" i="3"/>
  <c r="A28" i="1"/>
  <c r="A29" i="3"/>
  <c r="A6" i="1"/>
  <c r="A7" i="3"/>
  <c r="A41" i="1"/>
  <c r="A42" i="3"/>
  <c r="A5" i="1"/>
  <c r="A6" i="3"/>
  <c r="A26" i="1"/>
  <c r="A27" i="3"/>
  <c r="A25" i="1"/>
  <c r="A26" i="3"/>
  <c r="A13" i="1"/>
  <c r="A14" i="3"/>
  <c r="A37" i="1"/>
  <c r="A38" i="3"/>
  <c r="A12" i="1"/>
  <c r="A13" i="3"/>
  <c r="A42" i="1"/>
  <c r="A43" i="3"/>
  <c r="A16" i="1"/>
  <c r="A17" i="3"/>
  <c r="A36" i="1"/>
  <c r="A37" i="3"/>
  <c r="A27" i="1"/>
  <c r="A28" i="3"/>
  <c r="A50" i="1"/>
  <c r="A51" i="3"/>
  <c r="A24" i="1"/>
  <c r="A25" i="3"/>
  <c r="A48" i="1"/>
  <c r="A49" i="3"/>
  <c r="D79" i="2"/>
  <c r="A30" i="1"/>
  <c r="A31" i="3"/>
  <c r="A29" i="1"/>
  <c r="A30" i="3"/>
  <c r="A11" i="1"/>
  <c r="A12" i="3"/>
  <c r="A45" i="1"/>
  <c r="A46" i="3"/>
  <c r="A21" i="1"/>
  <c r="A22" i="3"/>
  <c r="A9" i="1"/>
  <c r="A10" i="3"/>
  <c r="A18" i="1"/>
  <c r="A19" i="3"/>
  <c r="A40" i="1"/>
  <c r="A41" i="3"/>
  <c r="A14" i="1"/>
  <c r="A15" i="3"/>
  <c r="A35" i="1"/>
  <c r="A36" i="3"/>
  <c r="A46" i="1"/>
  <c r="A47" i="3"/>
  <c r="A10" i="1"/>
  <c r="A11" i="3"/>
  <c r="A33" i="1"/>
  <c r="A34" i="3"/>
  <c r="A44" i="1"/>
  <c r="A45" i="3"/>
  <c r="A32" i="1"/>
  <c r="A33" i="3"/>
  <c r="A20" i="1"/>
  <c r="A21" i="3"/>
  <c r="A8" i="1"/>
  <c r="A9" i="3"/>
  <c r="A47" i="1"/>
  <c r="A48" i="3"/>
  <c r="A4" i="1"/>
  <c r="A5" i="3"/>
  <c r="A39" i="1"/>
  <c r="A40" i="3"/>
  <c r="A15" i="1"/>
  <c r="A16" i="3"/>
  <c r="A38" i="1"/>
  <c r="A39" i="3"/>
  <c r="A49" i="1"/>
  <c r="A50" i="3"/>
  <c r="A23" i="1"/>
  <c r="A24" i="3"/>
  <c r="A34" i="1"/>
  <c r="A35" i="3"/>
  <c r="A22" i="1"/>
  <c r="A23" i="3"/>
  <c r="A43" i="1"/>
  <c r="A44" i="3"/>
  <c r="A31" i="1"/>
  <c r="A32" i="3"/>
  <c r="A19" i="1"/>
  <c r="A20" i="3"/>
  <c r="A7" i="1"/>
  <c r="A8" i="3"/>
  <c r="D92" i="2"/>
  <c r="A63" i="1"/>
  <c r="A64" i="3"/>
  <c r="A68" i="1"/>
  <c r="A69" i="3"/>
  <c r="A76" i="1"/>
  <c r="A77" i="3"/>
  <c r="A99" i="1"/>
  <c r="A100" i="3"/>
  <c r="A98" i="1"/>
  <c r="A99" i="3"/>
  <c r="A73" i="1"/>
  <c r="A74" i="3"/>
  <c r="A87" i="1"/>
  <c r="A88" i="3"/>
  <c r="A77" i="1"/>
  <c r="A78" i="3"/>
  <c r="A97" i="1"/>
  <c r="A98" i="3"/>
  <c r="A75" i="1"/>
  <c r="A76" i="3"/>
  <c r="A74" i="1"/>
  <c r="A75" i="3"/>
  <c r="A88" i="1"/>
  <c r="A89" i="3"/>
  <c r="A84" i="1"/>
  <c r="A85" i="3"/>
  <c r="A109" i="1"/>
  <c r="A110" i="3"/>
  <c r="A101" i="1"/>
  <c r="A102" i="3"/>
  <c r="A60" i="1"/>
  <c r="A61" i="3"/>
  <c r="A70" i="1"/>
  <c r="A71" i="3"/>
  <c r="A95" i="1"/>
  <c r="A96" i="3"/>
  <c r="A89" i="1"/>
  <c r="A90" i="3"/>
  <c r="A72" i="1"/>
  <c r="A73" i="3"/>
  <c r="A71" i="1"/>
  <c r="A72" i="3"/>
  <c r="A57" i="1"/>
  <c r="A58" i="3"/>
  <c r="A69" i="1"/>
  <c r="A70" i="3"/>
  <c r="A94" i="1"/>
  <c r="A95" i="3"/>
  <c r="A56" i="1"/>
  <c r="A57" i="3"/>
  <c r="D63" i="2"/>
  <c r="D77" i="2"/>
  <c r="A58" i="1"/>
  <c r="A59" i="3"/>
  <c r="A96" i="1"/>
  <c r="A97" i="3"/>
  <c r="A107" i="1"/>
  <c r="A108" i="3"/>
  <c r="A106" i="1"/>
  <c r="A107" i="3"/>
  <c r="A80" i="1"/>
  <c r="A81" i="3"/>
  <c r="A66" i="1"/>
  <c r="A67" i="3"/>
  <c r="A93" i="1"/>
  <c r="A94" i="3"/>
  <c r="A92" i="1"/>
  <c r="A93" i="3"/>
  <c r="A90" i="1"/>
  <c r="A91" i="3"/>
  <c r="A61" i="1"/>
  <c r="A62" i="3"/>
  <c r="A59" i="1"/>
  <c r="A60" i="3"/>
  <c r="A83" i="1"/>
  <c r="A84" i="3"/>
  <c r="A108" i="1"/>
  <c r="A109" i="3"/>
  <c r="A82" i="1"/>
  <c r="A83" i="3"/>
  <c r="A55" i="1"/>
  <c r="A91" i="1"/>
  <c r="A92" i="3"/>
  <c r="A105" i="1"/>
  <c r="A106" i="3"/>
  <c r="D70" i="2"/>
  <c r="D93" i="2"/>
  <c r="A64" i="1"/>
  <c r="A65" i="3"/>
  <c r="A100" i="1"/>
  <c r="A101" i="3"/>
  <c r="A62" i="1"/>
  <c r="A63" i="3"/>
  <c r="A86" i="1"/>
  <c r="A87" i="3"/>
  <c r="D78" i="2"/>
  <c r="A85" i="1"/>
  <c r="A86" i="3"/>
  <c r="A81" i="1"/>
  <c r="A82" i="3"/>
  <c r="A103" i="1"/>
  <c r="A104" i="3"/>
  <c r="A79" i="1"/>
  <c r="A80" i="3"/>
  <c r="A102" i="1"/>
  <c r="A103" i="3"/>
  <c r="A78" i="1"/>
  <c r="A79" i="3"/>
  <c r="A67" i="1"/>
  <c r="A68" i="3"/>
  <c r="A65" i="1"/>
  <c r="A66" i="3"/>
  <c r="A104" i="1"/>
  <c r="A105" i="3"/>
  <c r="D74" i="2"/>
  <c r="D98" i="2"/>
  <c r="D5" i="2"/>
  <c r="D6" i="2"/>
  <c r="D7" i="2"/>
  <c r="D11" i="2"/>
  <c r="D12" i="2"/>
  <c r="D13" i="2"/>
  <c r="D14" i="2"/>
  <c r="D15" i="2"/>
  <c r="D18" i="2"/>
  <c r="D29" i="2"/>
  <c r="D30" i="2"/>
  <c r="D31" i="2"/>
  <c r="D32" i="2"/>
  <c r="D33" i="2"/>
</calcChain>
</file>

<file path=xl/sharedStrings.xml><?xml version="1.0" encoding="utf-8"?>
<sst xmlns="http://schemas.openxmlformats.org/spreadsheetml/2006/main" count="668" uniqueCount="329">
  <si>
    <t>N°</t>
  </si>
  <si>
    <t>Tâche</t>
  </si>
  <si>
    <t>Tâches requises</t>
  </si>
  <si>
    <t>Objectifs</t>
  </si>
  <si>
    <t>Critères d’achèvement</t>
  </si>
  <si>
    <t>Livrables</t>
  </si>
  <si>
    <t>code Python</t>
  </si>
  <si>
    <t>Répértorier les données utilisées pour la base de donnée</t>
  </si>
  <si>
    <t>Dictionnaire opérationnel</t>
  </si>
  <si>
    <t>dictionnaire</t>
  </si>
  <si>
    <t>Répertorier les tables, les entités et les associations</t>
  </si>
  <si>
    <t>Rendu visuel exploitable</t>
  </si>
  <si>
    <t>diagramme</t>
  </si>
  <si>
    <t>Dénombrer les cardinalités et les identifiants de chaque table</t>
  </si>
  <si>
    <t>Concept à adaptation technique</t>
  </si>
  <si>
    <t xml:space="preserve">Relations créées entre toute les tables </t>
  </si>
  <si>
    <t>Créer le schéma de la BDD</t>
  </si>
  <si>
    <t>Modèle EER créé avec Workbench</t>
  </si>
  <si>
    <t>code SQL (Workbench)</t>
  </si>
  <si>
    <t>Jeu de données rectifié</t>
  </si>
  <si>
    <t>Dataframes complets et visualisables</t>
  </si>
  <si>
    <t>Transférer les données avec SQLAlchemy</t>
  </si>
  <si>
    <t>Base de données complète et interrogeable</t>
  </si>
  <si>
    <t>Créer les requêtes pour récupérer les données utiles</t>
  </si>
  <si>
    <t>Requêtes effectives sur MySQL</t>
  </si>
  <si>
    <t>code SQL</t>
  </si>
  <si>
    <t>Traiter le template pour générer le dashboard</t>
  </si>
  <si>
    <t>Dashboard affichable</t>
  </si>
  <si>
    <t>Créer le template Jinja pour générer le fichier HTML</t>
  </si>
  <si>
    <t>Page HTML affichable</t>
  </si>
  <si>
    <t>Créer le formulaire</t>
  </si>
  <si>
    <t>Formulaire affichable et exploitable</t>
  </si>
  <si>
    <t>code HTML, CSS et Jinja 2</t>
  </si>
  <si>
    <t>Récupérer et traiter les données saisies</t>
  </si>
  <si>
    <t>code Python (Flask)</t>
  </si>
  <si>
    <t>Test</t>
  </si>
  <si>
    <t>*</t>
  </si>
  <si>
    <t>Tester l'intégralité de l'application et déceler les éventuelles erreurs</t>
  </si>
  <si>
    <t>Identification des erreurs éventuelles</t>
  </si>
  <si>
    <t xml:space="preserve">liste erreurs </t>
  </si>
  <si>
    <t>Débogage</t>
  </si>
  <si>
    <t>Rectifier les éventuelles erreurs de code</t>
  </si>
  <si>
    <t>application finale</t>
  </si>
  <si>
    <t>Commentaire</t>
  </si>
  <si>
    <t>Etablir le planning général</t>
  </si>
  <si>
    <t>Rédiger le rapport de fin de stage</t>
  </si>
  <si>
    <t>Travail (en jours-hommes)</t>
  </si>
  <si>
    <t>Créer la présentation de stage</t>
  </si>
  <si>
    <t>Etablir un glossaire</t>
  </si>
  <si>
    <t>Trouver d'autres sources de jeux de données</t>
  </si>
  <si>
    <t>Etablir l'avancement pilotage</t>
  </si>
  <si>
    <t>Etablir la liste des tâches</t>
  </si>
  <si>
    <t>Détecter les anomalies et nettoyer le jeu de données</t>
  </si>
  <si>
    <t>Créer les DataFrames représentant les tables MySQL avec les conversion de type nécessaires</t>
  </si>
  <si>
    <t>Récupérer les données pertinentes sur le site de l'INSEE</t>
  </si>
  <si>
    <t>Détecter les anomalies et nettoyer les données de l'INSEE</t>
  </si>
  <si>
    <t>Mettre en forme les données de l'INSEE</t>
  </si>
  <si>
    <t>Compléter la base de données avec les tables pour l'INSEE</t>
  </si>
  <si>
    <t>Créer des requêtes (CRUD) pour les données de l'INSEE</t>
  </si>
  <si>
    <t>Créer les graphiques croisant les données de la CACPL et de l'INSEE</t>
  </si>
  <si>
    <t>Intégrer les graphiques croisés CACPL/INSEE dans le tableau de bord</t>
  </si>
  <si>
    <t>Créer le dossier GitHub et son arborescence, gérer les droits d'accès et débuter le fichier README</t>
  </si>
  <si>
    <t>Etablir le cahier des charges</t>
  </si>
  <si>
    <t>Analyser et explorer les données initiales de la CACPL</t>
  </si>
  <si>
    <t>Analyser et explorer les données de l'INSEE</t>
  </si>
  <si>
    <t>Créer le dictionnaire des données initiales de la CACPL</t>
  </si>
  <si>
    <t>Créer le modèle conceptuel des données initiales de la CACPL</t>
  </si>
  <si>
    <t>Créer le modèle logique des données initiales de la CACPL</t>
  </si>
  <si>
    <t>Créer le modèle relationnel des données initiales de la CACPL</t>
  </si>
  <si>
    <t>Créer la base de données initiale</t>
  </si>
  <si>
    <t>Interpréter et manipuler les données (statistiques, dimensions, décompte, doublons, valeurs manquantes)</t>
  </si>
  <si>
    <t>Mettre en place la méthodologie agile de travail et l'outil de gestion</t>
  </si>
  <si>
    <t>Rédiger le cahier des charges (et l'actualiser)</t>
  </si>
  <si>
    <t>Etablir le planning général et distinguer les différents phases</t>
  </si>
  <si>
    <t>Etablir la liste des tâches obligatoires et complémentaires (avec dépendances, temps requis, critèes, livrables)</t>
  </si>
  <si>
    <t>Etablir l'avancement du plilotage de projet (et l'actualiser)</t>
  </si>
  <si>
    <t>rapport word + pdf</t>
  </si>
  <si>
    <t>tableur excel</t>
  </si>
  <si>
    <t>dépôt GitHub</t>
  </si>
  <si>
    <t>tableau Trello</t>
  </si>
  <si>
    <t>code Python (ipynb)</t>
  </si>
  <si>
    <t>Mettre en forme les données initiales de la CACPL</t>
  </si>
  <si>
    <t>Intégrer dans la base de données les données initiales de la CACPL</t>
  </si>
  <si>
    <t>Afficher les premiers graphiques pertinents (collecteurs par type, par tri, par localisation…)</t>
  </si>
  <si>
    <t>code Python + graphiques</t>
  </si>
  <si>
    <t>Tester la solution</t>
  </si>
  <si>
    <t>Déboguer la solution</t>
  </si>
  <si>
    <t>Générer les graphiques sur les déchèteries et collecteurs</t>
  </si>
  <si>
    <t>Générer le tableau de bord</t>
  </si>
  <si>
    <t>12, 13</t>
  </si>
  <si>
    <t>Créer le template</t>
  </si>
  <si>
    <t>Créer le formulaire pour les saisies utilisateur</t>
  </si>
  <si>
    <t>Traiter les données saisies par l'utilisateur</t>
  </si>
  <si>
    <t>Rechercher des jeux de données à l'échelle de la ville ou de l'agglomération sur le site de l'INSEE</t>
  </si>
  <si>
    <t>Programmer le serveur web avec Flask</t>
  </si>
  <si>
    <t>Afficher les coordonnées sur une carte</t>
  </si>
  <si>
    <t>Rechercher une librairie pour de la geoviz et générer l'affichage de repères</t>
  </si>
  <si>
    <t>Carte affichée et utilisable</t>
  </si>
  <si>
    <t>Créer et afficher le GeoJSON de la CACPL</t>
  </si>
  <si>
    <t>Créer le GeoJSON pour la CACPL et générer son affichage dynamique</t>
  </si>
  <si>
    <t>Afficher l'ensemble des collecteurs, déchèteries sur une carte avec leurs information</t>
  </si>
  <si>
    <t>Afficher la carte des collecteurs, déchèteries avec leurs informations</t>
  </si>
  <si>
    <t>16, 18</t>
  </si>
  <si>
    <t>16, 17, 19</t>
  </si>
  <si>
    <t>Trouver en ligne des jeux de données complémentaires</t>
  </si>
  <si>
    <t>Cahier des charges complet</t>
  </si>
  <si>
    <t>Créer des requêtes pour les déchèteries et collecteurs</t>
  </si>
  <si>
    <t>Transformer le tableau de bord en service</t>
  </si>
  <si>
    <t>30, 31</t>
  </si>
  <si>
    <t>Interpréter l'adéquation entre collecteurs et chiffres de l'INSEE</t>
  </si>
  <si>
    <t>Etablir un rapport sur le nombre de collecteurs par rapport aux chiffres récupéres de l'INSEE et mesurer son adéquation à partir d'hypothèses postulées</t>
  </si>
  <si>
    <t>Créer un data lake pour tous les jeux de données</t>
  </si>
  <si>
    <t>Rechercher un SGBD acceptant un data lake et créer la BDD</t>
  </si>
  <si>
    <t>Intégrer les jeux de données dans le data lake</t>
  </si>
  <si>
    <t>Intégrer tous les jeux de données précédemment utilisés et établir les associations entre elles</t>
  </si>
  <si>
    <t>Récupérer les données pertinentes sur le site de Météo-France</t>
  </si>
  <si>
    <t>Créer un exécutable</t>
  </si>
  <si>
    <t>Définir les facteurs principaux d'utilsation des collecteurs</t>
  </si>
  <si>
    <t>Faire une analyse PCA pour déterminer les principaux facteurs d'utilisation des collecteurs</t>
  </si>
  <si>
    <t>Définir les types d'usager</t>
  </si>
  <si>
    <t>Faire une partition (K-Means) des usagers pour en définir les catégories et leur utilisation des collecteurs (et considération des déchets)</t>
  </si>
  <si>
    <t>Définir les groupes de collecteurs</t>
  </si>
  <si>
    <t>Faire une partition (K-Means) des collecteurs (différente des types de collecteur) pour en définir de nouveaux traits (par utilisation, remplissage, localisation…)</t>
  </si>
  <si>
    <t>Détecter et prévoir l'utilisation des collecteurs</t>
  </si>
  <si>
    <t xml:space="preserve">Faire une analyse (RNN/LSTM) des séries temporelles pour prévoir et détecter </t>
  </si>
  <si>
    <t>code NoSQL</t>
  </si>
  <si>
    <t>Implémenter le CRUD avec la librairie Python associée à la BDD NoSQL</t>
  </si>
  <si>
    <t>Récupérer et éditer les informations du data lake</t>
  </si>
  <si>
    <t>Analyser et explorer les nouvelles données de la CACPL</t>
  </si>
  <si>
    <t>Modifier le MRD avec les données de l'INSEE</t>
  </si>
  <si>
    <t>Adapter le dictionnaire aux nouvelles données de la CACPL</t>
  </si>
  <si>
    <t>Adapter le MCD avec les nouvelles données de la CACPL</t>
  </si>
  <si>
    <t>Adapter le MLD avec les nouvelles données de la CACPL</t>
  </si>
  <si>
    <t>Adapter le MRD avec les données de l'INSEE</t>
  </si>
  <si>
    <t>Détecter les anomalies et nettoyer les nouvelles données de la CACPL</t>
  </si>
  <si>
    <t>Mettre en forme les nouvelles données de la CACPL</t>
  </si>
  <si>
    <t>Intégrer dans la base de données les nouvelles données de la CACPL</t>
  </si>
  <si>
    <t>Créer des requêtes (CRUD) pour les nouvelles données de la CACPL</t>
  </si>
  <si>
    <t>Analyser et explorer les données SIRENE de l'INSEE</t>
  </si>
  <si>
    <t>Adapter le MCD avec les  données SIRENE de l'INSEE</t>
  </si>
  <si>
    <t>Adapter le MLD avec les données SIRENE de l'INSEE</t>
  </si>
  <si>
    <t>Adapter le MRD avec les données SIRENE de l'INSEE</t>
  </si>
  <si>
    <t>Compléter la base de données avec les tables SIRENE pour l'INSEE</t>
  </si>
  <si>
    <t>Détecter les anomalies et nettoyer les données SIRENE de l'INSEE</t>
  </si>
  <si>
    <t>Mettre en forme les données SIRENE de l'INSEE</t>
  </si>
  <si>
    <t>Intégrer dans la base de données les données SIRENE de l'INSEE</t>
  </si>
  <si>
    <t>Créer des requêtes (CRUD) pour les données SIRENE de l'INSEE</t>
  </si>
  <si>
    <t>Liste des tâches</t>
  </si>
  <si>
    <t>Intégrer dans la BDD les données de l'INSEE</t>
  </si>
  <si>
    <t>Modifier le dictionnaire avec les données de l'INSEE</t>
  </si>
  <si>
    <t>Modifier le MCD avec les données de l'INSEE</t>
  </si>
  <si>
    <t>Modifier le MLD avec les données de l'INSEE</t>
  </si>
  <si>
    <t>Compléter la BDD avec les tables pour l'INSEE</t>
  </si>
  <si>
    <t>Rajouter les délimitations des villes avec leurs informations</t>
  </si>
  <si>
    <t>20, 22</t>
  </si>
  <si>
    <t>Afficher sur la carte les filtres issus des données de l'INSEE</t>
  </si>
  <si>
    <t>Ajouter les zones cliquables pour chaque ville avec une pop-up pour les graphiques</t>
  </si>
  <si>
    <t>19, 35, 37</t>
  </si>
  <si>
    <t xml:space="preserve"> 34, 38</t>
  </si>
  <si>
    <t>35,  39</t>
  </si>
  <si>
    <t>Tâches principales</t>
  </si>
  <si>
    <t>Tâches bonus</t>
  </si>
  <si>
    <t>Créer le dépôt GitHub du stage</t>
  </si>
  <si>
    <t>Adapter le dictionnaire avec les données SIRENE de l'INSEE</t>
  </si>
  <si>
    <t>Afficher sur la carte les sociétés</t>
  </si>
  <si>
    <t>Afficher sur la carte les filtres issus des données SIRENE de l'INSEE</t>
  </si>
  <si>
    <t>Créer les graphiques en croisant les données actuelles et celles SIRENE de l'INSEE</t>
  </si>
  <si>
    <t>Intégrer les nouveaux graphiques croisés CACPL/INSEE dans le tableau de bord</t>
  </si>
  <si>
    <t>Interpréter l'adéquation entre collecteurs et chiffres SIRENE de l'INSEE</t>
  </si>
  <si>
    <t>Générer les nouveaux graphiques pour chaque déchèterie et chaque collecteur</t>
  </si>
  <si>
    <t>Créer les graphiques croisant les données actuelles et les nouvelles de la CACPL</t>
  </si>
  <si>
    <t>Intégrer les graphiques pour chaque repère de la carte</t>
  </si>
  <si>
    <t>Rendre dynamique les graphiques de chaque repère</t>
  </si>
  <si>
    <t>Afficher sur la carte les filtres issus des nouvelles données de la CACPL</t>
  </si>
  <si>
    <t>Intégrer les graphiques croisés sur les nouvelles données de la CACPL dans le tableau de bord</t>
  </si>
  <si>
    <t>Intégrer les nouveaux graphiques croisés de la CACPL dans le tableau de bord</t>
  </si>
  <si>
    <t>Ajouter les graphiques sur la carte (en pop-up) pour chaque collecteur et déchèterie</t>
  </si>
  <si>
    <t xml:space="preserve">Afficher les graphiques d'évolution (remplissage/utilisation) dans le temps des collecteurs et déchèteries </t>
  </si>
  <si>
    <t>Etablir la réactualisation automatique des graphiques sur une période donnée (30 jours flottants)</t>
  </si>
  <si>
    <t xml:space="preserve">Gérer la persistance des données éditées dans la BDD </t>
  </si>
  <si>
    <t>Interpréter l'adéquation entre collecteurs et nouvelles données de la CACPL</t>
  </si>
  <si>
    <t>Afficher et rendre éditable les tables de la BDD sur le tableau de bord</t>
  </si>
  <si>
    <t xml:space="preserve">Gérer la persistance des données éditées depuis le tableau de bord dans la BDD </t>
  </si>
  <si>
    <t xml:space="preserve">Gérer les comptes utilisateurs </t>
  </si>
  <si>
    <t>Créer une API pour le service</t>
  </si>
  <si>
    <t>Se documenter sur les directives quant à la gestion des déchets</t>
  </si>
  <si>
    <t>Evaluer la conformité de la CACPL vis-à-vis des directives sur les déchets</t>
  </si>
  <si>
    <t>Mesurer et vérifier le respect des quotas établis par les directives</t>
  </si>
  <si>
    <t>Permettre la création, modification et suppression de comptes utilisateurs via formulaire</t>
  </si>
  <si>
    <t>Restreindre l'accès de certaines fonctionnalités aux utilisateurs</t>
  </si>
  <si>
    <t>Données exploitables</t>
  </si>
  <si>
    <t xml:space="preserve">Gérer la connexion d'un utilisateur (avec mot de passe) pour des fonctionnalités du service à accès limité </t>
  </si>
  <si>
    <t>Détecter et prévoir l'utilisation des collecteurs selon la météo</t>
  </si>
  <si>
    <t>Utiliser l'API de Météo-France pour récupérer la météo du jour (et les prévisions)</t>
  </si>
  <si>
    <t>Récupérer les information météorologiques en continu</t>
  </si>
  <si>
    <t>Afficher sur la carte les filtres météo</t>
  </si>
  <si>
    <t>Actualiser les prévisions de collecte sur la carte selon la météo</t>
  </si>
  <si>
    <t>Collecter les données et résultats de collecte d'autres villes</t>
  </si>
  <si>
    <t>Comparer les dispositifs de collecte et résultats de la CACPL avec ceux d'autres villes</t>
  </si>
  <si>
    <t>Rédiger le fichier README</t>
  </si>
  <si>
    <t>Identifier les clés primaires et étrangères</t>
  </si>
  <si>
    <t>Détecter les éventuelles anomalies, les supprimer ou les rectifier</t>
  </si>
  <si>
    <t>Créer les DataFrames représentant les tables MySQL avec les conversions de type nécessaires</t>
  </si>
  <si>
    <t>Modifier le schéma de la BDD</t>
  </si>
  <si>
    <t>Afficher les graphiques pertinents</t>
  </si>
  <si>
    <t>Ajouter sur la carte des filtres sélectionnables</t>
  </si>
  <si>
    <t>Définir tous les termes spécifiques à la collecte de déchets rencontrés au cours du stage</t>
  </si>
  <si>
    <t>markdown</t>
  </si>
  <si>
    <t>présentation powerpoint</t>
  </si>
  <si>
    <t>Rédiger le rapport de stage</t>
  </si>
  <si>
    <t>Mettre en place Kanban, créer le tableau Trello, gérer les droits d'accès et rédiger les cartes</t>
  </si>
  <si>
    <t>Tableau Kanban opérationnel</t>
  </si>
  <si>
    <t>Dépôt GitHub clonable</t>
  </si>
  <si>
    <t>Liste des tâches complète</t>
  </si>
  <si>
    <t>Planning lisible</t>
  </si>
  <si>
    <t>Avancement exploitable</t>
  </si>
  <si>
    <t>Commentaires établis</t>
  </si>
  <si>
    <t>Jeu de données significatif</t>
  </si>
  <si>
    <t>Graphiques Plotlib et Seaborn générés</t>
  </si>
  <si>
    <t>GeoJSON visualisable</t>
  </si>
  <si>
    <t>Carte interactive</t>
  </si>
  <si>
    <t>Glossaire compréhensible</t>
  </si>
  <si>
    <t>Rapport établi</t>
  </si>
  <si>
    <t>Présentation affichable</t>
  </si>
  <si>
    <t>Compléter le fichier de présentation README sur GitHub</t>
  </si>
  <si>
    <t>Rédiger les diapositives en vue de la présentation orale</t>
  </si>
  <si>
    <t>README lisible</t>
  </si>
  <si>
    <t>Correction des erreurs de code</t>
  </si>
  <si>
    <t>Rectifier le template Jinja pour intégrer les graphiques</t>
  </si>
  <si>
    <t>fichier GeoJSON</t>
  </si>
  <si>
    <t>Afficher l'ensemble des sociétés avec leurs information</t>
  </si>
  <si>
    <t>Etablir un rapport sur le nombre de collecteurs par rapport aux chiffres SIRENE de l'INSEE et mesurer son adéquation à partir d'hypothèses postulées</t>
  </si>
  <si>
    <t>Facteurs révélés</t>
  </si>
  <si>
    <t>Partition définie</t>
  </si>
  <si>
    <t>Prévisions définies</t>
  </si>
  <si>
    <t>Service utilisable</t>
  </si>
  <si>
    <t>API utilisable</t>
  </si>
  <si>
    <t>Programmer le renvoi de données brutes JSON via une interface sur le service</t>
  </si>
  <si>
    <t>Table manipulable</t>
  </si>
  <si>
    <t>Table modifiée récupérable</t>
  </si>
  <si>
    <t>Créer le formulaire pour les comptes utilisateurs</t>
  </si>
  <si>
    <t>Données utilisateur exploitables</t>
  </si>
  <si>
    <t>Restrictions d'accès effectives</t>
  </si>
  <si>
    <t>Schéma créé</t>
  </si>
  <si>
    <t>Requêtes effectives</t>
  </si>
  <si>
    <t>Créer un exécutable avec installation et gestion des dépendances (pour chaque système)</t>
  </si>
  <si>
    <t>Exécutable fonctionnel</t>
  </si>
  <si>
    <t>exécuatbel</t>
  </si>
  <si>
    <t>rapport Word + pdf</t>
  </si>
  <si>
    <t>Documentation fournie</t>
  </si>
  <si>
    <t>Rechercher les ordonnances et directives (nationales et européennes) sur la gestion des déchets (% de recyclés…) avec les sources</t>
  </si>
  <si>
    <t>Rechercher les rapports d'autres villes sur la gestion des déchets avec les sources</t>
  </si>
  <si>
    <t>Mesurer et vérifier les rapprochements dans les dispositifs et les résultats entre la CACPL et les autres villes</t>
  </si>
  <si>
    <t>Rechercher des jeux de données à l'échelle de la ville ou de l'agglomération sur le site de Météo-France</t>
  </si>
  <si>
    <t>fichier CSV</t>
  </si>
  <si>
    <t>Etablir un modèle de régression linéaire entre le remplissage et les données météorologiques</t>
  </si>
  <si>
    <t>Relation établie</t>
  </si>
  <si>
    <t>Actualiser les indicateurs sur la carte en continu</t>
  </si>
  <si>
    <t>53, 54</t>
  </si>
  <si>
    <t>21, 35</t>
  </si>
  <si>
    <t>21, 58</t>
  </si>
  <si>
    <t>18, 58</t>
  </si>
  <si>
    <t>59, 61</t>
  </si>
  <si>
    <t>68, 69</t>
  </si>
  <si>
    <t>21, 73</t>
  </si>
  <si>
    <t>19, 75</t>
  </si>
  <si>
    <t>18, 57</t>
  </si>
  <si>
    <t>19, 72</t>
  </si>
  <si>
    <t>73, 75, 78</t>
  </si>
  <si>
    <t>20, 88</t>
  </si>
  <si>
    <t>84, 89</t>
  </si>
  <si>
    <t>91, *</t>
  </si>
  <si>
    <t>95, *</t>
  </si>
  <si>
    <t>97, *</t>
  </si>
  <si>
    <t>71, 99</t>
  </si>
  <si>
    <t>19, 99</t>
  </si>
  <si>
    <t>19, 100, 101</t>
  </si>
  <si>
    <t>71, *</t>
  </si>
  <si>
    <t>Type</t>
  </si>
  <si>
    <t>05-oct</t>
  </si>
  <si>
    <t>06-oct</t>
  </si>
  <si>
    <t>07-oct</t>
  </si>
  <si>
    <t>08-oct</t>
  </si>
  <si>
    <t>09-oct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</si>
  <si>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</si>
  <si>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</si>
  <si>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</si>
  <si>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</si>
  <si>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</si>
  <si>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</si>
  <si>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</si>
  <si>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</si>
  <si>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</si>
  <si>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</si>
  <si>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</si>
  <si>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</si>
  <si>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</si>
  <si>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</si>
  <si>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</si>
  <si>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</si>
  <si>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</si>
  <si>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</si>
  <si>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</si>
  <si>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</si>
  <si>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</si>
  <si>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</si>
  <si>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Planning général</t>
  </si>
  <si>
    <t>Semaine 1</t>
  </si>
  <si>
    <t>Semaine 2</t>
  </si>
  <si>
    <t>Semaine 3</t>
  </si>
  <si>
    <t>Semaine 4</t>
  </si>
  <si>
    <t>Gestion</t>
  </si>
  <si>
    <t>Rédaction</t>
  </si>
  <si>
    <t>Technique</t>
  </si>
  <si>
    <t>Modélisation</t>
  </si>
  <si>
    <t>Base de données</t>
  </si>
  <si>
    <t>Programmation</t>
  </si>
  <si>
    <t>Description</t>
  </si>
  <si>
    <t>Web</t>
  </si>
  <si>
    <t>Analyse</t>
  </si>
  <si>
    <t>Recherche</t>
  </si>
  <si>
    <t>Avancement pilotage</t>
  </si>
  <si>
    <t>Durée estimée (jours-hommes)</t>
  </si>
  <si>
    <t>Temps consacré (jours-hommes)</t>
  </si>
  <si>
    <t>Temps restant (jours-hommes)</t>
  </si>
  <si>
    <t>Complétion</t>
  </si>
  <si>
    <t>Avance / Retard (jours-hommes)</t>
  </si>
  <si>
    <t>Gérer les UUID</t>
  </si>
  <si>
    <t>Gérer et enregistrer les UUID comme clés primaires (en format compact) et modifier les requêtes en conséquence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</si>
</sst>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0"/>
      <color theme="0"/>
      <name val="Arial"/>
      <family val="2"/>
    </font>
    <font>
      <sz val="15"/>
      <color theme="0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lightDown">
        <fgColor theme="4"/>
        <bgColor theme="0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FF"/>
        <bgColor indexed="64"/>
      </patternFill>
    </fill>
    <fill>
      <patternFill patternType="lightDown">
        <fgColor theme="4"/>
        <bgColor rgb="FF00B0F0"/>
      </patternFill>
    </fill>
    <fill>
      <patternFill patternType="solid">
        <fgColor rgb="FFFFFF00"/>
        <bgColor indexed="64"/>
      </patternFill>
    </fill>
    <fill>
      <patternFill patternType="lightDown">
        <fgColor theme="4"/>
        <bgColor rgb="FF92D050"/>
      </patternFill>
    </fill>
    <fill>
      <patternFill patternType="lightDown">
        <fgColor theme="4"/>
        <bgColor rgb="FFCC00FF"/>
      </patternFill>
    </fill>
    <fill>
      <patternFill patternType="lightDown">
        <fgColor theme="4"/>
        <bgColor rgb="FFFFFF00"/>
      </patternFill>
    </fill>
    <fill>
      <patternFill patternType="lightDown">
        <fgColor theme="4"/>
        <bgColor theme="5"/>
      </patternFill>
    </fill>
  </fills>
  <borders count="31">
    <border>
      <left/>
      <right/>
      <top/>
      <bottom/>
      <diagonal/>
    </border>
    <border>
      <left style="thin">
        <color rgb="FF9EB6CE"/>
      </left>
      <right style="thin">
        <color rgb="FF9EB6CE"/>
      </right>
      <top style="thin">
        <color rgb="FF9EB6CE"/>
      </top>
      <bottom style="thin">
        <color rgb="FF9EB6CE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/>
      </left>
      <right style="thin">
        <color indexed="64"/>
      </right>
      <top/>
      <bottom/>
      <diagonal/>
    </border>
    <border>
      <left style="thin">
        <color theme="4"/>
      </left>
      <right/>
      <top style="thin">
        <color indexed="64"/>
      </top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thin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/>
      </left>
      <right style="thin">
        <color theme="4"/>
      </right>
      <top/>
      <bottom/>
      <diagonal/>
    </border>
    <border>
      <left style="thin">
        <color theme="4"/>
      </left>
      <right style="dotted">
        <color theme="4"/>
      </right>
      <top style="thin">
        <color indexed="6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thin">
        <color indexed="64"/>
      </top>
      <bottom style="dotted">
        <color theme="4"/>
      </bottom>
      <diagonal/>
    </border>
    <border>
      <left style="dotted">
        <color theme="4"/>
      </left>
      <right style="thin">
        <color theme="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/>
      <bottom style="thin">
        <color indexed="64"/>
      </bottom>
      <diagonal/>
    </border>
    <border>
      <left style="thin">
        <color theme="4"/>
      </left>
      <right style="dotted">
        <color theme="4"/>
      </right>
      <top style="dotted">
        <color theme="4"/>
      </top>
      <bottom style="thin">
        <color indexed="6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thin">
        <color indexed="64"/>
      </bottom>
      <diagonal/>
    </border>
    <border>
      <left style="dotted">
        <color theme="4"/>
      </left>
      <right style="thin">
        <color theme="4"/>
      </right>
      <top/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59999389629810485"/>
      </left>
      <right/>
      <top/>
      <bottom/>
      <diagonal/>
    </border>
    <border>
      <left style="thin">
        <color theme="4"/>
      </left>
      <right style="dotted">
        <color theme="4"/>
      </right>
      <top/>
      <bottom style="dotted">
        <color theme="4"/>
      </bottom>
      <diagonal/>
    </border>
    <border>
      <left style="dotted">
        <color theme="4"/>
      </left>
      <right style="dotted">
        <color theme="4"/>
      </right>
      <top/>
      <bottom style="dotted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indexed="64"/>
      </bottom>
      <diagonal/>
    </border>
    <border>
      <left/>
      <right style="dotted">
        <color theme="4"/>
      </right>
      <top style="dotted">
        <color theme="4"/>
      </top>
      <bottom style="dotted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9" fontId="0" fillId="0" borderId="0" xfId="1" applyFont="1"/>
    <xf numFmtId="2" fontId="0" fillId="0" borderId="0" xfId="0" applyNumberFormat="1"/>
    <xf numFmtId="0" fontId="0" fillId="0" borderId="2" xfId="0" applyBorder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0" fillId="4" borderId="3" xfId="0" applyFont="1" applyFill="1" applyBorder="1"/>
    <xf numFmtId="0" fontId="0" fillId="0" borderId="0" xfId="0" applyNumberFormat="1"/>
    <xf numFmtId="0" fontId="4" fillId="3" borderId="4" xfId="0" applyFont="1" applyFill="1" applyBorder="1"/>
    <xf numFmtId="0" fontId="7" fillId="3" borderId="5" xfId="0" applyFont="1" applyFill="1" applyBorder="1"/>
    <xf numFmtId="2" fontId="4" fillId="3" borderId="5" xfId="0" applyNumberFormat="1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64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7" borderId="2" xfId="0" applyFill="1" applyBorder="1"/>
    <xf numFmtId="0" fontId="0" fillId="7" borderId="0" xfId="0" applyFill="1" applyBorder="1"/>
    <xf numFmtId="0" fontId="0" fillId="6" borderId="13" xfId="0" applyFill="1" applyBorder="1"/>
    <xf numFmtId="0" fontId="0" fillId="6" borderId="14" xfId="0" applyFill="1" applyBorder="1"/>
    <xf numFmtId="0" fontId="0" fillId="7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7" borderId="18" xfId="0" applyFill="1" applyBorder="1"/>
    <xf numFmtId="0" fontId="0" fillId="0" borderId="7" xfId="0" applyNumberFormat="1" applyBorder="1"/>
    <xf numFmtId="0" fontId="0" fillId="7" borderId="0" xfId="0" applyFill="1"/>
    <xf numFmtId="0" fontId="0" fillId="0" borderId="19" xfId="0" applyBorder="1"/>
    <xf numFmtId="0" fontId="0" fillId="0" borderId="20" xfId="0" applyBorder="1"/>
    <xf numFmtId="0" fontId="0" fillId="6" borderId="21" xfId="0" applyFill="1" applyBorder="1"/>
    <xf numFmtId="0" fontId="0" fillId="6" borderId="22" xfId="0" applyFill="1" applyBorder="1"/>
    <xf numFmtId="0" fontId="0" fillId="7" borderId="19" xfId="0" applyFill="1" applyBorder="1"/>
    <xf numFmtId="0" fontId="0" fillId="7" borderId="23" xfId="0" applyFill="1" applyBorder="1"/>
    <xf numFmtId="0" fontId="0" fillId="0" borderId="24" xfId="0" applyNumberFormat="1" applyBorder="1"/>
    <xf numFmtId="165" fontId="0" fillId="0" borderId="0" xfId="0" applyNumberFormat="1"/>
    <xf numFmtId="0" fontId="0" fillId="9" borderId="17" xfId="0" applyFill="1" applyBorder="1"/>
    <xf numFmtId="0" fontId="0" fillId="8" borderId="13" xfId="0" applyFill="1" applyBorder="1"/>
    <xf numFmtId="0" fontId="0" fillId="11" borderId="14" xfId="0" applyFill="1" applyBorder="1"/>
    <xf numFmtId="0" fontId="0" fillId="10" borderId="13" xfId="0" applyFill="1" applyBorder="1"/>
    <xf numFmtId="0" fontId="0" fillId="2" borderId="13" xfId="0" applyFill="1" applyBorder="1"/>
    <xf numFmtId="0" fontId="0" fillId="10" borderId="14" xfId="0" applyFill="1" applyBorder="1"/>
    <xf numFmtId="0" fontId="0" fillId="11" borderId="13" xfId="0" applyFill="1" applyBorder="1"/>
    <xf numFmtId="0" fontId="0" fillId="9" borderId="13" xfId="0" applyFill="1" applyBorder="1"/>
    <xf numFmtId="0" fontId="0" fillId="12" borderId="0" xfId="0" applyFill="1" applyBorder="1"/>
    <xf numFmtId="0" fontId="4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5" xfId="0" applyFont="1" applyBorder="1" applyAlignment="1">
      <alignment horizontal="left" wrapText="1"/>
    </xf>
    <xf numFmtId="0" fontId="2" fillId="0" borderId="25" xfId="0" applyFont="1" applyBorder="1" applyAlignment="1">
      <alignment wrapText="1"/>
    </xf>
    <xf numFmtId="0" fontId="2" fillId="0" borderId="25" xfId="0" applyFont="1" applyBorder="1"/>
    <xf numFmtId="9" fontId="0" fillId="0" borderId="0" xfId="0" applyNumberFormat="1"/>
    <xf numFmtId="0" fontId="0" fillId="13" borderId="13" xfId="0" applyFill="1" applyBorder="1"/>
    <xf numFmtId="0" fontId="0" fillId="4" borderId="0" xfId="0" applyNumberFormat="1" applyFont="1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" xfId="0" applyNumberFormat="1" applyFill="1" applyBorder="1"/>
    <xf numFmtId="0" fontId="0" fillId="13" borderId="2" xfId="0" applyFill="1" applyBorder="1"/>
    <xf numFmtId="0" fontId="0" fillId="0" borderId="2" xfId="0" applyNumberFormat="1" applyBorder="1"/>
    <xf numFmtId="16" fontId="0" fillId="7" borderId="2" xfId="0" applyNumberFormat="1" applyFill="1" applyBorder="1"/>
    <xf numFmtId="0" fontId="0" fillId="6" borderId="29" xfId="0" applyFill="1" applyBorder="1"/>
    <xf numFmtId="0" fontId="0" fillId="0" borderId="30" xfId="0" applyNumberFormat="1" applyBorder="1"/>
    <xf numFmtId="0" fontId="0" fillId="0" borderId="28" xfId="0" applyNumberFormat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6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8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left"/>
    </xf>
    <xf numFmtId="0" fontId="5" fillId="5" borderId="12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</dxf>
    <dxf>
      <numFmt numFmtId="13" formatCode="0%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</dxf>
    <dxf>
      <numFmt numFmtId="13" formatCode="0%"/>
    </dxf>
    <dxf>
      <numFmt numFmtId="2" formatCode="0.0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lightDown">
          <fgColor theme="4"/>
          <bgColor theme="0"/>
        </patternFill>
      </fill>
      <border diagonalUp="0" diagonalDown="0">
        <left style="dotted">
          <color theme="4"/>
        </left>
        <right style="thin">
          <color theme="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 style="dotted">
          <color theme="4"/>
        </horizontal>
      </border>
    </dxf>
    <dxf>
      <numFmt numFmtId="0" formatCode="General"/>
      <border diagonalUp="0" diagonalDown="0">
        <left style="thin">
          <color theme="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 style="thin">
          <color indexed="64"/>
        </right>
        <top/>
        <bottom/>
        <vertical/>
        <horizontal/>
      </border>
    </dxf>
    <dxf>
      <numFmt numFmtId="21" formatCode="dd\-mmm"/>
    </dxf>
    <dxf>
      <fill>
        <patternFill patternType="lightDown">
          <fgColor theme="4"/>
          <bgColor theme="0"/>
        </patternFill>
      </fill>
      <border diagonalUp="0" diagonalDown="0" outline="0">
        <left style="dotted">
          <color theme="4"/>
        </left>
        <right style="thin">
          <color theme="4"/>
        </right>
        <top/>
        <bottom/>
      </border>
    </dxf>
    <dxf>
      <fill>
        <patternFill patternType="lightDown">
          <fgColor theme="4"/>
          <bgColor theme="0"/>
        </patternFill>
      </fill>
      <border diagonalUp="0" diagonalDown="0">
        <left style="dotted">
          <color theme="4"/>
        </left>
        <right style="thin">
          <color theme="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  <border diagonalUp="0" diagonalDown="0" outline="0">
        <left/>
        <right style="thin">
          <color indexed="64"/>
        </right>
        <top/>
        <bottom/>
      </border>
    </dxf>
    <dxf>
      <fill>
        <patternFill patternType="lightDown">
          <fgColor theme="4"/>
          <bgColor theme="0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 style="dotted">
          <color theme="4"/>
        </horizontal>
      </border>
    </dxf>
    <dxf>
      <border diagonalUp="0" diagonalDown="0" outline="0">
        <left style="thin">
          <color theme="4"/>
        </left>
        <right style="thin">
          <color indexed="64"/>
        </right>
        <top/>
        <bottom/>
      </border>
    </dxf>
    <dxf>
      <border diagonalUp="0" diagonalDown="0">
        <left style="thin">
          <color theme="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/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/>
        <top/>
        <bottom/>
        <vertical/>
        <horizontal/>
      </border>
    </dxf>
    <dxf>
      <numFmt numFmtId="21" formatCode="dd\-mmm"/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C00FF"/>
        </patternFill>
      </fill>
    </dxf>
    <dxf>
      <fill>
        <patternFill>
          <bgColor rgb="FFFF99FF"/>
        </patternFill>
      </fill>
    </dxf>
    <dxf>
      <fill>
        <patternFill>
          <bgColor rgb="FFFF0000"/>
        </patternFill>
      </fill>
    </dxf>
    <dxf>
      <fill>
        <patternFill>
          <bgColor rgb="FFFFCC99"/>
        </patternFill>
      </fill>
    </dxf>
    <dxf>
      <fill>
        <patternFill>
          <bgColor rgb="FFFFCC00"/>
        </patternFill>
      </fill>
    </dxf>
    <dxf>
      <fill>
        <patternFill>
          <bgColor rgb="FF92D050"/>
        </patternFill>
      </fill>
    </dxf>
    <dxf>
      <alignment horizontal="right" vertical="bottom" textRotation="0" wrapText="0" indent="0" justifyLastLine="0" shrinkToFit="0" readingOrder="0"/>
    </dxf>
    <dxf>
      <numFmt numFmtId="164" formatCode="0.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right" vertical="bottom" textRotation="0" wrapText="0" indent="0" justifyLastLine="0" shrinkToFit="0" readingOrder="0"/>
    </dxf>
    <dxf>
      <numFmt numFmtId="164" formatCode="0.0"/>
    </dxf>
    <dxf>
      <numFmt numFmtId="0" formatCode="General"/>
    </dxf>
  </dxfs>
  <tableStyles count="0" defaultTableStyle="TableStyleMedium2" defaultPivotStyle="PivotStyleLight16"/>
  <colors>
    <mruColors>
      <color rgb="FFCC00FF"/>
      <color rgb="FFFFCC00"/>
      <color rgb="FFFFCC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6DFFDF-5600-4057-A29E-6EE432E54146}" name="TachesPrincipales" displayName="TachesPrincipales" ref="A3:G50" totalsRowShown="0">
  <autoFilter ref="A3:G50" xr:uid="{B67725D0-F42F-4B2C-B47E-8586BF5DC6C0}"/>
  <tableColumns count="7">
    <tableColumn id="1" xr3:uid="{6E8FD53C-BEFD-4457-9FA3-9A8A100CC664}" name="N°" dataDxfId="126">
      <calculatedColumnFormula>ROW()-3</calculatedColumnFormula>
    </tableColumn>
    <tableColumn id="2" xr3:uid="{0069C765-7645-4FD3-9F29-24B7F0C7634C}" name="Tâche"/>
    <tableColumn id="3" xr3:uid="{A25A25B7-8C3E-419A-9CE3-9FE932DABE3D}" name="Travail (en jours-hommes)" dataDxfId="125"/>
    <tableColumn id="4" xr3:uid="{A944CAD8-E89F-426E-8FB6-A3FB74D322BE}" name="Tâches requises" dataDxfId="124"/>
    <tableColumn id="5" xr3:uid="{A3676B2D-BC63-48C5-A4B6-B4EB56D87918}" name="Objectifs"/>
    <tableColumn id="6" xr3:uid="{01DF4278-05CC-4D78-B336-D2F095AF927E}" name="Critères d’achèvement"/>
    <tableColumn id="7" xr3:uid="{99493734-498F-43D2-92ED-EAA3DB0F4B00}" name="Livrab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70FDBF-93E5-4529-8B86-C46B44C9F1C9}" name="TachesBonus" displayName="TachesBonus" ref="A52:G109" totalsRowShown="0" headerRowDxfId="123" headerRowBorderDxfId="122" tableBorderDxfId="121">
  <autoFilter ref="A52:G109" xr:uid="{6375B6D4-F047-429E-A127-A4478080FC25}"/>
  <tableColumns count="7">
    <tableColumn id="1" xr3:uid="{6333C598-AB08-4105-92D3-D88D2B08DCCB}" name="N°" dataDxfId="120">
      <calculatedColumnFormula>ROW()-5</calculatedColumnFormula>
    </tableColumn>
    <tableColumn id="2" xr3:uid="{53B86B66-0396-4D8B-B984-B80A4F587612}" name="Tâche"/>
    <tableColumn id="3" xr3:uid="{D23D171C-1F80-4C5B-B986-46C3CCC8AE38}" name="Travail (en jours-hommes)" dataDxfId="119"/>
    <tableColumn id="4" xr3:uid="{E0E75BF9-64EA-4FE8-90E4-1AAA1CED01EF}" name="Tâches requises" dataDxfId="118"/>
    <tableColumn id="5" xr3:uid="{78EA56D9-206B-4896-BDD8-ECE5895F3943}" name="Objectifs"/>
    <tableColumn id="6" xr3:uid="{537B5B27-0138-4B69-AACD-BA754420310A}" name="Critères d’achèvement"/>
    <tableColumn id="7" xr3:uid="{F5B2842E-F201-4E20-BBB3-296B792E130C}" name="Livrab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8C3540-563F-4309-961F-3A2D48BF908C}" name="PlanningPrincipal" displayName="PlanningPrincipal" ref="A4:AD51" headerRowDxfId="106">
  <autoFilter ref="A4:AD51" xr:uid="{3869585A-DD74-4715-8B08-BD2783F0B46B}"/>
  <tableColumns count="30">
    <tableColumn id="31" xr3:uid="{02974BA7-1E46-4150-A100-3503892E7F24}" name="N°" dataDxfId="105" totalsRowDxfId="104">
      <calculatedColumnFormula>Tâches!A4</calculatedColumnFormula>
    </tableColumn>
    <tableColumn id="1" xr3:uid="{B537D5E3-048F-47B6-A4D3-4925E570D546}" name="Type" totalsRowLabel="Total"/>
    <tableColumn id="2" xr3:uid="{9B7DC595-B3F0-4BA6-A2B3-7B3F96E6422C}" name="Tâche" dataDxfId="103" totalsRowDxfId="102">
      <calculatedColumnFormula>Tâches!B4</calculatedColumnFormula>
    </tableColumn>
    <tableColumn id="3" xr3:uid="{7CF5EF96-F7EA-4081-A9F6-C6030E29374A}" name="05-oct" dataDxfId="101" totalsRowDxfId="100"/>
    <tableColumn id="4" xr3:uid="{AED08872-92A3-48EC-9686-65D32A38B01C}" name="06-oct" dataDxfId="99" totalsRowDxfId="98"/>
    <tableColumn id="5" xr3:uid="{A361D231-81F6-4E0E-9D68-F198542EC510}" name="07-oct" dataDxfId="97" totalsRowDxfId="96"/>
    <tableColumn id="6" xr3:uid="{95C7985A-0503-4B82-A39B-7087B64C463E}" name="08-oct" dataDxfId="95" totalsRowDxfId="94"/>
    <tableColumn id="7" xr3:uid="{223BBA38-BBF5-4596-9520-B3C80EF77B2C}" name="09-oct" dataDxfId="93" totalsRowDxfId="92"/>
    <tableColumn id="8" xr3:uid="{CBA2CED5-BFCD-478D-BC0B-64F7236665B8}" name="10-oct" dataDxfId="91" totalsRowDxfId="90"/>
    <tableColumn id="9" xr3:uid="{9142E539-6B94-44F9-AE32-D9D0257404D4}" name="11-oct" dataDxfId="89" totalsRowDxfId="88"/>
    <tableColumn id="10" xr3:uid="{3DF50CC7-E072-416C-9E4D-77F99E3AFEE4}" name="12-oct" dataDxfId="87" totalsRowDxfId="86"/>
    <tableColumn id="11" xr3:uid="{1BA6AA9C-31C1-4DF3-AB9B-EE58F953EA7B}" name="13-oct" dataDxfId="85" totalsRowDxfId="84"/>
    <tableColumn id="12" xr3:uid="{E3903BB0-7B8A-45F4-8E32-0DEC3020D2C7}" name="14-oct" dataDxfId="83" totalsRowDxfId="82"/>
    <tableColumn id="13" xr3:uid="{902C3056-E350-4CB3-8791-82ADD700A68A}" name="15-oct" dataDxfId="81" totalsRowDxfId="80"/>
    <tableColumn id="14" xr3:uid="{54609321-2FA1-4A62-830E-30F3A492893D}" name="16-oct" dataDxfId="79" totalsRowDxfId="78"/>
    <tableColumn id="15" xr3:uid="{3F1B4408-EFA2-430D-89AE-07B73C0F975A}" name="17-oct" dataDxfId="77" totalsRowDxfId="76"/>
    <tableColumn id="16" xr3:uid="{6DC91AA7-F87C-4075-9A2A-AF1EB7BCC95B}" name="18-oct" dataDxfId="75" totalsRowDxfId="74"/>
    <tableColumn id="17" xr3:uid="{0AA6E344-3437-43D3-992F-24D8117454B9}" name="19-oct" dataDxfId="73" totalsRowDxfId="72"/>
    <tableColumn id="18" xr3:uid="{96D8D6A9-008E-484B-B7B4-28ABA94491F0}" name="20-oct" dataDxfId="71" totalsRowDxfId="70"/>
    <tableColumn id="19" xr3:uid="{C6993608-949D-47F9-B239-5455810AAC64}" name="21-oct" dataDxfId="69" totalsRowDxfId="68"/>
    <tableColumn id="20" xr3:uid="{D1F65972-7A93-4F3D-9DD9-0066440F9CD3}" name="22-oct" dataDxfId="67" totalsRowDxfId="66"/>
    <tableColumn id="21" xr3:uid="{2491BABE-5995-4D9B-9106-2E6B37978835}" name="23-oct" dataDxfId="65" totalsRowDxfId="64"/>
    <tableColumn id="22" xr3:uid="{AFD0F5C6-D453-44A7-A7A2-E80250827459}" name="24-oct" dataDxfId="63" totalsRowDxfId="62"/>
    <tableColumn id="23" xr3:uid="{05DEBB6A-759F-4C9F-AF39-B31DA26929B5}" name="25-oct" dataDxfId="61" totalsRowDxfId="60"/>
    <tableColumn id="24" xr3:uid="{0F14F7F0-8C7B-47D9-A425-10B6AB326102}" name="26-oct" dataDxfId="59" totalsRowDxfId="58"/>
    <tableColumn id="25" xr3:uid="{F63019F4-1021-4A1C-AD12-1FA5B5EAC831}" name="27-oct" dataDxfId="57" totalsRowDxfId="56"/>
    <tableColumn id="26" xr3:uid="{A0FA9325-6D8A-4E3F-841E-0A51A69AA21F}" name="28-oct" dataDxfId="55" totalsRowDxfId="54"/>
    <tableColumn id="27" xr3:uid="{01390279-2B86-4CDA-AACC-12D48EE68027}" name="29-oct" dataDxfId="53" totalsRowDxfId="52"/>
    <tableColumn id="28" xr3:uid="{9E31ED4A-02CE-4F4A-8A83-5681191E9E9E}" name="30-oct" dataDxfId="51" totalsRowDxfId="50"/>
    <tableColumn id="29" xr3:uid="{885B064E-7B13-4C56-B53C-04028C7E7B19}" name="31-oct" totalsRowFunction="count" dataDxfId="49" totalsRowDxfId="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9F634D-FB76-42BC-8AD2-845CBF052EB4}" name="PlanningBonus" displayName="PlanningBonus" ref="A54:AD111" totalsRowShown="0" headerRowDxfId="47">
  <autoFilter ref="A54:AD111" xr:uid="{C72AC31B-BC16-4ED0-A742-6FDD0EBB8631}"/>
  <tableColumns count="30">
    <tableColumn id="30" xr3:uid="{A9929115-DAFC-40AE-A75F-89D94A3A6E3E}" name="N°" dataDxfId="46">
      <calculatedColumnFormula>Tâches!A53</calculatedColumnFormula>
    </tableColumn>
    <tableColumn id="1" xr3:uid="{D9389245-51FF-4B4C-8D41-B0C82DF9FA75}" name="Type"/>
    <tableColumn id="2" xr3:uid="{725C423E-FCC3-4D2B-A7B1-04718A631379}" name="Tâche" dataDxfId="45">
      <calculatedColumnFormula>Tâches!B53</calculatedColumnFormula>
    </tableColumn>
    <tableColumn id="3" xr3:uid="{3E9DBF51-63AA-41C7-8026-17B53B0A9B6C}" name="05-oct" dataDxfId="44"/>
    <tableColumn id="4" xr3:uid="{82D5CCDD-F94F-4AD0-87E3-71A24CD87405}" name="06-oct" dataDxfId="43"/>
    <tableColumn id="5" xr3:uid="{BE2F3F2A-9776-4093-805A-312DDC6F80FE}" name="07-oct" dataDxfId="42"/>
    <tableColumn id="6" xr3:uid="{C1BB4810-F8A8-4B1C-BEFF-BCD91A7CBE63}" name="08-oct" dataDxfId="41"/>
    <tableColumn id="7" xr3:uid="{81533870-EEB5-4296-AE2B-E1E0C4B449EA}" name="09-oct" dataDxfId="40"/>
    <tableColumn id="8" xr3:uid="{5614AF65-2E97-4A81-93F3-4BF71D68BA64}" name="10-oct" dataDxfId="39"/>
    <tableColumn id="9" xr3:uid="{68ABF0CA-AF48-4143-8348-D852DD541BEA}" name="11-oct" dataDxfId="38"/>
    <tableColumn id="10" xr3:uid="{D00B30BB-B608-47A8-A909-B3CCE0CD31F7}" name="12-oct" dataDxfId="37"/>
    <tableColumn id="11" xr3:uid="{E0989A06-4A1E-4309-B9D8-FFF15CEF945C}" name="13-oct" dataDxfId="36"/>
    <tableColumn id="12" xr3:uid="{1779F27B-A65D-4938-A036-4979FC026FF9}" name="14-oct" dataDxfId="35"/>
    <tableColumn id="13" xr3:uid="{22F38C55-7716-4548-902D-BF65239896B9}" name="15-oct" dataDxfId="34"/>
    <tableColumn id="14" xr3:uid="{0379C43C-369A-4D33-98C8-09F6AB1138A5}" name="16-oct" dataDxfId="33"/>
    <tableColumn id="15" xr3:uid="{95071E30-9EB4-4F6F-863F-5DDBD2FC2727}" name="17-oct" dataDxfId="32"/>
    <tableColumn id="16" xr3:uid="{57019D85-E364-4C2A-8EDF-EECF1621D7F4}" name="18-oct" dataDxfId="31"/>
    <tableColumn id="17" xr3:uid="{E1AB2C2B-7642-4E82-9C5D-D1EBE0244AAA}" name="19-oct" dataDxfId="30"/>
    <tableColumn id="18" xr3:uid="{109FE92E-C236-400D-8A95-114BD055E9DA}" name="20-oct" dataDxfId="29"/>
    <tableColumn id="19" xr3:uid="{F53D6821-A790-4CAC-82E2-E3B0BA8021AD}" name="21-oct" dataDxfId="28"/>
    <tableColumn id="20" xr3:uid="{E29FFFEE-7FB8-414D-BCCD-0CBC972A8026}" name="22-oct" dataDxfId="27"/>
    <tableColumn id="21" xr3:uid="{143958D3-765B-428D-A750-762564AFF52B}" name="23-oct" dataDxfId="26"/>
    <tableColumn id="22" xr3:uid="{F6E67B4D-280E-47A5-AF79-5FF172D2E5C7}" name="24-oct" dataDxfId="25"/>
    <tableColumn id="23" xr3:uid="{A16D3DC4-7696-40A7-8B9F-1454BEC9DBC2}" name="25-oct" dataDxfId="24"/>
    <tableColumn id="24" xr3:uid="{218180A7-E150-4120-8AE9-6723F56E1D9B}" name="26-oct" dataDxfId="23"/>
    <tableColumn id="25" xr3:uid="{AFF74DA3-B552-40C8-A8FE-1E5490C0DC0B}" name="27-oct" dataDxfId="22"/>
    <tableColumn id="26" xr3:uid="{38E7E763-F0C2-4BFE-A84B-1E26140C2250}" name="28-oct" dataDxfId="21"/>
    <tableColumn id="27" xr3:uid="{988E4DC2-CA0F-4098-B08C-759F208CFD2A}" name="29-oct" dataDxfId="20"/>
    <tableColumn id="28" xr3:uid="{539EA04B-D1E5-47FC-9E69-E37BB7704D5C}" name="30-oct" dataDxfId="19"/>
    <tableColumn id="29" xr3:uid="{21E9E5C4-8D23-454B-8A91-1CF8DA5078B0}" name="31-oct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EB2AD8-CEC3-48AA-9CF7-ED08DF8D0180}" name="AvancementPrincipal" displayName="AvancementPrincipal" ref="A3:H50" totalsRowShown="0" headerRowDxfId="17">
  <autoFilter ref="A3:H50" xr:uid="{6BCE8A7D-7D04-4394-AD53-9D2B48AA6CFD}"/>
  <tableColumns count="8">
    <tableColumn id="1" xr3:uid="{B07E0580-F8B1-4A81-8EA6-8D0DD94E6CBF}" name="N°" dataDxfId="16">
      <calculatedColumnFormula>TachesPrincipales[[#This Row],[N°]]</calculatedColumnFormula>
    </tableColumn>
    <tableColumn id="2" xr3:uid="{CD2C34A8-4A66-4D31-8674-72875FEEBCB9}" name="Tâche" dataDxfId="15">
      <calculatedColumnFormula>TachesPrincipales[[#This Row],[Tâche]]</calculatedColumnFormula>
    </tableColumn>
    <tableColumn id="3" xr3:uid="{1F692755-0EBF-47B3-98F7-5870DAAA2B47}" name="Durée estimée (jours-hommes)" dataDxfId="14">
      <calculatedColumnFormula>TachesPrincipales[[#This Row],[Travail (en jours-hommes)]]</calculatedColumnFormula>
    </tableColumn>
    <tableColumn id="4" xr3:uid="{77A08BA6-0C47-4CA1-898D-34688079E99A}" name="Temps consacré (jours-hommes)" dataDxfId="13"/>
    <tableColumn id="5" xr3:uid="{E6DFF25A-5C0F-4D2B-AD4B-356CCC3C697D}" name="Temps restant (jours-hommes)" dataDxfId="12"/>
    <tableColumn id="6" xr3:uid="{80B25DCD-7C24-4853-87D7-112B68A75ACA}" name="Complétion" dataDxfId="11">
      <calculatedColumnFormula>IFERROR(AvancementPrincipal[[#This Row],[Temps consacré (jours-hommes)]]/(AvancementPrincipal[[#This Row],[Temps consacré (jours-hommes)]]+AvancementPrincipal[[#This Row],[Temps restant (jours-hommes)]]), 0)</calculatedColumnFormula>
    </tableColumn>
    <tableColumn id="9" xr3:uid="{E98F81A4-15B7-43AA-8EE6-E47F2F7BDDBA}" name="Avance / Retard (jours-hommes)" dataDxfId="10">
      <calculatedColumnFormula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calculatedColumnFormula>
    </tableColumn>
    <tableColumn id="7" xr3:uid="{19DBC3BA-BFF6-4123-B35C-1B58A7832A4B}" name="Commentaire" dataDxfId="9" dataCellStyle="Perc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BF9D35-9277-48A6-B974-1A1D7A80EEAE}" name="AvancementPrincipal8" displayName="AvancementPrincipal8" ref="A52:H109" totalsRowShown="0" headerRowDxfId="8">
  <autoFilter ref="A52:H109" xr:uid="{43FC80CF-67C7-44CB-8AF9-C483360ED027}"/>
  <tableColumns count="8">
    <tableColumn id="1" xr3:uid="{50AEF074-CE1B-4E86-81E2-68DBB744C39B}" name="N°" dataDxfId="7">
      <calculatedColumnFormula>TachesBonus[[#This Row],[N°]]</calculatedColumnFormula>
    </tableColumn>
    <tableColumn id="2" xr3:uid="{23C870F0-9110-4D2F-8665-88DA3D2D1265}" name="Tâche" dataDxfId="6">
      <calculatedColumnFormula>TachesBonus[[#This Row],[Tâche]]</calculatedColumnFormula>
    </tableColumn>
    <tableColumn id="3" xr3:uid="{69BB17CC-DE87-420A-BBFA-062BF2BEF7AA}" name="Durée estimée (jours-hommes)" dataDxfId="5">
      <calculatedColumnFormula>TachesBonus[[#This Row],[Travail (en jours-hommes)]]</calculatedColumnFormula>
    </tableColumn>
    <tableColumn id="4" xr3:uid="{A14AEF2F-CFF6-4D95-9EB5-0A11BA283D4F}" name="Temps consacré (jours-hommes)" dataDxfId="4"/>
    <tableColumn id="5" xr3:uid="{25E0D910-E053-4859-9A05-DA9FEEB0AC2A}" name="Temps restant (jours-hommes)" dataDxfId="3"/>
    <tableColumn id="6" xr3:uid="{5E4CFA2C-63BF-45F7-9435-50DEBD5B0D2E}" name="Complétion" dataDxfId="2">
      <calculatedColumnFormula>IFERROR(AvancementPrincipal8[[#This Row],[Temps consacré (jours-hommes)]]/(AvancementPrincipal8[[#This Row],[Temps consacré (jours-hommes)]]+AvancementPrincipal8[[#This Row],[Temps restant (jours-hommes)]]), 0)</calculatedColumnFormula>
    </tableColumn>
    <tableColumn id="9" xr3:uid="{B0B94A9D-C385-47C1-9326-CF1085FB5FB7}" name="Avance / Retard (jours-hommes)" dataDxfId="1">
      <calculatedColumnFormula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calculatedColumnFormula>
    </tableColumn>
    <tableColumn id="7" xr3:uid="{3B743E05-8FA8-4C6C-91C3-7DC6C79CF839}" name="Commentaire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4295-2D02-454B-A260-080633A909F0}">
  <dimension ref="A1:G163"/>
  <sheetViews>
    <sheetView showGridLines="0" workbookViewId="0">
      <selection activeCell="E21" sqref="E21"/>
    </sheetView>
  </sheetViews>
  <sheetFormatPr defaultRowHeight="15" x14ac:dyDescent="0.25"/>
  <cols>
    <col min="1" max="1" width="5.42578125" bestFit="1" customWidth="1"/>
    <col min="2" max="2" width="76.28515625" customWidth="1"/>
    <col min="3" max="3" width="26.42578125" customWidth="1"/>
    <col min="4" max="4" width="17.140625" style="5" customWidth="1"/>
    <col min="5" max="5" width="143.28515625" customWidth="1"/>
    <col min="6" max="6" width="40.7109375" bestFit="1" customWidth="1"/>
    <col min="7" max="7" width="24.140625" bestFit="1" customWidth="1"/>
  </cols>
  <sheetData>
    <row r="1" spans="1:7" ht="26.25" x14ac:dyDescent="0.4">
      <c r="A1" s="67" t="s">
        <v>147</v>
      </c>
      <c r="B1" s="68"/>
      <c r="C1" s="68"/>
      <c r="D1" s="68"/>
      <c r="E1" s="68"/>
      <c r="F1" s="68"/>
      <c r="G1" s="68"/>
    </row>
    <row r="2" spans="1:7" ht="18.75" customHeight="1" x14ac:dyDescent="0.4">
      <c r="A2" s="69" t="s">
        <v>160</v>
      </c>
      <c r="B2" s="70"/>
      <c r="C2" s="70"/>
      <c r="D2" s="70"/>
      <c r="E2" s="70"/>
      <c r="F2" s="70"/>
      <c r="G2" s="70"/>
    </row>
    <row r="3" spans="1:7" x14ac:dyDescent="0.25">
      <c r="A3" t="s">
        <v>0</v>
      </c>
      <c r="B3" s="4" t="s">
        <v>1</v>
      </c>
      <c r="C3" s="2" t="s">
        <v>46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>
        <f t="shared" ref="A4:A50" si="0">ROW()-3</f>
        <v>1</v>
      </c>
      <c r="B4" s="6" t="s">
        <v>62</v>
      </c>
      <c r="C4" s="14">
        <v>1</v>
      </c>
      <c r="E4" t="s">
        <v>72</v>
      </c>
      <c r="F4" t="s">
        <v>105</v>
      </c>
      <c r="G4" t="s">
        <v>76</v>
      </c>
    </row>
    <row r="5" spans="1:7" x14ac:dyDescent="0.25">
      <c r="A5">
        <f t="shared" si="0"/>
        <v>2</v>
      </c>
      <c r="B5" s="6" t="s">
        <v>51</v>
      </c>
      <c r="C5" s="14">
        <v>1.5</v>
      </c>
      <c r="D5" s="5">
        <f>A5-1</f>
        <v>1</v>
      </c>
      <c r="E5" t="s">
        <v>74</v>
      </c>
      <c r="F5" t="s">
        <v>213</v>
      </c>
      <c r="G5" t="s">
        <v>77</v>
      </c>
    </row>
    <row r="6" spans="1:7" x14ac:dyDescent="0.25">
      <c r="A6">
        <f t="shared" si="0"/>
        <v>3</v>
      </c>
      <c r="B6" s="6" t="s">
        <v>44</v>
      </c>
      <c r="C6" s="14">
        <v>1</v>
      </c>
      <c r="D6" s="5">
        <f t="shared" ref="D6:D7" si="1">A6-1</f>
        <v>2</v>
      </c>
      <c r="E6" t="s">
        <v>73</v>
      </c>
      <c r="F6" t="s">
        <v>214</v>
      </c>
      <c r="G6" t="s">
        <v>77</v>
      </c>
    </row>
    <row r="7" spans="1:7" x14ac:dyDescent="0.25">
      <c r="A7">
        <f t="shared" si="0"/>
        <v>4</v>
      </c>
      <c r="B7" s="6" t="s">
        <v>50</v>
      </c>
      <c r="C7" s="14">
        <v>1</v>
      </c>
      <c r="D7" s="5">
        <f t="shared" si="1"/>
        <v>3</v>
      </c>
      <c r="E7" t="s">
        <v>75</v>
      </c>
      <c r="F7" t="s">
        <v>215</v>
      </c>
      <c r="G7" t="s">
        <v>77</v>
      </c>
    </row>
    <row r="8" spans="1:7" x14ac:dyDescent="0.25">
      <c r="A8">
        <f t="shared" si="0"/>
        <v>5</v>
      </c>
      <c r="B8" s="6" t="s">
        <v>162</v>
      </c>
      <c r="C8" s="14">
        <v>0.5</v>
      </c>
      <c r="E8" t="s">
        <v>61</v>
      </c>
      <c r="F8" t="s">
        <v>212</v>
      </c>
      <c r="G8" t="s">
        <v>78</v>
      </c>
    </row>
    <row r="9" spans="1:7" x14ac:dyDescent="0.25">
      <c r="A9">
        <f t="shared" si="0"/>
        <v>6</v>
      </c>
      <c r="B9" s="6" t="s">
        <v>71</v>
      </c>
      <c r="C9" s="14">
        <v>0.5</v>
      </c>
      <c r="E9" t="s">
        <v>210</v>
      </c>
      <c r="F9" t="s">
        <v>211</v>
      </c>
      <c r="G9" t="s">
        <v>79</v>
      </c>
    </row>
    <row r="10" spans="1:7" x14ac:dyDescent="0.25">
      <c r="A10">
        <f t="shared" si="0"/>
        <v>7</v>
      </c>
      <c r="B10" s="6" t="s">
        <v>63</v>
      </c>
      <c r="C10" s="14">
        <v>1</v>
      </c>
      <c r="E10" t="s">
        <v>70</v>
      </c>
      <c r="F10" t="s">
        <v>216</v>
      </c>
      <c r="G10" t="s">
        <v>80</v>
      </c>
    </row>
    <row r="11" spans="1:7" x14ac:dyDescent="0.25">
      <c r="A11">
        <f t="shared" si="0"/>
        <v>8</v>
      </c>
      <c r="B11" t="s">
        <v>65</v>
      </c>
      <c r="C11" s="14">
        <v>0.5</v>
      </c>
      <c r="D11" s="5">
        <f>A11-1</f>
        <v>7</v>
      </c>
      <c r="E11" t="s">
        <v>7</v>
      </c>
      <c r="F11" t="s">
        <v>8</v>
      </c>
      <c r="G11" t="s">
        <v>9</v>
      </c>
    </row>
    <row r="12" spans="1:7" x14ac:dyDescent="0.25">
      <c r="A12">
        <f t="shared" si="0"/>
        <v>9</v>
      </c>
      <c r="B12" t="s">
        <v>66</v>
      </c>
      <c r="C12" s="14">
        <v>0.5</v>
      </c>
      <c r="D12" s="5">
        <f t="shared" ref="D12:D15" si="2">A12-1</f>
        <v>8</v>
      </c>
      <c r="E12" t="s">
        <v>10</v>
      </c>
      <c r="F12" t="s">
        <v>11</v>
      </c>
      <c r="G12" t="s">
        <v>12</v>
      </c>
    </row>
    <row r="13" spans="1:7" x14ac:dyDescent="0.25">
      <c r="A13">
        <f t="shared" si="0"/>
        <v>10</v>
      </c>
      <c r="B13" t="s">
        <v>67</v>
      </c>
      <c r="C13" s="14">
        <v>0.5</v>
      </c>
      <c r="D13" s="5">
        <f t="shared" si="2"/>
        <v>9</v>
      </c>
      <c r="E13" t="s">
        <v>13</v>
      </c>
      <c r="F13" t="s">
        <v>14</v>
      </c>
      <c r="G13" t="s">
        <v>12</v>
      </c>
    </row>
    <row r="14" spans="1:7" x14ac:dyDescent="0.25">
      <c r="A14">
        <f t="shared" si="0"/>
        <v>11</v>
      </c>
      <c r="B14" t="s">
        <v>68</v>
      </c>
      <c r="C14" s="14">
        <v>0.5</v>
      </c>
      <c r="D14" s="5">
        <f t="shared" si="2"/>
        <v>10</v>
      </c>
      <c r="E14" t="s">
        <v>200</v>
      </c>
      <c r="F14" t="s">
        <v>15</v>
      </c>
      <c r="G14" t="s">
        <v>12</v>
      </c>
    </row>
    <row r="15" spans="1:7" x14ac:dyDescent="0.25">
      <c r="A15">
        <f t="shared" si="0"/>
        <v>12</v>
      </c>
      <c r="B15" s="6" t="s">
        <v>69</v>
      </c>
      <c r="C15" s="14">
        <v>1</v>
      </c>
      <c r="D15" s="5">
        <f t="shared" si="2"/>
        <v>11</v>
      </c>
      <c r="E15" t="s">
        <v>16</v>
      </c>
      <c r="F15" t="s">
        <v>17</v>
      </c>
      <c r="G15" t="s">
        <v>18</v>
      </c>
    </row>
    <row r="16" spans="1:7" x14ac:dyDescent="0.25">
      <c r="A16">
        <f t="shared" si="0"/>
        <v>13</v>
      </c>
      <c r="B16" s="6" t="s">
        <v>52</v>
      </c>
      <c r="C16" s="14">
        <v>1</v>
      </c>
      <c r="E16" t="s">
        <v>201</v>
      </c>
      <c r="F16" t="s">
        <v>19</v>
      </c>
      <c r="G16" t="s">
        <v>6</v>
      </c>
    </row>
    <row r="17" spans="1:7" x14ac:dyDescent="0.25">
      <c r="A17">
        <f t="shared" si="0"/>
        <v>14</v>
      </c>
      <c r="B17" s="6" t="s">
        <v>81</v>
      </c>
      <c r="C17" s="14">
        <v>1</v>
      </c>
      <c r="D17" s="5" t="s">
        <v>89</v>
      </c>
      <c r="E17" t="s">
        <v>202</v>
      </c>
      <c r="F17" t="s">
        <v>20</v>
      </c>
      <c r="G17" t="s">
        <v>6</v>
      </c>
    </row>
    <row r="18" spans="1:7" x14ac:dyDescent="0.25">
      <c r="A18">
        <f t="shared" si="0"/>
        <v>15</v>
      </c>
      <c r="B18" s="6" t="s">
        <v>82</v>
      </c>
      <c r="C18" s="14">
        <v>1</v>
      </c>
      <c r="D18" s="5">
        <f>A18-1</f>
        <v>14</v>
      </c>
      <c r="E18" t="s">
        <v>21</v>
      </c>
      <c r="F18" t="s">
        <v>22</v>
      </c>
      <c r="G18" t="s">
        <v>6</v>
      </c>
    </row>
    <row r="19" spans="1:7" x14ac:dyDescent="0.25">
      <c r="A19">
        <f t="shared" si="0"/>
        <v>16</v>
      </c>
      <c r="B19" s="6" t="s">
        <v>106</v>
      </c>
      <c r="C19" s="14">
        <v>1</v>
      </c>
      <c r="D19" s="5">
        <v>12</v>
      </c>
      <c r="E19" t="s">
        <v>23</v>
      </c>
      <c r="F19" t="s">
        <v>24</v>
      </c>
      <c r="G19" t="s">
        <v>25</v>
      </c>
    </row>
    <row r="20" spans="1:7" x14ac:dyDescent="0.25">
      <c r="A20">
        <f t="shared" si="0"/>
        <v>17</v>
      </c>
      <c r="B20" s="6" t="s">
        <v>87</v>
      </c>
      <c r="C20" s="14">
        <v>1</v>
      </c>
      <c r="D20" s="5">
        <v>16</v>
      </c>
      <c r="E20" t="s">
        <v>83</v>
      </c>
      <c r="F20" t="s">
        <v>218</v>
      </c>
      <c r="G20" t="s">
        <v>84</v>
      </c>
    </row>
    <row r="21" spans="1:7" x14ac:dyDescent="0.25">
      <c r="A21">
        <f t="shared" si="0"/>
        <v>18</v>
      </c>
      <c r="B21" s="6" t="s">
        <v>95</v>
      </c>
      <c r="C21" s="14">
        <v>1</v>
      </c>
      <c r="E21" t="s">
        <v>96</v>
      </c>
      <c r="F21" t="s">
        <v>97</v>
      </c>
      <c r="G21" t="s">
        <v>6</v>
      </c>
    </row>
    <row r="22" spans="1:7" x14ac:dyDescent="0.25">
      <c r="A22">
        <f t="shared" si="0"/>
        <v>19</v>
      </c>
      <c r="B22" s="6" t="s">
        <v>101</v>
      </c>
      <c r="C22" s="14">
        <v>1</v>
      </c>
      <c r="D22" s="5" t="s">
        <v>102</v>
      </c>
      <c r="E22" t="s">
        <v>100</v>
      </c>
      <c r="F22" t="s">
        <v>97</v>
      </c>
      <c r="G22" t="s">
        <v>6</v>
      </c>
    </row>
    <row r="23" spans="1:7" x14ac:dyDescent="0.25">
      <c r="A23">
        <f t="shared" si="0"/>
        <v>20</v>
      </c>
      <c r="B23" s="6" t="s">
        <v>88</v>
      </c>
      <c r="C23" s="14">
        <v>1</v>
      </c>
      <c r="D23" s="5" t="s">
        <v>103</v>
      </c>
      <c r="E23" t="s">
        <v>26</v>
      </c>
      <c r="F23" t="s">
        <v>27</v>
      </c>
      <c r="G23" t="s">
        <v>6</v>
      </c>
    </row>
    <row r="24" spans="1:7" x14ac:dyDescent="0.25">
      <c r="A24">
        <f t="shared" si="0"/>
        <v>21</v>
      </c>
      <c r="B24" s="6" t="s">
        <v>90</v>
      </c>
      <c r="C24" s="14">
        <v>2</v>
      </c>
      <c r="D24" s="5">
        <v>20</v>
      </c>
      <c r="E24" t="s">
        <v>28</v>
      </c>
      <c r="F24" t="s">
        <v>29</v>
      </c>
      <c r="G24" t="s">
        <v>32</v>
      </c>
    </row>
    <row r="25" spans="1:7" x14ac:dyDescent="0.25">
      <c r="A25">
        <f t="shared" si="0"/>
        <v>22</v>
      </c>
      <c r="B25" s="6" t="s">
        <v>30</v>
      </c>
      <c r="C25" s="14">
        <v>1</v>
      </c>
      <c r="E25" t="s">
        <v>91</v>
      </c>
      <c r="F25" t="s">
        <v>31</v>
      </c>
      <c r="G25" t="s">
        <v>32</v>
      </c>
    </row>
    <row r="26" spans="1:7" x14ac:dyDescent="0.25">
      <c r="A26">
        <f t="shared" si="0"/>
        <v>23</v>
      </c>
      <c r="B26" s="6" t="s">
        <v>92</v>
      </c>
      <c r="C26" s="14">
        <v>1</v>
      </c>
      <c r="D26" s="5" t="s">
        <v>154</v>
      </c>
      <c r="E26" t="s">
        <v>33</v>
      </c>
      <c r="F26" t="s">
        <v>190</v>
      </c>
      <c r="G26" t="s">
        <v>34</v>
      </c>
    </row>
    <row r="27" spans="1:7" x14ac:dyDescent="0.25">
      <c r="A27">
        <f t="shared" si="0"/>
        <v>24</v>
      </c>
      <c r="B27" t="s">
        <v>54</v>
      </c>
      <c r="C27" s="14">
        <v>1</v>
      </c>
      <c r="E27" s="6" t="s">
        <v>93</v>
      </c>
      <c r="F27" t="s">
        <v>217</v>
      </c>
      <c r="G27" t="s">
        <v>254</v>
      </c>
    </row>
    <row r="28" spans="1:7" x14ac:dyDescent="0.25">
      <c r="A28">
        <f t="shared" si="0"/>
        <v>25</v>
      </c>
      <c r="B28" t="s">
        <v>64</v>
      </c>
      <c r="C28" s="14">
        <v>1</v>
      </c>
      <c r="D28" s="5">
        <v>24</v>
      </c>
      <c r="E28" t="s">
        <v>70</v>
      </c>
      <c r="F28" t="s">
        <v>216</v>
      </c>
      <c r="G28" t="s">
        <v>80</v>
      </c>
    </row>
    <row r="29" spans="1:7" x14ac:dyDescent="0.25">
      <c r="A29">
        <f t="shared" si="0"/>
        <v>26</v>
      </c>
      <c r="B29" t="s">
        <v>149</v>
      </c>
      <c r="C29" s="14">
        <v>0.5</v>
      </c>
      <c r="D29" s="5">
        <f>A29-1</f>
        <v>25</v>
      </c>
      <c r="E29" t="s">
        <v>7</v>
      </c>
      <c r="F29" t="s">
        <v>8</v>
      </c>
      <c r="G29" t="s">
        <v>9</v>
      </c>
    </row>
    <row r="30" spans="1:7" x14ac:dyDescent="0.25">
      <c r="A30">
        <f t="shared" si="0"/>
        <v>27</v>
      </c>
      <c r="B30" t="s">
        <v>150</v>
      </c>
      <c r="C30" s="14">
        <v>0.5</v>
      </c>
      <c r="D30" s="5">
        <f t="shared" ref="D30:D33" si="3">A30-1</f>
        <v>26</v>
      </c>
      <c r="E30" t="s">
        <v>10</v>
      </c>
      <c r="F30" t="s">
        <v>11</v>
      </c>
      <c r="G30" t="s">
        <v>12</v>
      </c>
    </row>
    <row r="31" spans="1:7" x14ac:dyDescent="0.25">
      <c r="A31">
        <f t="shared" si="0"/>
        <v>28</v>
      </c>
      <c r="B31" t="s">
        <v>151</v>
      </c>
      <c r="C31" s="14">
        <v>0.5</v>
      </c>
      <c r="D31" s="5">
        <f t="shared" si="3"/>
        <v>27</v>
      </c>
      <c r="E31" t="s">
        <v>13</v>
      </c>
      <c r="F31" t="s">
        <v>14</v>
      </c>
      <c r="G31" t="s">
        <v>12</v>
      </c>
    </row>
    <row r="32" spans="1:7" x14ac:dyDescent="0.25">
      <c r="A32">
        <f t="shared" si="0"/>
        <v>29</v>
      </c>
      <c r="B32" t="s">
        <v>129</v>
      </c>
      <c r="C32" s="14">
        <v>0.5</v>
      </c>
      <c r="D32" s="5">
        <f t="shared" si="3"/>
        <v>28</v>
      </c>
      <c r="E32" t="s">
        <v>200</v>
      </c>
      <c r="F32" t="s">
        <v>15</v>
      </c>
      <c r="G32" t="s">
        <v>12</v>
      </c>
    </row>
    <row r="33" spans="1:7" x14ac:dyDescent="0.25">
      <c r="A33">
        <f t="shared" si="0"/>
        <v>30</v>
      </c>
      <c r="B33" t="s">
        <v>152</v>
      </c>
      <c r="C33" s="14">
        <v>1</v>
      </c>
      <c r="D33" s="5">
        <f t="shared" si="3"/>
        <v>29</v>
      </c>
      <c r="E33" t="s">
        <v>203</v>
      </c>
      <c r="F33" t="s">
        <v>17</v>
      </c>
      <c r="G33" t="s">
        <v>18</v>
      </c>
    </row>
    <row r="34" spans="1:7" x14ac:dyDescent="0.25">
      <c r="A34">
        <f t="shared" si="0"/>
        <v>31</v>
      </c>
      <c r="B34" t="s">
        <v>55</v>
      </c>
      <c r="C34" s="14">
        <v>1</v>
      </c>
      <c r="E34" t="s">
        <v>201</v>
      </c>
      <c r="F34" t="s">
        <v>19</v>
      </c>
      <c r="G34" t="s">
        <v>6</v>
      </c>
    </row>
    <row r="35" spans="1:7" x14ac:dyDescent="0.25">
      <c r="A35">
        <f t="shared" si="0"/>
        <v>32</v>
      </c>
      <c r="B35" t="s">
        <v>56</v>
      </c>
      <c r="C35" s="14">
        <v>1</v>
      </c>
      <c r="D35" s="5" t="s">
        <v>108</v>
      </c>
      <c r="E35" t="s">
        <v>53</v>
      </c>
      <c r="F35" t="s">
        <v>20</v>
      </c>
      <c r="G35" t="s">
        <v>6</v>
      </c>
    </row>
    <row r="36" spans="1:7" x14ac:dyDescent="0.25">
      <c r="A36">
        <f t="shared" si="0"/>
        <v>33</v>
      </c>
      <c r="B36" t="s">
        <v>148</v>
      </c>
      <c r="C36" s="14">
        <v>1</v>
      </c>
      <c r="D36" s="5">
        <v>32</v>
      </c>
      <c r="E36" t="s">
        <v>21</v>
      </c>
      <c r="F36" t="s">
        <v>22</v>
      </c>
      <c r="G36" t="s">
        <v>6</v>
      </c>
    </row>
    <row r="37" spans="1:7" x14ac:dyDescent="0.25">
      <c r="A37">
        <f t="shared" si="0"/>
        <v>34</v>
      </c>
      <c r="B37" t="s">
        <v>58</v>
      </c>
      <c r="C37" s="14">
        <v>2</v>
      </c>
      <c r="D37" s="5">
        <v>30</v>
      </c>
      <c r="E37" t="s">
        <v>23</v>
      </c>
      <c r="F37" t="s">
        <v>24</v>
      </c>
      <c r="G37" t="s">
        <v>25</v>
      </c>
    </row>
    <row r="38" spans="1:7" x14ac:dyDescent="0.25">
      <c r="A38">
        <f t="shared" si="0"/>
        <v>35</v>
      </c>
      <c r="B38" t="s">
        <v>59</v>
      </c>
      <c r="C38" s="14">
        <v>1.5</v>
      </c>
      <c r="D38" s="5">
        <v>16.34</v>
      </c>
      <c r="E38" t="s">
        <v>204</v>
      </c>
      <c r="F38" t="s">
        <v>218</v>
      </c>
      <c r="G38" t="s">
        <v>84</v>
      </c>
    </row>
    <row r="39" spans="1:7" x14ac:dyDescent="0.25">
      <c r="A39">
        <f t="shared" si="0"/>
        <v>36</v>
      </c>
      <c r="B39" t="s">
        <v>60</v>
      </c>
      <c r="C39" s="14">
        <v>0.5</v>
      </c>
      <c r="D39" s="5" t="s">
        <v>259</v>
      </c>
      <c r="E39" t="s">
        <v>228</v>
      </c>
      <c r="F39" t="s">
        <v>29</v>
      </c>
      <c r="G39" t="s">
        <v>32</v>
      </c>
    </row>
    <row r="40" spans="1:7" x14ac:dyDescent="0.25">
      <c r="A40" s="8">
        <f t="shared" si="0"/>
        <v>37</v>
      </c>
      <c r="B40" s="6" t="s">
        <v>98</v>
      </c>
      <c r="C40" s="14">
        <v>0.5</v>
      </c>
      <c r="E40" t="s">
        <v>99</v>
      </c>
      <c r="F40" t="s">
        <v>219</v>
      </c>
      <c r="G40" t="s">
        <v>229</v>
      </c>
    </row>
    <row r="41" spans="1:7" x14ac:dyDescent="0.25">
      <c r="A41">
        <f t="shared" si="0"/>
        <v>38</v>
      </c>
      <c r="B41" s="6" t="s">
        <v>153</v>
      </c>
      <c r="C41" s="14">
        <v>1</v>
      </c>
      <c r="D41" s="5" t="s">
        <v>157</v>
      </c>
      <c r="E41" t="s">
        <v>156</v>
      </c>
      <c r="F41" t="s">
        <v>220</v>
      </c>
      <c r="G41" t="s">
        <v>6</v>
      </c>
    </row>
    <row r="42" spans="1:7" x14ac:dyDescent="0.25">
      <c r="A42">
        <f t="shared" si="0"/>
        <v>39</v>
      </c>
      <c r="B42" t="s">
        <v>155</v>
      </c>
      <c r="C42" s="14">
        <v>1</v>
      </c>
      <c r="D42" s="5" t="s">
        <v>158</v>
      </c>
      <c r="E42" t="s">
        <v>205</v>
      </c>
      <c r="F42" t="s">
        <v>220</v>
      </c>
      <c r="G42" t="s">
        <v>6</v>
      </c>
    </row>
    <row r="43" spans="1:7" x14ac:dyDescent="0.25">
      <c r="A43">
        <f t="shared" si="0"/>
        <v>40</v>
      </c>
      <c r="B43" t="s">
        <v>109</v>
      </c>
      <c r="C43" s="14">
        <v>2</v>
      </c>
      <c r="D43" s="5" t="s">
        <v>159</v>
      </c>
      <c r="E43" t="s">
        <v>110</v>
      </c>
      <c r="F43" t="s">
        <v>222</v>
      </c>
      <c r="G43" t="s">
        <v>76</v>
      </c>
    </row>
    <row r="44" spans="1:7" x14ac:dyDescent="0.25">
      <c r="A44" s="8">
        <f t="shared" si="0"/>
        <v>41</v>
      </c>
      <c r="B44" s="6" t="s">
        <v>49</v>
      </c>
      <c r="C44" s="14">
        <v>1</v>
      </c>
      <c r="D44" s="5" t="s">
        <v>36</v>
      </c>
      <c r="E44" t="s">
        <v>104</v>
      </c>
      <c r="F44" t="s">
        <v>217</v>
      </c>
      <c r="G44" t="s">
        <v>254</v>
      </c>
    </row>
    <row r="45" spans="1:7" x14ac:dyDescent="0.25">
      <c r="A45" s="8">
        <f t="shared" si="0"/>
        <v>42</v>
      </c>
      <c r="B45" t="s">
        <v>48</v>
      </c>
      <c r="C45" s="14">
        <v>0.5</v>
      </c>
      <c r="D45" s="5" t="s">
        <v>36</v>
      </c>
      <c r="E45" t="s">
        <v>206</v>
      </c>
      <c r="F45" t="s">
        <v>221</v>
      </c>
      <c r="G45" t="s">
        <v>76</v>
      </c>
    </row>
    <row r="46" spans="1:7" x14ac:dyDescent="0.25">
      <c r="A46" s="8">
        <f t="shared" si="0"/>
        <v>43</v>
      </c>
      <c r="B46" t="s">
        <v>45</v>
      </c>
      <c r="C46" s="14">
        <v>3</v>
      </c>
      <c r="D46" s="5" t="s">
        <v>36</v>
      </c>
      <c r="E46" t="s">
        <v>209</v>
      </c>
      <c r="F46" t="s">
        <v>222</v>
      </c>
      <c r="G46" t="s">
        <v>76</v>
      </c>
    </row>
    <row r="47" spans="1:7" x14ac:dyDescent="0.25">
      <c r="A47" s="8">
        <f t="shared" si="0"/>
        <v>44</v>
      </c>
      <c r="B47" t="s">
        <v>199</v>
      </c>
      <c r="C47" s="14">
        <v>1</v>
      </c>
      <c r="D47" s="5" t="s">
        <v>36</v>
      </c>
      <c r="E47" t="s">
        <v>224</v>
      </c>
      <c r="F47" t="s">
        <v>226</v>
      </c>
      <c r="G47" t="s">
        <v>207</v>
      </c>
    </row>
    <row r="48" spans="1:7" x14ac:dyDescent="0.25">
      <c r="A48" s="8">
        <f t="shared" si="0"/>
        <v>45</v>
      </c>
      <c r="B48" t="s">
        <v>47</v>
      </c>
      <c r="C48" s="14">
        <v>2</v>
      </c>
      <c r="D48" s="5" t="s">
        <v>36</v>
      </c>
      <c r="E48" t="s">
        <v>225</v>
      </c>
      <c r="F48" t="s">
        <v>223</v>
      </c>
      <c r="G48" t="s">
        <v>208</v>
      </c>
    </row>
    <row r="49" spans="1:7" x14ac:dyDescent="0.25">
      <c r="A49" s="8">
        <f t="shared" si="0"/>
        <v>46</v>
      </c>
      <c r="B49" s="6" t="s">
        <v>85</v>
      </c>
      <c r="C49" s="14">
        <v>1</v>
      </c>
      <c r="D49" s="5" t="s">
        <v>36</v>
      </c>
      <c r="E49" t="s">
        <v>37</v>
      </c>
      <c r="F49" t="s">
        <v>38</v>
      </c>
      <c r="G49" t="s">
        <v>39</v>
      </c>
    </row>
    <row r="50" spans="1:7" x14ac:dyDescent="0.25">
      <c r="A50" s="8">
        <f t="shared" si="0"/>
        <v>47</v>
      </c>
      <c r="B50" s="6" t="s">
        <v>86</v>
      </c>
      <c r="C50" s="14">
        <v>1</v>
      </c>
      <c r="D50" s="5" t="s">
        <v>36</v>
      </c>
      <c r="E50" t="s">
        <v>41</v>
      </c>
      <c r="F50" t="s">
        <v>227</v>
      </c>
      <c r="G50" t="s">
        <v>42</v>
      </c>
    </row>
    <row r="51" spans="1:7" ht="22.5" customHeight="1" x14ac:dyDescent="0.4">
      <c r="A51" s="69" t="s">
        <v>161</v>
      </c>
      <c r="B51" s="70"/>
      <c r="C51" s="70"/>
      <c r="D51" s="70"/>
      <c r="E51" s="70"/>
      <c r="F51" s="70"/>
      <c r="G51" s="70"/>
    </row>
    <row r="52" spans="1:7" x14ac:dyDescent="0.25">
      <c r="A52" s="9" t="s">
        <v>0</v>
      </c>
      <c r="B52" s="10" t="s">
        <v>1</v>
      </c>
      <c r="C52" s="11" t="s">
        <v>46</v>
      </c>
      <c r="D52" s="12" t="s">
        <v>2</v>
      </c>
      <c r="E52" s="12" t="s">
        <v>3</v>
      </c>
      <c r="F52" s="12" t="s">
        <v>4</v>
      </c>
      <c r="G52" s="13" t="s">
        <v>5</v>
      </c>
    </row>
    <row r="53" spans="1:7" x14ac:dyDescent="0.25">
      <c r="A53" s="7">
        <f t="shared" ref="A53:A99" si="4">ROW()-5</f>
        <v>48</v>
      </c>
      <c r="B53" t="s">
        <v>327</v>
      </c>
      <c r="C53" s="14">
        <v>2</v>
      </c>
      <c r="D53" s="5">
        <v>16</v>
      </c>
      <c r="E53" t="s">
        <v>328</v>
      </c>
      <c r="F53" t="s">
        <v>24</v>
      </c>
      <c r="G53" t="s">
        <v>25</v>
      </c>
    </row>
    <row r="54" spans="1:7" x14ac:dyDescent="0.25">
      <c r="A54" s="53">
        <f>ROW()-5</f>
        <v>49</v>
      </c>
      <c r="B54" t="s">
        <v>138</v>
      </c>
      <c r="C54" s="14">
        <v>1</v>
      </c>
      <c r="E54" t="s">
        <v>70</v>
      </c>
      <c r="F54" t="s">
        <v>216</v>
      </c>
      <c r="G54" t="s">
        <v>80</v>
      </c>
    </row>
    <row r="55" spans="1:7" x14ac:dyDescent="0.25">
      <c r="A55" s="8">
        <f t="shared" si="4"/>
        <v>50</v>
      </c>
      <c r="B55" t="s">
        <v>163</v>
      </c>
      <c r="C55" s="14">
        <v>0.5</v>
      </c>
      <c r="D55" s="5">
        <f>A53</f>
        <v>48</v>
      </c>
      <c r="E55" t="s">
        <v>7</v>
      </c>
      <c r="F55" t="s">
        <v>8</v>
      </c>
      <c r="G55" t="s">
        <v>9</v>
      </c>
    </row>
    <row r="56" spans="1:7" x14ac:dyDescent="0.25">
      <c r="A56" s="8">
        <f t="shared" si="4"/>
        <v>51</v>
      </c>
      <c r="B56" t="s">
        <v>139</v>
      </c>
      <c r="C56" s="14">
        <v>0.5</v>
      </c>
      <c r="D56" s="5">
        <f t="shared" ref="D56:D59" si="5">A55</f>
        <v>50</v>
      </c>
      <c r="E56" t="s">
        <v>10</v>
      </c>
      <c r="F56" t="s">
        <v>11</v>
      </c>
      <c r="G56" t="s">
        <v>12</v>
      </c>
    </row>
    <row r="57" spans="1:7" x14ac:dyDescent="0.25">
      <c r="A57" s="8">
        <f t="shared" si="4"/>
        <v>52</v>
      </c>
      <c r="B57" t="s">
        <v>140</v>
      </c>
      <c r="C57" s="14">
        <v>0.5</v>
      </c>
      <c r="D57" s="5">
        <f t="shared" si="5"/>
        <v>51</v>
      </c>
      <c r="E57" t="s">
        <v>13</v>
      </c>
      <c r="F57" t="s">
        <v>14</v>
      </c>
      <c r="G57" t="s">
        <v>12</v>
      </c>
    </row>
    <row r="58" spans="1:7" x14ac:dyDescent="0.25">
      <c r="A58" s="8">
        <f t="shared" si="4"/>
        <v>53</v>
      </c>
      <c r="B58" t="s">
        <v>141</v>
      </c>
      <c r="C58" s="14">
        <v>0.5</v>
      </c>
      <c r="D58" s="5">
        <f t="shared" si="5"/>
        <v>52</v>
      </c>
      <c r="E58" t="s">
        <v>200</v>
      </c>
      <c r="F58" t="s">
        <v>15</v>
      </c>
      <c r="G58" t="s">
        <v>12</v>
      </c>
    </row>
    <row r="59" spans="1:7" x14ac:dyDescent="0.25">
      <c r="A59" s="8">
        <f t="shared" si="4"/>
        <v>54</v>
      </c>
      <c r="B59" t="s">
        <v>142</v>
      </c>
      <c r="C59" s="14">
        <v>1</v>
      </c>
      <c r="D59" s="5">
        <f t="shared" si="5"/>
        <v>53</v>
      </c>
      <c r="E59" t="s">
        <v>203</v>
      </c>
      <c r="F59" t="s">
        <v>17</v>
      </c>
      <c r="G59" t="s">
        <v>18</v>
      </c>
    </row>
    <row r="60" spans="1:7" x14ac:dyDescent="0.25">
      <c r="A60" s="8">
        <f t="shared" si="4"/>
        <v>55</v>
      </c>
      <c r="B60" t="s">
        <v>143</v>
      </c>
      <c r="C60" s="14">
        <v>1</v>
      </c>
      <c r="E60" t="s">
        <v>201</v>
      </c>
      <c r="F60" t="s">
        <v>19</v>
      </c>
      <c r="G60" t="s">
        <v>6</v>
      </c>
    </row>
    <row r="61" spans="1:7" x14ac:dyDescent="0.25">
      <c r="A61" s="8">
        <f t="shared" si="4"/>
        <v>56</v>
      </c>
      <c r="B61" t="s">
        <v>144</v>
      </c>
      <c r="C61" s="14">
        <v>1</v>
      </c>
      <c r="D61" s="5" t="s">
        <v>258</v>
      </c>
      <c r="E61" t="s">
        <v>53</v>
      </c>
      <c r="F61" t="s">
        <v>20</v>
      </c>
      <c r="G61" t="s">
        <v>6</v>
      </c>
    </row>
    <row r="62" spans="1:7" x14ac:dyDescent="0.25">
      <c r="A62" s="8">
        <f t="shared" si="4"/>
        <v>57</v>
      </c>
      <c r="B62" t="s">
        <v>145</v>
      </c>
      <c r="C62" s="14">
        <v>1</v>
      </c>
      <c r="D62" s="5">
        <f>A61</f>
        <v>56</v>
      </c>
      <c r="E62" t="s">
        <v>21</v>
      </c>
      <c r="F62" t="s">
        <v>22</v>
      </c>
      <c r="G62" t="s">
        <v>6</v>
      </c>
    </row>
    <row r="63" spans="1:7" x14ac:dyDescent="0.25">
      <c r="A63" s="8">
        <f t="shared" si="4"/>
        <v>58</v>
      </c>
      <c r="B63" t="s">
        <v>146</v>
      </c>
      <c r="C63" s="14">
        <v>1</v>
      </c>
      <c r="D63" s="5">
        <f>A59</f>
        <v>54</v>
      </c>
      <c r="E63" t="s">
        <v>23</v>
      </c>
      <c r="F63" t="s">
        <v>24</v>
      </c>
      <c r="G63" t="s">
        <v>25</v>
      </c>
    </row>
    <row r="64" spans="1:7" x14ac:dyDescent="0.25">
      <c r="A64" s="8">
        <f t="shared" si="4"/>
        <v>59</v>
      </c>
      <c r="B64" t="s">
        <v>166</v>
      </c>
      <c r="C64" s="14">
        <v>1</v>
      </c>
      <c r="D64" s="5">
        <f>A63</f>
        <v>58</v>
      </c>
      <c r="E64" t="s">
        <v>204</v>
      </c>
      <c r="F64" t="s">
        <v>218</v>
      </c>
      <c r="G64" t="s">
        <v>84</v>
      </c>
    </row>
    <row r="65" spans="1:7" x14ac:dyDescent="0.25">
      <c r="A65" s="8">
        <f t="shared" si="4"/>
        <v>60</v>
      </c>
      <c r="B65" t="s">
        <v>167</v>
      </c>
      <c r="C65" s="14">
        <v>0.5</v>
      </c>
      <c r="D65" s="5" t="s">
        <v>260</v>
      </c>
      <c r="E65" t="s">
        <v>228</v>
      </c>
      <c r="F65" t="s">
        <v>29</v>
      </c>
      <c r="G65" t="s">
        <v>32</v>
      </c>
    </row>
    <row r="66" spans="1:7" x14ac:dyDescent="0.25">
      <c r="A66" s="8">
        <f>ROW()-5</f>
        <v>61</v>
      </c>
      <c r="B66" t="s">
        <v>164</v>
      </c>
      <c r="C66" s="14">
        <v>1</v>
      </c>
      <c r="D66" s="5" t="s">
        <v>261</v>
      </c>
      <c r="E66" t="s">
        <v>230</v>
      </c>
      <c r="F66" t="s">
        <v>220</v>
      </c>
      <c r="G66" t="s">
        <v>6</v>
      </c>
    </row>
    <row r="67" spans="1:7" x14ac:dyDescent="0.25">
      <c r="A67" s="8">
        <f>ROW()-5</f>
        <v>62</v>
      </c>
      <c r="B67" t="s">
        <v>165</v>
      </c>
      <c r="C67" s="14">
        <v>1</v>
      </c>
      <c r="D67" s="5" t="s">
        <v>266</v>
      </c>
      <c r="E67" t="s">
        <v>205</v>
      </c>
      <c r="F67" t="s">
        <v>220</v>
      </c>
      <c r="G67" t="s">
        <v>6</v>
      </c>
    </row>
    <row r="68" spans="1:7" x14ac:dyDescent="0.25">
      <c r="A68" s="8">
        <f t="shared" si="4"/>
        <v>63</v>
      </c>
      <c r="B68" t="s">
        <v>168</v>
      </c>
      <c r="C68" s="14">
        <v>2</v>
      </c>
      <c r="D68" s="5" t="s">
        <v>262</v>
      </c>
      <c r="E68" t="s">
        <v>231</v>
      </c>
      <c r="F68" t="s">
        <v>222</v>
      </c>
      <c r="G68" t="s">
        <v>76</v>
      </c>
    </row>
    <row r="69" spans="1:7" x14ac:dyDescent="0.25">
      <c r="A69" s="8">
        <f t="shared" si="4"/>
        <v>64</v>
      </c>
      <c r="B69" t="s">
        <v>128</v>
      </c>
      <c r="C69" s="14">
        <v>1</v>
      </c>
      <c r="E69" t="s">
        <v>70</v>
      </c>
      <c r="F69" t="s">
        <v>216</v>
      </c>
      <c r="G69" t="s">
        <v>80</v>
      </c>
    </row>
    <row r="70" spans="1:7" x14ac:dyDescent="0.25">
      <c r="A70" s="8">
        <f t="shared" si="4"/>
        <v>65</v>
      </c>
      <c r="B70" t="s">
        <v>130</v>
      </c>
      <c r="C70" s="14">
        <v>0.5</v>
      </c>
      <c r="D70" s="5">
        <f>A69</f>
        <v>64</v>
      </c>
      <c r="E70" t="s">
        <v>7</v>
      </c>
      <c r="F70" t="s">
        <v>8</v>
      </c>
      <c r="G70" t="s">
        <v>9</v>
      </c>
    </row>
    <row r="71" spans="1:7" x14ac:dyDescent="0.25">
      <c r="A71" s="8">
        <f t="shared" si="4"/>
        <v>66</v>
      </c>
      <c r="B71" t="s">
        <v>131</v>
      </c>
      <c r="C71" s="14">
        <v>0.5</v>
      </c>
      <c r="D71" s="5">
        <f t="shared" ref="D71:D74" si="6">A70</f>
        <v>65</v>
      </c>
      <c r="E71" t="s">
        <v>10</v>
      </c>
      <c r="F71" t="s">
        <v>11</v>
      </c>
      <c r="G71" t="s">
        <v>12</v>
      </c>
    </row>
    <row r="72" spans="1:7" x14ac:dyDescent="0.25">
      <c r="A72" s="8">
        <f t="shared" si="4"/>
        <v>67</v>
      </c>
      <c r="B72" t="s">
        <v>132</v>
      </c>
      <c r="C72" s="14">
        <v>0.5</v>
      </c>
      <c r="D72" s="5">
        <f t="shared" si="6"/>
        <v>66</v>
      </c>
      <c r="E72" t="s">
        <v>13</v>
      </c>
      <c r="F72" t="s">
        <v>14</v>
      </c>
      <c r="G72" t="s">
        <v>12</v>
      </c>
    </row>
    <row r="73" spans="1:7" x14ac:dyDescent="0.25">
      <c r="A73" s="8">
        <f t="shared" si="4"/>
        <v>68</v>
      </c>
      <c r="B73" t="s">
        <v>133</v>
      </c>
      <c r="C73" s="14">
        <v>0.5</v>
      </c>
      <c r="D73" s="5">
        <f t="shared" si="6"/>
        <v>67</v>
      </c>
      <c r="E73" t="s">
        <v>200</v>
      </c>
      <c r="F73" t="s">
        <v>15</v>
      </c>
      <c r="G73" t="s">
        <v>12</v>
      </c>
    </row>
    <row r="74" spans="1:7" x14ac:dyDescent="0.25">
      <c r="A74" s="8">
        <f t="shared" si="4"/>
        <v>69</v>
      </c>
      <c r="B74" t="s">
        <v>57</v>
      </c>
      <c r="C74" s="14">
        <v>1</v>
      </c>
      <c r="D74" s="5">
        <f t="shared" si="6"/>
        <v>68</v>
      </c>
      <c r="E74" t="s">
        <v>203</v>
      </c>
      <c r="F74" t="s">
        <v>17</v>
      </c>
      <c r="G74" t="s">
        <v>18</v>
      </c>
    </row>
    <row r="75" spans="1:7" x14ac:dyDescent="0.25">
      <c r="A75" s="8">
        <f t="shared" si="4"/>
        <v>70</v>
      </c>
      <c r="B75" t="s">
        <v>134</v>
      </c>
      <c r="C75" s="14">
        <v>1</v>
      </c>
      <c r="E75" t="s">
        <v>201</v>
      </c>
      <c r="F75" t="s">
        <v>19</v>
      </c>
      <c r="G75" t="s">
        <v>6</v>
      </c>
    </row>
    <row r="76" spans="1:7" x14ac:dyDescent="0.25">
      <c r="A76" s="8">
        <f t="shared" si="4"/>
        <v>71</v>
      </c>
      <c r="B76" t="s">
        <v>135</v>
      </c>
      <c r="C76" s="14">
        <v>1</v>
      </c>
      <c r="D76" s="5" t="s">
        <v>263</v>
      </c>
      <c r="E76" t="s">
        <v>53</v>
      </c>
      <c r="F76" t="s">
        <v>20</v>
      </c>
      <c r="G76" t="s">
        <v>6</v>
      </c>
    </row>
    <row r="77" spans="1:7" x14ac:dyDescent="0.25">
      <c r="A77" s="8">
        <f t="shared" si="4"/>
        <v>72</v>
      </c>
      <c r="B77" t="s">
        <v>136</v>
      </c>
      <c r="C77" s="14">
        <v>1</v>
      </c>
      <c r="D77" s="5">
        <f>A76</f>
        <v>71</v>
      </c>
      <c r="E77" t="s">
        <v>21</v>
      </c>
      <c r="F77" t="s">
        <v>22</v>
      </c>
      <c r="G77" t="s">
        <v>6</v>
      </c>
    </row>
    <row r="78" spans="1:7" x14ac:dyDescent="0.25">
      <c r="A78">
        <f t="shared" si="4"/>
        <v>73</v>
      </c>
      <c r="B78" t="s">
        <v>137</v>
      </c>
      <c r="C78" s="14">
        <v>2</v>
      </c>
      <c r="D78" s="5">
        <f>A74</f>
        <v>69</v>
      </c>
      <c r="E78" t="s">
        <v>23</v>
      </c>
      <c r="F78" t="s">
        <v>24</v>
      </c>
      <c r="G78" t="s">
        <v>25</v>
      </c>
    </row>
    <row r="79" spans="1:7" x14ac:dyDescent="0.25">
      <c r="A79">
        <f t="shared" si="4"/>
        <v>74</v>
      </c>
      <c r="B79" t="s">
        <v>170</v>
      </c>
      <c r="C79" s="14">
        <v>1.5</v>
      </c>
      <c r="D79" s="5">
        <f>A78</f>
        <v>73</v>
      </c>
      <c r="E79" t="s">
        <v>204</v>
      </c>
      <c r="F79" t="s">
        <v>218</v>
      </c>
      <c r="G79" t="s">
        <v>84</v>
      </c>
    </row>
    <row r="80" spans="1:7" x14ac:dyDescent="0.25">
      <c r="A80">
        <f t="shared" si="4"/>
        <v>75</v>
      </c>
      <c r="B80" t="s">
        <v>175</v>
      </c>
      <c r="C80" s="14">
        <v>0.5</v>
      </c>
      <c r="D80" s="5" t="s">
        <v>264</v>
      </c>
      <c r="E80" t="s">
        <v>174</v>
      </c>
      <c r="F80" t="s">
        <v>29</v>
      </c>
      <c r="G80" t="s">
        <v>32</v>
      </c>
    </row>
    <row r="81" spans="1:7" x14ac:dyDescent="0.25">
      <c r="A81">
        <f t="shared" si="4"/>
        <v>76</v>
      </c>
      <c r="B81" s="6" t="s">
        <v>169</v>
      </c>
      <c r="C81" s="14">
        <v>1</v>
      </c>
      <c r="D81" s="5">
        <f>A78</f>
        <v>73</v>
      </c>
      <c r="E81" t="s">
        <v>177</v>
      </c>
      <c r="F81" t="s">
        <v>220</v>
      </c>
      <c r="G81" t="s">
        <v>6</v>
      </c>
    </row>
    <row r="82" spans="1:7" x14ac:dyDescent="0.25">
      <c r="A82">
        <f t="shared" si="4"/>
        <v>77</v>
      </c>
      <c r="B82" t="s">
        <v>171</v>
      </c>
      <c r="C82" s="14">
        <v>1</v>
      </c>
      <c r="D82" s="5" t="s">
        <v>265</v>
      </c>
      <c r="E82" t="s">
        <v>176</v>
      </c>
      <c r="F82" t="s">
        <v>220</v>
      </c>
      <c r="G82" t="s">
        <v>6</v>
      </c>
    </row>
    <row r="83" spans="1:7" x14ac:dyDescent="0.25">
      <c r="A83">
        <f t="shared" si="4"/>
        <v>78</v>
      </c>
      <c r="B83" t="s">
        <v>172</v>
      </c>
      <c r="C83" s="14">
        <v>1</v>
      </c>
      <c r="D83" s="5">
        <f>A82</f>
        <v>77</v>
      </c>
      <c r="E83" t="s">
        <v>178</v>
      </c>
      <c r="F83" t="s">
        <v>220</v>
      </c>
      <c r="G83" t="s">
        <v>6</v>
      </c>
    </row>
    <row r="84" spans="1:7" x14ac:dyDescent="0.25">
      <c r="A84" s="8">
        <f>ROW()-5</f>
        <v>79</v>
      </c>
      <c r="B84" t="s">
        <v>173</v>
      </c>
      <c r="C84" s="14">
        <v>1</v>
      </c>
      <c r="D84" s="5" t="s">
        <v>267</v>
      </c>
      <c r="E84" t="s">
        <v>205</v>
      </c>
      <c r="F84" t="s">
        <v>220</v>
      </c>
      <c r="G84" t="s">
        <v>6</v>
      </c>
    </row>
    <row r="85" spans="1:7" x14ac:dyDescent="0.25">
      <c r="A85">
        <f t="shared" si="4"/>
        <v>80</v>
      </c>
      <c r="B85" t="s">
        <v>180</v>
      </c>
      <c r="C85" s="14">
        <v>2</v>
      </c>
      <c r="D85" s="5" t="s">
        <v>268</v>
      </c>
      <c r="E85" t="s">
        <v>110</v>
      </c>
      <c r="F85" t="s">
        <v>222</v>
      </c>
      <c r="G85" t="s">
        <v>76</v>
      </c>
    </row>
    <row r="86" spans="1:7" x14ac:dyDescent="0.25">
      <c r="A86" s="8">
        <f t="shared" ref="A86:A96" si="7">ROW()-5</f>
        <v>81</v>
      </c>
      <c r="B86" t="s">
        <v>117</v>
      </c>
      <c r="C86" s="14">
        <v>3</v>
      </c>
      <c r="D86" s="5" t="s">
        <v>277</v>
      </c>
      <c r="E86" t="s">
        <v>118</v>
      </c>
      <c r="F86" t="s">
        <v>232</v>
      </c>
      <c r="G86" t="s">
        <v>6</v>
      </c>
    </row>
    <row r="87" spans="1:7" x14ac:dyDescent="0.25">
      <c r="A87" s="8">
        <f t="shared" si="7"/>
        <v>82</v>
      </c>
      <c r="B87" t="s">
        <v>119</v>
      </c>
      <c r="C87" s="14">
        <v>2</v>
      </c>
      <c r="D87" s="5" t="s">
        <v>277</v>
      </c>
      <c r="E87" t="s">
        <v>120</v>
      </c>
      <c r="F87" t="s">
        <v>233</v>
      </c>
      <c r="G87" t="s">
        <v>6</v>
      </c>
    </row>
    <row r="88" spans="1:7" x14ac:dyDescent="0.25">
      <c r="A88" s="8">
        <f t="shared" si="7"/>
        <v>83</v>
      </c>
      <c r="B88" t="s">
        <v>121</v>
      </c>
      <c r="C88" s="14">
        <v>2</v>
      </c>
      <c r="D88" s="5" t="s">
        <v>277</v>
      </c>
      <c r="E88" t="s">
        <v>122</v>
      </c>
      <c r="F88" t="s">
        <v>233</v>
      </c>
      <c r="G88" t="s">
        <v>6</v>
      </c>
    </row>
    <row r="89" spans="1:7" x14ac:dyDescent="0.25">
      <c r="A89" s="8">
        <f t="shared" si="7"/>
        <v>84</v>
      </c>
      <c r="B89" t="s">
        <v>123</v>
      </c>
      <c r="C89" s="14">
        <v>4</v>
      </c>
      <c r="D89" s="5" t="s">
        <v>277</v>
      </c>
      <c r="E89" t="s">
        <v>124</v>
      </c>
      <c r="F89" t="s">
        <v>234</v>
      </c>
      <c r="G89" t="s">
        <v>6</v>
      </c>
    </row>
    <row r="90" spans="1:7" x14ac:dyDescent="0.25">
      <c r="A90" s="8">
        <f t="shared" si="7"/>
        <v>85</v>
      </c>
      <c r="B90" t="s">
        <v>107</v>
      </c>
      <c r="C90" s="14">
        <v>1</v>
      </c>
      <c r="D90" s="5">
        <f>A23</f>
        <v>20</v>
      </c>
      <c r="E90" t="s">
        <v>94</v>
      </c>
      <c r="F90" t="s">
        <v>235</v>
      </c>
      <c r="G90" t="s">
        <v>34</v>
      </c>
    </row>
    <row r="91" spans="1:7" x14ac:dyDescent="0.25">
      <c r="A91" s="8">
        <f t="shared" si="7"/>
        <v>86</v>
      </c>
      <c r="B91" t="s">
        <v>184</v>
      </c>
      <c r="C91" s="14">
        <v>1</v>
      </c>
      <c r="D91" s="5">
        <v>84</v>
      </c>
      <c r="E91" t="s">
        <v>237</v>
      </c>
      <c r="F91" t="s">
        <v>236</v>
      </c>
      <c r="G91" t="s">
        <v>34</v>
      </c>
    </row>
    <row r="92" spans="1:7" x14ac:dyDescent="0.25">
      <c r="A92" s="8">
        <f t="shared" si="7"/>
        <v>87</v>
      </c>
      <c r="B92" t="s">
        <v>181</v>
      </c>
      <c r="C92" s="14">
        <v>2</v>
      </c>
      <c r="D92" s="5">
        <f>A19</f>
        <v>16</v>
      </c>
      <c r="E92" t="s">
        <v>181</v>
      </c>
      <c r="F92" t="s">
        <v>238</v>
      </c>
      <c r="G92" t="s">
        <v>6</v>
      </c>
    </row>
    <row r="93" spans="1:7" x14ac:dyDescent="0.25">
      <c r="A93" s="8">
        <f t="shared" si="7"/>
        <v>88</v>
      </c>
      <c r="B93" t="s">
        <v>179</v>
      </c>
      <c r="C93" s="14">
        <v>2</v>
      </c>
      <c r="D93" s="5">
        <f>A92</f>
        <v>87</v>
      </c>
      <c r="E93" t="s">
        <v>182</v>
      </c>
      <c r="F93" t="s">
        <v>239</v>
      </c>
      <c r="G93" t="s">
        <v>6</v>
      </c>
    </row>
    <row r="94" spans="1:7" x14ac:dyDescent="0.25">
      <c r="A94" s="8">
        <f t="shared" si="7"/>
        <v>89</v>
      </c>
      <c r="B94" s="6" t="s">
        <v>240</v>
      </c>
      <c r="C94" s="14">
        <v>1</v>
      </c>
      <c r="E94" t="s">
        <v>91</v>
      </c>
      <c r="F94" t="s">
        <v>31</v>
      </c>
      <c r="G94" t="s">
        <v>32</v>
      </c>
    </row>
    <row r="95" spans="1:7" x14ac:dyDescent="0.25">
      <c r="A95" s="8">
        <f t="shared" si="7"/>
        <v>90</v>
      </c>
      <c r="B95" t="s">
        <v>183</v>
      </c>
      <c r="C95" s="14">
        <v>1.5</v>
      </c>
      <c r="D95" s="5" t="s">
        <v>269</v>
      </c>
      <c r="E95" t="s">
        <v>188</v>
      </c>
      <c r="F95" t="s">
        <v>241</v>
      </c>
      <c r="G95" t="s">
        <v>34</v>
      </c>
    </row>
    <row r="96" spans="1:7" x14ac:dyDescent="0.25">
      <c r="A96" s="8">
        <f t="shared" si="7"/>
        <v>91</v>
      </c>
      <c r="B96" t="s">
        <v>189</v>
      </c>
      <c r="C96" s="14">
        <v>1.5</v>
      </c>
      <c r="D96" s="5" t="s">
        <v>270</v>
      </c>
      <c r="E96" t="s">
        <v>191</v>
      </c>
      <c r="F96" t="s">
        <v>242</v>
      </c>
      <c r="G96" t="s">
        <v>34</v>
      </c>
    </row>
    <row r="97" spans="1:7" x14ac:dyDescent="0.25">
      <c r="A97">
        <f t="shared" si="4"/>
        <v>92</v>
      </c>
      <c r="B97" t="s">
        <v>111</v>
      </c>
      <c r="C97" s="14">
        <v>1</v>
      </c>
      <c r="E97" t="s">
        <v>112</v>
      </c>
      <c r="F97" t="s">
        <v>243</v>
      </c>
      <c r="G97" t="s">
        <v>125</v>
      </c>
    </row>
    <row r="98" spans="1:7" x14ac:dyDescent="0.25">
      <c r="A98">
        <f t="shared" si="4"/>
        <v>93</v>
      </c>
      <c r="B98" t="s">
        <v>113</v>
      </c>
      <c r="C98" s="14">
        <v>2</v>
      </c>
      <c r="D98" s="5">
        <f>A97</f>
        <v>92</v>
      </c>
      <c r="E98" t="s">
        <v>114</v>
      </c>
      <c r="F98" t="s">
        <v>22</v>
      </c>
      <c r="G98" t="s">
        <v>6</v>
      </c>
    </row>
    <row r="99" spans="1:7" x14ac:dyDescent="0.25">
      <c r="A99">
        <f t="shared" si="4"/>
        <v>94</v>
      </c>
      <c r="B99" t="s">
        <v>127</v>
      </c>
      <c r="C99" s="14">
        <v>1</v>
      </c>
      <c r="D99" s="5" t="s">
        <v>271</v>
      </c>
      <c r="E99" t="s">
        <v>126</v>
      </c>
      <c r="F99" t="s">
        <v>244</v>
      </c>
      <c r="G99" t="s">
        <v>125</v>
      </c>
    </row>
    <row r="100" spans="1:7" x14ac:dyDescent="0.25">
      <c r="A100">
        <f t="shared" ref="A100:A109" si="8">ROW()-5</f>
        <v>95</v>
      </c>
      <c r="B100" t="s">
        <v>116</v>
      </c>
      <c r="C100" s="14">
        <v>1.5</v>
      </c>
      <c r="D100" s="5" t="s">
        <v>36</v>
      </c>
      <c r="E100" t="s">
        <v>245</v>
      </c>
      <c r="F100" t="s">
        <v>246</v>
      </c>
      <c r="G100" t="s">
        <v>247</v>
      </c>
    </row>
    <row r="101" spans="1:7" x14ac:dyDescent="0.25">
      <c r="A101">
        <f t="shared" si="8"/>
        <v>96</v>
      </c>
      <c r="B101" t="s">
        <v>185</v>
      </c>
      <c r="C101" s="14">
        <v>1</v>
      </c>
      <c r="E101" t="s">
        <v>250</v>
      </c>
      <c r="F101" t="s">
        <v>249</v>
      </c>
      <c r="G101" t="s">
        <v>248</v>
      </c>
    </row>
    <row r="102" spans="1:7" x14ac:dyDescent="0.25">
      <c r="A102">
        <f t="shared" si="8"/>
        <v>97</v>
      </c>
      <c r="B102" t="s">
        <v>186</v>
      </c>
      <c r="C102" s="14">
        <v>1</v>
      </c>
      <c r="D102" s="5" t="s">
        <v>272</v>
      </c>
      <c r="E102" t="s">
        <v>187</v>
      </c>
      <c r="F102" t="s">
        <v>222</v>
      </c>
      <c r="G102" t="s">
        <v>76</v>
      </c>
    </row>
    <row r="103" spans="1:7" x14ac:dyDescent="0.25">
      <c r="A103" s="8">
        <f>ROW()-5</f>
        <v>98</v>
      </c>
      <c r="B103" t="s">
        <v>197</v>
      </c>
      <c r="C103" s="14">
        <v>1</v>
      </c>
      <c r="E103" t="s">
        <v>251</v>
      </c>
      <c r="F103" t="s">
        <v>249</v>
      </c>
      <c r="G103" t="s">
        <v>76</v>
      </c>
    </row>
    <row r="104" spans="1:7" x14ac:dyDescent="0.25">
      <c r="A104" s="8">
        <f>ROW()-5</f>
        <v>99</v>
      </c>
      <c r="B104" t="s">
        <v>198</v>
      </c>
      <c r="C104" s="14">
        <v>1</v>
      </c>
      <c r="D104" s="5" t="s">
        <v>273</v>
      </c>
      <c r="E104" t="s">
        <v>252</v>
      </c>
      <c r="F104" t="s">
        <v>222</v>
      </c>
      <c r="G104" t="s">
        <v>76</v>
      </c>
    </row>
    <row r="105" spans="1:7" x14ac:dyDescent="0.25">
      <c r="A105">
        <f t="shared" si="8"/>
        <v>100</v>
      </c>
      <c r="B105" t="s">
        <v>115</v>
      </c>
      <c r="C105" s="14">
        <v>1</v>
      </c>
      <c r="E105" s="6" t="s">
        <v>253</v>
      </c>
      <c r="F105" t="s">
        <v>217</v>
      </c>
      <c r="G105" t="s">
        <v>254</v>
      </c>
    </row>
    <row r="106" spans="1:7" x14ac:dyDescent="0.25">
      <c r="A106">
        <f t="shared" si="8"/>
        <v>101</v>
      </c>
      <c r="B106" t="s">
        <v>192</v>
      </c>
      <c r="C106" s="14">
        <v>2</v>
      </c>
      <c r="D106" s="5" t="s">
        <v>274</v>
      </c>
      <c r="E106" t="s">
        <v>255</v>
      </c>
      <c r="F106" t="s">
        <v>256</v>
      </c>
      <c r="G106" t="s">
        <v>6</v>
      </c>
    </row>
    <row r="107" spans="1:7" x14ac:dyDescent="0.25">
      <c r="A107">
        <f t="shared" si="8"/>
        <v>102</v>
      </c>
      <c r="B107" t="s">
        <v>194</v>
      </c>
      <c r="C107" s="14">
        <v>1.5</v>
      </c>
      <c r="E107" t="s">
        <v>193</v>
      </c>
      <c r="F107" t="s">
        <v>190</v>
      </c>
      <c r="G107" t="s">
        <v>6</v>
      </c>
    </row>
    <row r="108" spans="1:7" x14ac:dyDescent="0.25">
      <c r="A108">
        <f t="shared" si="8"/>
        <v>103</v>
      </c>
      <c r="B108" t="s">
        <v>195</v>
      </c>
      <c r="C108" s="14">
        <v>1</v>
      </c>
      <c r="D108" s="5" t="s">
        <v>275</v>
      </c>
      <c r="E108" t="s">
        <v>205</v>
      </c>
      <c r="F108" t="s">
        <v>220</v>
      </c>
      <c r="G108" t="s">
        <v>6</v>
      </c>
    </row>
    <row r="109" spans="1:7" x14ac:dyDescent="0.25">
      <c r="A109">
        <f t="shared" si="8"/>
        <v>104</v>
      </c>
      <c r="B109" t="s">
        <v>196</v>
      </c>
      <c r="C109" s="14">
        <v>1</v>
      </c>
      <c r="D109" s="5" t="s">
        <v>276</v>
      </c>
      <c r="E109" t="s">
        <v>257</v>
      </c>
      <c r="F109" t="s">
        <v>220</v>
      </c>
      <c r="G109" t="s">
        <v>6</v>
      </c>
    </row>
    <row r="110" spans="1:7" x14ac:dyDescent="0.25">
      <c r="C110" s="14"/>
    </row>
    <row r="111" spans="1:7" x14ac:dyDescent="0.25">
      <c r="C111" s="14"/>
    </row>
    <row r="112" spans="1:7" x14ac:dyDescent="0.25">
      <c r="C112" s="14"/>
    </row>
    <row r="113" spans="2:3" x14ac:dyDescent="0.25">
      <c r="C113" s="14"/>
    </row>
    <row r="114" spans="2:3" x14ac:dyDescent="0.25">
      <c r="C114" s="14"/>
    </row>
    <row r="115" spans="2:3" x14ac:dyDescent="0.25">
      <c r="C115" s="14"/>
    </row>
    <row r="116" spans="2:3" x14ac:dyDescent="0.25">
      <c r="C116" s="14"/>
    </row>
    <row r="117" spans="2:3" x14ac:dyDescent="0.25">
      <c r="C117" s="14"/>
    </row>
    <row r="118" spans="2:3" x14ac:dyDescent="0.25">
      <c r="C118" s="14"/>
    </row>
    <row r="119" spans="2:3" x14ac:dyDescent="0.25">
      <c r="C119" s="14"/>
    </row>
    <row r="120" spans="2:3" x14ac:dyDescent="0.25">
      <c r="C120" s="14"/>
    </row>
    <row r="121" spans="2:3" x14ac:dyDescent="0.25">
      <c r="C121" s="14"/>
    </row>
    <row r="122" spans="2:3" x14ac:dyDescent="0.25">
      <c r="C122" s="14"/>
    </row>
    <row r="123" spans="2:3" x14ac:dyDescent="0.25">
      <c r="C123" s="14"/>
    </row>
    <row r="124" spans="2:3" x14ac:dyDescent="0.25">
      <c r="C124" s="14"/>
    </row>
    <row r="125" spans="2:3" x14ac:dyDescent="0.25">
      <c r="C125" s="14"/>
    </row>
    <row r="126" spans="2:3" x14ac:dyDescent="0.25">
      <c r="C126" s="14"/>
    </row>
    <row r="127" spans="2:3" x14ac:dyDescent="0.25">
      <c r="C127" s="14"/>
    </row>
    <row r="128" spans="2:3" x14ac:dyDescent="0.25">
      <c r="B128" s="6"/>
      <c r="C128" s="14"/>
    </row>
    <row r="129" spans="1:3" x14ac:dyDescent="0.25">
      <c r="A129" s="8"/>
      <c r="C129" s="14"/>
    </row>
    <row r="130" spans="1:3" x14ac:dyDescent="0.25">
      <c r="A130" s="8"/>
      <c r="C130" s="14"/>
    </row>
    <row r="131" spans="1:3" x14ac:dyDescent="0.25">
      <c r="A131" s="8"/>
      <c r="C131" s="14"/>
    </row>
    <row r="132" spans="1:3" x14ac:dyDescent="0.25">
      <c r="A132" s="8"/>
      <c r="C132" s="14"/>
    </row>
    <row r="133" spans="1:3" x14ac:dyDescent="0.25">
      <c r="A133" s="8"/>
      <c r="C133" s="14"/>
    </row>
    <row r="134" spans="1:3" x14ac:dyDescent="0.25">
      <c r="A134" s="8"/>
      <c r="C134" s="14"/>
    </row>
    <row r="135" spans="1:3" x14ac:dyDescent="0.25">
      <c r="A135" s="8"/>
      <c r="C135" s="14"/>
    </row>
    <row r="136" spans="1:3" x14ac:dyDescent="0.25">
      <c r="A136" s="8"/>
      <c r="C136" s="14"/>
    </row>
    <row r="137" spans="1:3" x14ac:dyDescent="0.25">
      <c r="A137" s="8"/>
      <c r="B137" s="6"/>
      <c r="C137" s="14"/>
    </row>
    <row r="138" spans="1:3" x14ac:dyDescent="0.25">
      <c r="A138" s="8"/>
      <c r="B138" s="6"/>
      <c r="C138" s="14"/>
    </row>
    <row r="139" spans="1:3" x14ac:dyDescent="0.25">
      <c r="A139" s="8"/>
      <c r="C139" s="14"/>
    </row>
    <row r="140" spans="1:3" x14ac:dyDescent="0.25">
      <c r="A140" s="8"/>
      <c r="C140" s="14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</sheetData>
  <mergeCells count="3">
    <mergeCell ref="A1:G1"/>
    <mergeCell ref="A2:G2"/>
    <mergeCell ref="A51:G51"/>
  </mergeCells>
  <phoneticPr fontId="9" type="noConversion"/>
  <pageMargins left="0.7" right="0.7" top="0.75" bottom="0.75" header="0.3" footer="0.3"/>
  <pageSetup paperSize="9" orientation="portrait" horizontalDpi="4294967293" verticalDpi="4294967293" r:id="rId1"/>
  <ignoredErrors>
    <ignoredError sqref="D17" twoDigitTextYear="1"/>
    <ignoredError sqref="D78 D63" formula="1"/>
  </ignoredError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8537-4330-487B-8B1E-186EA2F14073}">
  <dimension ref="A1:XFD122"/>
  <sheetViews>
    <sheetView showGridLines="0" tabSelected="1" topLeftCell="A34" workbookViewId="0">
      <selection activeCell="R77" sqref="R77"/>
    </sheetView>
  </sheetViews>
  <sheetFormatPr defaultRowHeight="15" x14ac:dyDescent="0.25"/>
  <cols>
    <col min="1" max="1" width="5.42578125" bestFit="1" customWidth="1"/>
    <col min="2" max="2" width="18" bestFit="1" customWidth="1"/>
    <col min="3" max="3" width="76.140625" customWidth="1"/>
    <col min="4" max="4" width="8.7109375" customWidth="1"/>
  </cols>
  <sheetData>
    <row r="1" spans="1:30 16384:16384" ht="26.25" x14ac:dyDescent="0.4">
      <c r="A1" s="67" t="s">
        <v>306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</row>
    <row r="2" spans="1:30 16384:16384" ht="15.75" customHeight="1" x14ac:dyDescent="0.3">
      <c r="A2" s="69" t="s">
        <v>160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</row>
    <row r="3" spans="1:30 16384:16384" x14ac:dyDescent="0.25">
      <c r="A3" s="71" t="s">
        <v>317</v>
      </c>
      <c r="B3" s="71"/>
      <c r="C3" s="72"/>
      <c r="D3" s="74" t="s">
        <v>307</v>
      </c>
      <c r="E3" s="75"/>
      <c r="F3" s="75"/>
      <c r="G3" s="75"/>
      <c r="H3" s="75"/>
      <c r="I3" s="75"/>
      <c r="J3" s="76"/>
      <c r="K3" s="74" t="s">
        <v>308</v>
      </c>
      <c r="L3" s="75"/>
      <c r="M3" s="75"/>
      <c r="N3" s="75"/>
      <c r="O3" s="75"/>
      <c r="P3" s="75"/>
      <c r="Q3" s="76"/>
      <c r="R3" s="74" t="s">
        <v>309</v>
      </c>
      <c r="S3" s="75"/>
      <c r="T3" s="75"/>
      <c r="U3" s="75"/>
      <c r="V3" s="75"/>
      <c r="W3" s="75"/>
      <c r="X3" s="76"/>
      <c r="Y3" s="75" t="s">
        <v>310</v>
      </c>
      <c r="Z3" s="75"/>
      <c r="AA3" s="75"/>
      <c r="AB3" s="75"/>
      <c r="AC3" s="75"/>
      <c r="AD3" s="76"/>
    </row>
    <row r="4" spans="1:30 16384:16384" x14ac:dyDescent="0.25">
      <c r="A4" s="15" t="s">
        <v>0</v>
      </c>
      <c r="B4" t="s">
        <v>278</v>
      </c>
      <c r="C4" t="s">
        <v>1</v>
      </c>
      <c r="D4" s="36" t="s">
        <v>279</v>
      </c>
      <c r="E4" s="15" t="s">
        <v>280</v>
      </c>
      <c r="F4" s="15" t="s">
        <v>281</v>
      </c>
      <c r="G4" s="15" t="s">
        <v>282</v>
      </c>
      <c r="H4" s="15" t="s">
        <v>283</v>
      </c>
      <c r="I4" s="15" t="s">
        <v>284</v>
      </c>
      <c r="J4" s="15" t="s">
        <v>285</v>
      </c>
      <c r="K4" s="15" t="s">
        <v>286</v>
      </c>
      <c r="L4" s="15" t="s">
        <v>287</v>
      </c>
      <c r="M4" s="15" t="s">
        <v>288</v>
      </c>
      <c r="N4" s="15" t="s">
        <v>289</v>
      </c>
      <c r="O4" s="15" t="s">
        <v>290</v>
      </c>
      <c r="P4" s="15" t="s">
        <v>291</v>
      </c>
      <c r="Q4" s="15" t="s">
        <v>292</v>
      </c>
      <c r="R4" s="15" t="s">
        <v>293</v>
      </c>
      <c r="S4" s="15" t="s">
        <v>294</v>
      </c>
      <c r="T4" s="15" t="s">
        <v>295</v>
      </c>
      <c r="U4" s="15" t="s">
        <v>296</v>
      </c>
      <c r="V4" s="15" t="s">
        <v>297</v>
      </c>
      <c r="W4" s="15" t="s">
        <v>298</v>
      </c>
      <c r="X4" s="15" t="s">
        <v>299</v>
      </c>
      <c r="Y4" s="15" t="s">
        <v>300</v>
      </c>
      <c r="Z4" s="15" t="s">
        <v>301</v>
      </c>
      <c r="AA4" s="15" t="s">
        <v>302</v>
      </c>
      <c r="AB4" s="15" t="s">
        <v>303</v>
      </c>
      <c r="AC4" s="15" t="s">
        <v>304</v>
      </c>
      <c r="AD4" s="15" t="s">
        <v>305</v>
      </c>
    </row>
    <row r="5" spans="1:30 16384:16384" x14ac:dyDescent="0.25">
      <c r="A5" s="17">
        <f>Tâches!A4</f>
        <v>1</v>
      </c>
      <c r="B5" t="s">
        <v>312</v>
      </c>
      <c r="C5" s="17" t="str">
        <f>Tâches!B4</f>
        <v>Etablir le cahier des charges</v>
      </c>
      <c r="D5" s="24"/>
      <c r="E5" s="37"/>
      <c r="F5" s="25"/>
      <c r="G5" s="37"/>
      <c r="H5" s="25"/>
      <c r="I5" s="19"/>
      <c r="J5" s="19"/>
      <c r="K5" s="25"/>
      <c r="L5" s="25"/>
      <c r="M5" s="25"/>
      <c r="N5" s="25"/>
      <c r="O5" s="25"/>
      <c r="P5" s="19"/>
      <c r="Q5" s="19"/>
      <c r="R5" s="25"/>
      <c r="S5" s="25"/>
      <c r="T5" s="25"/>
      <c r="U5" s="25"/>
      <c r="V5" s="25"/>
      <c r="W5" s="19"/>
      <c r="X5" s="19"/>
      <c r="Y5" s="25"/>
      <c r="Z5" s="25"/>
      <c r="AA5" s="25"/>
      <c r="AB5" s="25"/>
      <c r="AC5" s="25"/>
      <c r="AD5" s="26"/>
      <c r="XFD5" s="3"/>
    </row>
    <row r="6" spans="1:30 16384:16384" x14ac:dyDescent="0.25">
      <c r="A6" s="18">
        <f>Tâches!A5</f>
        <v>2</v>
      </c>
      <c r="B6" t="s">
        <v>311</v>
      </c>
      <c r="C6" s="18" t="str">
        <f>Tâches!B5</f>
        <v>Etablir la liste des tâches</v>
      </c>
      <c r="D6" s="22"/>
      <c r="E6" s="21"/>
      <c r="F6" s="40"/>
      <c r="G6" s="40"/>
      <c r="H6" s="21"/>
      <c r="I6" s="20"/>
      <c r="J6" s="20"/>
      <c r="K6" s="21"/>
      <c r="L6" s="21"/>
      <c r="M6" s="21"/>
      <c r="N6" s="21"/>
      <c r="O6" s="21"/>
      <c r="P6" s="20"/>
      <c r="Q6" s="20"/>
      <c r="R6" s="21"/>
      <c r="S6" s="21"/>
      <c r="T6" s="21"/>
      <c r="U6" s="21"/>
      <c r="V6" s="21"/>
      <c r="W6" s="20"/>
      <c r="X6" s="20"/>
      <c r="Y6" s="21"/>
      <c r="Z6" s="21"/>
      <c r="AA6" s="21"/>
      <c r="AB6" s="21"/>
      <c r="AC6" s="21"/>
      <c r="AD6" s="23"/>
    </row>
    <row r="7" spans="1:30 16384:16384" x14ac:dyDescent="0.25">
      <c r="A7" s="18">
        <f>Tâches!A6</f>
        <v>3</v>
      </c>
      <c r="B7" t="s">
        <v>311</v>
      </c>
      <c r="C7" s="18" t="str">
        <f>Tâches!B6</f>
        <v>Etablir le planning général</v>
      </c>
      <c r="D7" s="22"/>
      <c r="E7" s="21"/>
      <c r="F7" s="21"/>
      <c r="G7" s="40"/>
      <c r="H7" s="40"/>
      <c r="I7" s="45"/>
      <c r="J7" s="20"/>
      <c r="K7" s="21"/>
      <c r="L7" s="21"/>
      <c r="M7" s="21"/>
      <c r="N7" s="21"/>
      <c r="O7" s="21"/>
      <c r="P7" s="20"/>
      <c r="Q7" s="20"/>
      <c r="R7" s="21"/>
      <c r="S7" s="21"/>
      <c r="T7" s="21"/>
      <c r="U7" s="21"/>
      <c r="V7" s="21"/>
      <c r="W7" s="20"/>
      <c r="X7" s="20"/>
      <c r="Y7" s="21"/>
      <c r="Z7" s="21"/>
      <c r="AA7" s="21"/>
      <c r="AB7" s="21"/>
      <c r="AC7" s="21"/>
      <c r="AD7" s="23"/>
    </row>
    <row r="8" spans="1:30 16384:16384" x14ac:dyDescent="0.25">
      <c r="A8" s="18">
        <f>Tâches!A7</f>
        <v>4</v>
      </c>
      <c r="B8" t="s">
        <v>311</v>
      </c>
      <c r="C8" s="18" t="str">
        <f>Tâches!B7</f>
        <v>Etablir l'avancement pilotage</v>
      </c>
      <c r="D8" s="22"/>
      <c r="E8" s="21"/>
      <c r="F8" s="21"/>
      <c r="G8" s="21"/>
      <c r="H8" s="21"/>
      <c r="I8" s="20"/>
      <c r="J8" s="45"/>
      <c r="K8" s="40"/>
      <c r="L8" s="21"/>
      <c r="M8" s="21"/>
      <c r="N8" s="21"/>
      <c r="O8" s="21"/>
      <c r="P8" s="20"/>
      <c r="Q8" s="20"/>
      <c r="R8" s="21"/>
      <c r="S8" s="21"/>
      <c r="T8" s="21"/>
      <c r="U8" s="21"/>
      <c r="V8" s="21"/>
      <c r="W8" s="20"/>
      <c r="X8" s="20"/>
      <c r="Y8" s="21"/>
      <c r="Z8" s="21"/>
      <c r="AA8" s="21"/>
      <c r="AB8" s="21"/>
      <c r="AC8" s="21"/>
      <c r="AD8" s="23"/>
    </row>
    <row r="9" spans="1:30 16384:16384" x14ac:dyDescent="0.25">
      <c r="A9" s="18">
        <f>Tâches!A8</f>
        <v>5</v>
      </c>
      <c r="B9" t="s">
        <v>313</v>
      </c>
      <c r="C9" s="18" t="str">
        <f>Tâches!B8</f>
        <v>Créer le dépôt GitHub du stage</v>
      </c>
      <c r="D9" s="39"/>
      <c r="E9" s="21"/>
      <c r="F9" s="21"/>
      <c r="G9" s="21"/>
      <c r="H9" s="21"/>
      <c r="I9" s="20"/>
      <c r="J9" s="20"/>
      <c r="K9" s="21"/>
      <c r="L9" s="21"/>
      <c r="M9" s="21"/>
      <c r="N9" s="21"/>
      <c r="O9" s="21"/>
      <c r="P9" s="20"/>
      <c r="Q9" s="20"/>
      <c r="R9" s="21"/>
      <c r="S9" s="21"/>
      <c r="T9" s="21"/>
      <c r="U9" s="21"/>
      <c r="V9" s="21"/>
      <c r="W9" s="20"/>
      <c r="X9" s="20"/>
      <c r="Y9" s="21"/>
      <c r="Z9" s="21"/>
      <c r="AA9" s="21"/>
      <c r="AB9" s="21"/>
      <c r="AC9" s="21"/>
      <c r="AD9" s="23"/>
    </row>
    <row r="10" spans="1:30 16384:16384" x14ac:dyDescent="0.25">
      <c r="A10" s="18">
        <f>Tâches!A9</f>
        <v>6</v>
      </c>
      <c r="B10" t="s">
        <v>311</v>
      </c>
      <c r="C10" s="18" t="str">
        <f>Tâches!B9</f>
        <v>Mettre en place la méthodologie agile de travail et l'outil de gestion</v>
      </c>
      <c r="D10" s="42"/>
      <c r="E10" s="40"/>
      <c r="F10" s="21"/>
      <c r="G10" s="21"/>
      <c r="H10" s="21"/>
      <c r="I10" s="20"/>
      <c r="J10" s="20"/>
      <c r="K10" s="21"/>
      <c r="L10" s="21"/>
      <c r="M10" s="21"/>
      <c r="N10" s="21"/>
      <c r="O10" s="21"/>
      <c r="P10" s="20"/>
      <c r="Q10" s="20"/>
      <c r="R10" s="21"/>
      <c r="S10" s="21"/>
      <c r="T10" s="21"/>
      <c r="U10" s="21"/>
      <c r="V10" s="21"/>
      <c r="W10" s="20"/>
      <c r="X10" s="20"/>
      <c r="Y10" s="21"/>
      <c r="Z10" s="21"/>
      <c r="AA10" s="21"/>
      <c r="AB10" s="21"/>
      <c r="AC10" s="21"/>
      <c r="AD10" s="23"/>
    </row>
    <row r="11" spans="1:30 16384:16384" x14ac:dyDescent="0.25">
      <c r="A11" s="18">
        <f>Tâches!A10</f>
        <v>7</v>
      </c>
      <c r="B11" t="s">
        <v>316</v>
      </c>
      <c r="C11" s="18" t="str">
        <f>Tâches!B10</f>
        <v>Analyser et explorer les données initiales de la CACPL</v>
      </c>
      <c r="D11" s="22"/>
      <c r="E11" s="21"/>
      <c r="F11" s="21"/>
      <c r="G11" s="21"/>
      <c r="H11" s="21"/>
      <c r="I11" s="20"/>
      <c r="J11" s="20"/>
      <c r="K11" s="41"/>
      <c r="L11" s="21"/>
      <c r="M11" s="21"/>
      <c r="N11" s="21"/>
      <c r="O11" s="21"/>
      <c r="P11" s="20"/>
      <c r="Q11" s="20"/>
      <c r="R11" s="21"/>
      <c r="S11" s="21"/>
      <c r="T11" s="21"/>
      <c r="U11" s="21"/>
      <c r="V11" s="21"/>
      <c r="W11" s="20"/>
      <c r="X11" s="20"/>
      <c r="Y11" s="21"/>
      <c r="Z11" s="21"/>
      <c r="AA11" s="21"/>
      <c r="AB11" s="21"/>
      <c r="AC11" s="21"/>
      <c r="AD11" s="23"/>
    </row>
    <row r="12" spans="1:30 16384:16384" x14ac:dyDescent="0.25">
      <c r="A12" s="18">
        <f>Tâches!A11</f>
        <v>8</v>
      </c>
      <c r="B12" t="s">
        <v>314</v>
      </c>
      <c r="C12" s="18" t="str">
        <f>Tâches!B11</f>
        <v>Créer le dictionnaire des données initiales de la CACPL</v>
      </c>
      <c r="D12" s="22"/>
      <c r="E12" s="38"/>
      <c r="F12" s="21"/>
      <c r="G12" s="21"/>
      <c r="H12" s="21"/>
      <c r="I12" s="20"/>
      <c r="J12" s="20"/>
      <c r="K12" s="21"/>
      <c r="L12" s="21"/>
      <c r="M12" s="21"/>
      <c r="N12" s="21"/>
      <c r="O12" s="21"/>
      <c r="P12" s="66"/>
      <c r="Q12" s="20"/>
      <c r="R12" s="21"/>
      <c r="S12" s="21"/>
      <c r="T12" s="21"/>
      <c r="U12" s="21"/>
      <c r="V12" s="21"/>
      <c r="W12" s="20"/>
      <c r="X12" s="20"/>
      <c r="Y12" s="21"/>
      <c r="Z12" s="21"/>
      <c r="AA12" s="21"/>
      <c r="AB12" s="21"/>
      <c r="AC12" s="21"/>
      <c r="AD12" s="23"/>
    </row>
    <row r="13" spans="1:30 16384:16384" x14ac:dyDescent="0.25">
      <c r="A13" s="18">
        <f>Tâches!A12</f>
        <v>9</v>
      </c>
      <c r="B13" t="s">
        <v>314</v>
      </c>
      <c r="C13" s="18" t="str">
        <f>Tâches!B12</f>
        <v>Créer le modèle conceptuel des données initiales de la CACPL</v>
      </c>
      <c r="D13" s="22"/>
      <c r="E13" s="38"/>
      <c r="F13" s="21"/>
      <c r="G13" s="21"/>
      <c r="H13" s="21"/>
      <c r="I13" s="20"/>
      <c r="J13" s="20"/>
      <c r="K13" s="21"/>
      <c r="L13" s="21"/>
      <c r="M13" s="21"/>
      <c r="N13" s="21"/>
      <c r="O13" s="21"/>
      <c r="P13" s="20"/>
      <c r="Q13" s="20"/>
      <c r="R13" s="21"/>
      <c r="S13" s="21"/>
      <c r="T13" s="21"/>
      <c r="U13" s="21"/>
      <c r="V13" s="21"/>
      <c r="W13" s="20"/>
      <c r="X13" s="20"/>
      <c r="Y13" s="21"/>
      <c r="Z13" s="21"/>
      <c r="AA13" s="21"/>
      <c r="AB13" s="21"/>
      <c r="AC13" s="21"/>
      <c r="AD13" s="23"/>
    </row>
    <row r="14" spans="1:30 16384:16384" x14ac:dyDescent="0.25">
      <c r="A14" s="18">
        <f>Tâches!A13</f>
        <v>10</v>
      </c>
      <c r="B14" t="s">
        <v>314</v>
      </c>
      <c r="C14" s="18" t="str">
        <f>Tâches!B13</f>
        <v>Créer le modèle logique des données initiales de la CACPL</v>
      </c>
      <c r="D14" s="22"/>
      <c r="E14" s="38"/>
      <c r="F14" s="21"/>
      <c r="G14" s="21"/>
      <c r="H14" s="21"/>
      <c r="I14" s="20"/>
      <c r="J14" s="20"/>
      <c r="K14" s="21"/>
      <c r="L14" s="21"/>
      <c r="M14" s="21"/>
      <c r="N14" s="21"/>
      <c r="O14" s="21"/>
      <c r="P14" s="20"/>
      <c r="Q14" s="20"/>
      <c r="R14" s="21"/>
      <c r="S14" s="21"/>
      <c r="T14" s="21"/>
      <c r="U14" s="21"/>
      <c r="V14" s="21"/>
      <c r="W14" s="20"/>
      <c r="X14" s="20"/>
      <c r="Y14" s="21"/>
      <c r="Z14" s="21"/>
      <c r="AA14" s="21"/>
      <c r="AB14" s="21"/>
      <c r="AC14" s="21"/>
      <c r="AD14" s="23"/>
    </row>
    <row r="15" spans="1:30 16384:16384" x14ac:dyDescent="0.25">
      <c r="A15" s="18">
        <f>Tâches!A14</f>
        <v>11</v>
      </c>
      <c r="B15" t="s">
        <v>314</v>
      </c>
      <c r="C15" s="18" t="str">
        <f>Tâches!B14</f>
        <v>Créer le modèle relationnel des données initiales de la CACPL</v>
      </c>
      <c r="D15" s="22"/>
      <c r="E15" s="38"/>
      <c r="F15" s="21"/>
      <c r="G15" s="21"/>
      <c r="H15" s="21"/>
      <c r="I15" s="20"/>
      <c r="J15" s="20"/>
      <c r="K15" s="21"/>
      <c r="L15" s="21"/>
      <c r="M15" s="21"/>
      <c r="N15" s="21"/>
      <c r="O15" s="21"/>
      <c r="P15" s="20"/>
      <c r="Q15" s="20"/>
      <c r="R15" s="21"/>
      <c r="S15" s="21"/>
      <c r="T15" s="21"/>
      <c r="U15" s="21"/>
      <c r="V15" s="21"/>
      <c r="W15" s="20"/>
      <c r="X15" s="20"/>
      <c r="Y15" s="21"/>
      <c r="Z15" s="21"/>
      <c r="AA15" s="21"/>
      <c r="AB15" s="21"/>
      <c r="AC15" s="21"/>
      <c r="AD15" s="23"/>
    </row>
    <row r="16" spans="1:30 16384:16384" x14ac:dyDescent="0.25">
      <c r="A16" s="18">
        <f>Tâches!A15</f>
        <v>12</v>
      </c>
      <c r="B16" t="s">
        <v>315</v>
      </c>
      <c r="C16" s="18" t="str">
        <f>Tâches!B15</f>
        <v>Créer la base de données initiale</v>
      </c>
      <c r="D16" s="22"/>
      <c r="E16" s="21"/>
      <c r="F16" s="21"/>
      <c r="G16" s="21"/>
      <c r="H16" s="21"/>
      <c r="I16" s="20"/>
      <c r="J16" s="20"/>
      <c r="K16" s="21"/>
      <c r="L16" s="21"/>
      <c r="M16" s="52"/>
      <c r="N16" s="21"/>
      <c r="O16" s="21"/>
      <c r="P16" s="20"/>
      <c r="Q16" s="20"/>
      <c r="R16" s="21"/>
      <c r="S16" s="21"/>
      <c r="T16" s="21"/>
      <c r="U16" s="21"/>
      <c r="V16" s="21"/>
      <c r="W16" s="20"/>
      <c r="X16" s="20"/>
      <c r="Y16" s="21"/>
      <c r="Z16" s="21"/>
      <c r="AA16" s="21"/>
      <c r="AB16" s="21"/>
      <c r="AC16" s="21"/>
      <c r="AD16" s="23"/>
    </row>
    <row r="17" spans="1:30" x14ac:dyDescent="0.25">
      <c r="A17" s="18">
        <f>Tâches!A16</f>
        <v>13</v>
      </c>
      <c r="B17" t="s">
        <v>316</v>
      </c>
      <c r="C17" s="18" t="str">
        <f>Tâches!B16</f>
        <v>Détecter les anomalies et nettoyer le jeu de données</v>
      </c>
      <c r="D17" s="22"/>
      <c r="E17" s="21"/>
      <c r="F17" s="21"/>
      <c r="G17" s="21"/>
      <c r="H17" s="21"/>
      <c r="I17" s="20"/>
      <c r="J17" s="20"/>
      <c r="K17" s="41"/>
      <c r="L17" s="41"/>
      <c r="M17" s="21"/>
      <c r="N17" s="21"/>
      <c r="O17" s="21"/>
      <c r="P17" s="20"/>
      <c r="Q17" s="20"/>
      <c r="R17" s="21"/>
      <c r="S17" s="21"/>
      <c r="T17" s="21"/>
      <c r="U17" s="21"/>
      <c r="V17" s="21"/>
      <c r="W17" s="20"/>
      <c r="X17" s="20"/>
      <c r="Y17" s="21"/>
      <c r="Z17" s="21"/>
      <c r="AA17" s="21"/>
      <c r="AB17" s="21"/>
      <c r="AC17" s="21"/>
      <c r="AD17" s="23"/>
    </row>
    <row r="18" spans="1:30" x14ac:dyDescent="0.25">
      <c r="A18" s="18">
        <f>Tâches!A17</f>
        <v>14</v>
      </c>
      <c r="B18" t="s">
        <v>316</v>
      </c>
      <c r="C18" s="18" t="str">
        <f>Tâches!B17</f>
        <v>Mettre en forme les données initiales de la CACPL</v>
      </c>
      <c r="D18" s="22"/>
      <c r="E18" s="21"/>
      <c r="F18" s="21"/>
      <c r="G18" s="21"/>
      <c r="H18" s="21"/>
      <c r="I18" s="20"/>
      <c r="J18" s="20"/>
      <c r="K18" s="21"/>
      <c r="L18" s="21"/>
      <c r="M18" s="41"/>
      <c r="N18" s="21"/>
      <c r="O18" s="21"/>
      <c r="P18" s="20"/>
      <c r="Q18" s="20"/>
      <c r="R18" s="21"/>
      <c r="S18" s="21"/>
      <c r="T18" s="21"/>
      <c r="U18" s="21"/>
      <c r="V18" s="21"/>
      <c r="W18" s="20"/>
      <c r="X18" s="20"/>
      <c r="Y18" s="21"/>
      <c r="Z18" s="21"/>
      <c r="AA18" s="21"/>
      <c r="AB18" s="21"/>
      <c r="AC18" s="21"/>
      <c r="AD18" s="23"/>
    </row>
    <row r="19" spans="1:30" x14ac:dyDescent="0.25">
      <c r="A19" s="18">
        <f>Tâches!A18</f>
        <v>15</v>
      </c>
      <c r="B19" t="s">
        <v>316</v>
      </c>
      <c r="C19" s="18" t="str">
        <f>Tâches!B18</f>
        <v>Intégrer dans la base de données les données initiales de la CACPL</v>
      </c>
      <c r="D19" s="22"/>
      <c r="E19" s="21"/>
      <c r="F19" s="21"/>
      <c r="G19" s="21"/>
      <c r="H19" s="21"/>
      <c r="I19" s="20"/>
      <c r="J19" s="20"/>
      <c r="K19" s="21"/>
      <c r="L19" s="21"/>
      <c r="M19" s="41"/>
      <c r="N19" s="21"/>
      <c r="O19" s="21"/>
      <c r="P19" s="20"/>
      <c r="Q19" s="20"/>
      <c r="R19" s="21"/>
      <c r="S19" s="21"/>
      <c r="T19" s="21"/>
      <c r="U19" s="21"/>
      <c r="V19" s="21"/>
      <c r="W19" s="20"/>
      <c r="X19" s="20"/>
      <c r="Y19" s="21"/>
      <c r="Z19" s="21"/>
      <c r="AA19" s="21"/>
      <c r="AB19" s="21"/>
      <c r="AC19" s="21"/>
      <c r="AD19" s="23"/>
    </row>
    <row r="20" spans="1:30" x14ac:dyDescent="0.25">
      <c r="A20" s="18">
        <f>Tâches!A19</f>
        <v>16</v>
      </c>
      <c r="B20" t="s">
        <v>315</v>
      </c>
      <c r="C20" s="18" t="str">
        <f>Tâches!B19</f>
        <v>Créer des requêtes pour les déchèteries et collecteurs</v>
      </c>
      <c r="D20" s="22"/>
      <c r="E20" s="21"/>
      <c r="F20" s="21"/>
      <c r="G20" s="21"/>
      <c r="H20" s="21"/>
      <c r="I20" s="20"/>
      <c r="J20" s="20"/>
      <c r="K20" s="21"/>
      <c r="L20" s="21"/>
      <c r="M20" s="21"/>
      <c r="N20" s="52"/>
      <c r="O20" s="52"/>
      <c r="P20" s="65"/>
      <c r="Q20" s="20"/>
      <c r="R20" s="21"/>
      <c r="S20" s="21"/>
      <c r="T20" s="21"/>
      <c r="U20" s="21"/>
      <c r="V20" s="21"/>
      <c r="W20" s="20"/>
      <c r="X20" s="20"/>
      <c r="Y20" s="21"/>
      <c r="Z20" s="21"/>
      <c r="AA20" s="21"/>
      <c r="AB20" s="21"/>
      <c r="AC20" s="21"/>
      <c r="AD20" s="23"/>
    </row>
    <row r="21" spans="1:30" x14ac:dyDescent="0.25">
      <c r="A21" s="18">
        <f>Tâches!A20</f>
        <v>17</v>
      </c>
      <c r="B21" t="s">
        <v>316</v>
      </c>
      <c r="C21" s="18" t="str">
        <f>Tâches!B20</f>
        <v>Générer les graphiques sur les déchèteries et collecteurs</v>
      </c>
      <c r="D21" s="22"/>
      <c r="E21" s="21"/>
      <c r="F21" s="21"/>
      <c r="G21" s="21"/>
      <c r="H21" s="21"/>
      <c r="I21" s="20"/>
      <c r="J21" s="20"/>
      <c r="K21" s="21"/>
      <c r="L21" s="21"/>
      <c r="M21" s="21"/>
      <c r="N21" s="21"/>
      <c r="O21" s="21"/>
      <c r="P21" s="20"/>
      <c r="Q21" s="20"/>
      <c r="R21" s="21"/>
      <c r="S21" s="21"/>
      <c r="T21" s="21"/>
      <c r="U21" s="21"/>
      <c r="V21" s="21"/>
      <c r="W21" s="20"/>
      <c r="X21" s="20"/>
      <c r="Y21" s="21"/>
      <c r="Z21" s="21"/>
      <c r="AA21" s="21"/>
      <c r="AB21" s="21"/>
      <c r="AC21" s="21"/>
      <c r="AD21" s="23"/>
    </row>
    <row r="22" spans="1:30" x14ac:dyDescent="0.25">
      <c r="A22" s="18">
        <f>Tâches!A21</f>
        <v>18</v>
      </c>
      <c r="B22" t="s">
        <v>316</v>
      </c>
      <c r="C22" s="18" t="str">
        <f>Tâches!B21</f>
        <v>Afficher les coordonnées sur une carte</v>
      </c>
      <c r="D22" s="22"/>
      <c r="E22" s="21"/>
      <c r="F22" s="21"/>
      <c r="G22" s="41"/>
      <c r="H22" s="21"/>
      <c r="I22" s="20"/>
      <c r="J22" s="20"/>
      <c r="K22" s="21"/>
      <c r="L22" s="21"/>
      <c r="M22" s="21"/>
      <c r="N22" s="21"/>
      <c r="O22" s="21"/>
      <c r="P22" s="20"/>
      <c r="Q22" s="20"/>
      <c r="R22" s="21"/>
      <c r="S22" s="21"/>
      <c r="T22" s="21"/>
      <c r="U22" s="21"/>
      <c r="V22" s="21"/>
      <c r="W22" s="20"/>
      <c r="X22" s="20"/>
      <c r="Y22" s="21"/>
      <c r="Z22" s="21"/>
      <c r="AA22" s="21"/>
      <c r="AB22" s="21"/>
      <c r="AC22" s="21"/>
      <c r="AD22" s="23"/>
    </row>
    <row r="23" spans="1:30" x14ac:dyDescent="0.25">
      <c r="A23" s="18">
        <f>Tâches!A22</f>
        <v>19</v>
      </c>
      <c r="B23" t="s">
        <v>316</v>
      </c>
      <c r="C23" s="18" t="str">
        <f>Tâches!B22</f>
        <v>Afficher la carte des collecteurs, déchèteries avec leurs informations</v>
      </c>
      <c r="D23" s="22"/>
      <c r="E23" s="21"/>
      <c r="F23" s="21"/>
      <c r="G23" s="21"/>
      <c r="H23" s="21"/>
      <c r="I23" s="20"/>
      <c r="J23" s="20"/>
      <c r="K23" s="21"/>
      <c r="L23" s="21"/>
      <c r="M23" s="21"/>
      <c r="N23" s="21"/>
      <c r="O23" s="41"/>
      <c r="P23" s="63"/>
      <c r="Q23" s="20"/>
      <c r="R23" s="21"/>
      <c r="S23" s="21"/>
      <c r="T23" s="21"/>
      <c r="U23" s="21"/>
      <c r="V23" s="21"/>
      <c r="W23" s="20"/>
      <c r="X23" s="20"/>
      <c r="Y23" s="21"/>
      <c r="Z23" s="21"/>
      <c r="AA23" s="21"/>
      <c r="AB23" s="21"/>
      <c r="AC23" s="21"/>
      <c r="AD23" s="23"/>
    </row>
    <row r="24" spans="1:30" x14ac:dyDescent="0.25">
      <c r="A24" s="18">
        <f>Tâches!A23</f>
        <v>20</v>
      </c>
      <c r="B24" t="s">
        <v>316</v>
      </c>
      <c r="C24" s="18" t="str">
        <f>Tâches!B23</f>
        <v>Générer le tableau de bord</v>
      </c>
      <c r="D24" s="22"/>
      <c r="E24" s="21"/>
      <c r="F24" s="21"/>
      <c r="G24" s="21"/>
      <c r="H24" s="21"/>
      <c r="I24" s="20"/>
      <c r="J24" s="20"/>
      <c r="K24" s="21"/>
      <c r="L24" s="21"/>
      <c r="M24" s="21"/>
      <c r="N24" s="21"/>
      <c r="O24" s="21"/>
      <c r="P24" s="20"/>
      <c r="Q24" s="20"/>
      <c r="R24" s="21"/>
      <c r="S24" s="21"/>
      <c r="T24" s="21"/>
      <c r="U24" s="21"/>
      <c r="V24" s="21"/>
      <c r="W24" s="20"/>
      <c r="X24" s="20"/>
      <c r="Y24" s="21"/>
      <c r="Z24" s="21"/>
      <c r="AA24" s="21"/>
      <c r="AB24" s="21"/>
      <c r="AC24" s="21"/>
      <c r="AD24" s="23"/>
    </row>
    <row r="25" spans="1:30" x14ac:dyDescent="0.25">
      <c r="A25" s="18">
        <f>Tâches!A24</f>
        <v>21</v>
      </c>
      <c r="B25" t="s">
        <v>318</v>
      </c>
      <c r="C25" s="18" t="str">
        <f>Tâches!B24</f>
        <v>Créer le template</v>
      </c>
      <c r="D25" s="22"/>
      <c r="E25" s="21"/>
      <c r="F25" s="21"/>
      <c r="G25" s="21"/>
      <c r="H25" s="21"/>
      <c r="I25" s="20"/>
      <c r="J25" s="20"/>
      <c r="K25" s="21"/>
      <c r="L25" s="21"/>
      <c r="M25" s="21"/>
      <c r="N25" s="21"/>
      <c r="O25" s="21"/>
      <c r="P25" s="20"/>
      <c r="Q25" s="20"/>
      <c r="R25" s="21"/>
      <c r="S25" s="21"/>
      <c r="T25" s="21"/>
      <c r="U25" s="21"/>
      <c r="V25" s="21"/>
      <c r="W25" s="20"/>
      <c r="X25" s="20"/>
      <c r="Y25" s="21"/>
      <c r="Z25" s="21"/>
      <c r="AA25" s="21"/>
      <c r="AB25" s="21"/>
      <c r="AC25" s="21"/>
      <c r="AD25" s="23"/>
    </row>
    <row r="26" spans="1:30" x14ac:dyDescent="0.25">
      <c r="A26" s="18">
        <f>Tâches!A25</f>
        <v>22</v>
      </c>
      <c r="B26" t="s">
        <v>318</v>
      </c>
      <c r="C26" s="18" t="str">
        <f>Tâches!B25</f>
        <v>Créer le formulaire</v>
      </c>
      <c r="D26" s="22"/>
      <c r="E26" s="21"/>
      <c r="F26" s="21"/>
      <c r="G26" s="21"/>
      <c r="H26" s="21"/>
      <c r="I26" s="20"/>
      <c r="J26" s="20"/>
      <c r="K26" s="21"/>
      <c r="L26" s="21"/>
      <c r="M26" s="21"/>
      <c r="N26" s="21"/>
      <c r="O26" s="21"/>
      <c r="P26" s="20"/>
      <c r="Q26" s="20"/>
      <c r="R26" s="21"/>
      <c r="S26" s="21"/>
      <c r="T26" s="21"/>
      <c r="U26" s="21"/>
      <c r="V26" s="21"/>
      <c r="W26" s="20"/>
      <c r="X26" s="20"/>
      <c r="Y26" s="21"/>
      <c r="Z26" s="21"/>
      <c r="AA26" s="21"/>
      <c r="AB26" s="21"/>
      <c r="AC26" s="21"/>
      <c r="AD26" s="23"/>
    </row>
    <row r="27" spans="1:30" x14ac:dyDescent="0.25">
      <c r="A27" s="18">
        <f>Tâches!A26</f>
        <v>23</v>
      </c>
      <c r="B27" t="s">
        <v>316</v>
      </c>
      <c r="C27" s="18" t="str">
        <f>Tâches!B26</f>
        <v>Traiter les données saisies par l'utilisateur</v>
      </c>
      <c r="D27" s="22"/>
      <c r="E27" s="21"/>
      <c r="F27" s="21"/>
      <c r="G27" s="21"/>
      <c r="H27" s="21"/>
      <c r="I27" s="20"/>
      <c r="J27" s="20"/>
      <c r="K27" s="21"/>
      <c r="L27" s="21"/>
      <c r="M27" s="21"/>
      <c r="N27" s="21"/>
      <c r="O27" s="21"/>
      <c r="P27" s="20"/>
      <c r="Q27" s="20"/>
      <c r="R27" s="21"/>
      <c r="S27" s="21"/>
      <c r="T27" s="21"/>
      <c r="U27" s="21"/>
      <c r="V27" s="21"/>
      <c r="W27" s="20"/>
      <c r="X27" s="20"/>
      <c r="Y27" s="21"/>
      <c r="Z27" s="21"/>
      <c r="AA27" s="21"/>
      <c r="AB27" s="21"/>
      <c r="AC27" s="21"/>
      <c r="AD27" s="23"/>
    </row>
    <row r="28" spans="1:30" x14ac:dyDescent="0.25">
      <c r="A28" s="18">
        <f>Tâches!A27</f>
        <v>24</v>
      </c>
      <c r="B28" t="s">
        <v>320</v>
      </c>
      <c r="C28" s="18" t="str">
        <f>Tâches!B27</f>
        <v>Récupérer les données pertinentes sur le site de l'INSEE</v>
      </c>
      <c r="D28" s="22"/>
      <c r="E28" s="21"/>
      <c r="F28" s="21"/>
      <c r="G28" s="21"/>
      <c r="H28" s="21"/>
      <c r="I28" s="20"/>
      <c r="J28" s="20"/>
      <c r="K28" s="21"/>
      <c r="L28" s="21"/>
      <c r="M28" s="21"/>
      <c r="N28" s="21"/>
      <c r="O28" s="21"/>
      <c r="P28" s="20"/>
      <c r="Q28" s="20"/>
      <c r="R28" s="21"/>
      <c r="S28" s="21"/>
      <c r="T28" s="21"/>
      <c r="U28" s="21"/>
      <c r="V28" s="21"/>
      <c r="W28" s="20"/>
      <c r="X28" s="20"/>
      <c r="Y28" s="21"/>
      <c r="Z28" s="21"/>
      <c r="AA28" s="21"/>
      <c r="AB28" s="21"/>
      <c r="AC28" s="21"/>
      <c r="AD28" s="23"/>
    </row>
    <row r="29" spans="1:30" x14ac:dyDescent="0.25">
      <c r="A29" s="18">
        <f>Tâches!A28</f>
        <v>25</v>
      </c>
      <c r="B29" t="s">
        <v>316</v>
      </c>
      <c r="C29" s="18" t="str">
        <f>Tâches!B28</f>
        <v>Analyser et explorer les données de l'INSEE</v>
      </c>
      <c r="D29" s="22"/>
      <c r="E29" s="21"/>
      <c r="F29" s="21"/>
      <c r="G29" s="21"/>
      <c r="H29" s="21"/>
      <c r="I29" s="20"/>
      <c r="J29" s="20"/>
      <c r="K29" s="21"/>
      <c r="L29" s="21"/>
      <c r="M29" s="21"/>
      <c r="N29" s="21"/>
      <c r="O29" s="21"/>
      <c r="P29" s="20"/>
      <c r="Q29" s="20"/>
      <c r="R29" s="21"/>
      <c r="S29" s="21"/>
      <c r="T29" s="21"/>
      <c r="U29" s="21"/>
      <c r="V29" s="21"/>
      <c r="W29" s="20"/>
      <c r="X29" s="20"/>
      <c r="Y29" s="21"/>
      <c r="Z29" s="21"/>
      <c r="AA29" s="21"/>
      <c r="AB29" s="21"/>
      <c r="AC29" s="21"/>
      <c r="AD29" s="23"/>
    </row>
    <row r="30" spans="1:30" x14ac:dyDescent="0.25">
      <c r="A30" s="18">
        <f>Tâches!A29</f>
        <v>26</v>
      </c>
      <c r="B30" t="s">
        <v>314</v>
      </c>
      <c r="C30" s="18" t="str">
        <f>Tâches!B29</f>
        <v>Modifier le dictionnaire avec les données de l'INSEE</v>
      </c>
      <c r="D30" s="22"/>
      <c r="E30" s="21"/>
      <c r="F30" s="21"/>
      <c r="G30" s="21"/>
      <c r="H30" s="21"/>
      <c r="I30" s="20"/>
      <c r="J30" s="20"/>
      <c r="K30" s="21"/>
      <c r="L30" s="21"/>
      <c r="M30" s="21"/>
      <c r="N30" s="21"/>
      <c r="O30" s="21"/>
      <c r="P30" s="20"/>
      <c r="Q30" s="20"/>
      <c r="R30" s="21"/>
      <c r="S30" s="21"/>
      <c r="T30" s="21"/>
      <c r="U30" s="21"/>
      <c r="V30" s="21"/>
      <c r="W30" s="20"/>
      <c r="X30" s="20"/>
      <c r="Y30" s="21"/>
      <c r="Z30" s="21"/>
      <c r="AA30" s="21"/>
      <c r="AB30" s="21"/>
      <c r="AC30" s="21"/>
      <c r="AD30" s="23"/>
    </row>
    <row r="31" spans="1:30" x14ac:dyDescent="0.25">
      <c r="A31" s="18">
        <f>Tâches!A30</f>
        <v>27</v>
      </c>
      <c r="B31" t="s">
        <v>314</v>
      </c>
      <c r="C31" s="18" t="str">
        <f>Tâches!B30</f>
        <v>Modifier le MCD avec les données de l'INSEE</v>
      </c>
      <c r="D31" s="22"/>
      <c r="E31" s="21"/>
      <c r="F31" s="21"/>
      <c r="G31" s="21"/>
      <c r="H31" s="21"/>
      <c r="I31" s="20"/>
      <c r="J31" s="20"/>
      <c r="K31" s="21"/>
      <c r="L31" s="21"/>
      <c r="M31" s="21"/>
      <c r="N31" s="21"/>
      <c r="O31" s="21"/>
      <c r="P31" s="20"/>
      <c r="Q31" s="20"/>
      <c r="R31" s="21"/>
      <c r="S31" s="21"/>
      <c r="T31" s="21"/>
      <c r="U31" s="21"/>
      <c r="V31" s="21"/>
      <c r="W31" s="20"/>
      <c r="X31" s="20"/>
      <c r="Y31" s="21"/>
      <c r="Z31" s="21"/>
      <c r="AA31" s="21"/>
      <c r="AB31" s="21"/>
      <c r="AC31" s="21"/>
      <c r="AD31" s="23"/>
    </row>
    <row r="32" spans="1:30" x14ac:dyDescent="0.25">
      <c r="A32" s="18">
        <f>Tâches!A31</f>
        <v>28</v>
      </c>
      <c r="B32" t="s">
        <v>314</v>
      </c>
      <c r="C32" s="18" t="str">
        <f>Tâches!B31</f>
        <v>Modifier le MLD avec les données de l'INSEE</v>
      </c>
      <c r="D32" s="22"/>
      <c r="E32" s="21"/>
      <c r="F32" s="21"/>
      <c r="G32" s="21"/>
      <c r="H32" s="21"/>
      <c r="I32" s="20"/>
      <c r="J32" s="20"/>
      <c r="K32" s="21"/>
      <c r="L32" s="21"/>
      <c r="M32" s="21"/>
      <c r="N32" s="21"/>
      <c r="O32" s="21"/>
      <c r="P32" s="20"/>
      <c r="Q32" s="20"/>
      <c r="R32" s="21"/>
      <c r="S32" s="21"/>
      <c r="T32" s="21"/>
      <c r="U32" s="21"/>
      <c r="V32" s="21"/>
      <c r="W32" s="20"/>
      <c r="X32" s="20"/>
      <c r="Y32" s="21"/>
      <c r="Z32" s="21"/>
      <c r="AA32" s="21"/>
      <c r="AB32" s="21"/>
      <c r="AC32" s="21"/>
      <c r="AD32" s="23"/>
    </row>
    <row r="33" spans="1:30" x14ac:dyDescent="0.25">
      <c r="A33" s="18">
        <f>Tâches!A32</f>
        <v>29</v>
      </c>
      <c r="B33" t="s">
        <v>314</v>
      </c>
      <c r="C33" s="18" t="str">
        <f>Tâches!B32</f>
        <v>Modifier le MRD avec les données de l'INSEE</v>
      </c>
      <c r="D33" s="22"/>
      <c r="E33" s="21"/>
      <c r="F33" s="21"/>
      <c r="G33" s="21"/>
      <c r="H33" s="21"/>
      <c r="I33" s="20"/>
      <c r="J33" s="20"/>
      <c r="K33" s="21"/>
      <c r="L33" s="21"/>
      <c r="M33" s="21"/>
      <c r="N33" s="21"/>
      <c r="O33" s="21"/>
      <c r="P33" s="20"/>
      <c r="Q33" s="20"/>
      <c r="R33" s="21"/>
      <c r="S33" s="21"/>
      <c r="T33" s="21"/>
      <c r="U33" s="21"/>
      <c r="V33" s="21"/>
      <c r="W33" s="20"/>
      <c r="X33" s="20"/>
      <c r="Y33" s="21"/>
      <c r="Z33" s="21"/>
      <c r="AA33" s="21"/>
      <c r="AB33" s="21"/>
      <c r="AC33" s="21"/>
      <c r="AD33" s="23"/>
    </row>
    <row r="34" spans="1:30" x14ac:dyDescent="0.25">
      <c r="A34" s="18">
        <f>Tâches!A33</f>
        <v>30</v>
      </c>
      <c r="B34" t="s">
        <v>315</v>
      </c>
      <c r="C34" s="18" t="str">
        <f>Tâches!B33</f>
        <v>Compléter la BDD avec les tables pour l'INSEE</v>
      </c>
      <c r="D34" s="22"/>
      <c r="E34" s="21"/>
      <c r="F34" s="21"/>
      <c r="G34" s="21"/>
      <c r="H34" s="21"/>
      <c r="I34" s="20"/>
      <c r="J34" s="20"/>
      <c r="K34" s="21"/>
      <c r="L34" s="21"/>
      <c r="M34" s="21"/>
      <c r="N34" s="21"/>
      <c r="O34" s="21"/>
      <c r="P34" s="20"/>
      <c r="Q34" s="20"/>
      <c r="R34" s="21"/>
      <c r="S34" s="21"/>
      <c r="T34" s="21"/>
      <c r="U34" s="21"/>
      <c r="V34" s="21"/>
      <c r="W34" s="20"/>
      <c r="X34" s="20"/>
      <c r="Y34" s="21"/>
      <c r="Z34" s="21"/>
      <c r="AA34" s="21"/>
      <c r="AB34" s="21"/>
      <c r="AC34" s="21"/>
      <c r="AD34" s="23"/>
    </row>
    <row r="35" spans="1:30" x14ac:dyDescent="0.25">
      <c r="A35" s="18">
        <f>Tâches!A34</f>
        <v>31</v>
      </c>
      <c r="B35" t="s">
        <v>316</v>
      </c>
      <c r="C35" s="18" t="str">
        <f>Tâches!B34</f>
        <v>Détecter les anomalies et nettoyer les données de l'INSEE</v>
      </c>
      <c r="D35" s="22"/>
      <c r="E35" s="21"/>
      <c r="F35" s="21"/>
      <c r="G35" s="21"/>
      <c r="H35" s="21"/>
      <c r="I35" s="20"/>
      <c r="J35" s="20"/>
      <c r="K35" s="21"/>
      <c r="L35" s="21"/>
      <c r="M35" s="21"/>
      <c r="N35" s="21"/>
      <c r="O35" s="21"/>
      <c r="P35" s="20"/>
      <c r="Q35" s="20"/>
      <c r="R35" s="21"/>
      <c r="S35" s="21"/>
      <c r="T35" s="21"/>
      <c r="U35" s="21"/>
      <c r="V35" s="21"/>
      <c r="W35" s="20"/>
      <c r="X35" s="20"/>
      <c r="Y35" s="21"/>
      <c r="Z35" s="21"/>
      <c r="AA35" s="21"/>
      <c r="AB35" s="21"/>
      <c r="AC35" s="21"/>
      <c r="AD35" s="23"/>
    </row>
    <row r="36" spans="1:30" x14ac:dyDescent="0.25">
      <c r="A36" s="18">
        <f>Tâches!A35</f>
        <v>32</v>
      </c>
      <c r="B36" t="s">
        <v>316</v>
      </c>
      <c r="C36" s="18" t="str">
        <f>Tâches!B35</f>
        <v>Mettre en forme les données de l'INSEE</v>
      </c>
      <c r="D36" s="22"/>
      <c r="E36" s="21"/>
      <c r="F36" s="21"/>
      <c r="G36" s="21"/>
      <c r="H36" s="21"/>
      <c r="I36" s="20"/>
      <c r="J36" s="20"/>
      <c r="K36" s="21"/>
      <c r="L36" s="21"/>
      <c r="M36" s="21"/>
      <c r="N36" s="21"/>
      <c r="O36" s="21"/>
      <c r="P36" s="20"/>
      <c r="Q36" s="20"/>
      <c r="R36" s="21"/>
      <c r="S36" s="21"/>
      <c r="T36" s="21"/>
      <c r="U36" s="21"/>
      <c r="V36" s="21"/>
      <c r="W36" s="20"/>
      <c r="X36" s="20"/>
      <c r="Y36" s="21"/>
      <c r="Z36" s="21"/>
      <c r="AA36" s="21"/>
      <c r="AB36" s="21"/>
      <c r="AC36" s="21"/>
      <c r="AD36" s="23"/>
    </row>
    <row r="37" spans="1:30" x14ac:dyDescent="0.25">
      <c r="A37" s="18">
        <f>Tâches!A36</f>
        <v>33</v>
      </c>
      <c r="B37" t="s">
        <v>316</v>
      </c>
      <c r="C37" s="18" t="str">
        <f>Tâches!B36</f>
        <v>Intégrer dans la BDD les données de l'INSEE</v>
      </c>
      <c r="D37" s="22"/>
      <c r="E37" s="21"/>
      <c r="F37" s="21"/>
      <c r="G37" s="21"/>
      <c r="H37" s="21"/>
      <c r="I37" s="20"/>
      <c r="J37" s="20"/>
      <c r="K37" s="21"/>
      <c r="L37" s="21"/>
      <c r="M37" s="21"/>
      <c r="N37" s="21"/>
      <c r="O37" s="21"/>
      <c r="P37" s="20"/>
      <c r="Q37" s="20"/>
      <c r="R37" s="21"/>
      <c r="S37" s="21"/>
      <c r="T37" s="21"/>
      <c r="U37" s="21"/>
      <c r="V37" s="21"/>
      <c r="W37" s="20"/>
      <c r="X37" s="20"/>
      <c r="Y37" s="21"/>
      <c r="Z37" s="21"/>
      <c r="AA37" s="21"/>
      <c r="AB37" s="21"/>
      <c r="AC37" s="21"/>
      <c r="AD37" s="23"/>
    </row>
    <row r="38" spans="1:30" x14ac:dyDescent="0.25">
      <c r="A38" s="18">
        <f>Tâches!A37</f>
        <v>34</v>
      </c>
      <c r="B38" t="s">
        <v>315</v>
      </c>
      <c r="C38" s="18" t="str">
        <f>Tâches!B37</f>
        <v>Créer des requêtes (CRUD) pour les données de l'INSEE</v>
      </c>
      <c r="D38" s="22"/>
      <c r="E38" s="21"/>
      <c r="F38" s="21"/>
      <c r="G38" s="21"/>
      <c r="H38" s="21"/>
      <c r="I38" s="20"/>
      <c r="J38" s="20"/>
      <c r="K38" s="21"/>
      <c r="L38" s="21"/>
      <c r="M38" s="21"/>
      <c r="N38" s="21"/>
      <c r="O38" s="21"/>
      <c r="P38" s="20"/>
      <c r="Q38" s="20"/>
      <c r="R38" s="21"/>
      <c r="S38" s="21"/>
      <c r="T38" s="21"/>
      <c r="U38" s="21"/>
      <c r="V38" s="21"/>
      <c r="W38" s="20"/>
      <c r="X38" s="20"/>
      <c r="Y38" s="21"/>
      <c r="Z38" s="21"/>
      <c r="AA38" s="21"/>
      <c r="AB38" s="21"/>
      <c r="AC38" s="21"/>
      <c r="AD38" s="23"/>
    </row>
    <row r="39" spans="1:30" x14ac:dyDescent="0.25">
      <c r="A39" s="18">
        <f>Tâches!A38</f>
        <v>35</v>
      </c>
      <c r="B39" t="s">
        <v>316</v>
      </c>
      <c r="C39" s="18" t="str">
        <f>Tâches!B38</f>
        <v>Créer les graphiques croisant les données de la CACPL et de l'INSEE</v>
      </c>
      <c r="D39" s="22"/>
      <c r="E39" s="21"/>
      <c r="F39" s="21"/>
      <c r="G39" s="21"/>
      <c r="H39" s="21"/>
      <c r="I39" s="20"/>
      <c r="J39" s="20"/>
      <c r="K39" s="21"/>
      <c r="L39" s="21"/>
      <c r="M39" s="21"/>
      <c r="N39" s="21"/>
      <c r="O39" s="21"/>
      <c r="P39" s="20"/>
      <c r="Q39" s="20"/>
      <c r="R39" s="21"/>
      <c r="S39" s="21"/>
      <c r="T39" s="21"/>
      <c r="U39" s="21"/>
      <c r="V39" s="21"/>
      <c r="W39" s="20"/>
      <c r="X39" s="20"/>
      <c r="Y39" s="21"/>
      <c r="Z39" s="21"/>
      <c r="AA39" s="21"/>
      <c r="AB39" s="21"/>
      <c r="AC39" s="21"/>
      <c r="AD39" s="23"/>
    </row>
    <row r="40" spans="1:30" x14ac:dyDescent="0.25">
      <c r="A40" s="18">
        <f>Tâches!A39</f>
        <v>36</v>
      </c>
      <c r="B40" t="s">
        <v>318</v>
      </c>
      <c r="C40" s="18" t="str">
        <f>Tâches!B39</f>
        <v>Intégrer les graphiques croisés CACPL/INSEE dans le tableau de bord</v>
      </c>
      <c r="D40" s="22"/>
      <c r="E40" s="21"/>
      <c r="F40" s="21"/>
      <c r="G40" s="21"/>
      <c r="H40" s="21"/>
      <c r="I40" s="20"/>
      <c r="J40" s="20"/>
      <c r="K40" s="21"/>
      <c r="L40" s="21"/>
      <c r="M40" s="21"/>
      <c r="N40" s="21"/>
      <c r="O40" s="21"/>
      <c r="P40" s="20"/>
      <c r="Q40" s="20"/>
      <c r="R40" s="21"/>
      <c r="S40" s="21"/>
      <c r="T40" s="21"/>
      <c r="U40" s="21"/>
      <c r="V40" s="21"/>
      <c r="W40" s="20"/>
      <c r="X40" s="20"/>
      <c r="Y40" s="21"/>
      <c r="Z40" s="21"/>
      <c r="AA40" s="21"/>
      <c r="AB40" s="21"/>
      <c r="AC40" s="21"/>
      <c r="AD40" s="23"/>
    </row>
    <row r="41" spans="1:30" x14ac:dyDescent="0.25">
      <c r="A41" s="18">
        <f>Tâches!A40</f>
        <v>37</v>
      </c>
      <c r="B41" t="s">
        <v>313</v>
      </c>
      <c r="C41" s="18" t="str">
        <f>Tâches!B40</f>
        <v>Créer et afficher le GeoJSON de la CACPL</v>
      </c>
      <c r="D41" s="22"/>
      <c r="E41" s="21"/>
      <c r="F41" s="21"/>
      <c r="G41" s="21"/>
      <c r="H41" s="43"/>
      <c r="I41" s="20"/>
      <c r="J41" s="20"/>
      <c r="K41" s="21"/>
      <c r="L41" s="21"/>
      <c r="M41" s="21"/>
      <c r="N41" s="21"/>
      <c r="O41" s="21"/>
      <c r="P41" s="28"/>
      <c r="Q41" s="64"/>
      <c r="R41" s="21"/>
      <c r="S41" s="21"/>
      <c r="T41" s="21"/>
      <c r="U41" s="21"/>
      <c r="V41" s="21"/>
      <c r="W41" s="20"/>
      <c r="X41" s="20"/>
      <c r="Y41" s="21"/>
      <c r="Z41" s="21"/>
      <c r="AA41" s="21"/>
      <c r="AB41" s="21"/>
      <c r="AC41" s="21"/>
      <c r="AD41" s="23"/>
    </row>
    <row r="42" spans="1:30" x14ac:dyDescent="0.25">
      <c r="A42" s="18">
        <f>Tâches!A41</f>
        <v>38</v>
      </c>
      <c r="B42" t="s">
        <v>316</v>
      </c>
      <c r="C42" s="18" t="str">
        <f>Tâches!B41</f>
        <v>Rajouter les délimitations des villes avec leurs informations</v>
      </c>
      <c r="D42" s="22"/>
      <c r="E42" s="21"/>
      <c r="F42" s="21"/>
      <c r="G42" s="21"/>
      <c r="H42" s="21"/>
      <c r="I42" s="20"/>
      <c r="J42" s="20"/>
      <c r="K42" s="21"/>
      <c r="L42" s="21"/>
      <c r="M42" s="21"/>
      <c r="N42" s="21"/>
      <c r="O42" s="21"/>
      <c r="P42" s="20"/>
      <c r="Q42" s="20"/>
      <c r="R42" s="21"/>
      <c r="S42" s="21"/>
      <c r="T42" s="21"/>
      <c r="U42" s="21"/>
      <c r="V42" s="21"/>
      <c r="W42" s="20"/>
      <c r="X42" s="20"/>
      <c r="Y42" s="21"/>
      <c r="Z42" s="21"/>
      <c r="AA42" s="21"/>
      <c r="AB42" s="21"/>
      <c r="AC42" s="21"/>
      <c r="AD42" s="23"/>
    </row>
    <row r="43" spans="1:30" x14ac:dyDescent="0.25">
      <c r="A43" s="18">
        <f>Tâches!A42</f>
        <v>39</v>
      </c>
      <c r="B43" t="s">
        <v>316</v>
      </c>
      <c r="C43" s="18" t="str">
        <f>Tâches!B42</f>
        <v>Afficher sur la carte les filtres issus des données de l'INSEE</v>
      </c>
      <c r="D43" s="22"/>
      <c r="E43" s="21"/>
      <c r="F43" s="21"/>
      <c r="G43" s="21"/>
      <c r="H43" s="21"/>
      <c r="I43" s="20"/>
      <c r="J43" s="20"/>
      <c r="K43" s="21"/>
      <c r="L43" s="21"/>
      <c r="M43" s="21"/>
      <c r="N43" s="21"/>
      <c r="O43" s="21"/>
      <c r="P43" s="20"/>
      <c r="Q43" s="20"/>
      <c r="R43" s="21"/>
      <c r="S43" s="21"/>
      <c r="T43" s="21"/>
      <c r="U43" s="21"/>
      <c r="V43" s="21"/>
      <c r="W43" s="20"/>
      <c r="X43" s="20"/>
      <c r="Y43" s="21"/>
      <c r="Z43" s="21"/>
      <c r="AA43" s="21"/>
      <c r="AB43" s="21"/>
      <c r="AC43" s="21"/>
      <c r="AD43" s="23"/>
    </row>
    <row r="44" spans="1:30" x14ac:dyDescent="0.25">
      <c r="A44" s="18">
        <f>Tâches!A43</f>
        <v>40</v>
      </c>
      <c r="B44" t="s">
        <v>319</v>
      </c>
      <c r="C44" s="18" t="str">
        <f>Tâches!B43</f>
        <v>Interpréter l'adéquation entre collecteurs et chiffres de l'INSEE</v>
      </c>
      <c r="D44" s="22"/>
      <c r="E44" s="21"/>
      <c r="F44" s="21"/>
      <c r="G44" s="21"/>
      <c r="H44" s="21"/>
      <c r="I44" s="20"/>
      <c r="J44" s="20"/>
      <c r="K44" s="21"/>
      <c r="L44" s="21"/>
      <c r="M44" s="21"/>
      <c r="N44" s="21"/>
      <c r="O44" s="21"/>
      <c r="P44" s="20"/>
      <c r="Q44" s="20"/>
      <c r="R44" s="21"/>
      <c r="S44" s="21"/>
      <c r="T44" s="21"/>
      <c r="U44" s="21"/>
      <c r="V44" s="21"/>
      <c r="W44" s="20"/>
      <c r="X44" s="20"/>
      <c r="Y44" s="21"/>
      <c r="Z44" s="21"/>
      <c r="AA44" s="21"/>
      <c r="AB44" s="21"/>
      <c r="AC44" s="21"/>
      <c r="AD44" s="23"/>
    </row>
    <row r="45" spans="1:30" x14ac:dyDescent="0.25">
      <c r="A45" s="18">
        <f>Tâches!A44</f>
        <v>41</v>
      </c>
      <c r="B45" t="s">
        <v>320</v>
      </c>
      <c r="C45" s="18" t="str">
        <f>Tâches!B44</f>
        <v>Trouver d'autres sources de jeux de données</v>
      </c>
      <c r="D45" s="22"/>
      <c r="E45" s="21"/>
      <c r="F45" s="21"/>
      <c r="G45" s="21"/>
      <c r="H45" s="21"/>
      <c r="I45" s="20"/>
      <c r="J45" s="20"/>
      <c r="K45" s="21"/>
      <c r="L45" s="21"/>
      <c r="M45" s="21"/>
      <c r="N45" s="21"/>
      <c r="O45" s="21"/>
      <c r="P45" s="20"/>
      <c r="Q45" s="20"/>
      <c r="R45" s="21"/>
      <c r="S45" s="21"/>
      <c r="T45" s="21"/>
      <c r="U45" s="21"/>
      <c r="V45" s="21"/>
      <c r="W45" s="20"/>
      <c r="X45" s="20"/>
      <c r="Y45" s="21"/>
      <c r="Z45" s="21"/>
      <c r="AA45" s="21"/>
      <c r="AB45" s="21"/>
      <c r="AC45" s="21"/>
      <c r="AD45" s="23"/>
    </row>
    <row r="46" spans="1:30" x14ac:dyDescent="0.25">
      <c r="A46" s="18">
        <f>Tâches!A45</f>
        <v>42</v>
      </c>
      <c r="B46" t="s">
        <v>312</v>
      </c>
      <c r="C46" s="18" t="str">
        <f>Tâches!B45</f>
        <v>Etablir un glossaire</v>
      </c>
      <c r="D46" s="22"/>
      <c r="E46" s="21"/>
      <c r="F46" s="21"/>
      <c r="G46" s="21"/>
      <c r="H46" s="44"/>
      <c r="I46" s="20"/>
      <c r="J46" s="20"/>
      <c r="K46" s="21"/>
      <c r="L46" s="21"/>
      <c r="M46" s="21"/>
      <c r="N46" s="21"/>
      <c r="O46" s="21"/>
      <c r="P46" s="20"/>
      <c r="Q46" s="20"/>
      <c r="R46" s="21"/>
      <c r="S46" s="21"/>
      <c r="T46" s="21"/>
      <c r="U46" s="21"/>
      <c r="V46" s="21"/>
      <c r="W46" s="20"/>
      <c r="X46" s="20"/>
      <c r="Y46" s="21"/>
      <c r="Z46" s="21"/>
      <c r="AA46" s="21"/>
      <c r="AB46" s="21"/>
      <c r="AC46" s="21"/>
      <c r="AD46" s="23"/>
    </row>
    <row r="47" spans="1:30" x14ac:dyDescent="0.25">
      <c r="A47" s="18">
        <f>Tâches!A46</f>
        <v>43</v>
      </c>
      <c r="B47" t="s">
        <v>312</v>
      </c>
      <c r="C47" s="18" t="str">
        <f>Tâches!B46</f>
        <v>Rédiger le rapport de fin de stage</v>
      </c>
      <c r="D47" s="22"/>
      <c r="E47" s="21"/>
      <c r="F47" s="21"/>
      <c r="G47" s="21"/>
      <c r="H47" s="21"/>
      <c r="I47" s="20"/>
      <c r="J47" s="20"/>
      <c r="K47" s="21"/>
      <c r="L47" s="21"/>
      <c r="M47" s="21"/>
      <c r="N47" s="21"/>
      <c r="O47" s="21"/>
      <c r="P47" s="20"/>
      <c r="Q47" s="20"/>
      <c r="R47" s="21"/>
      <c r="S47" s="21"/>
      <c r="T47" s="21"/>
      <c r="U47" s="21"/>
      <c r="V47" s="21"/>
      <c r="W47" s="20"/>
      <c r="X47" s="20"/>
      <c r="Y47" s="21"/>
      <c r="Z47" s="21"/>
      <c r="AA47" s="21"/>
      <c r="AB47" s="21"/>
      <c r="AC47" s="21"/>
      <c r="AD47" s="23"/>
    </row>
    <row r="48" spans="1:30" x14ac:dyDescent="0.25">
      <c r="A48" s="18">
        <f>Tâches!A47</f>
        <v>44</v>
      </c>
      <c r="B48" t="s">
        <v>312</v>
      </c>
      <c r="C48" s="18" t="str">
        <f>Tâches!B47</f>
        <v>Rédiger le fichier README</v>
      </c>
      <c r="D48" s="22"/>
      <c r="E48" s="21"/>
      <c r="F48" s="21"/>
      <c r="G48" s="21"/>
      <c r="H48" s="21"/>
      <c r="I48" s="20"/>
      <c r="J48" s="20"/>
      <c r="K48" s="21"/>
      <c r="L48" s="21"/>
      <c r="M48" s="21"/>
      <c r="N48" s="21"/>
      <c r="O48" s="21"/>
      <c r="P48" s="20"/>
      <c r="Q48" s="20"/>
      <c r="R48" s="21"/>
      <c r="S48" s="21"/>
      <c r="T48" s="21"/>
      <c r="U48" s="21"/>
      <c r="V48" s="21"/>
      <c r="W48" s="20"/>
      <c r="X48" s="20"/>
      <c r="Y48" s="21"/>
      <c r="Z48" s="21"/>
      <c r="AA48" s="21"/>
      <c r="AB48" s="21"/>
      <c r="AC48" s="21"/>
      <c r="AD48" s="23"/>
    </row>
    <row r="49" spans="1:30" x14ac:dyDescent="0.25">
      <c r="A49" s="18">
        <f>Tâches!A48</f>
        <v>45</v>
      </c>
      <c r="B49" t="s">
        <v>312</v>
      </c>
      <c r="C49" s="18" t="str">
        <f>Tâches!B48</f>
        <v>Créer la présentation de stage</v>
      </c>
      <c r="D49" s="22"/>
      <c r="E49" s="21"/>
      <c r="F49" s="21"/>
      <c r="G49" s="21"/>
      <c r="H49" s="21"/>
      <c r="I49" s="20"/>
      <c r="J49" s="20"/>
      <c r="K49" s="21"/>
      <c r="L49" s="21"/>
      <c r="M49" s="21"/>
      <c r="N49" s="21"/>
      <c r="O49" s="21"/>
      <c r="P49" s="20"/>
      <c r="Q49" s="20"/>
      <c r="R49" s="21"/>
      <c r="S49" s="21"/>
      <c r="T49" s="21"/>
      <c r="U49" s="21"/>
      <c r="V49" s="21"/>
      <c r="W49" s="20"/>
      <c r="X49" s="20"/>
      <c r="Y49" s="21"/>
      <c r="Z49" s="21"/>
      <c r="AA49" s="21"/>
      <c r="AB49" s="21"/>
      <c r="AC49" s="21"/>
      <c r="AD49" s="23"/>
    </row>
    <row r="50" spans="1:30" x14ac:dyDescent="0.25">
      <c r="A50" s="18">
        <f>Tâches!A49</f>
        <v>46</v>
      </c>
      <c r="B50" t="s">
        <v>35</v>
      </c>
      <c r="C50" s="18" t="str">
        <f>Tâches!B49</f>
        <v>Tester la solution</v>
      </c>
      <c r="D50" s="22"/>
      <c r="E50" s="21"/>
      <c r="F50" s="21"/>
      <c r="G50" s="21"/>
      <c r="H50" s="21"/>
      <c r="I50" s="20"/>
      <c r="J50" s="20"/>
      <c r="K50" s="21"/>
      <c r="L50" s="21"/>
      <c r="M50" s="21"/>
      <c r="N50" s="21"/>
      <c r="O50" s="21"/>
      <c r="P50" s="20"/>
      <c r="Q50" s="20"/>
      <c r="R50" s="21"/>
      <c r="S50" s="21"/>
      <c r="T50" s="21"/>
      <c r="U50" s="21"/>
      <c r="V50" s="21"/>
      <c r="W50" s="20"/>
      <c r="X50" s="20"/>
      <c r="Y50" s="21"/>
      <c r="Z50" s="21"/>
      <c r="AA50" s="21"/>
      <c r="AB50" s="21"/>
      <c r="AC50" s="21"/>
      <c r="AD50" s="23"/>
    </row>
    <row r="51" spans="1:30" x14ac:dyDescent="0.25">
      <c r="A51" s="30">
        <f>Tâches!A50</f>
        <v>47</v>
      </c>
      <c r="B51" s="29" t="s">
        <v>40</v>
      </c>
      <c r="C51" s="30" t="str">
        <f>Tâches!B50</f>
        <v>Déboguer la solution</v>
      </c>
      <c r="D51" s="31"/>
      <c r="E51" s="32"/>
      <c r="F51" s="32"/>
      <c r="G51" s="32"/>
      <c r="H51" s="32"/>
      <c r="I51" s="33"/>
      <c r="J51" s="33"/>
      <c r="K51" s="32"/>
      <c r="L51" s="32"/>
      <c r="M51" s="32"/>
      <c r="N51" s="32"/>
      <c r="O51" s="32"/>
      <c r="P51" s="33"/>
      <c r="Q51" s="33"/>
      <c r="R51" s="32"/>
      <c r="S51" s="32"/>
      <c r="T51" s="32"/>
      <c r="U51" s="32"/>
      <c r="V51" s="32"/>
      <c r="W51" s="33"/>
      <c r="X51" s="33"/>
      <c r="Y51" s="32"/>
      <c r="Z51" s="32"/>
      <c r="AA51" s="32"/>
      <c r="AB51" s="32"/>
      <c r="AC51" s="32"/>
      <c r="AD51" s="34"/>
    </row>
    <row r="52" spans="1:30" ht="19.5" x14ac:dyDescent="0.3">
      <c r="A52" s="73" t="s">
        <v>161</v>
      </c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</row>
    <row r="53" spans="1:30" x14ac:dyDescent="0.25">
      <c r="A53" s="71" t="s">
        <v>317</v>
      </c>
      <c r="B53" s="71"/>
      <c r="C53" s="72"/>
      <c r="D53" s="74" t="s">
        <v>307</v>
      </c>
      <c r="E53" s="75"/>
      <c r="F53" s="75"/>
      <c r="G53" s="75"/>
      <c r="H53" s="75"/>
      <c r="I53" s="75"/>
      <c r="J53" s="76"/>
      <c r="K53" s="74" t="s">
        <v>308</v>
      </c>
      <c r="L53" s="75"/>
      <c r="M53" s="75"/>
      <c r="N53" s="75"/>
      <c r="O53" s="75"/>
      <c r="P53" s="75"/>
      <c r="Q53" s="76"/>
      <c r="R53" s="74" t="s">
        <v>309</v>
      </c>
      <c r="S53" s="75"/>
      <c r="T53" s="75"/>
      <c r="U53" s="75"/>
      <c r="V53" s="75"/>
      <c r="W53" s="75"/>
      <c r="X53" s="76"/>
      <c r="Y53" s="75" t="s">
        <v>310</v>
      </c>
      <c r="Z53" s="75"/>
      <c r="AA53" s="75"/>
      <c r="AB53" s="75"/>
      <c r="AC53" s="75"/>
      <c r="AD53" s="76"/>
    </row>
    <row r="54" spans="1:30" x14ac:dyDescent="0.25">
      <c r="A54" s="15" t="s">
        <v>0</v>
      </c>
      <c r="B54" t="s">
        <v>278</v>
      </c>
      <c r="C54" t="s">
        <v>1</v>
      </c>
      <c r="D54" s="15" t="s">
        <v>279</v>
      </c>
      <c r="E54" s="15" t="s">
        <v>280</v>
      </c>
      <c r="F54" s="15" t="s">
        <v>281</v>
      </c>
      <c r="G54" s="15" t="s">
        <v>282</v>
      </c>
      <c r="H54" s="15" t="s">
        <v>283</v>
      </c>
      <c r="I54" s="15" t="s">
        <v>284</v>
      </c>
      <c r="J54" s="15" t="s">
        <v>285</v>
      </c>
      <c r="K54" s="15" t="s">
        <v>286</v>
      </c>
      <c r="L54" s="15" t="s">
        <v>287</v>
      </c>
      <c r="M54" s="15" t="s">
        <v>288</v>
      </c>
      <c r="N54" s="15" t="s">
        <v>289</v>
      </c>
      <c r="O54" s="15" t="s">
        <v>290</v>
      </c>
      <c r="P54" s="15" t="s">
        <v>291</v>
      </c>
      <c r="Q54" s="15" t="s">
        <v>292</v>
      </c>
      <c r="R54" s="15" t="s">
        <v>293</v>
      </c>
      <c r="S54" s="15" t="s">
        <v>294</v>
      </c>
      <c r="T54" s="15" t="s">
        <v>295</v>
      </c>
      <c r="U54" s="15" t="s">
        <v>296</v>
      </c>
      <c r="V54" s="15" t="s">
        <v>297</v>
      </c>
      <c r="W54" s="15" t="s">
        <v>298</v>
      </c>
      <c r="X54" s="15" t="s">
        <v>299</v>
      </c>
      <c r="Y54" s="15" t="s">
        <v>300</v>
      </c>
      <c r="Z54" s="15" t="s">
        <v>301</v>
      </c>
      <c r="AA54" s="15" t="s">
        <v>302</v>
      </c>
      <c r="AB54" s="15" t="s">
        <v>303</v>
      </c>
      <c r="AC54" s="15" t="s">
        <v>304</v>
      </c>
      <c r="AD54" s="15" t="s">
        <v>305</v>
      </c>
    </row>
    <row r="55" spans="1:30" x14ac:dyDescent="0.25">
      <c r="A55" s="56">
        <f>Tâches!A53</f>
        <v>48</v>
      </c>
      <c r="B55" s="57" t="s">
        <v>315</v>
      </c>
      <c r="C55" s="58" t="str">
        <f>Tâches!B53</f>
        <v>Gérer les UUID</v>
      </c>
      <c r="D55" s="54"/>
      <c r="E55" s="55"/>
      <c r="F55" s="55"/>
      <c r="G55" s="55"/>
      <c r="H55" s="55"/>
      <c r="I55" s="59"/>
      <c r="J55" s="59"/>
      <c r="K55" s="55"/>
      <c r="L55" s="55"/>
      <c r="M55" s="55"/>
      <c r="N55" s="55"/>
      <c r="O55" s="55"/>
      <c r="P55" s="59"/>
      <c r="Q55" s="59"/>
      <c r="R55" s="55"/>
      <c r="S55" s="55"/>
      <c r="T55" s="55"/>
      <c r="U55" s="55"/>
      <c r="V55" s="55"/>
      <c r="W55" s="59"/>
      <c r="X55" s="59"/>
      <c r="Y55" s="55"/>
      <c r="Z55" s="55"/>
      <c r="AA55" s="55"/>
      <c r="AB55" s="55"/>
      <c r="AC55" s="55"/>
      <c r="AD55" s="59"/>
    </row>
    <row r="56" spans="1:30" x14ac:dyDescent="0.25">
      <c r="A56" s="56">
        <f>Tâches!A54</f>
        <v>49</v>
      </c>
      <c r="B56" t="s">
        <v>316</v>
      </c>
      <c r="C56" s="18" t="str">
        <f>Tâches!B54</f>
        <v>Analyser et explorer les données SIRENE de l'INSEE</v>
      </c>
      <c r="D56" s="54"/>
      <c r="E56" s="55"/>
      <c r="F56" s="55"/>
      <c r="G56" s="55"/>
      <c r="H56" s="55"/>
      <c r="I56" s="20"/>
      <c r="J56" s="20"/>
      <c r="K56" s="55"/>
      <c r="L56" s="55"/>
      <c r="M56" s="55"/>
      <c r="N56" s="55"/>
      <c r="O56" s="55"/>
      <c r="P56" s="20"/>
      <c r="Q56" s="20"/>
      <c r="R56" s="55"/>
      <c r="S56" s="55"/>
      <c r="T56" s="55"/>
      <c r="U56" s="55"/>
      <c r="V56" s="55"/>
      <c r="W56" s="20"/>
      <c r="X56" s="20"/>
      <c r="Y56" s="55"/>
      <c r="Z56" s="55"/>
      <c r="AA56" s="55"/>
      <c r="AB56" s="55"/>
      <c r="AC56" s="55"/>
      <c r="AD56" s="23"/>
    </row>
    <row r="57" spans="1:30" x14ac:dyDescent="0.25">
      <c r="A57" s="18">
        <f>Tâches!A55</f>
        <v>50</v>
      </c>
      <c r="B57" t="s">
        <v>314</v>
      </c>
      <c r="C57" s="18" t="str">
        <f>Tâches!B55</f>
        <v>Adapter le dictionnaire avec les données SIRENE de l'INSEE</v>
      </c>
      <c r="D57" s="22"/>
      <c r="E57" s="21"/>
      <c r="F57" s="21"/>
      <c r="G57" s="21"/>
      <c r="H57" s="21"/>
      <c r="I57" s="20"/>
      <c r="J57" s="20"/>
      <c r="K57" s="21"/>
      <c r="L57" s="21"/>
      <c r="M57" s="21"/>
      <c r="N57" s="21"/>
      <c r="O57" s="21"/>
      <c r="P57" s="20"/>
      <c r="Q57" s="20"/>
      <c r="R57" s="21"/>
      <c r="S57" s="21"/>
      <c r="T57" s="21"/>
      <c r="U57" s="21"/>
      <c r="V57" s="21"/>
      <c r="W57" s="20"/>
      <c r="X57" s="20"/>
      <c r="Y57" s="21"/>
      <c r="Z57" s="21"/>
      <c r="AA57" s="21"/>
      <c r="AB57" s="21"/>
      <c r="AC57" s="21"/>
      <c r="AD57" s="23"/>
    </row>
    <row r="58" spans="1:30" x14ac:dyDescent="0.25">
      <c r="A58" s="18">
        <f>Tâches!A56</f>
        <v>51</v>
      </c>
      <c r="B58" t="s">
        <v>314</v>
      </c>
      <c r="C58" s="18" t="str">
        <f>Tâches!B56</f>
        <v>Adapter le MCD avec les  données SIRENE de l'INSEE</v>
      </c>
      <c r="D58" s="22"/>
      <c r="E58" s="21"/>
      <c r="F58" s="21"/>
      <c r="G58" s="21"/>
      <c r="H58" s="21"/>
      <c r="I58" s="20"/>
      <c r="J58" s="20"/>
      <c r="K58" s="21"/>
      <c r="L58" s="21"/>
      <c r="M58" s="21"/>
      <c r="N58" s="21"/>
      <c r="O58" s="21"/>
      <c r="P58" s="20"/>
      <c r="Q58" s="20"/>
      <c r="R58" s="21"/>
      <c r="S58" s="21"/>
      <c r="T58" s="21"/>
      <c r="U58" s="21"/>
      <c r="V58" s="21"/>
      <c r="W58" s="20"/>
      <c r="X58" s="20"/>
      <c r="Y58" s="21"/>
      <c r="Z58" s="21"/>
      <c r="AA58" s="21"/>
      <c r="AB58" s="21"/>
      <c r="AC58" s="21"/>
      <c r="AD58" s="23"/>
    </row>
    <row r="59" spans="1:30" x14ac:dyDescent="0.25">
      <c r="A59" s="18">
        <f>Tâches!A57</f>
        <v>52</v>
      </c>
      <c r="B59" t="s">
        <v>314</v>
      </c>
      <c r="C59" s="18" t="str">
        <f>Tâches!B57</f>
        <v>Adapter le MLD avec les données SIRENE de l'INSEE</v>
      </c>
      <c r="D59" s="22"/>
      <c r="E59" s="21"/>
      <c r="F59" s="21"/>
      <c r="G59" s="21"/>
      <c r="H59" s="21"/>
      <c r="I59" s="20"/>
      <c r="J59" s="20"/>
      <c r="K59" s="21"/>
      <c r="L59" s="21"/>
      <c r="M59" s="21"/>
      <c r="N59" s="21"/>
      <c r="O59" s="21"/>
      <c r="P59" s="20"/>
      <c r="Q59" s="20"/>
      <c r="R59" s="21"/>
      <c r="S59" s="21"/>
      <c r="T59" s="21"/>
      <c r="U59" s="21"/>
      <c r="V59" s="21"/>
      <c r="W59" s="20"/>
      <c r="X59" s="20"/>
      <c r="Y59" s="21"/>
      <c r="Z59" s="21"/>
      <c r="AA59" s="21"/>
      <c r="AB59" s="21"/>
      <c r="AC59" s="21"/>
      <c r="AD59" s="23"/>
    </row>
    <row r="60" spans="1:30" x14ac:dyDescent="0.25">
      <c r="A60" s="18">
        <f>Tâches!A58</f>
        <v>53</v>
      </c>
      <c r="B60" t="s">
        <v>314</v>
      </c>
      <c r="C60" s="18" t="str">
        <f>Tâches!B58</f>
        <v>Adapter le MRD avec les données SIRENE de l'INSEE</v>
      </c>
      <c r="D60" s="22"/>
      <c r="E60" s="21"/>
      <c r="F60" s="21"/>
      <c r="G60" s="21"/>
      <c r="H60" s="21"/>
      <c r="I60" s="20"/>
      <c r="J60" s="20"/>
      <c r="K60" s="21"/>
      <c r="L60" s="21"/>
      <c r="M60" s="21"/>
      <c r="N60" s="21"/>
      <c r="O60" s="21"/>
      <c r="P60" s="20"/>
      <c r="Q60" s="20"/>
      <c r="R60" s="21"/>
      <c r="S60" s="21"/>
      <c r="T60" s="21"/>
      <c r="U60" s="21"/>
      <c r="V60" s="21"/>
      <c r="W60" s="20"/>
      <c r="X60" s="20"/>
      <c r="Y60" s="21"/>
      <c r="Z60" s="21"/>
      <c r="AA60" s="21"/>
      <c r="AB60" s="21"/>
      <c r="AC60" s="21"/>
      <c r="AD60" s="23"/>
    </row>
    <row r="61" spans="1:30" x14ac:dyDescent="0.25">
      <c r="A61" s="18">
        <f>Tâches!A59</f>
        <v>54</v>
      </c>
      <c r="B61" t="s">
        <v>315</v>
      </c>
      <c r="C61" s="18" t="str">
        <f>Tâches!B59</f>
        <v>Compléter la base de données avec les tables SIRENE pour l'INSEE</v>
      </c>
      <c r="D61" s="22"/>
      <c r="E61" s="21"/>
      <c r="F61" s="21"/>
      <c r="G61" s="21"/>
      <c r="H61" s="21"/>
      <c r="I61" s="20"/>
      <c r="J61" s="20"/>
      <c r="K61" s="21"/>
      <c r="L61" s="21"/>
      <c r="M61" s="21"/>
      <c r="N61" s="21"/>
      <c r="O61" s="21"/>
      <c r="P61" s="20"/>
      <c r="Q61" s="20"/>
      <c r="R61" s="21"/>
      <c r="S61" s="21"/>
      <c r="T61" s="21"/>
      <c r="U61" s="21"/>
      <c r="V61" s="21"/>
      <c r="W61" s="20"/>
      <c r="X61" s="20"/>
      <c r="Y61" s="21"/>
      <c r="Z61" s="21"/>
      <c r="AA61" s="21"/>
      <c r="AB61" s="21"/>
      <c r="AC61" s="21"/>
      <c r="AD61" s="23"/>
    </row>
    <row r="62" spans="1:30" x14ac:dyDescent="0.25">
      <c r="A62" s="18">
        <f>Tâches!A60</f>
        <v>55</v>
      </c>
      <c r="B62" t="s">
        <v>316</v>
      </c>
      <c r="C62" s="18" t="str">
        <f>Tâches!B60</f>
        <v>Détecter les anomalies et nettoyer les données SIRENE de l'INSEE</v>
      </c>
      <c r="D62" s="22"/>
      <c r="E62" s="21"/>
      <c r="F62" s="21"/>
      <c r="G62" s="21"/>
      <c r="H62" s="21"/>
      <c r="I62" s="20"/>
      <c r="J62" s="20"/>
      <c r="K62" s="21"/>
      <c r="L62" s="21"/>
      <c r="M62" s="21"/>
      <c r="N62" s="21"/>
      <c r="O62" s="21"/>
      <c r="P62" s="20"/>
      <c r="Q62" s="20"/>
      <c r="R62" s="21"/>
      <c r="S62" s="21"/>
      <c r="T62" s="21"/>
      <c r="U62" s="21"/>
      <c r="V62" s="21"/>
      <c r="W62" s="20"/>
      <c r="X62" s="20"/>
      <c r="Y62" s="21"/>
      <c r="Z62" s="21"/>
      <c r="AA62" s="21"/>
      <c r="AB62" s="21"/>
      <c r="AC62" s="21"/>
      <c r="AD62" s="23"/>
    </row>
    <row r="63" spans="1:30" x14ac:dyDescent="0.25">
      <c r="A63" s="18">
        <f>Tâches!A61</f>
        <v>56</v>
      </c>
      <c r="B63" t="s">
        <v>316</v>
      </c>
      <c r="C63" s="18" t="str">
        <f>Tâches!B61</f>
        <v>Mettre en forme les données SIRENE de l'INSEE</v>
      </c>
      <c r="D63" s="22"/>
      <c r="E63" s="21"/>
      <c r="F63" s="21"/>
      <c r="G63" s="21"/>
      <c r="H63" s="21"/>
      <c r="I63" s="20"/>
      <c r="J63" s="20"/>
      <c r="K63" s="21"/>
      <c r="L63" s="21"/>
      <c r="M63" s="21"/>
      <c r="N63" s="21"/>
      <c r="O63" s="21"/>
      <c r="P63" s="20"/>
      <c r="Q63" s="20"/>
      <c r="R63" s="21"/>
      <c r="S63" s="21"/>
      <c r="T63" s="21"/>
      <c r="U63" s="21"/>
      <c r="V63" s="21"/>
      <c r="W63" s="20"/>
      <c r="X63" s="20"/>
      <c r="Y63" s="21"/>
      <c r="Z63" s="21"/>
      <c r="AA63" s="21"/>
      <c r="AB63" s="21"/>
      <c r="AC63" s="21"/>
      <c r="AD63" s="23"/>
    </row>
    <row r="64" spans="1:30" x14ac:dyDescent="0.25">
      <c r="A64" s="18">
        <f>Tâches!A62</f>
        <v>57</v>
      </c>
      <c r="B64" t="s">
        <v>316</v>
      </c>
      <c r="C64" s="18" t="str">
        <f>Tâches!B62</f>
        <v>Intégrer dans la base de données les données SIRENE de l'INSEE</v>
      </c>
      <c r="D64" s="22"/>
      <c r="E64" s="21"/>
      <c r="F64" s="21"/>
      <c r="G64" s="21"/>
      <c r="H64" s="21"/>
      <c r="I64" s="20"/>
      <c r="J64" s="20"/>
      <c r="K64" s="21"/>
      <c r="L64" s="21"/>
      <c r="M64" s="21"/>
      <c r="N64" s="21"/>
      <c r="O64" s="21"/>
      <c r="P64" s="20"/>
      <c r="Q64" s="20"/>
      <c r="R64" s="21"/>
      <c r="S64" s="21"/>
      <c r="T64" s="21"/>
      <c r="U64" s="21"/>
      <c r="V64" s="21"/>
      <c r="W64" s="20"/>
      <c r="X64" s="20"/>
      <c r="Y64" s="21"/>
      <c r="Z64" s="21"/>
      <c r="AA64" s="21"/>
      <c r="AB64" s="21"/>
      <c r="AC64" s="21"/>
      <c r="AD64" s="23"/>
    </row>
    <row r="65" spans="1:30" x14ac:dyDescent="0.25">
      <c r="A65" s="18">
        <f>Tâches!A63</f>
        <v>58</v>
      </c>
      <c r="B65" t="s">
        <v>315</v>
      </c>
      <c r="C65" s="18" t="str">
        <f>Tâches!B63</f>
        <v>Créer des requêtes (CRUD) pour les données SIRENE de l'INSEE</v>
      </c>
      <c r="D65" s="22"/>
      <c r="E65" s="21"/>
      <c r="F65" s="21"/>
      <c r="G65" s="21"/>
      <c r="H65" s="21"/>
      <c r="I65" s="20"/>
      <c r="J65" s="20"/>
      <c r="K65" s="21"/>
      <c r="L65" s="21"/>
      <c r="M65" s="21"/>
      <c r="N65" s="21"/>
      <c r="O65" s="21"/>
      <c r="P65" s="20"/>
      <c r="Q65" s="20"/>
      <c r="R65" s="21"/>
      <c r="S65" s="21"/>
      <c r="T65" s="21"/>
      <c r="U65" s="21"/>
      <c r="V65" s="21"/>
      <c r="W65" s="20"/>
      <c r="X65" s="20"/>
      <c r="Y65" s="21"/>
      <c r="Z65" s="21"/>
      <c r="AA65" s="21"/>
      <c r="AB65" s="21"/>
      <c r="AC65" s="21"/>
      <c r="AD65" s="23"/>
    </row>
    <row r="66" spans="1:30" x14ac:dyDescent="0.25">
      <c r="A66" s="18">
        <f>Tâches!A64</f>
        <v>59</v>
      </c>
      <c r="B66" t="s">
        <v>316</v>
      </c>
      <c r="C66" s="18" t="str">
        <f>Tâches!B64</f>
        <v>Créer les graphiques en croisant les données actuelles et celles SIRENE de l'INSEE</v>
      </c>
      <c r="D66" s="22"/>
      <c r="E66" s="21"/>
      <c r="F66" s="21"/>
      <c r="G66" s="21"/>
      <c r="H66" s="21"/>
      <c r="I66" s="20"/>
      <c r="J66" s="20"/>
      <c r="K66" s="21"/>
      <c r="L66" s="21"/>
      <c r="M66" s="21"/>
      <c r="N66" s="21"/>
      <c r="O66" s="21"/>
      <c r="P66" s="20"/>
      <c r="Q66" s="20"/>
      <c r="R66" s="21"/>
      <c r="S66" s="21"/>
      <c r="T66" s="21"/>
      <c r="U66" s="21"/>
      <c r="V66" s="21"/>
      <c r="W66" s="20"/>
      <c r="X66" s="20"/>
      <c r="Y66" s="21"/>
      <c r="Z66" s="21"/>
      <c r="AA66" s="21"/>
      <c r="AB66" s="21"/>
      <c r="AC66" s="21"/>
      <c r="AD66" s="23"/>
    </row>
    <row r="67" spans="1:30" x14ac:dyDescent="0.25">
      <c r="A67" s="18">
        <f>Tâches!A65</f>
        <v>60</v>
      </c>
      <c r="B67" t="s">
        <v>318</v>
      </c>
      <c r="C67" s="18" t="str">
        <f>Tâches!B65</f>
        <v>Intégrer les nouveaux graphiques croisés CACPL/INSEE dans le tableau de bord</v>
      </c>
      <c r="D67" s="22"/>
      <c r="E67" s="21"/>
      <c r="F67" s="21"/>
      <c r="G67" s="21"/>
      <c r="H67" s="21"/>
      <c r="I67" s="20"/>
      <c r="J67" s="20"/>
      <c r="K67" s="21"/>
      <c r="L67" s="21"/>
      <c r="M67" s="21"/>
      <c r="N67" s="21"/>
      <c r="O67" s="21"/>
      <c r="P67" s="20"/>
      <c r="Q67" s="20"/>
      <c r="R67" s="21"/>
      <c r="S67" s="21"/>
      <c r="T67" s="21"/>
      <c r="U67" s="21"/>
      <c r="V67" s="21"/>
      <c r="W67" s="20"/>
      <c r="X67" s="20"/>
      <c r="Y67" s="21"/>
      <c r="Z67" s="21"/>
      <c r="AA67" s="21"/>
      <c r="AB67" s="21"/>
      <c r="AC67" s="21"/>
      <c r="AD67" s="23"/>
    </row>
    <row r="68" spans="1:30" x14ac:dyDescent="0.25">
      <c r="A68" s="18">
        <f>Tâches!A66</f>
        <v>61</v>
      </c>
      <c r="B68" t="s">
        <v>316</v>
      </c>
      <c r="C68" s="18" t="str">
        <f>Tâches!B66</f>
        <v>Afficher sur la carte les sociétés</v>
      </c>
      <c r="D68" s="22"/>
      <c r="E68" s="21"/>
      <c r="F68" s="21"/>
      <c r="G68" s="21"/>
      <c r="H68" s="21"/>
      <c r="I68" s="20"/>
      <c r="J68" s="20"/>
      <c r="K68" s="21"/>
      <c r="L68" s="21"/>
      <c r="M68" s="21"/>
      <c r="N68" s="21"/>
      <c r="O68" s="21"/>
      <c r="P68" s="20"/>
      <c r="Q68" s="20"/>
      <c r="R68" s="21"/>
      <c r="S68" s="21"/>
      <c r="T68" s="21"/>
      <c r="U68" s="21"/>
      <c r="V68" s="21"/>
      <c r="W68" s="20"/>
      <c r="X68" s="20"/>
      <c r="Y68" s="21"/>
      <c r="Z68" s="21"/>
      <c r="AA68" s="21"/>
      <c r="AB68" s="21"/>
      <c r="AC68" s="21"/>
      <c r="AD68" s="23"/>
    </row>
    <row r="69" spans="1:30" x14ac:dyDescent="0.25">
      <c r="A69" s="18">
        <f>Tâches!A67</f>
        <v>62</v>
      </c>
      <c r="B69" t="s">
        <v>316</v>
      </c>
      <c r="C69" s="18" t="str">
        <f>Tâches!B67</f>
        <v>Afficher sur la carte les filtres issus des données SIRENE de l'INSEE</v>
      </c>
      <c r="D69" s="22"/>
      <c r="E69" s="21"/>
      <c r="F69" s="21"/>
      <c r="G69" s="21"/>
      <c r="H69" s="21"/>
      <c r="I69" s="20"/>
      <c r="J69" s="20"/>
      <c r="K69" s="21"/>
      <c r="L69" s="21"/>
      <c r="M69" s="21"/>
      <c r="N69" s="21"/>
      <c r="O69" s="21"/>
      <c r="P69" s="20"/>
      <c r="Q69" s="20"/>
      <c r="R69" s="21"/>
      <c r="S69" s="21"/>
      <c r="T69" s="21"/>
      <c r="U69" s="21"/>
      <c r="V69" s="21"/>
      <c r="W69" s="20"/>
      <c r="X69" s="20"/>
      <c r="Y69" s="21"/>
      <c r="Z69" s="21"/>
      <c r="AA69" s="21"/>
      <c r="AB69" s="21"/>
      <c r="AC69" s="21"/>
      <c r="AD69" s="23"/>
    </row>
    <row r="70" spans="1:30" x14ac:dyDescent="0.25">
      <c r="A70" s="18">
        <f>Tâches!A68</f>
        <v>63</v>
      </c>
      <c r="B70" t="s">
        <v>319</v>
      </c>
      <c r="C70" s="18" t="str">
        <f>Tâches!B68</f>
        <v>Interpréter l'adéquation entre collecteurs et chiffres SIRENE de l'INSEE</v>
      </c>
      <c r="D70" s="22"/>
      <c r="E70" s="21"/>
      <c r="F70" s="21"/>
      <c r="G70" s="21"/>
      <c r="H70" s="21"/>
      <c r="I70" s="20"/>
      <c r="J70" s="20"/>
      <c r="K70" s="21"/>
      <c r="L70" s="21"/>
      <c r="M70" s="21"/>
      <c r="N70" s="21"/>
      <c r="O70" s="21"/>
      <c r="P70" s="20"/>
      <c r="Q70" s="20"/>
      <c r="R70" s="21"/>
      <c r="S70" s="21"/>
      <c r="T70" s="21"/>
      <c r="U70" s="21"/>
      <c r="V70" s="21"/>
      <c r="W70" s="20"/>
      <c r="X70" s="20"/>
      <c r="Y70" s="21"/>
      <c r="Z70" s="21"/>
      <c r="AA70" s="21"/>
      <c r="AB70" s="21"/>
      <c r="AC70" s="21"/>
      <c r="AD70" s="23"/>
    </row>
    <row r="71" spans="1:30" x14ac:dyDescent="0.25">
      <c r="A71" s="18">
        <f>Tâches!A69</f>
        <v>64</v>
      </c>
      <c r="B71" t="s">
        <v>316</v>
      </c>
      <c r="C71" s="18" t="str">
        <f>Tâches!B69</f>
        <v>Analyser et explorer les nouvelles données de la CACPL</v>
      </c>
      <c r="D71" s="22"/>
      <c r="E71" s="21"/>
      <c r="F71" s="21"/>
      <c r="G71" s="21"/>
      <c r="H71" s="21"/>
      <c r="I71" s="20"/>
      <c r="J71" s="20"/>
      <c r="K71" s="21"/>
      <c r="L71" s="21"/>
      <c r="M71" s="21"/>
      <c r="N71" s="21"/>
      <c r="O71" s="21"/>
      <c r="P71" s="20"/>
      <c r="Q71" s="20"/>
      <c r="R71" s="41"/>
      <c r="S71" s="21"/>
      <c r="T71" s="21"/>
      <c r="U71" s="21"/>
      <c r="V71" s="21"/>
      <c r="W71" s="20"/>
      <c r="X71" s="20"/>
      <c r="Y71" s="21"/>
      <c r="Z71" s="21"/>
      <c r="AA71" s="21"/>
      <c r="AB71" s="21"/>
      <c r="AC71" s="21"/>
      <c r="AD71" s="23"/>
    </row>
    <row r="72" spans="1:30" x14ac:dyDescent="0.25">
      <c r="A72" s="18">
        <f>Tâches!A70</f>
        <v>65</v>
      </c>
      <c r="B72" t="s">
        <v>314</v>
      </c>
      <c r="C72" s="18" t="str">
        <f>Tâches!B70</f>
        <v>Adapter le dictionnaire aux nouvelles données de la CACPL</v>
      </c>
      <c r="D72" s="22"/>
      <c r="E72" s="21"/>
      <c r="F72" s="21"/>
      <c r="G72" s="21"/>
      <c r="H72" s="21"/>
      <c r="I72" s="20"/>
      <c r="J72" s="20"/>
      <c r="K72" s="21"/>
      <c r="L72" s="21"/>
      <c r="M72" s="21"/>
      <c r="N72" s="21"/>
      <c r="O72" s="21"/>
      <c r="P72" s="20"/>
      <c r="Q72" s="20"/>
      <c r="R72" s="21"/>
      <c r="S72" s="21"/>
      <c r="T72" s="21"/>
      <c r="U72" s="21"/>
      <c r="V72" s="21"/>
      <c r="W72" s="20"/>
      <c r="X72" s="20"/>
      <c r="Y72" s="21"/>
      <c r="Z72" s="21"/>
      <c r="AA72" s="21"/>
      <c r="AB72" s="21"/>
      <c r="AC72" s="21"/>
      <c r="AD72" s="23"/>
    </row>
    <row r="73" spans="1:30" x14ac:dyDescent="0.25">
      <c r="A73" s="18">
        <f>Tâches!A71</f>
        <v>66</v>
      </c>
      <c r="B73" t="s">
        <v>314</v>
      </c>
      <c r="C73" s="18" t="str">
        <f>Tâches!B71</f>
        <v>Adapter le MCD avec les nouvelles données de la CACPL</v>
      </c>
      <c r="D73" s="22"/>
      <c r="E73" s="21"/>
      <c r="F73" s="21"/>
      <c r="G73" s="21"/>
      <c r="H73" s="21"/>
      <c r="I73" s="20"/>
      <c r="J73" s="20"/>
      <c r="K73" s="21"/>
      <c r="L73" s="21"/>
      <c r="M73" s="21"/>
      <c r="N73" s="21"/>
      <c r="O73" s="21"/>
      <c r="P73" s="20"/>
      <c r="Q73" s="20"/>
      <c r="R73" s="21"/>
      <c r="S73" s="21"/>
      <c r="T73" s="21"/>
      <c r="U73" s="21"/>
      <c r="V73" s="21"/>
      <c r="W73" s="20"/>
      <c r="X73" s="20"/>
      <c r="Y73" s="21"/>
      <c r="Z73" s="21"/>
      <c r="AA73" s="21"/>
      <c r="AB73" s="21"/>
      <c r="AC73" s="21"/>
      <c r="AD73" s="23"/>
    </row>
    <row r="74" spans="1:30" x14ac:dyDescent="0.25">
      <c r="A74" s="18">
        <f>Tâches!A72</f>
        <v>67</v>
      </c>
      <c r="B74" t="s">
        <v>314</v>
      </c>
      <c r="C74" s="18" t="str">
        <f>Tâches!B72</f>
        <v>Adapter le MLD avec les nouvelles données de la CACPL</v>
      </c>
      <c r="D74" s="22"/>
      <c r="E74" s="21"/>
      <c r="F74" s="21"/>
      <c r="G74" s="21"/>
      <c r="H74" s="21"/>
      <c r="I74" s="20"/>
      <c r="J74" s="20"/>
      <c r="K74" s="21"/>
      <c r="L74" s="21"/>
      <c r="M74" s="21"/>
      <c r="N74" s="21"/>
      <c r="O74" s="21"/>
      <c r="P74" s="20"/>
      <c r="Q74" s="20"/>
      <c r="R74" s="21"/>
      <c r="S74" s="21"/>
      <c r="T74" s="21"/>
      <c r="U74" s="21"/>
      <c r="V74" s="21"/>
      <c r="W74" s="20"/>
      <c r="X74" s="20"/>
      <c r="Y74" s="21"/>
      <c r="Z74" s="21"/>
      <c r="AA74" s="21"/>
      <c r="AB74" s="21"/>
      <c r="AC74" s="21"/>
      <c r="AD74" s="23"/>
    </row>
    <row r="75" spans="1:30" x14ac:dyDescent="0.25">
      <c r="A75" s="18">
        <f>Tâches!A73</f>
        <v>68</v>
      </c>
      <c r="B75" t="s">
        <v>314</v>
      </c>
      <c r="C75" s="18" t="str">
        <f>Tâches!B73</f>
        <v>Adapter le MRD avec les données de l'INSEE</v>
      </c>
      <c r="D75" s="22"/>
      <c r="E75" s="21"/>
      <c r="F75" s="21"/>
      <c r="G75" s="21"/>
      <c r="H75" s="21"/>
      <c r="I75" s="20"/>
      <c r="J75" s="20"/>
      <c r="K75" s="21"/>
      <c r="L75" s="21"/>
      <c r="M75" s="21"/>
      <c r="N75" s="21"/>
      <c r="O75" s="21"/>
      <c r="P75" s="20"/>
      <c r="Q75" s="20"/>
      <c r="R75" s="21"/>
      <c r="S75" s="21"/>
      <c r="T75" s="21"/>
      <c r="U75" s="21"/>
      <c r="V75" s="21"/>
      <c r="W75" s="20"/>
      <c r="X75" s="20"/>
      <c r="Y75" s="21"/>
      <c r="Z75" s="21"/>
      <c r="AA75" s="21"/>
      <c r="AB75" s="21"/>
      <c r="AC75" s="21"/>
      <c r="AD75" s="23"/>
    </row>
    <row r="76" spans="1:30" x14ac:dyDescent="0.25">
      <c r="A76" s="18">
        <f>Tâches!A74</f>
        <v>69</v>
      </c>
      <c r="B76" t="s">
        <v>315</v>
      </c>
      <c r="C76" s="18" t="str">
        <f>Tâches!B74</f>
        <v>Compléter la base de données avec les tables pour l'INSEE</v>
      </c>
      <c r="D76" s="22"/>
      <c r="E76" s="21"/>
      <c r="F76" s="21"/>
      <c r="G76" s="21"/>
      <c r="H76" s="21"/>
      <c r="I76" s="20"/>
      <c r="J76" s="20"/>
      <c r="K76" s="21"/>
      <c r="L76" s="21"/>
      <c r="M76" s="21"/>
      <c r="N76" s="21"/>
      <c r="O76" s="21"/>
      <c r="P76" s="20"/>
      <c r="Q76" s="20"/>
      <c r="R76" s="21"/>
      <c r="S76" s="21"/>
      <c r="T76" s="21"/>
      <c r="U76" s="21"/>
      <c r="V76" s="21"/>
      <c r="W76" s="20"/>
      <c r="X76" s="20"/>
      <c r="Y76" s="21"/>
      <c r="Z76" s="21"/>
      <c r="AA76" s="21"/>
      <c r="AB76" s="21"/>
      <c r="AC76" s="21"/>
      <c r="AD76" s="23"/>
    </row>
    <row r="77" spans="1:30" x14ac:dyDescent="0.25">
      <c r="A77" s="18">
        <f>Tâches!A75</f>
        <v>70</v>
      </c>
      <c r="B77" t="s">
        <v>316</v>
      </c>
      <c r="C77" s="18" t="str">
        <f>Tâches!B75</f>
        <v>Détecter les anomalies et nettoyer les nouvelles données de la CACPL</v>
      </c>
      <c r="D77" s="22"/>
      <c r="E77" s="21"/>
      <c r="F77" s="21"/>
      <c r="G77" s="21"/>
      <c r="H77" s="21"/>
      <c r="I77" s="20"/>
      <c r="J77" s="20"/>
      <c r="K77" s="21"/>
      <c r="L77" s="21"/>
      <c r="M77" s="21"/>
      <c r="N77" s="21"/>
      <c r="O77" s="21"/>
      <c r="P77" s="20"/>
      <c r="Q77" s="20"/>
      <c r="R77" s="41"/>
      <c r="S77" s="21"/>
      <c r="T77" s="21"/>
      <c r="U77" s="21"/>
      <c r="V77" s="21"/>
      <c r="W77" s="20"/>
      <c r="X77" s="20"/>
      <c r="Y77" s="21"/>
      <c r="Z77" s="21"/>
      <c r="AA77" s="21"/>
      <c r="AB77" s="21"/>
      <c r="AC77" s="21"/>
      <c r="AD77" s="23"/>
    </row>
    <row r="78" spans="1:30" x14ac:dyDescent="0.25">
      <c r="A78" s="18">
        <f>Tâches!A76</f>
        <v>71</v>
      </c>
      <c r="B78" t="s">
        <v>316</v>
      </c>
      <c r="C78" s="18" t="str">
        <f>Tâches!B76</f>
        <v>Mettre en forme les nouvelles données de la CACPL</v>
      </c>
      <c r="D78" s="22"/>
      <c r="E78" s="21"/>
      <c r="F78" s="21"/>
      <c r="G78" s="21"/>
      <c r="H78" s="21"/>
      <c r="I78" s="20"/>
      <c r="J78" s="20"/>
      <c r="K78" s="21"/>
      <c r="L78" s="21"/>
      <c r="M78" s="21"/>
      <c r="N78" s="21"/>
      <c r="O78" s="21"/>
      <c r="P78" s="20"/>
      <c r="Q78" s="20"/>
      <c r="R78" s="41"/>
      <c r="S78" s="21"/>
      <c r="T78" s="21"/>
      <c r="U78" s="21"/>
      <c r="V78" s="21"/>
      <c r="W78" s="20"/>
      <c r="X78" s="20"/>
      <c r="Y78" s="21"/>
      <c r="Z78" s="21"/>
      <c r="AA78" s="21"/>
      <c r="AB78" s="21"/>
      <c r="AC78" s="21"/>
      <c r="AD78" s="23"/>
    </row>
    <row r="79" spans="1:30" x14ac:dyDescent="0.25">
      <c r="A79" s="18">
        <f>Tâches!A77</f>
        <v>72</v>
      </c>
      <c r="B79" t="s">
        <v>316</v>
      </c>
      <c r="C79" s="18" t="str">
        <f>Tâches!B77</f>
        <v>Intégrer dans la base de données les nouvelles données de la CACPL</v>
      </c>
      <c r="D79" s="22"/>
      <c r="E79" s="21"/>
      <c r="F79" s="21"/>
      <c r="G79" s="21"/>
      <c r="H79" s="21"/>
      <c r="I79" s="20"/>
      <c r="J79" s="20"/>
      <c r="K79" s="21"/>
      <c r="L79" s="21"/>
      <c r="M79" s="21"/>
      <c r="N79" s="21"/>
      <c r="O79" s="21"/>
      <c r="P79" s="20"/>
      <c r="Q79" s="20"/>
      <c r="R79" s="21"/>
      <c r="S79" s="21"/>
      <c r="T79" s="21"/>
      <c r="U79" s="21"/>
      <c r="V79" s="21"/>
      <c r="W79" s="20"/>
      <c r="X79" s="20"/>
      <c r="Y79" s="21"/>
      <c r="Z79" s="21"/>
      <c r="AA79" s="21"/>
      <c r="AB79" s="21"/>
      <c r="AC79" s="21"/>
      <c r="AD79" s="23"/>
    </row>
    <row r="80" spans="1:30" x14ac:dyDescent="0.25">
      <c r="A80" s="18">
        <f>Tâches!A78</f>
        <v>73</v>
      </c>
      <c r="B80" t="s">
        <v>315</v>
      </c>
      <c r="C80" s="18" t="str">
        <f>Tâches!B78</f>
        <v>Créer des requêtes (CRUD) pour les nouvelles données de la CACPL</v>
      </c>
      <c r="D80" s="22"/>
      <c r="E80" s="21"/>
      <c r="F80" s="21"/>
      <c r="G80" s="21"/>
      <c r="H80" s="21"/>
      <c r="I80" s="20"/>
      <c r="J80" s="20"/>
      <c r="K80" s="21"/>
      <c r="L80" s="21"/>
      <c r="M80" s="21"/>
      <c r="N80" s="21"/>
      <c r="O80" s="21"/>
      <c r="P80" s="20"/>
      <c r="Q80" s="20"/>
      <c r="R80" s="21"/>
      <c r="S80" s="21"/>
      <c r="T80" s="21"/>
      <c r="U80" s="21"/>
      <c r="V80" s="21"/>
      <c r="W80" s="20"/>
      <c r="X80" s="20"/>
      <c r="Y80" s="21"/>
      <c r="Z80" s="21"/>
      <c r="AA80" s="21"/>
      <c r="AB80" s="21"/>
      <c r="AC80" s="21"/>
      <c r="AD80" s="23"/>
    </row>
    <row r="81" spans="1:30" x14ac:dyDescent="0.25">
      <c r="A81" s="18">
        <f>Tâches!A79</f>
        <v>74</v>
      </c>
      <c r="B81" t="s">
        <v>316</v>
      </c>
      <c r="C81" s="18" t="str">
        <f>Tâches!B79</f>
        <v>Créer les graphiques croisant les données actuelles et les nouvelles de la CACPL</v>
      </c>
      <c r="D81" s="22"/>
      <c r="E81" s="21"/>
      <c r="F81" s="21"/>
      <c r="G81" s="21"/>
      <c r="H81" s="21"/>
      <c r="I81" s="20"/>
      <c r="J81" s="20"/>
      <c r="K81" s="21"/>
      <c r="L81" s="21"/>
      <c r="M81" s="21"/>
      <c r="N81" s="21"/>
      <c r="O81" s="21"/>
      <c r="P81" s="20"/>
      <c r="Q81" s="20"/>
      <c r="R81" s="21"/>
      <c r="S81" s="21"/>
      <c r="T81" s="21"/>
      <c r="U81" s="21"/>
      <c r="V81" s="21"/>
      <c r="W81" s="20"/>
      <c r="X81" s="20"/>
      <c r="Y81" s="21"/>
      <c r="Z81" s="21"/>
      <c r="AA81" s="21"/>
      <c r="AB81" s="21"/>
      <c r="AC81" s="21"/>
      <c r="AD81" s="23"/>
    </row>
    <row r="82" spans="1:30" x14ac:dyDescent="0.25">
      <c r="A82" s="18">
        <f>Tâches!A80</f>
        <v>75</v>
      </c>
      <c r="B82" t="s">
        <v>318</v>
      </c>
      <c r="C82" s="18" t="str">
        <f>Tâches!B80</f>
        <v>Intégrer les nouveaux graphiques croisés de la CACPL dans le tableau de bord</v>
      </c>
      <c r="D82" s="22"/>
      <c r="E82" s="21"/>
      <c r="F82" s="21"/>
      <c r="G82" s="21"/>
      <c r="H82" s="21"/>
      <c r="I82" s="20"/>
      <c r="J82" s="20"/>
      <c r="K82" s="21"/>
      <c r="L82" s="21"/>
      <c r="M82" s="21"/>
      <c r="N82" s="21"/>
      <c r="O82" s="21"/>
      <c r="P82" s="20"/>
      <c r="Q82" s="20"/>
      <c r="R82" s="21"/>
      <c r="S82" s="21"/>
      <c r="T82" s="21"/>
      <c r="U82" s="21"/>
      <c r="V82" s="21"/>
      <c r="W82" s="20"/>
      <c r="X82" s="20"/>
      <c r="Y82" s="21"/>
      <c r="Z82" s="21"/>
      <c r="AA82" s="21"/>
      <c r="AB82" s="21"/>
      <c r="AC82" s="21"/>
      <c r="AD82" s="23"/>
    </row>
    <row r="83" spans="1:30" x14ac:dyDescent="0.25">
      <c r="A83" s="18">
        <f>Tâches!A81</f>
        <v>76</v>
      </c>
      <c r="B83" t="s">
        <v>316</v>
      </c>
      <c r="C83" s="18" t="str">
        <f>Tâches!B81</f>
        <v>Générer les nouveaux graphiques pour chaque déchèterie et chaque collecteur</v>
      </c>
      <c r="D83" s="22"/>
      <c r="E83" s="21"/>
      <c r="F83" s="21"/>
      <c r="G83" s="21"/>
      <c r="H83" s="21"/>
      <c r="I83" s="20"/>
      <c r="J83" s="20"/>
      <c r="K83" s="21"/>
      <c r="L83" s="21"/>
      <c r="M83" s="21"/>
      <c r="N83" s="21"/>
      <c r="O83" s="21"/>
      <c r="P83" s="20"/>
      <c r="Q83" s="20"/>
      <c r="R83" s="21"/>
      <c r="S83" s="21"/>
      <c r="T83" s="21"/>
      <c r="U83" s="21"/>
      <c r="V83" s="21"/>
      <c r="W83" s="20"/>
      <c r="X83" s="20"/>
      <c r="Y83" s="21"/>
      <c r="Z83" s="21"/>
      <c r="AA83" s="21"/>
      <c r="AB83" s="21"/>
      <c r="AC83" s="21"/>
      <c r="AD83" s="23"/>
    </row>
    <row r="84" spans="1:30" x14ac:dyDescent="0.25">
      <c r="A84" s="18">
        <f>Tâches!A82</f>
        <v>77</v>
      </c>
      <c r="B84" t="s">
        <v>316</v>
      </c>
      <c r="C84" s="18" t="str">
        <f>Tâches!B82</f>
        <v>Intégrer les graphiques pour chaque repère de la carte</v>
      </c>
      <c r="D84" s="22"/>
      <c r="E84" s="21"/>
      <c r="F84" s="21"/>
      <c r="G84" s="21"/>
      <c r="H84" s="21"/>
      <c r="I84" s="20"/>
      <c r="J84" s="20"/>
      <c r="K84" s="21"/>
      <c r="L84" s="21"/>
      <c r="M84" s="21"/>
      <c r="N84" s="21"/>
      <c r="O84" s="21"/>
      <c r="P84" s="20"/>
      <c r="Q84" s="20"/>
      <c r="R84" s="21"/>
      <c r="S84" s="21"/>
      <c r="T84" s="21"/>
      <c r="U84" s="21"/>
      <c r="V84" s="21"/>
      <c r="W84" s="20"/>
      <c r="X84" s="20"/>
      <c r="Y84" s="21"/>
      <c r="Z84" s="21"/>
      <c r="AA84" s="21"/>
      <c r="AB84" s="21"/>
      <c r="AC84" s="21"/>
      <c r="AD84" s="23"/>
    </row>
    <row r="85" spans="1:30" x14ac:dyDescent="0.25">
      <c r="A85" s="18">
        <f>Tâches!A83</f>
        <v>78</v>
      </c>
      <c r="B85" t="s">
        <v>316</v>
      </c>
      <c r="C85" s="18" t="str">
        <f>Tâches!B83</f>
        <v>Rendre dynamique les graphiques de chaque repère</v>
      </c>
      <c r="D85" s="22"/>
      <c r="E85" s="21"/>
      <c r="F85" s="21"/>
      <c r="G85" s="21"/>
      <c r="H85" s="21"/>
      <c r="I85" s="20"/>
      <c r="J85" s="20"/>
      <c r="K85" s="21"/>
      <c r="L85" s="21"/>
      <c r="M85" s="21"/>
      <c r="N85" s="21"/>
      <c r="O85" s="21"/>
      <c r="P85" s="20"/>
      <c r="Q85" s="20"/>
      <c r="R85" s="21"/>
      <c r="S85" s="21"/>
      <c r="T85" s="21"/>
      <c r="U85" s="21"/>
      <c r="V85" s="21"/>
      <c r="W85" s="20"/>
      <c r="X85" s="20"/>
      <c r="Y85" s="21"/>
      <c r="Z85" s="21"/>
      <c r="AA85" s="21"/>
      <c r="AB85" s="21"/>
      <c r="AC85" s="21"/>
      <c r="AD85" s="23"/>
    </row>
    <row r="86" spans="1:30" x14ac:dyDescent="0.25">
      <c r="A86" s="18">
        <f>Tâches!A84</f>
        <v>79</v>
      </c>
      <c r="B86" t="s">
        <v>316</v>
      </c>
      <c r="C86" s="18" t="str">
        <f>Tâches!B84</f>
        <v>Afficher sur la carte les filtres issus des nouvelles données de la CACPL</v>
      </c>
      <c r="D86" s="22"/>
      <c r="E86" s="21"/>
      <c r="F86" s="21"/>
      <c r="G86" s="21"/>
      <c r="H86" s="21"/>
      <c r="I86" s="20"/>
      <c r="J86" s="20"/>
      <c r="K86" s="21"/>
      <c r="L86" s="21"/>
      <c r="M86" s="21"/>
      <c r="N86" s="21"/>
      <c r="O86" s="21"/>
      <c r="P86" s="20"/>
      <c r="Q86" s="20"/>
      <c r="R86" s="21"/>
      <c r="S86" s="21"/>
      <c r="T86" s="21"/>
      <c r="U86" s="21"/>
      <c r="V86" s="21"/>
      <c r="W86" s="20"/>
      <c r="X86" s="20"/>
      <c r="Y86" s="21"/>
      <c r="Z86" s="21"/>
      <c r="AA86" s="21"/>
      <c r="AB86" s="21"/>
      <c r="AC86" s="21"/>
      <c r="AD86" s="23"/>
    </row>
    <row r="87" spans="1:30" x14ac:dyDescent="0.25">
      <c r="A87" s="18">
        <f>Tâches!A85</f>
        <v>80</v>
      </c>
      <c r="B87" t="s">
        <v>319</v>
      </c>
      <c r="C87" s="18" t="str">
        <f>Tâches!B85</f>
        <v>Interpréter l'adéquation entre collecteurs et nouvelles données de la CACPL</v>
      </c>
      <c r="D87" s="22"/>
      <c r="E87" s="21"/>
      <c r="F87" s="21"/>
      <c r="G87" s="21"/>
      <c r="H87" s="21"/>
      <c r="I87" s="20"/>
      <c r="J87" s="20"/>
      <c r="K87" s="21"/>
      <c r="L87" s="21"/>
      <c r="M87" s="21"/>
      <c r="N87" s="21"/>
      <c r="O87" s="21"/>
      <c r="P87" s="20"/>
      <c r="Q87" s="20"/>
      <c r="R87" s="21"/>
      <c r="S87" s="21"/>
      <c r="T87" s="21"/>
      <c r="U87" s="21"/>
      <c r="V87" s="21"/>
      <c r="W87" s="20"/>
      <c r="X87" s="20"/>
      <c r="Y87" s="21"/>
      <c r="Z87" s="21"/>
      <c r="AA87" s="21"/>
      <c r="AB87" s="21"/>
      <c r="AC87" s="21"/>
      <c r="AD87" s="23"/>
    </row>
    <row r="88" spans="1:30" x14ac:dyDescent="0.25">
      <c r="A88" s="18">
        <f>Tâches!A86</f>
        <v>81</v>
      </c>
      <c r="B88" t="s">
        <v>316</v>
      </c>
      <c r="C88" s="18" t="str">
        <f>Tâches!B86</f>
        <v>Définir les facteurs principaux d'utilsation des collecteurs</v>
      </c>
      <c r="D88" s="22"/>
      <c r="E88" s="21"/>
      <c r="F88" s="21"/>
      <c r="G88" s="21"/>
      <c r="H88" s="21"/>
      <c r="I88" s="20"/>
      <c r="J88" s="20"/>
      <c r="K88" s="21"/>
      <c r="L88" s="21"/>
      <c r="M88" s="21"/>
      <c r="N88" s="21"/>
      <c r="O88" s="21"/>
      <c r="P88" s="20"/>
      <c r="Q88" s="20"/>
      <c r="R88" s="21"/>
      <c r="S88" s="21"/>
      <c r="T88" s="21"/>
      <c r="U88" s="21"/>
      <c r="V88" s="21"/>
      <c r="W88" s="20"/>
      <c r="X88" s="20"/>
      <c r="Y88" s="21"/>
      <c r="Z88" s="21"/>
      <c r="AA88" s="21"/>
      <c r="AB88" s="21"/>
      <c r="AC88" s="21"/>
      <c r="AD88" s="23"/>
    </row>
    <row r="89" spans="1:30" x14ac:dyDescent="0.25">
      <c r="A89" s="18">
        <f>Tâches!A87</f>
        <v>82</v>
      </c>
      <c r="B89" t="s">
        <v>316</v>
      </c>
      <c r="C89" s="18" t="str">
        <f>Tâches!B87</f>
        <v>Définir les types d'usager</v>
      </c>
      <c r="D89" s="22"/>
      <c r="E89" s="21"/>
      <c r="F89" s="21"/>
      <c r="G89" s="21"/>
      <c r="H89" s="21"/>
      <c r="I89" s="20"/>
      <c r="J89" s="20"/>
      <c r="K89" s="21"/>
      <c r="L89" s="21"/>
      <c r="M89" s="21"/>
      <c r="N89" s="21"/>
      <c r="O89" s="21"/>
      <c r="P89" s="20"/>
      <c r="Q89" s="20"/>
      <c r="R89" s="21"/>
      <c r="S89" s="21"/>
      <c r="T89" s="21"/>
      <c r="U89" s="21"/>
      <c r="V89" s="21"/>
      <c r="W89" s="20"/>
      <c r="X89" s="20"/>
      <c r="Y89" s="21"/>
      <c r="Z89" s="21"/>
      <c r="AA89" s="21"/>
      <c r="AB89" s="21"/>
      <c r="AC89" s="21"/>
      <c r="AD89" s="23"/>
    </row>
    <row r="90" spans="1:30" x14ac:dyDescent="0.25">
      <c r="A90" s="18">
        <f>Tâches!A88</f>
        <v>83</v>
      </c>
      <c r="B90" t="s">
        <v>316</v>
      </c>
      <c r="C90" s="18" t="str">
        <f>Tâches!B88</f>
        <v>Définir les groupes de collecteurs</v>
      </c>
      <c r="D90" s="22"/>
      <c r="E90" s="21"/>
      <c r="F90" s="21"/>
      <c r="G90" s="21"/>
      <c r="H90" s="21"/>
      <c r="I90" s="20"/>
      <c r="J90" s="20"/>
      <c r="K90" s="21"/>
      <c r="L90" s="21"/>
      <c r="M90" s="21"/>
      <c r="N90" s="21"/>
      <c r="O90" s="21"/>
      <c r="P90" s="20"/>
      <c r="Q90" s="20"/>
      <c r="R90" s="21"/>
      <c r="S90" s="21"/>
      <c r="T90" s="21"/>
      <c r="U90" s="21"/>
      <c r="V90" s="21"/>
      <c r="W90" s="20"/>
      <c r="X90" s="20"/>
      <c r="Y90" s="21"/>
      <c r="Z90" s="21"/>
      <c r="AA90" s="21"/>
      <c r="AB90" s="21"/>
      <c r="AC90" s="21"/>
      <c r="AD90" s="23"/>
    </row>
    <row r="91" spans="1:30" x14ac:dyDescent="0.25">
      <c r="A91" s="18">
        <f>Tâches!A89</f>
        <v>84</v>
      </c>
      <c r="B91" t="s">
        <v>316</v>
      </c>
      <c r="C91" s="18" t="str">
        <f>Tâches!B89</f>
        <v>Détecter et prévoir l'utilisation des collecteurs</v>
      </c>
      <c r="D91" s="22"/>
      <c r="E91" s="21"/>
      <c r="F91" s="21"/>
      <c r="G91" s="21"/>
      <c r="H91" s="21"/>
      <c r="I91" s="20"/>
      <c r="J91" s="20"/>
      <c r="K91" s="21"/>
      <c r="L91" s="21"/>
      <c r="M91" s="21"/>
      <c r="N91" s="21"/>
      <c r="O91" s="21"/>
      <c r="P91" s="20"/>
      <c r="Q91" s="20"/>
      <c r="R91" s="21"/>
      <c r="S91" s="21"/>
      <c r="T91" s="21"/>
      <c r="U91" s="21"/>
      <c r="V91" s="21"/>
      <c r="W91" s="20"/>
      <c r="X91" s="20"/>
      <c r="Y91" s="21"/>
      <c r="Z91" s="21"/>
      <c r="AA91" s="21"/>
      <c r="AB91" s="21"/>
      <c r="AC91" s="21"/>
      <c r="AD91" s="23"/>
    </row>
    <row r="92" spans="1:30" x14ac:dyDescent="0.25">
      <c r="A92" s="18">
        <f>Tâches!A90</f>
        <v>85</v>
      </c>
      <c r="B92" t="s">
        <v>316</v>
      </c>
      <c r="C92" s="18" t="str">
        <f>Tâches!B90</f>
        <v>Transformer le tableau de bord en service</v>
      </c>
      <c r="D92" s="22"/>
      <c r="E92" s="21"/>
      <c r="F92" s="21"/>
      <c r="G92" s="21"/>
      <c r="H92" s="21"/>
      <c r="I92" s="20"/>
      <c r="J92" s="20"/>
      <c r="K92" s="21"/>
      <c r="L92" s="21"/>
      <c r="M92" s="21"/>
      <c r="N92" s="21"/>
      <c r="O92" s="21"/>
      <c r="P92" s="20"/>
      <c r="Q92" s="20"/>
      <c r="R92" s="21"/>
      <c r="S92" s="21"/>
      <c r="T92" s="21"/>
      <c r="U92" s="21"/>
      <c r="V92" s="21"/>
      <c r="W92" s="20"/>
      <c r="X92" s="20"/>
      <c r="Y92" s="21"/>
      <c r="Z92" s="21"/>
      <c r="AA92" s="21"/>
      <c r="AB92" s="21"/>
      <c r="AC92" s="21"/>
      <c r="AD92" s="23"/>
    </row>
    <row r="93" spans="1:30" x14ac:dyDescent="0.25">
      <c r="A93" s="18">
        <f>Tâches!A91</f>
        <v>86</v>
      </c>
      <c r="B93" t="s">
        <v>316</v>
      </c>
      <c r="C93" s="18" t="str">
        <f>Tâches!B91</f>
        <v>Créer une API pour le service</v>
      </c>
      <c r="D93" s="22"/>
      <c r="E93" s="21"/>
      <c r="F93" s="21"/>
      <c r="G93" s="21"/>
      <c r="H93" s="21"/>
      <c r="I93" s="20"/>
      <c r="J93" s="20"/>
      <c r="K93" s="21"/>
      <c r="L93" s="21"/>
      <c r="M93" s="21"/>
      <c r="N93" s="21"/>
      <c r="O93" s="21"/>
      <c r="P93" s="20"/>
      <c r="Q93" s="20"/>
      <c r="R93" s="21"/>
      <c r="S93" s="21"/>
      <c r="T93" s="21"/>
      <c r="U93" s="21"/>
      <c r="V93" s="21"/>
      <c r="W93" s="20"/>
      <c r="X93" s="20"/>
      <c r="Y93" s="21"/>
      <c r="Z93" s="21"/>
      <c r="AA93" s="21"/>
      <c r="AB93" s="21"/>
      <c r="AC93" s="21"/>
      <c r="AD93" s="23"/>
    </row>
    <row r="94" spans="1:30" x14ac:dyDescent="0.25">
      <c r="A94" s="18">
        <f>Tâches!A92</f>
        <v>87</v>
      </c>
      <c r="B94" t="s">
        <v>316</v>
      </c>
      <c r="C94" s="18" t="str">
        <f>Tâches!B92</f>
        <v>Afficher et rendre éditable les tables de la BDD sur le tableau de bord</v>
      </c>
      <c r="D94" s="22"/>
      <c r="E94" s="21"/>
      <c r="F94" s="21"/>
      <c r="G94" s="21"/>
      <c r="H94" s="21"/>
      <c r="I94" s="20"/>
      <c r="J94" s="20"/>
      <c r="K94" s="21"/>
      <c r="L94" s="21"/>
      <c r="M94" s="21"/>
      <c r="N94" s="21"/>
      <c r="O94" s="21"/>
      <c r="P94" s="20"/>
      <c r="Q94" s="20"/>
      <c r="R94" s="21"/>
      <c r="S94" s="21"/>
      <c r="T94" s="21"/>
      <c r="U94" s="21"/>
      <c r="V94" s="21"/>
      <c r="W94" s="20"/>
      <c r="X94" s="20"/>
      <c r="Y94" s="21"/>
      <c r="Z94" s="21"/>
      <c r="AA94" s="21"/>
      <c r="AB94" s="21"/>
      <c r="AC94" s="21"/>
      <c r="AD94" s="23"/>
    </row>
    <row r="95" spans="1:30" x14ac:dyDescent="0.25">
      <c r="A95" s="18">
        <f>Tâches!A93</f>
        <v>88</v>
      </c>
      <c r="B95" t="s">
        <v>316</v>
      </c>
      <c r="C95" s="18" t="str">
        <f>Tâches!B93</f>
        <v xml:space="preserve">Gérer la persistance des données éditées dans la BDD </v>
      </c>
      <c r="D95" s="22"/>
      <c r="E95" s="21"/>
      <c r="F95" s="21"/>
      <c r="G95" s="21"/>
      <c r="H95" s="21"/>
      <c r="I95" s="20"/>
      <c r="J95" s="20"/>
      <c r="K95" s="21"/>
      <c r="L95" s="21"/>
      <c r="M95" s="21"/>
      <c r="N95" s="21"/>
      <c r="O95" s="21"/>
      <c r="P95" s="20"/>
      <c r="Q95" s="20"/>
      <c r="R95" s="21"/>
      <c r="S95" s="21"/>
      <c r="T95" s="21"/>
      <c r="U95" s="21"/>
      <c r="V95" s="21"/>
      <c r="W95" s="20"/>
      <c r="X95" s="20"/>
      <c r="Y95" s="21"/>
      <c r="Z95" s="21"/>
      <c r="AA95" s="21"/>
      <c r="AB95" s="21"/>
      <c r="AC95" s="21"/>
      <c r="AD95" s="23"/>
    </row>
    <row r="96" spans="1:30" x14ac:dyDescent="0.25">
      <c r="A96" s="18">
        <f>Tâches!A94</f>
        <v>89</v>
      </c>
      <c r="B96" t="s">
        <v>318</v>
      </c>
      <c r="C96" s="18" t="str">
        <f>Tâches!B94</f>
        <v>Créer le formulaire pour les comptes utilisateurs</v>
      </c>
      <c r="D96" s="22"/>
      <c r="E96" s="21"/>
      <c r="F96" s="21"/>
      <c r="G96" s="21"/>
      <c r="H96" s="21"/>
      <c r="I96" s="20"/>
      <c r="J96" s="20"/>
      <c r="K96" s="21"/>
      <c r="L96" s="21"/>
      <c r="M96" s="21"/>
      <c r="N96" s="21"/>
      <c r="O96" s="21"/>
      <c r="P96" s="20"/>
      <c r="Q96" s="20"/>
      <c r="R96" s="21"/>
      <c r="S96" s="21"/>
      <c r="T96" s="21"/>
      <c r="U96" s="21"/>
      <c r="V96" s="21"/>
      <c r="W96" s="20"/>
      <c r="X96" s="20"/>
      <c r="Y96" s="21"/>
      <c r="Z96" s="21"/>
      <c r="AA96" s="21"/>
      <c r="AB96" s="21"/>
      <c r="AC96" s="21"/>
      <c r="AD96" s="23"/>
    </row>
    <row r="97" spans="1:30" x14ac:dyDescent="0.25">
      <c r="A97" s="18">
        <f>Tâches!A95</f>
        <v>90</v>
      </c>
      <c r="B97" t="s">
        <v>316</v>
      </c>
      <c r="C97" s="18" t="str">
        <f>Tâches!B95</f>
        <v xml:space="preserve">Gérer les comptes utilisateurs </v>
      </c>
      <c r="D97" s="22"/>
      <c r="E97" s="21"/>
      <c r="F97" s="21"/>
      <c r="G97" s="21"/>
      <c r="H97" s="21"/>
      <c r="I97" s="20"/>
      <c r="J97" s="20"/>
      <c r="K97" s="21"/>
      <c r="L97" s="21"/>
      <c r="M97" s="21"/>
      <c r="N97" s="21"/>
      <c r="O97" s="21"/>
      <c r="P97" s="20"/>
      <c r="Q97" s="20"/>
      <c r="R97" s="21"/>
      <c r="S97" s="21"/>
      <c r="T97" s="21"/>
      <c r="U97" s="21"/>
      <c r="V97" s="21"/>
      <c r="W97" s="20"/>
      <c r="X97" s="20"/>
      <c r="Y97" s="21"/>
      <c r="Z97" s="21"/>
      <c r="AA97" s="21"/>
      <c r="AB97" s="21"/>
      <c r="AC97" s="21"/>
      <c r="AD97" s="23"/>
    </row>
    <row r="98" spans="1:30" x14ac:dyDescent="0.25">
      <c r="A98" s="18">
        <f>Tâches!A96</f>
        <v>91</v>
      </c>
      <c r="B98" t="s">
        <v>316</v>
      </c>
      <c r="C98" s="18" t="str">
        <f>Tâches!B96</f>
        <v>Restreindre l'accès de certaines fonctionnalités aux utilisateurs</v>
      </c>
      <c r="D98" s="22"/>
      <c r="E98" s="21"/>
      <c r="F98" s="21"/>
      <c r="G98" s="21"/>
      <c r="H98" s="21"/>
      <c r="I98" s="20"/>
      <c r="J98" s="20"/>
      <c r="K98" s="21"/>
      <c r="L98" s="21"/>
      <c r="M98" s="21"/>
      <c r="N98" s="21"/>
      <c r="O98" s="21"/>
      <c r="P98" s="20"/>
      <c r="Q98" s="20"/>
      <c r="R98" s="21"/>
      <c r="S98" s="21"/>
      <c r="T98" s="21"/>
      <c r="U98" s="21"/>
      <c r="V98" s="21"/>
      <c r="W98" s="20"/>
      <c r="X98" s="20"/>
      <c r="Y98" s="21"/>
      <c r="Z98" s="21"/>
      <c r="AA98" s="21"/>
      <c r="AB98" s="21"/>
      <c r="AC98" s="21"/>
      <c r="AD98" s="23"/>
    </row>
    <row r="99" spans="1:30" x14ac:dyDescent="0.25">
      <c r="A99" s="18">
        <f>Tâches!A97</f>
        <v>92</v>
      </c>
      <c r="B99" t="s">
        <v>315</v>
      </c>
      <c r="C99" s="18" t="str">
        <f>Tâches!B97</f>
        <v>Créer un data lake pour tous les jeux de données</v>
      </c>
      <c r="D99" s="22"/>
      <c r="E99" s="21"/>
      <c r="F99" s="21"/>
      <c r="G99" s="21"/>
      <c r="H99" s="21"/>
      <c r="I99" s="20"/>
      <c r="J99" s="20"/>
      <c r="K99" s="21"/>
      <c r="L99" s="21"/>
      <c r="M99" s="21"/>
      <c r="N99" s="21"/>
      <c r="O99" s="21"/>
      <c r="P99" s="20"/>
      <c r="Q99" s="20"/>
      <c r="R99" s="21"/>
      <c r="S99" s="21"/>
      <c r="T99" s="21"/>
      <c r="U99" s="21"/>
      <c r="V99" s="21"/>
      <c r="W99" s="20"/>
      <c r="X99" s="20"/>
      <c r="Y99" s="21"/>
      <c r="Z99" s="21"/>
      <c r="AA99" s="21"/>
      <c r="AB99" s="21"/>
      <c r="AC99" s="21"/>
      <c r="AD99" s="23"/>
    </row>
    <row r="100" spans="1:30" x14ac:dyDescent="0.25">
      <c r="A100" s="18">
        <f>Tâches!A98</f>
        <v>93</v>
      </c>
      <c r="B100" t="s">
        <v>315</v>
      </c>
      <c r="C100" s="18" t="str">
        <f>Tâches!B98</f>
        <v>Intégrer les jeux de données dans le data lake</v>
      </c>
      <c r="D100" s="22"/>
      <c r="E100" s="21"/>
      <c r="F100" s="21"/>
      <c r="G100" s="21"/>
      <c r="H100" s="21"/>
      <c r="I100" s="20"/>
      <c r="J100" s="20"/>
      <c r="K100" s="21"/>
      <c r="L100" s="21"/>
      <c r="M100" s="21"/>
      <c r="N100" s="21"/>
      <c r="O100" s="21"/>
      <c r="P100" s="20"/>
      <c r="Q100" s="20"/>
      <c r="R100" s="21"/>
      <c r="S100" s="21"/>
      <c r="T100" s="21"/>
      <c r="U100" s="21"/>
      <c r="V100" s="21"/>
      <c r="W100" s="20"/>
      <c r="X100" s="20"/>
      <c r="Y100" s="21"/>
      <c r="Z100" s="21"/>
      <c r="AA100" s="21"/>
      <c r="AB100" s="21"/>
      <c r="AC100" s="21"/>
      <c r="AD100" s="23"/>
    </row>
    <row r="101" spans="1:30" x14ac:dyDescent="0.25">
      <c r="A101" s="18">
        <f>Tâches!A99</f>
        <v>94</v>
      </c>
      <c r="B101" t="s">
        <v>316</v>
      </c>
      <c r="C101" s="18" t="str">
        <f>Tâches!B99</f>
        <v>Récupérer et éditer les informations du data lake</v>
      </c>
      <c r="D101" s="22"/>
      <c r="E101" s="21"/>
      <c r="F101" s="21"/>
      <c r="G101" s="21"/>
      <c r="H101" s="21"/>
      <c r="I101" s="20"/>
      <c r="J101" s="20"/>
      <c r="K101" s="21"/>
      <c r="L101" s="21"/>
      <c r="M101" s="21"/>
      <c r="N101" s="21"/>
      <c r="O101" s="21"/>
      <c r="P101" s="20"/>
      <c r="Q101" s="20"/>
      <c r="R101" s="21"/>
      <c r="S101" s="21"/>
      <c r="T101" s="21"/>
      <c r="U101" s="21"/>
      <c r="V101" s="21"/>
      <c r="W101" s="20"/>
      <c r="X101" s="20"/>
      <c r="Y101" s="21"/>
      <c r="Z101" s="21"/>
      <c r="AA101" s="21"/>
      <c r="AB101" s="21"/>
      <c r="AC101" s="21"/>
      <c r="AD101" s="23"/>
    </row>
    <row r="102" spans="1:30" x14ac:dyDescent="0.25">
      <c r="A102" s="18">
        <f>Tâches!A100</f>
        <v>95</v>
      </c>
      <c r="B102" t="s">
        <v>313</v>
      </c>
      <c r="C102" s="18" t="str">
        <f>Tâches!B100</f>
        <v>Créer un exécutable</v>
      </c>
      <c r="D102" s="22"/>
      <c r="E102" s="21"/>
      <c r="F102" s="21"/>
      <c r="G102" s="21"/>
      <c r="H102" s="21"/>
      <c r="I102" s="20"/>
      <c r="J102" s="20"/>
      <c r="K102" s="21"/>
      <c r="L102" s="21"/>
      <c r="M102" s="21"/>
      <c r="N102" s="21"/>
      <c r="O102" s="21"/>
      <c r="P102" s="20"/>
      <c r="Q102" s="20"/>
      <c r="R102" s="21"/>
      <c r="S102" s="21"/>
      <c r="T102" s="21"/>
      <c r="U102" s="21"/>
      <c r="V102" s="21"/>
      <c r="W102" s="20"/>
      <c r="X102" s="20"/>
      <c r="Y102" s="21"/>
      <c r="Z102" s="21"/>
      <c r="AA102" s="21"/>
      <c r="AB102" s="21"/>
      <c r="AC102" s="21"/>
      <c r="AD102" s="23"/>
    </row>
    <row r="103" spans="1:30" x14ac:dyDescent="0.25">
      <c r="A103" s="27">
        <f>Tâches!A101</f>
        <v>96</v>
      </c>
      <c r="B103" t="s">
        <v>320</v>
      </c>
      <c r="C103" s="61" t="str">
        <f>Tâches!B101</f>
        <v>Se documenter sur les directives quant à la gestion des déchets</v>
      </c>
      <c r="D103" s="60"/>
      <c r="E103" s="21"/>
      <c r="F103" s="21"/>
      <c r="G103" s="21"/>
      <c r="H103" s="21"/>
      <c r="I103" s="28"/>
      <c r="J103" s="20"/>
      <c r="K103" s="21"/>
      <c r="L103" s="21"/>
      <c r="M103" s="21"/>
      <c r="N103" s="21"/>
      <c r="O103" s="21"/>
      <c r="P103" s="28"/>
      <c r="Q103" s="28"/>
      <c r="R103" s="21"/>
      <c r="S103" s="21"/>
      <c r="T103" s="21"/>
      <c r="U103" s="21"/>
      <c r="V103" s="21"/>
      <c r="W103" s="28"/>
      <c r="X103" s="28"/>
      <c r="Y103" s="21"/>
      <c r="Z103" s="21"/>
      <c r="AA103" s="21"/>
      <c r="AB103" s="21"/>
      <c r="AC103" s="21"/>
      <c r="AD103" s="23"/>
    </row>
    <row r="104" spans="1:30" x14ac:dyDescent="0.25">
      <c r="A104" s="27">
        <f>Tâches!A102</f>
        <v>97</v>
      </c>
      <c r="B104" t="s">
        <v>319</v>
      </c>
      <c r="C104" s="61" t="str">
        <f>Tâches!B102</f>
        <v>Evaluer la conformité de la CACPL vis-à-vis des directives sur les déchets</v>
      </c>
      <c r="D104" s="60"/>
      <c r="E104" s="21"/>
      <c r="F104" s="21"/>
      <c r="G104" s="21"/>
      <c r="H104" s="21"/>
      <c r="I104" s="28"/>
      <c r="J104" s="20"/>
      <c r="K104" s="21"/>
      <c r="L104" s="21"/>
      <c r="M104" s="21"/>
      <c r="N104" s="21"/>
      <c r="O104" s="21"/>
      <c r="P104" s="28"/>
      <c r="Q104" s="28"/>
      <c r="R104" s="21"/>
      <c r="S104" s="21"/>
      <c r="T104" s="21"/>
      <c r="U104" s="21"/>
      <c r="V104" s="21"/>
      <c r="W104" s="28"/>
      <c r="X104" s="28"/>
      <c r="Y104" s="21"/>
      <c r="Z104" s="21"/>
      <c r="AA104" s="21"/>
      <c r="AB104" s="21"/>
      <c r="AC104" s="21"/>
      <c r="AD104" s="23"/>
    </row>
    <row r="105" spans="1:30" x14ac:dyDescent="0.25">
      <c r="A105" s="27">
        <f>Tâches!A103</f>
        <v>98</v>
      </c>
      <c r="B105" t="s">
        <v>320</v>
      </c>
      <c r="C105" s="61" t="str">
        <f>Tâches!B103</f>
        <v>Collecter les données et résultats de collecte d'autres villes</v>
      </c>
      <c r="D105" s="60"/>
      <c r="E105" s="21"/>
      <c r="F105" s="21"/>
      <c r="G105" s="21"/>
      <c r="H105" s="21"/>
      <c r="I105" s="28"/>
      <c r="J105" s="20"/>
      <c r="K105" s="21"/>
      <c r="L105" s="21"/>
      <c r="M105" s="21"/>
      <c r="N105" s="21"/>
      <c r="O105" s="21"/>
      <c r="P105" s="28"/>
      <c r="Q105" s="28"/>
      <c r="R105" s="21"/>
      <c r="S105" s="21"/>
      <c r="T105" s="21"/>
      <c r="U105" s="21"/>
      <c r="V105" s="21"/>
      <c r="W105" s="28"/>
      <c r="X105" s="28"/>
      <c r="Y105" s="21"/>
      <c r="Z105" s="21"/>
      <c r="AA105" s="21"/>
      <c r="AB105" s="21"/>
      <c r="AC105" s="21"/>
      <c r="AD105" s="23"/>
    </row>
    <row r="106" spans="1:30" x14ac:dyDescent="0.25">
      <c r="A106" s="27">
        <f>Tâches!A104</f>
        <v>99</v>
      </c>
      <c r="B106" t="s">
        <v>319</v>
      </c>
      <c r="C106" s="61" t="str">
        <f>Tâches!B104</f>
        <v>Comparer les dispositifs de collecte et résultats de la CACPL avec ceux d'autres villes</v>
      </c>
      <c r="D106" s="60"/>
      <c r="E106" s="21"/>
      <c r="F106" s="21"/>
      <c r="G106" s="21"/>
      <c r="H106" s="21"/>
      <c r="I106" s="28"/>
      <c r="J106" s="20"/>
      <c r="K106" s="21"/>
      <c r="L106" s="21"/>
      <c r="M106" s="21"/>
      <c r="N106" s="21"/>
      <c r="O106" s="21"/>
      <c r="P106" s="28"/>
      <c r="Q106" s="28"/>
      <c r="R106" s="21"/>
      <c r="S106" s="21"/>
      <c r="T106" s="21"/>
      <c r="U106" s="21"/>
      <c r="V106" s="21"/>
      <c r="W106" s="28"/>
      <c r="X106" s="28"/>
      <c r="Y106" s="21"/>
      <c r="Z106" s="21"/>
      <c r="AA106" s="21"/>
      <c r="AB106" s="21"/>
      <c r="AC106" s="21"/>
      <c r="AD106" s="23"/>
    </row>
    <row r="107" spans="1:30" x14ac:dyDescent="0.25">
      <c r="A107" s="27">
        <f>Tâches!A105</f>
        <v>100</v>
      </c>
      <c r="B107" t="s">
        <v>320</v>
      </c>
      <c r="C107" s="61" t="str">
        <f>Tâches!B105</f>
        <v>Récupérer les données pertinentes sur le site de Météo-France</v>
      </c>
      <c r="D107" s="60"/>
      <c r="E107" s="21"/>
      <c r="F107" s="21"/>
      <c r="G107" s="21"/>
      <c r="H107" s="21"/>
      <c r="I107" s="28"/>
      <c r="J107" s="20"/>
      <c r="K107" s="21"/>
      <c r="L107" s="21"/>
      <c r="M107" s="21"/>
      <c r="N107" s="21"/>
      <c r="O107" s="21"/>
      <c r="P107" s="28"/>
      <c r="Q107" s="28"/>
      <c r="R107" s="21"/>
      <c r="S107" s="21"/>
      <c r="T107" s="21"/>
      <c r="U107" s="21"/>
      <c r="V107" s="21"/>
      <c r="W107" s="28"/>
      <c r="X107" s="28"/>
      <c r="Y107" s="21"/>
      <c r="Z107" s="21"/>
      <c r="AA107" s="21"/>
      <c r="AB107" s="21"/>
      <c r="AC107" s="21"/>
      <c r="AD107" s="23"/>
    </row>
    <row r="108" spans="1:30" x14ac:dyDescent="0.25">
      <c r="A108" s="27">
        <f>Tâches!A106</f>
        <v>101</v>
      </c>
      <c r="B108" t="s">
        <v>316</v>
      </c>
      <c r="C108" s="61" t="str">
        <f>Tâches!B106</f>
        <v>Détecter et prévoir l'utilisation des collecteurs selon la météo</v>
      </c>
      <c r="D108" s="60"/>
      <c r="E108" s="21"/>
      <c r="F108" s="21"/>
      <c r="G108" s="21"/>
      <c r="H108" s="21"/>
      <c r="I108" s="28"/>
      <c r="J108" s="20"/>
      <c r="K108" s="21"/>
      <c r="L108" s="21"/>
      <c r="M108" s="21"/>
      <c r="N108" s="21"/>
      <c r="O108" s="21"/>
      <c r="P108" s="28"/>
      <c r="Q108" s="28"/>
      <c r="R108" s="21"/>
      <c r="S108" s="21"/>
      <c r="T108" s="21"/>
      <c r="U108" s="21"/>
      <c r="V108" s="21"/>
      <c r="W108" s="28"/>
      <c r="X108" s="28"/>
      <c r="Y108" s="21"/>
      <c r="Z108" s="21"/>
      <c r="AA108" s="21"/>
      <c r="AB108" s="21"/>
      <c r="AC108" s="21"/>
      <c r="AD108" s="23"/>
    </row>
    <row r="109" spans="1:30" x14ac:dyDescent="0.25">
      <c r="A109" s="27">
        <f>Tâches!A107</f>
        <v>102</v>
      </c>
      <c r="B109" t="s">
        <v>316</v>
      </c>
      <c r="C109" s="61" t="str">
        <f>Tâches!B107</f>
        <v>Récupérer les information météorologiques en continu</v>
      </c>
      <c r="D109" s="60"/>
      <c r="E109" s="21"/>
      <c r="F109" s="21"/>
      <c r="G109" s="21"/>
      <c r="H109" s="21"/>
      <c r="I109" s="28"/>
      <c r="J109" s="20"/>
      <c r="K109" s="21"/>
      <c r="L109" s="21"/>
      <c r="M109" s="21"/>
      <c r="N109" s="21"/>
      <c r="O109" s="21"/>
      <c r="P109" s="28"/>
      <c r="Q109" s="28"/>
      <c r="R109" s="21"/>
      <c r="S109" s="21"/>
      <c r="T109" s="21"/>
      <c r="U109" s="21"/>
      <c r="V109" s="21"/>
      <c r="W109" s="28"/>
      <c r="X109" s="28"/>
      <c r="Y109" s="21"/>
      <c r="Z109" s="21"/>
      <c r="AA109" s="21"/>
      <c r="AB109" s="21"/>
      <c r="AC109" s="21"/>
      <c r="AD109" s="23"/>
    </row>
    <row r="110" spans="1:30" x14ac:dyDescent="0.25">
      <c r="A110" s="27">
        <f>Tâches!A108</f>
        <v>103</v>
      </c>
      <c r="B110" t="s">
        <v>316</v>
      </c>
      <c r="C110" s="61" t="str">
        <f>Tâches!B108</f>
        <v>Afficher sur la carte les filtres météo</v>
      </c>
      <c r="D110" s="60"/>
      <c r="E110" s="21"/>
      <c r="F110" s="21"/>
      <c r="G110" s="21"/>
      <c r="H110" s="21"/>
      <c r="I110" s="28"/>
      <c r="J110" s="20"/>
      <c r="K110" s="21"/>
      <c r="L110" s="21"/>
      <c r="M110" s="21"/>
      <c r="N110" s="21"/>
      <c r="O110" s="21"/>
      <c r="P110" s="28"/>
      <c r="Q110" s="28"/>
      <c r="R110" s="21"/>
      <c r="S110" s="21"/>
      <c r="T110" s="21"/>
      <c r="U110" s="21"/>
      <c r="V110" s="21"/>
      <c r="W110" s="28"/>
      <c r="X110" s="28"/>
      <c r="Y110" s="21"/>
      <c r="Z110" s="21"/>
      <c r="AA110" s="21"/>
      <c r="AB110" s="21"/>
      <c r="AC110" s="21"/>
      <c r="AD110" s="23"/>
    </row>
    <row r="111" spans="1:30" x14ac:dyDescent="0.25">
      <c r="A111" s="35">
        <f>Tâches!A109</f>
        <v>104</v>
      </c>
      <c r="B111" s="29" t="s">
        <v>316</v>
      </c>
      <c r="C111" s="62" t="str">
        <f>Tâches!B109</f>
        <v>Actualiser les prévisions de collecte sur la carte selon la météo</v>
      </c>
      <c r="D111" s="32"/>
      <c r="E111" s="32"/>
      <c r="F111" s="32"/>
      <c r="G111" s="32"/>
      <c r="H111" s="32"/>
      <c r="I111" s="33"/>
      <c r="J111" s="33"/>
      <c r="K111" s="32"/>
      <c r="L111" s="32"/>
      <c r="M111" s="32"/>
      <c r="N111" s="32"/>
      <c r="O111" s="32"/>
      <c r="P111" s="33"/>
      <c r="Q111" s="33"/>
      <c r="R111" s="32"/>
      <c r="S111" s="32"/>
      <c r="T111" s="32"/>
      <c r="U111" s="32"/>
      <c r="V111" s="32"/>
      <c r="W111" s="33"/>
      <c r="X111" s="33"/>
      <c r="Y111" s="32"/>
      <c r="Z111" s="32"/>
      <c r="AA111" s="32"/>
      <c r="AB111" s="32"/>
      <c r="AC111" s="32"/>
      <c r="AD111" s="34"/>
    </row>
    <row r="122" spans="2:2" x14ac:dyDescent="0.25">
      <c r="B122" s="16"/>
    </row>
  </sheetData>
  <mergeCells count="13">
    <mergeCell ref="A1:AD1"/>
    <mergeCell ref="A2:AD2"/>
    <mergeCell ref="A3:C3"/>
    <mergeCell ref="A52:AD52"/>
    <mergeCell ref="A53:C53"/>
    <mergeCell ref="D53:J53"/>
    <mergeCell ref="K53:Q53"/>
    <mergeCell ref="R53:X53"/>
    <mergeCell ref="Y53:AD53"/>
    <mergeCell ref="D3:J3"/>
    <mergeCell ref="K3:Q3"/>
    <mergeCell ref="R3:X3"/>
    <mergeCell ref="Y3:AD3"/>
  </mergeCells>
  <conditionalFormatting sqref="B5:B51 B55:B111">
    <cfRule type="cellIs" dxfId="117" priority="1" operator="equal">
      <formula>"Programmation"</formula>
    </cfRule>
    <cfRule type="cellIs" dxfId="116" priority="2" operator="equal">
      <formula>"Recherche"</formula>
    </cfRule>
    <cfRule type="cellIs" dxfId="115" priority="3" operator="equal">
      <formula>"Analyse"</formula>
    </cfRule>
    <cfRule type="cellIs" dxfId="114" priority="4" operator="equal">
      <formula>"Débogage"</formula>
    </cfRule>
    <cfRule type="cellIs" dxfId="113" priority="5" operator="equal">
      <formula>"Test"</formula>
    </cfRule>
    <cfRule type="cellIs" dxfId="112" priority="6" operator="equal">
      <formula>"Technique"</formula>
    </cfRule>
    <cfRule type="cellIs" dxfId="111" priority="7" operator="equal">
      <formula>"Web"</formula>
    </cfRule>
    <cfRule type="cellIs" dxfId="110" priority="9" operator="equal">
      <formula>"Gestion"</formula>
    </cfRule>
    <cfRule type="cellIs" dxfId="109" priority="10" operator="equal">
      <formula>"Rédaction"</formula>
    </cfRule>
    <cfRule type="cellIs" dxfId="108" priority="11" operator="equal">
      <formula>"Base de données"</formula>
    </cfRule>
    <cfRule type="cellIs" dxfId="107" priority="12" operator="equal">
      <formula>"Modélisation"</formula>
    </cfRule>
  </conditionalFormatting>
  <pageMargins left="0.7" right="0.7" top="0.75" bottom="0.75" header="0.3" footer="0.3"/>
  <pageSetup paperSize="9" orientation="landscape" horizontalDpi="4294967293" verticalDpi="4294967293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workbookViewId="0">
      <selection activeCell="D40" sqref="D40"/>
    </sheetView>
  </sheetViews>
  <sheetFormatPr defaultColWidth="11.5703125" defaultRowHeight="15" x14ac:dyDescent="0.25"/>
  <cols>
    <col min="1" max="1" width="5.42578125" bestFit="1" customWidth="1"/>
    <col min="2" max="2" width="63.28515625" bestFit="1" customWidth="1"/>
    <col min="3" max="3" width="17.140625" customWidth="1"/>
    <col min="4" max="4" width="16.42578125" customWidth="1"/>
    <col min="5" max="5" width="15.42578125" customWidth="1"/>
    <col min="6" max="6" width="14.140625" customWidth="1"/>
    <col min="7" max="7" width="15" customWidth="1"/>
    <col min="8" max="8" width="32.140625" customWidth="1"/>
    <col min="9" max="9" width="15.5703125" bestFit="1" customWidth="1"/>
  </cols>
  <sheetData>
    <row r="1" spans="1:8" ht="26.25" x14ac:dyDescent="0.4">
      <c r="A1" s="67" t="s">
        <v>321</v>
      </c>
      <c r="B1" s="67"/>
      <c r="C1" s="67"/>
      <c r="D1" s="67"/>
      <c r="E1" s="67"/>
      <c r="F1" s="67"/>
      <c r="G1" s="67"/>
      <c r="H1" s="67"/>
    </row>
    <row r="2" spans="1:8" ht="26.25" customHeight="1" x14ac:dyDescent="0.3">
      <c r="A2" s="69" t="s">
        <v>160</v>
      </c>
      <c r="B2" s="69"/>
      <c r="C2" s="69"/>
      <c r="D2" s="69"/>
      <c r="E2" s="69"/>
      <c r="F2" s="69"/>
      <c r="G2" s="69"/>
      <c r="H2" s="69"/>
    </row>
    <row r="3" spans="1:8" ht="30.75" customHeight="1" x14ac:dyDescent="0.25">
      <c r="A3" s="46" t="s">
        <v>0</v>
      </c>
      <c r="B3" s="47" t="s">
        <v>1</v>
      </c>
      <c r="C3" s="48" t="s">
        <v>322</v>
      </c>
      <c r="D3" s="49" t="s">
        <v>323</v>
      </c>
      <c r="E3" s="49" t="s">
        <v>324</v>
      </c>
      <c r="F3" s="50" t="s">
        <v>325</v>
      </c>
      <c r="G3" s="49" t="s">
        <v>326</v>
      </c>
      <c r="H3" s="50" t="s">
        <v>43</v>
      </c>
    </row>
    <row r="4" spans="1:8" x14ac:dyDescent="0.25">
      <c r="A4">
        <f>TachesPrincipales[[#This Row],[N°]]</f>
        <v>1</v>
      </c>
      <c r="B4" t="str">
        <f>TachesPrincipales[[#This Row],[Tâche]]</f>
        <v>Etablir le cahier des charges</v>
      </c>
      <c r="C4" s="14">
        <f>TachesPrincipales[[#This Row],[Travail (en jours-hommes)]]</f>
        <v>1</v>
      </c>
      <c r="D4" s="14">
        <v>1</v>
      </c>
      <c r="E4" s="2"/>
      <c r="F4" s="51">
        <f>IFERROR(AvancementPrincipal[[#This Row],[Temps consacré (jours-hommes)]]/(AvancementPrincipal[[#This Row],[Temps consacré (jours-hommes)]]+AvancementPrincipal[[#This Row],[Temps restant (jours-hommes)]]), 0)</f>
        <v>1</v>
      </c>
      <c r="G4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4" s="1"/>
    </row>
    <row r="5" spans="1:8" x14ac:dyDescent="0.25">
      <c r="A5">
        <f>TachesPrincipales[[#This Row],[N°]]</f>
        <v>2</v>
      </c>
      <c r="B5" t="str">
        <f>TachesPrincipales[[#This Row],[Tâche]]</f>
        <v>Etablir la liste des tâches</v>
      </c>
      <c r="C5" s="14">
        <f>TachesPrincipales[[#This Row],[Travail (en jours-hommes)]]</f>
        <v>1.5</v>
      </c>
      <c r="D5" s="14">
        <v>1.5</v>
      </c>
      <c r="E5" s="2"/>
      <c r="F5" s="51">
        <f>IFERROR(AvancementPrincipal[[#This Row],[Temps consacré (jours-hommes)]]/(AvancementPrincipal[[#This Row],[Temps consacré (jours-hommes)]]+AvancementPrincipal[[#This Row],[Temps restant (jours-hommes)]]), 0)</f>
        <v>1</v>
      </c>
      <c r="G5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5" s="1"/>
    </row>
    <row r="6" spans="1:8" x14ac:dyDescent="0.25">
      <c r="A6">
        <f>TachesPrincipales[[#This Row],[N°]]</f>
        <v>3</v>
      </c>
      <c r="B6" t="str">
        <f>TachesPrincipales[[#This Row],[Tâche]]</f>
        <v>Etablir le planning général</v>
      </c>
      <c r="C6" s="14">
        <f>TachesPrincipales[[#This Row],[Travail (en jours-hommes)]]</f>
        <v>1</v>
      </c>
      <c r="D6" s="14">
        <v>1</v>
      </c>
      <c r="E6" s="2"/>
      <c r="F6" s="51">
        <f>IFERROR(AvancementPrincipal[[#This Row],[Temps consacré (jours-hommes)]]/(AvancementPrincipal[[#This Row],[Temps consacré (jours-hommes)]]+AvancementPrincipal[[#This Row],[Temps restant (jours-hommes)]]), 0)</f>
        <v>1</v>
      </c>
      <c r="G6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6" s="1"/>
    </row>
    <row r="7" spans="1:8" x14ac:dyDescent="0.25">
      <c r="A7">
        <f>TachesPrincipales[[#This Row],[N°]]</f>
        <v>4</v>
      </c>
      <c r="B7" t="str">
        <f>TachesPrincipales[[#This Row],[Tâche]]</f>
        <v>Etablir l'avancement pilotage</v>
      </c>
      <c r="C7" s="14">
        <f>TachesPrincipales[[#This Row],[Travail (en jours-hommes)]]</f>
        <v>1</v>
      </c>
      <c r="D7" s="14">
        <v>1</v>
      </c>
      <c r="E7" s="2"/>
      <c r="F7" s="51">
        <f>IFERROR(AvancementPrincipal[[#This Row],[Temps consacré (jours-hommes)]]/(AvancementPrincipal[[#This Row],[Temps consacré (jours-hommes)]]+AvancementPrincipal[[#This Row],[Temps restant (jours-hommes)]]), 0)</f>
        <v>1</v>
      </c>
      <c r="G7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7" s="1"/>
    </row>
    <row r="8" spans="1:8" x14ac:dyDescent="0.25">
      <c r="A8">
        <f>TachesPrincipales[[#This Row],[N°]]</f>
        <v>5</v>
      </c>
      <c r="B8" t="str">
        <f>TachesPrincipales[[#This Row],[Tâche]]</f>
        <v>Créer le dépôt GitHub du stage</v>
      </c>
      <c r="C8" s="14">
        <f>TachesPrincipales[[#This Row],[Travail (en jours-hommes)]]</f>
        <v>0.5</v>
      </c>
      <c r="D8" s="14">
        <v>0.5</v>
      </c>
      <c r="E8" s="2"/>
      <c r="F8" s="51">
        <f>IFERROR(AvancementPrincipal[[#This Row],[Temps consacré (jours-hommes)]]/(AvancementPrincipal[[#This Row],[Temps consacré (jours-hommes)]]+AvancementPrincipal[[#This Row],[Temps restant (jours-hommes)]]), 0)</f>
        <v>1</v>
      </c>
      <c r="G8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8" s="1"/>
    </row>
    <row r="9" spans="1:8" x14ac:dyDescent="0.25">
      <c r="A9">
        <f>TachesPrincipales[[#This Row],[N°]]</f>
        <v>6</v>
      </c>
      <c r="B9" t="str">
        <f>TachesPrincipales[[#This Row],[Tâche]]</f>
        <v>Mettre en place la méthodologie agile de travail et l'outil de gestion</v>
      </c>
      <c r="C9" s="14">
        <f>TachesPrincipales[[#This Row],[Travail (en jours-hommes)]]</f>
        <v>0.5</v>
      </c>
      <c r="D9" s="14">
        <v>0.5</v>
      </c>
      <c r="E9" s="2"/>
      <c r="F9" s="51">
        <f>IFERROR(AvancementPrincipal[[#This Row],[Temps consacré (jours-hommes)]]/(AvancementPrincipal[[#This Row],[Temps consacré (jours-hommes)]]+AvancementPrincipal[[#This Row],[Temps restant (jours-hommes)]]), 0)</f>
        <v>1</v>
      </c>
      <c r="G9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9" s="1"/>
    </row>
    <row r="10" spans="1:8" x14ac:dyDescent="0.25">
      <c r="A10">
        <f>TachesPrincipales[[#This Row],[N°]]</f>
        <v>7</v>
      </c>
      <c r="B10" t="str">
        <f>TachesPrincipales[[#This Row],[Tâche]]</f>
        <v>Analyser et explorer les données initiales de la CACPL</v>
      </c>
      <c r="C10" s="14">
        <f>TachesPrincipales[[#This Row],[Travail (en jours-hommes)]]</f>
        <v>1</v>
      </c>
      <c r="D10" s="14">
        <v>1</v>
      </c>
      <c r="E10" s="2"/>
      <c r="F10" s="51">
        <f>IFERROR(AvancementPrincipal[[#This Row],[Temps consacré (jours-hommes)]]/(AvancementPrincipal[[#This Row],[Temps consacré (jours-hommes)]]+AvancementPrincipal[[#This Row],[Temps restant (jours-hommes)]]), 0)</f>
        <v>1</v>
      </c>
      <c r="G10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0" s="1"/>
    </row>
    <row r="11" spans="1:8" x14ac:dyDescent="0.25">
      <c r="A11">
        <f>TachesPrincipales[[#This Row],[N°]]</f>
        <v>8</v>
      </c>
      <c r="B11" t="str">
        <f>TachesPrincipales[[#This Row],[Tâche]]</f>
        <v>Créer le dictionnaire des données initiales de la CACPL</v>
      </c>
      <c r="C11" s="14">
        <f>TachesPrincipales[[#This Row],[Travail (en jours-hommes)]]</f>
        <v>0.5</v>
      </c>
      <c r="D11" s="14">
        <v>0.5</v>
      </c>
      <c r="E11" s="2"/>
      <c r="F11" s="51">
        <f>IFERROR(AvancementPrincipal[[#This Row],[Temps consacré (jours-hommes)]]/(AvancementPrincipal[[#This Row],[Temps consacré (jours-hommes)]]+AvancementPrincipal[[#This Row],[Temps restant (jours-hommes)]]), 0)</f>
        <v>1</v>
      </c>
      <c r="G11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1" s="1"/>
    </row>
    <row r="12" spans="1:8" x14ac:dyDescent="0.25">
      <c r="A12">
        <f>TachesPrincipales[[#This Row],[N°]]</f>
        <v>9</v>
      </c>
      <c r="B12" t="str">
        <f>TachesPrincipales[[#This Row],[Tâche]]</f>
        <v>Créer le modèle conceptuel des données initiales de la CACPL</v>
      </c>
      <c r="C12" s="14">
        <f>TachesPrincipales[[#This Row],[Travail (en jours-hommes)]]</f>
        <v>0.5</v>
      </c>
      <c r="D12" s="14">
        <v>0.5</v>
      </c>
      <c r="E12" s="2"/>
      <c r="F12" s="51">
        <f>IFERROR(AvancementPrincipal[[#This Row],[Temps consacré (jours-hommes)]]/(AvancementPrincipal[[#This Row],[Temps consacré (jours-hommes)]]+AvancementPrincipal[[#This Row],[Temps restant (jours-hommes)]]), 0)</f>
        <v>1</v>
      </c>
      <c r="G12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2" s="1"/>
    </row>
    <row r="13" spans="1:8" x14ac:dyDescent="0.25">
      <c r="A13">
        <f>TachesPrincipales[[#This Row],[N°]]</f>
        <v>10</v>
      </c>
      <c r="B13" t="str">
        <f>TachesPrincipales[[#This Row],[Tâche]]</f>
        <v>Créer le modèle logique des données initiales de la CACPL</v>
      </c>
      <c r="C13" s="14">
        <f>TachesPrincipales[[#This Row],[Travail (en jours-hommes)]]</f>
        <v>0.5</v>
      </c>
      <c r="D13" s="14">
        <v>0.5</v>
      </c>
      <c r="E13" s="2"/>
      <c r="F13" s="51">
        <f>IFERROR(AvancementPrincipal[[#This Row],[Temps consacré (jours-hommes)]]/(AvancementPrincipal[[#This Row],[Temps consacré (jours-hommes)]]+AvancementPrincipal[[#This Row],[Temps restant (jours-hommes)]]), 0)</f>
        <v>1</v>
      </c>
      <c r="G13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3" s="1"/>
    </row>
    <row r="14" spans="1:8" x14ac:dyDescent="0.25">
      <c r="A14">
        <f>TachesPrincipales[[#This Row],[N°]]</f>
        <v>11</v>
      </c>
      <c r="B14" t="str">
        <f>TachesPrincipales[[#This Row],[Tâche]]</f>
        <v>Créer le modèle relationnel des données initiales de la CACPL</v>
      </c>
      <c r="C14" s="14">
        <f>TachesPrincipales[[#This Row],[Travail (en jours-hommes)]]</f>
        <v>0.5</v>
      </c>
      <c r="D14" s="14">
        <v>0.5</v>
      </c>
      <c r="E14" s="2"/>
      <c r="F14" s="51">
        <f>IFERROR(AvancementPrincipal[[#This Row],[Temps consacré (jours-hommes)]]/(AvancementPrincipal[[#This Row],[Temps consacré (jours-hommes)]]+AvancementPrincipal[[#This Row],[Temps restant (jours-hommes)]]), 0)</f>
        <v>1</v>
      </c>
      <c r="G14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4" s="1"/>
    </row>
    <row r="15" spans="1:8" x14ac:dyDescent="0.25">
      <c r="A15">
        <f>TachesPrincipales[[#This Row],[N°]]</f>
        <v>12</v>
      </c>
      <c r="B15" t="str">
        <f>TachesPrincipales[[#This Row],[Tâche]]</f>
        <v>Créer la base de données initiale</v>
      </c>
      <c r="C15" s="14">
        <f>TachesPrincipales[[#This Row],[Travail (en jours-hommes)]]</f>
        <v>1</v>
      </c>
      <c r="D15" s="14">
        <v>0.5</v>
      </c>
      <c r="E15" s="2"/>
      <c r="F15" s="51">
        <f>IFERROR(AvancementPrincipal[[#This Row],[Temps consacré (jours-hommes)]]/(AvancementPrincipal[[#This Row],[Temps consacré (jours-hommes)]]+AvancementPrincipal[[#This Row],[Temps restant (jours-hommes)]]), 0)</f>
        <v>1</v>
      </c>
      <c r="G15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15" s="1"/>
    </row>
    <row r="16" spans="1:8" x14ac:dyDescent="0.25">
      <c r="A16">
        <f>TachesPrincipales[[#This Row],[N°]]</f>
        <v>13</v>
      </c>
      <c r="B16" t="str">
        <f>TachesPrincipales[[#This Row],[Tâche]]</f>
        <v>Détecter les anomalies et nettoyer le jeu de données</v>
      </c>
      <c r="C16" s="14">
        <f>TachesPrincipales[[#This Row],[Travail (en jours-hommes)]]</f>
        <v>1</v>
      </c>
      <c r="D16" s="14">
        <v>1.5</v>
      </c>
      <c r="E16" s="2"/>
      <c r="F16" s="51">
        <f>IFERROR(AvancementPrincipal[[#This Row],[Temps consacré (jours-hommes)]]/(AvancementPrincipal[[#This Row],[Temps consacré (jours-hommes)]]+AvancementPrincipal[[#This Row],[Temps restant (jours-hommes)]]), 0)</f>
        <v>1</v>
      </c>
      <c r="G16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-0.5</v>
      </c>
      <c r="H16" s="1"/>
    </row>
    <row r="17" spans="1:8" x14ac:dyDescent="0.25">
      <c r="A17">
        <f>TachesPrincipales[[#This Row],[N°]]</f>
        <v>14</v>
      </c>
      <c r="B17" t="str">
        <f>TachesPrincipales[[#This Row],[Tâche]]</f>
        <v>Mettre en forme les données initiales de la CACPL</v>
      </c>
      <c r="C17" s="14">
        <f>TachesPrincipales[[#This Row],[Travail (en jours-hommes)]]</f>
        <v>1</v>
      </c>
      <c r="D17" s="14">
        <v>0.5</v>
      </c>
      <c r="E17" s="2"/>
      <c r="F17" s="51">
        <f>IFERROR(AvancementPrincipal[[#This Row],[Temps consacré (jours-hommes)]]/(AvancementPrincipal[[#This Row],[Temps consacré (jours-hommes)]]+AvancementPrincipal[[#This Row],[Temps restant (jours-hommes)]]), 0)</f>
        <v>1</v>
      </c>
      <c r="G17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17" s="1"/>
    </row>
    <row r="18" spans="1:8" x14ac:dyDescent="0.25">
      <c r="A18">
        <f>TachesPrincipales[[#This Row],[N°]]</f>
        <v>15</v>
      </c>
      <c r="B18" t="str">
        <f>TachesPrincipales[[#This Row],[Tâche]]</f>
        <v>Intégrer dans la base de données les données initiales de la CACPL</v>
      </c>
      <c r="C18" s="14">
        <f>TachesPrincipales[[#This Row],[Travail (en jours-hommes)]]</f>
        <v>1</v>
      </c>
      <c r="D18" s="14">
        <v>0.5</v>
      </c>
      <c r="E18" s="2"/>
      <c r="F18" s="51">
        <f>IFERROR(AvancementPrincipal[[#This Row],[Temps consacré (jours-hommes)]]/(AvancementPrincipal[[#This Row],[Temps consacré (jours-hommes)]]+AvancementPrincipal[[#This Row],[Temps restant (jours-hommes)]]), 0)</f>
        <v>1</v>
      </c>
      <c r="G18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18" s="1"/>
    </row>
    <row r="19" spans="1:8" x14ac:dyDescent="0.25">
      <c r="A19">
        <f>TachesPrincipales[[#This Row],[N°]]</f>
        <v>16</v>
      </c>
      <c r="B19" t="str">
        <f>TachesPrincipales[[#This Row],[Tâche]]</f>
        <v>Créer des requêtes pour les déchèteries et collecteurs</v>
      </c>
      <c r="C19" s="14">
        <f>TachesPrincipales[[#This Row],[Travail (en jours-hommes)]]</f>
        <v>1</v>
      </c>
      <c r="D19" s="14">
        <v>1</v>
      </c>
      <c r="E19" s="2"/>
      <c r="F19" s="51">
        <f>IFERROR(AvancementPrincipal[[#This Row],[Temps consacré (jours-hommes)]]/(AvancementPrincipal[[#This Row],[Temps consacré (jours-hommes)]]+AvancementPrincipal[[#This Row],[Temps restant (jours-hommes)]]), 0)</f>
        <v>1</v>
      </c>
      <c r="G19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9" s="1"/>
    </row>
    <row r="20" spans="1:8" x14ac:dyDescent="0.25">
      <c r="A20" s="8">
        <f>TachesPrincipales[[#This Row],[N°]]</f>
        <v>17</v>
      </c>
      <c r="B20" t="str">
        <f>TachesPrincipales[[#This Row],[Tâche]]</f>
        <v>Générer les graphiques sur les déchèteries et collecteurs</v>
      </c>
      <c r="C20" s="14">
        <f>TachesPrincipales[[#This Row],[Travail (en jours-hommes)]]</f>
        <v>1</v>
      </c>
      <c r="D20" s="14"/>
      <c r="E20" s="2"/>
      <c r="F20" s="51">
        <f>IFERROR(AvancementPrincipal[[#This Row],[Temps consacré (jours-hommes)]]/(AvancementPrincipal[[#This Row],[Temps consacré (jours-hommes)]]+AvancementPrincipal[[#This Row],[Temps restant (jours-hommes)]]), 0)</f>
        <v>0</v>
      </c>
      <c r="G20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0" s="1"/>
    </row>
    <row r="21" spans="1:8" x14ac:dyDescent="0.25">
      <c r="A21" s="8">
        <f>TachesPrincipales[[#This Row],[N°]]</f>
        <v>18</v>
      </c>
      <c r="B21" t="str">
        <f>TachesPrincipales[[#This Row],[Tâche]]</f>
        <v>Afficher les coordonnées sur une carte</v>
      </c>
      <c r="C21" s="14">
        <f>TachesPrincipales[[#This Row],[Travail (en jours-hommes)]]</f>
        <v>1</v>
      </c>
      <c r="D21" s="14">
        <v>0.5</v>
      </c>
      <c r="E21" s="2"/>
      <c r="F21" s="51">
        <f>IFERROR(AvancementPrincipal[[#This Row],[Temps consacré (jours-hommes)]]/(AvancementPrincipal[[#This Row],[Temps consacré (jours-hommes)]]+AvancementPrincipal[[#This Row],[Temps restant (jours-hommes)]]), 0)</f>
        <v>1</v>
      </c>
      <c r="G21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21" s="1"/>
    </row>
    <row r="22" spans="1:8" x14ac:dyDescent="0.25">
      <c r="A22" s="8">
        <f>TachesPrincipales[[#This Row],[N°]]</f>
        <v>19</v>
      </c>
      <c r="B22" t="str">
        <f>TachesPrincipales[[#This Row],[Tâche]]</f>
        <v>Afficher la carte des collecteurs, déchèteries avec leurs informations</v>
      </c>
      <c r="C22" s="14">
        <f>TachesPrincipales[[#This Row],[Travail (en jours-hommes)]]</f>
        <v>1</v>
      </c>
      <c r="D22" s="14">
        <v>1</v>
      </c>
      <c r="E22" s="2"/>
      <c r="F22" s="51">
        <f>IFERROR(AvancementPrincipal[[#This Row],[Temps consacré (jours-hommes)]]/(AvancementPrincipal[[#This Row],[Temps consacré (jours-hommes)]]+AvancementPrincipal[[#This Row],[Temps restant (jours-hommes)]]), 0)</f>
        <v>1</v>
      </c>
      <c r="G22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22" s="1"/>
    </row>
    <row r="23" spans="1:8" x14ac:dyDescent="0.25">
      <c r="A23" s="8">
        <f>TachesPrincipales[[#This Row],[N°]]</f>
        <v>20</v>
      </c>
      <c r="B23" t="str">
        <f>TachesPrincipales[[#This Row],[Tâche]]</f>
        <v>Générer le tableau de bord</v>
      </c>
      <c r="C23" s="14">
        <f>TachesPrincipales[[#This Row],[Travail (en jours-hommes)]]</f>
        <v>1</v>
      </c>
      <c r="D23" s="14"/>
      <c r="E23" s="2"/>
      <c r="F23" s="51">
        <f>IFERROR(AvancementPrincipal[[#This Row],[Temps consacré (jours-hommes)]]/(AvancementPrincipal[[#This Row],[Temps consacré (jours-hommes)]]+AvancementPrincipal[[#This Row],[Temps restant (jours-hommes)]]), 0)</f>
        <v>0</v>
      </c>
      <c r="G23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3" s="1"/>
    </row>
    <row r="24" spans="1:8" x14ac:dyDescent="0.25">
      <c r="A24" s="8">
        <f>TachesPrincipales[[#This Row],[N°]]</f>
        <v>21</v>
      </c>
      <c r="B24" t="str">
        <f>TachesPrincipales[[#This Row],[Tâche]]</f>
        <v>Créer le template</v>
      </c>
      <c r="C24" s="14">
        <f>TachesPrincipales[[#This Row],[Travail (en jours-hommes)]]</f>
        <v>2</v>
      </c>
      <c r="D24" s="14"/>
      <c r="E24" s="2"/>
      <c r="F24" s="51">
        <f>IFERROR(AvancementPrincipal[[#This Row],[Temps consacré (jours-hommes)]]/(AvancementPrincipal[[#This Row],[Temps consacré (jours-hommes)]]+AvancementPrincipal[[#This Row],[Temps restant (jours-hommes)]]), 0)</f>
        <v>0</v>
      </c>
      <c r="G24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4" s="1"/>
    </row>
    <row r="25" spans="1:8" x14ac:dyDescent="0.25">
      <c r="A25" s="8">
        <f>TachesPrincipales[[#This Row],[N°]]</f>
        <v>22</v>
      </c>
      <c r="B25" t="str">
        <f>TachesPrincipales[[#This Row],[Tâche]]</f>
        <v>Créer le formulaire</v>
      </c>
      <c r="C25" s="14">
        <f>TachesPrincipales[[#This Row],[Travail (en jours-hommes)]]</f>
        <v>1</v>
      </c>
      <c r="D25" s="14"/>
      <c r="E25" s="2"/>
      <c r="F25" s="51">
        <f>IFERROR(AvancementPrincipal[[#This Row],[Temps consacré (jours-hommes)]]/(AvancementPrincipal[[#This Row],[Temps consacré (jours-hommes)]]+AvancementPrincipal[[#This Row],[Temps restant (jours-hommes)]]), 0)</f>
        <v>0</v>
      </c>
      <c r="G25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5" s="1"/>
    </row>
    <row r="26" spans="1:8" x14ac:dyDescent="0.25">
      <c r="A26" s="8">
        <f>TachesPrincipales[[#This Row],[N°]]</f>
        <v>23</v>
      </c>
      <c r="B26" t="str">
        <f>TachesPrincipales[[#This Row],[Tâche]]</f>
        <v>Traiter les données saisies par l'utilisateur</v>
      </c>
      <c r="C26" s="14">
        <f>TachesPrincipales[[#This Row],[Travail (en jours-hommes)]]</f>
        <v>1</v>
      </c>
      <c r="D26" s="14"/>
      <c r="E26" s="2"/>
      <c r="F26" s="51">
        <f>IFERROR(AvancementPrincipal[[#This Row],[Temps consacré (jours-hommes)]]/(AvancementPrincipal[[#This Row],[Temps consacré (jours-hommes)]]+AvancementPrincipal[[#This Row],[Temps restant (jours-hommes)]]), 0)</f>
        <v>0</v>
      </c>
      <c r="G26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6" s="1"/>
    </row>
    <row r="27" spans="1:8" x14ac:dyDescent="0.25">
      <c r="A27" s="8">
        <f>TachesPrincipales[[#This Row],[N°]]</f>
        <v>24</v>
      </c>
      <c r="B27" t="str">
        <f>TachesPrincipales[[#This Row],[Tâche]]</f>
        <v>Récupérer les données pertinentes sur le site de l'INSEE</v>
      </c>
      <c r="C27" s="14">
        <f>TachesPrincipales[[#This Row],[Travail (en jours-hommes)]]</f>
        <v>1</v>
      </c>
      <c r="D27" s="14"/>
      <c r="E27" s="2"/>
      <c r="F27" s="51">
        <f>IFERROR(AvancementPrincipal[[#This Row],[Temps consacré (jours-hommes)]]/(AvancementPrincipal[[#This Row],[Temps consacré (jours-hommes)]]+AvancementPrincipal[[#This Row],[Temps restant (jours-hommes)]]), 0)</f>
        <v>0</v>
      </c>
      <c r="G27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7" s="1"/>
    </row>
    <row r="28" spans="1:8" x14ac:dyDescent="0.25">
      <c r="A28" s="8">
        <f>TachesPrincipales[[#This Row],[N°]]</f>
        <v>25</v>
      </c>
      <c r="B28" t="str">
        <f>TachesPrincipales[[#This Row],[Tâche]]</f>
        <v>Analyser et explorer les données de l'INSEE</v>
      </c>
      <c r="C28" s="14">
        <f>TachesPrincipales[[#This Row],[Travail (en jours-hommes)]]</f>
        <v>1</v>
      </c>
      <c r="D28" s="14"/>
      <c r="E28" s="2"/>
      <c r="F28" s="51">
        <f>IFERROR(AvancementPrincipal[[#This Row],[Temps consacré (jours-hommes)]]/(AvancementPrincipal[[#This Row],[Temps consacré (jours-hommes)]]+AvancementPrincipal[[#This Row],[Temps restant (jours-hommes)]]), 0)</f>
        <v>0</v>
      </c>
      <c r="G28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8" s="1"/>
    </row>
    <row r="29" spans="1:8" x14ac:dyDescent="0.25">
      <c r="A29" s="8">
        <f>TachesPrincipales[[#This Row],[N°]]</f>
        <v>26</v>
      </c>
      <c r="B29" t="str">
        <f>TachesPrincipales[[#This Row],[Tâche]]</f>
        <v>Modifier le dictionnaire avec les données de l'INSEE</v>
      </c>
      <c r="C29" s="14">
        <f>TachesPrincipales[[#This Row],[Travail (en jours-hommes)]]</f>
        <v>0.5</v>
      </c>
      <c r="D29" s="14"/>
      <c r="E29" s="2"/>
      <c r="F29" s="51">
        <f>IFERROR(AvancementPrincipal[[#This Row],[Temps consacré (jours-hommes)]]/(AvancementPrincipal[[#This Row],[Temps consacré (jours-hommes)]]+AvancementPrincipal[[#This Row],[Temps restant (jours-hommes)]]), 0)</f>
        <v>0</v>
      </c>
      <c r="G29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9" s="1"/>
    </row>
    <row r="30" spans="1:8" x14ac:dyDescent="0.25">
      <c r="A30" s="8">
        <f>TachesPrincipales[[#This Row],[N°]]</f>
        <v>27</v>
      </c>
      <c r="B30" t="str">
        <f>TachesPrincipales[[#This Row],[Tâche]]</f>
        <v>Modifier le MCD avec les données de l'INSEE</v>
      </c>
      <c r="C30" s="14">
        <f>TachesPrincipales[[#This Row],[Travail (en jours-hommes)]]</f>
        <v>0.5</v>
      </c>
      <c r="D30" s="14"/>
      <c r="E30" s="2"/>
      <c r="F30" s="51">
        <f>IFERROR(AvancementPrincipal[[#This Row],[Temps consacré (jours-hommes)]]/(AvancementPrincipal[[#This Row],[Temps consacré (jours-hommes)]]+AvancementPrincipal[[#This Row],[Temps restant (jours-hommes)]]), 0)</f>
        <v>0</v>
      </c>
      <c r="G30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0" s="1"/>
    </row>
    <row r="31" spans="1:8" x14ac:dyDescent="0.25">
      <c r="A31" s="8">
        <f>TachesPrincipales[[#This Row],[N°]]</f>
        <v>28</v>
      </c>
      <c r="B31" t="str">
        <f>TachesPrincipales[[#This Row],[Tâche]]</f>
        <v>Modifier le MLD avec les données de l'INSEE</v>
      </c>
      <c r="C31" s="14">
        <f>TachesPrincipales[[#This Row],[Travail (en jours-hommes)]]</f>
        <v>0.5</v>
      </c>
      <c r="D31" s="14"/>
      <c r="E31" s="2"/>
      <c r="F31" s="51">
        <f>IFERROR(AvancementPrincipal[[#This Row],[Temps consacré (jours-hommes)]]/(AvancementPrincipal[[#This Row],[Temps consacré (jours-hommes)]]+AvancementPrincipal[[#This Row],[Temps restant (jours-hommes)]]), 0)</f>
        <v>0</v>
      </c>
      <c r="G31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1" s="1"/>
    </row>
    <row r="32" spans="1:8" x14ac:dyDescent="0.25">
      <c r="A32" s="8">
        <f>TachesPrincipales[[#This Row],[N°]]</f>
        <v>29</v>
      </c>
      <c r="B32" t="str">
        <f>TachesPrincipales[[#This Row],[Tâche]]</f>
        <v>Modifier le MRD avec les données de l'INSEE</v>
      </c>
      <c r="C32" s="14">
        <f>TachesPrincipales[[#This Row],[Travail (en jours-hommes)]]</f>
        <v>0.5</v>
      </c>
      <c r="D32" s="14"/>
      <c r="E32" s="2"/>
      <c r="F32" s="51">
        <f>IFERROR(AvancementPrincipal[[#This Row],[Temps consacré (jours-hommes)]]/(AvancementPrincipal[[#This Row],[Temps consacré (jours-hommes)]]+AvancementPrincipal[[#This Row],[Temps restant (jours-hommes)]]), 0)</f>
        <v>0</v>
      </c>
      <c r="G32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2" s="1"/>
    </row>
    <row r="33" spans="1:8" x14ac:dyDescent="0.25">
      <c r="A33" s="8">
        <f>TachesPrincipales[[#This Row],[N°]]</f>
        <v>30</v>
      </c>
      <c r="B33" t="str">
        <f>TachesPrincipales[[#This Row],[Tâche]]</f>
        <v>Compléter la BDD avec les tables pour l'INSEE</v>
      </c>
      <c r="C33" s="14">
        <f>TachesPrincipales[[#This Row],[Travail (en jours-hommes)]]</f>
        <v>1</v>
      </c>
      <c r="D33" s="14"/>
      <c r="E33" s="2"/>
      <c r="F33" s="51">
        <f>IFERROR(AvancementPrincipal[[#This Row],[Temps consacré (jours-hommes)]]/(AvancementPrincipal[[#This Row],[Temps consacré (jours-hommes)]]+AvancementPrincipal[[#This Row],[Temps restant (jours-hommes)]]), 0)</f>
        <v>0</v>
      </c>
      <c r="G33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3" s="1"/>
    </row>
    <row r="34" spans="1:8" x14ac:dyDescent="0.25">
      <c r="A34" s="8">
        <f>TachesPrincipales[[#This Row],[N°]]</f>
        <v>31</v>
      </c>
      <c r="B34" t="str">
        <f>TachesPrincipales[[#This Row],[Tâche]]</f>
        <v>Détecter les anomalies et nettoyer les données de l'INSEE</v>
      </c>
      <c r="C34" s="14">
        <f>TachesPrincipales[[#This Row],[Travail (en jours-hommes)]]</f>
        <v>1</v>
      </c>
      <c r="D34" s="14"/>
      <c r="E34" s="2"/>
      <c r="F34" s="51">
        <f>IFERROR(AvancementPrincipal[[#This Row],[Temps consacré (jours-hommes)]]/(AvancementPrincipal[[#This Row],[Temps consacré (jours-hommes)]]+AvancementPrincipal[[#This Row],[Temps restant (jours-hommes)]]), 0)</f>
        <v>0</v>
      </c>
      <c r="G34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4" s="1"/>
    </row>
    <row r="35" spans="1:8" x14ac:dyDescent="0.25">
      <c r="A35" s="8">
        <f>TachesPrincipales[[#This Row],[N°]]</f>
        <v>32</v>
      </c>
      <c r="B35" t="str">
        <f>TachesPrincipales[[#This Row],[Tâche]]</f>
        <v>Mettre en forme les données de l'INSEE</v>
      </c>
      <c r="C35" s="14">
        <f>TachesPrincipales[[#This Row],[Travail (en jours-hommes)]]</f>
        <v>1</v>
      </c>
      <c r="D35" s="14"/>
      <c r="E35" s="2"/>
      <c r="F35" s="51">
        <f>IFERROR(AvancementPrincipal[[#This Row],[Temps consacré (jours-hommes)]]/(AvancementPrincipal[[#This Row],[Temps consacré (jours-hommes)]]+AvancementPrincipal[[#This Row],[Temps restant (jours-hommes)]]), 0)</f>
        <v>0</v>
      </c>
      <c r="G35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5" s="1"/>
    </row>
    <row r="36" spans="1:8" x14ac:dyDescent="0.25">
      <c r="A36" s="8">
        <f>TachesPrincipales[[#This Row],[N°]]</f>
        <v>33</v>
      </c>
      <c r="B36" t="str">
        <f>TachesPrincipales[[#This Row],[Tâche]]</f>
        <v>Intégrer dans la BDD les données de l'INSEE</v>
      </c>
      <c r="C36" s="14">
        <f>TachesPrincipales[[#This Row],[Travail (en jours-hommes)]]</f>
        <v>1</v>
      </c>
      <c r="D36" s="14"/>
      <c r="E36" s="2"/>
      <c r="F36" s="51">
        <f>IFERROR(AvancementPrincipal[[#This Row],[Temps consacré (jours-hommes)]]/(AvancementPrincipal[[#This Row],[Temps consacré (jours-hommes)]]+AvancementPrincipal[[#This Row],[Temps restant (jours-hommes)]]), 0)</f>
        <v>0</v>
      </c>
      <c r="G36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6" s="1"/>
    </row>
    <row r="37" spans="1:8" x14ac:dyDescent="0.25">
      <c r="A37" s="8">
        <f>TachesPrincipales[[#This Row],[N°]]</f>
        <v>34</v>
      </c>
      <c r="B37" t="str">
        <f>TachesPrincipales[[#This Row],[Tâche]]</f>
        <v>Créer des requêtes (CRUD) pour les données de l'INSEE</v>
      </c>
      <c r="C37" s="14">
        <f>TachesPrincipales[[#This Row],[Travail (en jours-hommes)]]</f>
        <v>2</v>
      </c>
      <c r="D37" s="14"/>
      <c r="E37" s="2"/>
      <c r="F37" s="51">
        <f>IFERROR(AvancementPrincipal[[#This Row],[Temps consacré (jours-hommes)]]/(AvancementPrincipal[[#This Row],[Temps consacré (jours-hommes)]]+AvancementPrincipal[[#This Row],[Temps restant (jours-hommes)]]), 0)</f>
        <v>0</v>
      </c>
      <c r="G37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7" s="1"/>
    </row>
    <row r="38" spans="1:8" x14ac:dyDescent="0.25">
      <c r="A38" s="8">
        <f>TachesPrincipales[[#This Row],[N°]]</f>
        <v>35</v>
      </c>
      <c r="B38" t="str">
        <f>TachesPrincipales[[#This Row],[Tâche]]</f>
        <v>Créer les graphiques croisant les données de la CACPL et de l'INSEE</v>
      </c>
      <c r="C38" s="14">
        <f>TachesPrincipales[[#This Row],[Travail (en jours-hommes)]]</f>
        <v>1.5</v>
      </c>
      <c r="D38" s="14"/>
      <c r="E38" s="2"/>
      <c r="F38" s="51">
        <f>IFERROR(AvancementPrincipal[[#This Row],[Temps consacré (jours-hommes)]]/(AvancementPrincipal[[#This Row],[Temps consacré (jours-hommes)]]+AvancementPrincipal[[#This Row],[Temps restant (jours-hommes)]]), 0)</f>
        <v>0</v>
      </c>
      <c r="G38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8" s="1"/>
    </row>
    <row r="39" spans="1:8" x14ac:dyDescent="0.25">
      <c r="A39" s="8">
        <f>TachesPrincipales[[#This Row],[N°]]</f>
        <v>36</v>
      </c>
      <c r="B39" t="str">
        <f>TachesPrincipales[[#This Row],[Tâche]]</f>
        <v>Intégrer les graphiques croisés CACPL/INSEE dans le tableau de bord</v>
      </c>
      <c r="C39" s="14">
        <f>TachesPrincipales[[#This Row],[Travail (en jours-hommes)]]</f>
        <v>0.5</v>
      </c>
      <c r="D39" s="14"/>
      <c r="E39" s="2"/>
      <c r="F39" s="51">
        <f>IFERROR(AvancementPrincipal[[#This Row],[Temps consacré (jours-hommes)]]/(AvancementPrincipal[[#This Row],[Temps consacré (jours-hommes)]]+AvancementPrincipal[[#This Row],[Temps restant (jours-hommes)]]), 0)</f>
        <v>0</v>
      </c>
      <c r="G39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9" s="1"/>
    </row>
    <row r="40" spans="1:8" x14ac:dyDescent="0.25">
      <c r="A40" s="8">
        <f>TachesPrincipales[[#This Row],[N°]]</f>
        <v>37</v>
      </c>
      <c r="B40" t="str">
        <f>TachesPrincipales[[#This Row],[Tâche]]</f>
        <v>Créer et afficher le GeoJSON de la CACPL</v>
      </c>
      <c r="C40" s="14">
        <f>TachesPrincipales[[#This Row],[Travail (en jours-hommes)]]</f>
        <v>0.5</v>
      </c>
      <c r="D40" s="14">
        <v>0.5</v>
      </c>
      <c r="E40" s="2"/>
      <c r="F40" s="51">
        <f>IFERROR(AvancementPrincipal[[#This Row],[Temps consacré (jours-hommes)]]/(AvancementPrincipal[[#This Row],[Temps consacré (jours-hommes)]]+AvancementPrincipal[[#This Row],[Temps restant (jours-hommes)]]), 0)</f>
        <v>1</v>
      </c>
      <c r="G40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40" s="1"/>
    </row>
    <row r="41" spans="1:8" x14ac:dyDescent="0.25">
      <c r="A41" s="8">
        <f>TachesPrincipales[[#This Row],[N°]]</f>
        <v>38</v>
      </c>
      <c r="B41" t="str">
        <f>TachesPrincipales[[#This Row],[Tâche]]</f>
        <v>Rajouter les délimitations des villes avec leurs informations</v>
      </c>
      <c r="C41" s="14">
        <f>TachesPrincipales[[#This Row],[Travail (en jours-hommes)]]</f>
        <v>1</v>
      </c>
      <c r="D41" s="14"/>
      <c r="E41" s="2"/>
      <c r="F41" s="51">
        <f>IFERROR(AvancementPrincipal[[#This Row],[Temps consacré (jours-hommes)]]/(AvancementPrincipal[[#This Row],[Temps consacré (jours-hommes)]]+AvancementPrincipal[[#This Row],[Temps restant (jours-hommes)]]), 0)</f>
        <v>0</v>
      </c>
      <c r="G41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1" s="1"/>
    </row>
    <row r="42" spans="1:8" x14ac:dyDescent="0.25">
      <c r="A42" s="8">
        <f>TachesPrincipales[[#This Row],[N°]]</f>
        <v>39</v>
      </c>
      <c r="B42" t="str">
        <f>TachesPrincipales[[#This Row],[Tâche]]</f>
        <v>Afficher sur la carte les filtres issus des données de l'INSEE</v>
      </c>
      <c r="C42" s="14">
        <f>TachesPrincipales[[#This Row],[Travail (en jours-hommes)]]</f>
        <v>1</v>
      </c>
      <c r="D42" s="14"/>
      <c r="E42" s="2"/>
      <c r="F42" s="51">
        <f>IFERROR(AvancementPrincipal[[#This Row],[Temps consacré (jours-hommes)]]/(AvancementPrincipal[[#This Row],[Temps consacré (jours-hommes)]]+AvancementPrincipal[[#This Row],[Temps restant (jours-hommes)]]), 0)</f>
        <v>0</v>
      </c>
      <c r="G42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2" s="1"/>
    </row>
    <row r="43" spans="1:8" x14ac:dyDescent="0.25">
      <c r="A43" s="8">
        <f>TachesPrincipales[[#This Row],[N°]]</f>
        <v>40</v>
      </c>
      <c r="B43" t="str">
        <f>TachesPrincipales[[#This Row],[Tâche]]</f>
        <v>Interpréter l'adéquation entre collecteurs et chiffres de l'INSEE</v>
      </c>
      <c r="C43" s="14">
        <f>TachesPrincipales[[#This Row],[Travail (en jours-hommes)]]</f>
        <v>2</v>
      </c>
      <c r="D43" s="14"/>
      <c r="E43" s="2"/>
      <c r="F43" s="51">
        <f>IFERROR(AvancementPrincipal[[#This Row],[Temps consacré (jours-hommes)]]/(AvancementPrincipal[[#This Row],[Temps consacré (jours-hommes)]]+AvancementPrincipal[[#This Row],[Temps restant (jours-hommes)]]), 0)</f>
        <v>0</v>
      </c>
      <c r="G43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3" s="1"/>
    </row>
    <row r="44" spans="1:8" x14ac:dyDescent="0.25">
      <c r="A44" s="8">
        <f>TachesPrincipales[[#This Row],[N°]]</f>
        <v>41</v>
      </c>
      <c r="B44" t="str">
        <f>TachesPrincipales[[#This Row],[Tâche]]</f>
        <v>Trouver d'autres sources de jeux de données</v>
      </c>
      <c r="C44" s="14">
        <f>TachesPrincipales[[#This Row],[Travail (en jours-hommes)]]</f>
        <v>1</v>
      </c>
      <c r="D44" s="14"/>
      <c r="E44" s="2"/>
      <c r="F44" s="51">
        <f>IFERROR(AvancementPrincipal[[#This Row],[Temps consacré (jours-hommes)]]/(AvancementPrincipal[[#This Row],[Temps consacré (jours-hommes)]]+AvancementPrincipal[[#This Row],[Temps restant (jours-hommes)]]), 0)</f>
        <v>0</v>
      </c>
      <c r="G44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4" s="1"/>
    </row>
    <row r="45" spans="1:8" x14ac:dyDescent="0.25">
      <c r="A45" s="8">
        <f>TachesPrincipales[[#This Row],[N°]]</f>
        <v>42</v>
      </c>
      <c r="B45" t="str">
        <f>TachesPrincipales[[#This Row],[Tâche]]</f>
        <v>Etablir un glossaire</v>
      </c>
      <c r="C45" s="14">
        <f>TachesPrincipales[[#This Row],[Travail (en jours-hommes)]]</f>
        <v>0.5</v>
      </c>
      <c r="D45" s="14"/>
      <c r="E45" s="2"/>
      <c r="F45" s="51">
        <f>IFERROR(AvancementPrincipal[[#This Row],[Temps consacré (jours-hommes)]]/(AvancementPrincipal[[#This Row],[Temps consacré (jours-hommes)]]+AvancementPrincipal[[#This Row],[Temps restant (jours-hommes)]]), 0)</f>
        <v>0</v>
      </c>
      <c r="G45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5" s="1"/>
    </row>
    <row r="46" spans="1:8" x14ac:dyDescent="0.25">
      <c r="A46" s="8">
        <f>TachesPrincipales[[#This Row],[N°]]</f>
        <v>43</v>
      </c>
      <c r="B46" t="str">
        <f>TachesPrincipales[[#This Row],[Tâche]]</f>
        <v>Rédiger le rapport de fin de stage</v>
      </c>
      <c r="C46" s="14">
        <f>TachesPrincipales[[#This Row],[Travail (en jours-hommes)]]</f>
        <v>3</v>
      </c>
      <c r="D46" s="14"/>
      <c r="E46" s="2"/>
      <c r="F46" s="51">
        <f>IFERROR(AvancementPrincipal[[#This Row],[Temps consacré (jours-hommes)]]/(AvancementPrincipal[[#This Row],[Temps consacré (jours-hommes)]]+AvancementPrincipal[[#This Row],[Temps restant (jours-hommes)]]), 0)</f>
        <v>0</v>
      </c>
      <c r="G46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6" s="1"/>
    </row>
    <row r="47" spans="1:8" x14ac:dyDescent="0.25">
      <c r="A47" s="8">
        <f>TachesPrincipales[[#This Row],[N°]]</f>
        <v>44</v>
      </c>
      <c r="B47" t="str">
        <f>TachesPrincipales[[#This Row],[Tâche]]</f>
        <v>Rédiger le fichier README</v>
      </c>
      <c r="C47" s="14">
        <f>TachesPrincipales[[#This Row],[Travail (en jours-hommes)]]</f>
        <v>1</v>
      </c>
      <c r="D47" s="14"/>
      <c r="E47" s="2"/>
      <c r="F47" s="51">
        <f>IFERROR(AvancementPrincipal[[#This Row],[Temps consacré (jours-hommes)]]/(AvancementPrincipal[[#This Row],[Temps consacré (jours-hommes)]]+AvancementPrincipal[[#This Row],[Temps restant (jours-hommes)]]), 0)</f>
        <v>0</v>
      </c>
      <c r="G47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7" s="1"/>
    </row>
    <row r="48" spans="1:8" x14ac:dyDescent="0.25">
      <c r="A48" s="8">
        <f>TachesPrincipales[[#This Row],[N°]]</f>
        <v>45</v>
      </c>
      <c r="B48" t="str">
        <f>TachesPrincipales[[#This Row],[Tâche]]</f>
        <v>Créer la présentation de stage</v>
      </c>
      <c r="C48" s="14">
        <f>TachesPrincipales[[#This Row],[Travail (en jours-hommes)]]</f>
        <v>2</v>
      </c>
      <c r="D48" s="14"/>
      <c r="E48" s="2"/>
      <c r="F48" s="51">
        <f>IFERROR(AvancementPrincipal[[#This Row],[Temps consacré (jours-hommes)]]/(AvancementPrincipal[[#This Row],[Temps consacré (jours-hommes)]]+AvancementPrincipal[[#This Row],[Temps restant (jours-hommes)]]), 0)</f>
        <v>0</v>
      </c>
      <c r="G48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8" s="1"/>
    </row>
    <row r="49" spans="1:8" x14ac:dyDescent="0.25">
      <c r="A49" s="8">
        <f>TachesPrincipales[[#This Row],[N°]]</f>
        <v>46</v>
      </c>
      <c r="B49" t="str">
        <f>TachesPrincipales[[#This Row],[Tâche]]</f>
        <v>Tester la solution</v>
      </c>
      <c r="C49" s="14">
        <f>TachesPrincipales[[#This Row],[Travail (en jours-hommes)]]</f>
        <v>1</v>
      </c>
      <c r="D49" s="14"/>
      <c r="E49" s="2"/>
      <c r="F49" s="51">
        <f>IFERROR(AvancementPrincipal[[#This Row],[Temps consacré (jours-hommes)]]/(AvancementPrincipal[[#This Row],[Temps consacré (jours-hommes)]]+AvancementPrincipal[[#This Row],[Temps restant (jours-hommes)]]), 0)</f>
        <v>0</v>
      </c>
      <c r="G49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9" s="1"/>
    </row>
    <row r="50" spans="1:8" x14ac:dyDescent="0.25">
      <c r="A50" s="8">
        <f>TachesPrincipales[[#This Row],[N°]]</f>
        <v>47</v>
      </c>
      <c r="B50" t="str">
        <f>TachesPrincipales[[#This Row],[Tâche]]</f>
        <v>Déboguer la solution</v>
      </c>
      <c r="C50" s="14">
        <f>TachesPrincipales[[#This Row],[Travail (en jours-hommes)]]</f>
        <v>1</v>
      </c>
      <c r="D50" s="14"/>
      <c r="E50" s="2"/>
      <c r="F50" s="51">
        <f>IFERROR(AvancementPrincipal[[#This Row],[Temps consacré (jours-hommes)]]/(AvancementPrincipal[[#This Row],[Temps consacré (jours-hommes)]]+AvancementPrincipal[[#This Row],[Temps restant (jours-hommes)]]), 0)</f>
        <v>0</v>
      </c>
      <c r="G50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50" s="1"/>
    </row>
    <row r="51" spans="1:8" ht="19.5" x14ac:dyDescent="0.3">
      <c r="A51" s="69" t="s">
        <v>161</v>
      </c>
      <c r="B51" s="69"/>
      <c r="C51" s="69"/>
      <c r="D51" s="69"/>
      <c r="E51" s="69"/>
      <c r="F51" s="69"/>
      <c r="G51" s="69"/>
      <c r="H51" s="69"/>
    </row>
    <row r="52" spans="1:8" ht="45" x14ac:dyDescent="0.25">
      <c r="A52" s="46" t="s">
        <v>0</v>
      </c>
      <c r="B52" s="47" t="s">
        <v>1</v>
      </c>
      <c r="C52" s="48" t="s">
        <v>322</v>
      </c>
      <c r="D52" s="49" t="s">
        <v>323</v>
      </c>
      <c r="E52" s="49" t="s">
        <v>324</v>
      </c>
      <c r="F52" s="50" t="s">
        <v>325</v>
      </c>
      <c r="G52" s="49" t="s">
        <v>326</v>
      </c>
      <c r="H52" s="50" t="s">
        <v>43</v>
      </c>
    </row>
    <row r="53" spans="1:8" x14ac:dyDescent="0.25">
      <c r="A53">
        <f>TachesBonus[[#This Row],[N°]]</f>
        <v>48</v>
      </c>
      <c r="B53" t="str">
        <f>TachesBonus[[#This Row],[Tâche]]</f>
        <v>Gérer les UUID</v>
      </c>
      <c r="C53" s="14">
        <f>TachesBonus[[#This Row],[Travail (en jours-hommes)]]</f>
        <v>2</v>
      </c>
      <c r="D53" s="14"/>
      <c r="E53" s="14"/>
      <c r="F53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3" s="1"/>
    </row>
    <row r="54" spans="1:8" x14ac:dyDescent="0.25">
      <c r="A54" s="8">
        <f>TachesBonus[[#This Row],[N°]]</f>
        <v>49</v>
      </c>
      <c r="B54" s="8" t="str">
        <f>TachesBonus[[#This Row],[Tâche]]</f>
        <v>Analyser et explorer les données SIRENE de l'INSEE</v>
      </c>
      <c r="C54" s="14">
        <f>TachesBonus[[#This Row],[Travail (en jours-hommes)]]</f>
        <v>1</v>
      </c>
      <c r="D54" s="14"/>
      <c r="E54" s="14"/>
      <c r="F54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4" s="1"/>
    </row>
    <row r="55" spans="1:8" x14ac:dyDescent="0.25">
      <c r="A55">
        <f>TachesBonus[[#This Row],[N°]]</f>
        <v>50</v>
      </c>
      <c r="B55" t="str">
        <f>TachesBonus[[#This Row],[Tâche]]</f>
        <v>Adapter le dictionnaire avec les données SIRENE de l'INSEE</v>
      </c>
      <c r="C55" s="14">
        <f>TachesBonus[[#This Row],[Travail (en jours-hommes)]]</f>
        <v>0.5</v>
      </c>
      <c r="D55" s="14"/>
      <c r="E55" s="14"/>
      <c r="F55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5" s="1"/>
    </row>
    <row r="56" spans="1:8" x14ac:dyDescent="0.25">
      <c r="A56">
        <f>TachesBonus[[#This Row],[N°]]</f>
        <v>51</v>
      </c>
      <c r="B56" t="str">
        <f>TachesBonus[[#This Row],[Tâche]]</f>
        <v>Adapter le MCD avec les  données SIRENE de l'INSEE</v>
      </c>
      <c r="C56" s="14">
        <f>TachesBonus[[#This Row],[Travail (en jours-hommes)]]</f>
        <v>0.5</v>
      </c>
      <c r="D56" s="14"/>
      <c r="E56" s="14"/>
      <c r="F56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6" s="1"/>
    </row>
    <row r="57" spans="1:8" x14ac:dyDescent="0.25">
      <c r="A57">
        <f>TachesBonus[[#This Row],[N°]]</f>
        <v>52</v>
      </c>
      <c r="B57" t="str">
        <f>TachesBonus[[#This Row],[Tâche]]</f>
        <v>Adapter le MLD avec les données SIRENE de l'INSEE</v>
      </c>
      <c r="C57" s="14">
        <f>TachesBonus[[#This Row],[Travail (en jours-hommes)]]</f>
        <v>0.5</v>
      </c>
      <c r="D57" s="14"/>
      <c r="E57" s="14"/>
      <c r="F57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7" s="1"/>
    </row>
    <row r="58" spans="1:8" x14ac:dyDescent="0.25">
      <c r="A58">
        <f>TachesBonus[[#This Row],[N°]]</f>
        <v>53</v>
      </c>
      <c r="B58" t="str">
        <f>TachesBonus[[#This Row],[Tâche]]</f>
        <v>Adapter le MRD avec les données SIRENE de l'INSEE</v>
      </c>
      <c r="C58" s="14">
        <f>TachesBonus[[#This Row],[Travail (en jours-hommes)]]</f>
        <v>0.5</v>
      </c>
      <c r="D58" s="14"/>
      <c r="E58" s="14"/>
      <c r="F58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8" s="1"/>
    </row>
    <row r="59" spans="1:8" x14ac:dyDescent="0.25">
      <c r="A59">
        <f>TachesBonus[[#This Row],[N°]]</f>
        <v>54</v>
      </c>
      <c r="B59" t="str">
        <f>TachesBonus[[#This Row],[Tâche]]</f>
        <v>Compléter la base de données avec les tables SIRENE pour l'INSEE</v>
      </c>
      <c r="C59" s="14">
        <f>TachesBonus[[#This Row],[Travail (en jours-hommes)]]</f>
        <v>1</v>
      </c>
      <c r="D59" s="14"/>
      <c r="E59" s="14"/>
      <c r="F59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9" s="1"/>
    </row>
    <row r="60" spans="1:8" x14ac:dyDescent="0.25">
      <c r="A60">
        <f>TachesBonus[[#This Row],[N°]]</f>
        <v>55</v>
      </c>
      <c r="B60" t="str">
        <f>TachesBonus[[#This Row],[Tâche]]</f>
        <v>Détecter les anomalies et nettoyer les données SIRENE de l'INSEE</v>
      </c>
      <c r="C60" s="14">
        <f>TachesBonus[[#This Row],[Travail (en jours-hommes)]]</f>
        <v>1</v>
      </c>
      <c r="D60" s="14"/>
      <c r="E60" s="14"/>
      <c r="F60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0" s="1"/>
    </row>
    <row r="61" spans="1:8" x14ac:dyDescent="0.25">
      <c r="A61">
        <f>TachesBonus[[#This Row],[N°]]</f>
        <v>56</v>
      </c>
      <c r="B61" t="str">
        <f>TachesBonus[[#This Row],[Tâche]]</f>
        <v>Mettre en forme les données SIRENE de l'INSEE</v>
      </c>
      <c r="C61" s="14">
        <f>TachesBonus[[#This Row],[Travail (en jours-hommes)]]</f>
        <v>1</v>
      </c>
      <c r="D61" s="14"/>
      <c r="E61" s="14"/>
      <c r="F61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1" s="1"/>
    </row>
    <row r="62" spans="1:8" x14ac:dyDescent="0.25">
      <c r="A62">
        <f>TachesBonus[[#This Row],[N°]]</f>
        <v>57</v>
      </c>
      <c r="B62" t="str">
        <f>TachesBonus[[#This Row],[Tâche]]</f>
        <v>Intégrer dans la base de données les données SIRENE de l'INSEE</v>
      </c>
      <c r="C62" s="14">
        <f>TachesBonus[[#This Row],[Travail (en jours-hommes)]]</f>
        <v>1</v>
      </c>
      <c r="D62" s="14"/>
      <c r="E62" s="14"/>
      <c r="F62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2" s="1"/>
    </row>
    <row r="63" spans="1:8" x14ac:dyDescent="0.25">
      <c r="A63">
        <f>TachesBonus[[#This Row],[N°]]</f>
        <v>58</v>
      </c>
      <c r="B63" t="str">
        <f>TachesBonus[[#This Row],[Tâche]]</f>
        <v>Créer des requêtes (CRUD) pour les données SIRENE de l'INSEE</v>
      </c>
      <c r="C63" s="14">
        <f>TachesBonus[[#This Row],[Travail (en jours-hommes)]]</f>
        <v>1</v>
      </c>
      <c r="D63" s="14"/>
      <c r="E63" s="14"/>
      <c r="F63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3" s="1"/>
    </row>
    <row r="64" spans="1:8" x14ac:dyDescent="0.25">
      <c r="A64">
        <f>TachesBonus[[#This Row],[N°]]</f>
        <v>59</v>
      </c>
      <c r="B64" t="str">
        <f>TachesBonus[[#This Row],[Tâche]]</f>
        <v>Créer les graphiques en croisant les données actuelles et celles SIRENE de l'INSEE</v>
      </c>
      <c r="C64" s="14">
        <f>TachesBonus[[#This Row],[Travail (en jours-hommes)]]</f>
        <v>1</v>
      </c>
      <c r="D64" s="14"/>
      <c r="E64" s="14"/>
      <c r="F64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4" s="1"/>
    </row>
    <row r="65" spans="1:8" x14ac:dyDescent="0.25">
      <c r="A65">
        <f>TachesBonus[[#This Row],[N°]]</f>
        <v>60</v>
      </c>
      <c r="B65" t="str">
        <f>TachesBonus[[#This Row],[Tâche]]</f>
        <v>Intégrer les nouveaux graphiques croisés CACPL/INSEE dans le tableau de bord</v>
      </c>
      <c r="C65" s="14">
        <f>TachesBonus[[#This Row],[Travail (en jours-hommes)]]</f>
        <v>0.5</v>
      </c>
      <c r="D65" s="14"/>
      <c r="E65" s="14"/>
      <c r="F65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5" s="1"/>
    </row>
    <row r="66" spans="1:8" x14ac:dyDescent="0.25">
      <c r="A66">
        <f>TachesBonus[[#This Row],[N°]]</f>
        <v>61</v>
      </c>
      <c r="B66" t="str">
        <f>TachesBonus[[#This Row],[Tâche]]</f>
        <v>Afficher sur la carte les sociétés</v>
      </c>
      <c r="C66" s="14">
        <f>TachesBonus[[#This Row],[Travail (en jours-hommes)]]</f>
        <v>1</v>
      </c>
      <c r="D66" s="14"/>
      <c r="E66" s="14"/>
      <c r="F66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6" s="1"/>
    </row>
    <row r="67" spans="1:8" x14ac:dyDescent="0.25">
      <c r="A67">
        <f>TachesBonus[[#This Row],[N°]]</f>
        <v>62</v>
      </c>
      <c r="B67" t="str">
        <f>TachesBonus[[#This Row],[Tâche]]</f>
        <v>Afficher sur la carte les filtres issus des données SIRENE de l'INSEE</v>
      </c>
      <c r="C67" s="14">
        <f>TachesBonus[[#This Row],[Travail (en jours-hommes)]]</f>
        <v>1</v>
      </c>
      <c r="D67" s="14"/>
      <c r="E67" s="14"/>
      <c r="F67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7" s="1"/>
    </row>
    <row r="68" spans="1:8" x14ac:dyDescent="0.25">
      <c r="A68">
        <f>TachesBonus[[#This Row],[N°]]</f>
        <v>63</v>
      </c>
      <c r="B68" t="str">
        <f>TachesBonus[[#This Row],[Tâche]]</f>
        <v>Interpréter l'adéquation entre collecteurs et chiffres SIRENE de l'INSEE</v>
      </c>
      <c r="C68" s="14">
        <f>TachesBonus[[#This Row],[Travail (en jours-hommes)]]</f>
        <v>2</v>
      </c>
      <c r="D68" s="14"/>
      <c r="E68" s="14"/>
      <c r="F68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8" s="1"/>
    </row>
    <row r="69" spans="1:8" x14ac:dyDescent="0.25">
      <c r="A69">
        <f>TachesBonus[[#This Row],[N°]]</f>
        <v>64</v>
      </c>
      <c r="B69" t="str">
        <f>TachesBonus[[#This Row],[Tâche]]</f>
        <v>Analyser et explorer les nouvelles données de la CACPL</v>
      </c>
      <c r="C69" s="14">
        <f>TachesBonus[[#This Row],[Travail (en jours-hommes)]]</f>
        <v>1</v>
      </c>
      <c r="D69" s="14"/>
      <c r="E69" s="14"/>
      <c r="F69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9" s="1"/>
    </row>
    <row r="70" spans="1:8" x14ac:dyDescent="0.25">
      <c r="A70" s="8">
        <f>TachesBonus[[#This Row],[N°]]</f>
        <v>65</v>
      </c>
      <c r="B70" t="str">
        <f>TachesBonus[[#This Row],[Tâche]]</f>
        <v>Adapter le dictionnaire aux nouvelles données de la CACPL</v>
      </c>
      <c r="C70" s="14">
        <f>TachesBonus[[#This Row],[Travail (en jours-hommes)]]</f>
        <v>0.5</v>
      </c>
      <c r="D70" s="14"/>
      <c r="E70" s="14"/>
      <c r="F70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0" s="1"/>
    </row>
    <row r="71" spans="1:8" x14ac:dyDescent="0.25">
      <c r="A71" s="8">
        <f>TachesBonus[[#This Row],[N°]]</f>
        <v>66</v>
      </c>
      <c r="B71" t="str">
        <f>TachesBonus[[#This Row],[Tâche]]</f>
        <v>Adapter le MCD avec les nouvelles données de la CACPL</v>
      </c>
      <c r="C71" s="14">
        <f>TachesBonus[[#This Row],[Travail (en jours-hommes)]]</f>
        <v>0.5</v>
      </c>
      <c r="D71" s="14"/>
      <c r="E71" s="14"/>
      <c r="F71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1" s="1"/>
    </row>
    <row r="72" spans="1:8" x14ac:dyDescent="0.25">
      <c r="A72" s="8">
        <f>TachesBonus[[#This Row],[N°]]</f>
        <v>67</v>
      </c>
      <c r="B72" t="str">
        <f>TachesBonus[[#This Row],[Tâche]]</f>
        <v>Adapter le MLD avec les nouvelles données de la CACPL</v>
      </c>
      <c r="C72" s="14">
        <f>TachesBonus[[#This Row],[Travail (en jours-hommes)]]</f>
        <v>0.5</v>
      </c>
      <c r="D72" s="14"/>
      <c r="E72" s="14"/>
      <c r="F72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2" s="1"/>
    </row>
    <row r="73" spans="1:8" x14ac:dyDescent="0.25">
      <c r="A73" s="8">
        <f>TachesBonus[[#This Row],[N°]]</f>
        <v>68</v>
      </c>
      <c r="B73" t="str">
        <f>TachesBonus[[#This Row],[Tâche]]</f>
        <v>Adapter le MRD avec les données de l'INSEE</v>
      </c>
      <c r="C73" s="14">
        <f>TachesBonus[[#This Row],[Travail (en jours-hommes)]]</f>
        <v>0.5</v>
      </c>
      <c r="D73" s="14"/>
      <c r="E73" s="14"/>
      <c r="F73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3" s="1"/>
    </row>
    <row r="74" spans="1:8" x14ac:dyDescent="0.25">
      <c r="A74" s="8">
        <f>TachesBonus[[#This Row],[N°]]</f>
        <v>69</v>
      </c>
      <c r="B74" t="str">
        <f>TachesBonus[[#This Row],[Tâche]]</f>
        <v>Compléter la base de données avec les tables pour l'INSEE</v>
      </c>
      <c r="C74" s="14">
        <f>TachesBonus[[#This Row],[Travail (en jours-hommes)]]</f>
        <v>1</v>
      </c>
      <c r="D74" s="14"/>
      <c r="E74" s="14"/>
      <c r="F74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4" s="1"/>
    </row>
    <row r="75" spans="1:8" x14ac:dyDescent="0.25">
      <c r="A75" s="8">
        <f>TachesBonus[[#This Row],[N°]]</f>
        <v>70</v>
      </c>
      <c r="B75" t="str">
        <f>TachesBonus[[#This Row],[Tâche]]</f>
        <v>Détecter les anomalies et nettoyer les nouvelles données de la CACPL</v>
      </c>
      <c r="C75" s="14">
        <f>TachesBonus[[#This Row],[Travail (en jours-hommes)]]</f>
        <v>1</v>
      </c>
      <c r="D75" s="14"/>
      <c r="E75" s="14"/>
      <c r="F75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5" s="1"/>
    </row>
    <row r="76" spans="1:8" x14ac:dyDescent="0.25">
      <c r="A76" s="8">
        <f>TachesBonus[[#This Row],[N°]]</f>
        <v>71</v>
      </c>
      <c r="B76" t="str">
        <f>TachesBonus[[#This Row],[Tâche]]</f>
        <v>Mettre en forme les nouvelles données de la CACPL</v>
      </c>
      <c r="C76" s="14">
        <f>TachesBonus[[#This Row],[Travail (en jours-hommes)]]</f>
        <v>1</v>
      </c>
      <c r="D76" s="14"/>
      <c r="E76" s="14"/>
      <c r="F76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6" s="1"/>
    </row>
    <row r="77" spans="1:8" x14ac:dyDescent="0.25">
      <c r="A77" s="8">
        <f>TachesBonus[[#This Row],[N°]]</f>
        <v>72</v>
      </c>
      <c r="B77" t="str">
        <f>TachesBonus[[#This Row],[Tâche]]</f>
        <v>Intégrer dans la base de données les nouvelles données de la CACPL</v>
      </c>
      <c r="C77" s="14">
        <f>TachesBonus[[#This Row],[Travail (en jours-hommes)]]</f>
        <v>1</v>
      </c>
      <c r="D77" s="14"/>
      <c r="E77" s="14"/>
      <c r="F77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7" s="1"/>
    </row>
    <row r="78" spans="1:8" x14ac:dyDescent="0.25">
      <c r="A78" s="8">
        <f>TachesBonus[[#This Row],[N°]]</f>
        <v>73</v>
      </c>
      <c r="B78" t="str">
        <f>TachesBonus[[#This Row],[Tâche]]</f>
        <v>Créer des requêtes (CRUD) pour les nouvelles données de la CACPL</v>
      </c>
      <c r="C78" s="14">
        <f>TachesBonus[[#This Row],[Travail (en jours-hommes)]]</f>
        <v>2</v>
      </c>
      <c r="D78" s="14"/>
      <c r="E78" s="14"/>
      <c r="F78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8" s="1"/>
    </row>
    <row r="79" spans="1:8" x14ac:dyDescent="0.25">
      <c r="A79" s="8">
        <f>TachesBonus[[#This Row],[N°]]</f>
        <v>74</v>
      </c>
      <c r="B79" t="str">
        <f>TachesBonus[[#This Row],[Tâche]]</f>
        <v>Créer les graphiques croisant les données actuelles et les nouvelles de la CACPL</v>
      </c>
      <c r="C79" s="14">
        <f>TachesBonus[[#This Row],[Travail (en jours-hommes)]]</f>
        <v>1.5</v>
      </c>
      <c r="D79" s="14"/>
      <c r="E79" s="14"/>
      <c r="F79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9" s="1"/>
    </row>
    <row r="80" spans="1:8" x14ac:dyDescent="0.25">
      <c r="A80" s="8">
        <f>TachesBonus[[#This Row],[N°]]</f>
        <v>75</v>
      </c>
      <c r="B80" t="str">
        <f>TachesBonus[[#This Row],[Tâche]]</f>
        <v>Intégrer les nouveaux graphiques croisés de la CACPL dans le tableau de bord</v>
      </c>
      <c r="C80" s="14">
        <f>TachesBonus[[#This Row],[Travail (en jours-hommes)]]</f>
        <v>0.5</v>
      </c>
      <c r="D80" s="14"/>
      <c r="E80" s="14"/>
      <c r="F80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0" s="1"/>
    </row>
    <row r="81" spans="1:8" x14ac:dyDescent="0.25">
      <c r="A81" s="8">
        <f>TachesBonus[[#This Row],[N°]]</f>
        <v>76</v>
      </c>
      <c r="B81" t="str">
        <f>TachesBonus[[#This Row],[Tâche]]</f>
        <v>Générer les nouveaux graphiques pour chaque déchèterie et chaque collecteur</v>
      </c>
      <c r="C81" s="14">
        <f>TachesBonus[[#This Row],[Travail (en jours-hommes)]]</f>
        <v>1</v>
      </c>
      <c r="D81" s="14"/>
      <c r="E81" s="14"/>
      <c r="F81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1" s="1"/>
    </row>
    <row r="82" spans="1:8" x14ac:dyDescent="0.25">
      <c r="A82" s="8">
        <f>TachesBonus[[#This Row],[N°]]</f>
        <v>77</v>
      </c>
      <c r="B82" t="str">
        <f>TachesBonus[[#This Row],[Tâche]]</f>
        <v>Intégrer les graphiques pour chaque repère de la carte</v>
      </c>
      <c r="C82" s="14">
        <f>TachesBonus[[#This Row],[Travail (en jours-hommes)]]</f>
        <v>1</v>
      </c>
      <c r="D82" s="14"/>
      <c r="E82" s="14"/>
      <c r="F82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2" s="1"/>
    </row>
    <row r="83" spans="1:8" x14ac:dyDescent="0.25">
      <c r="A83" s="8">
        <f>TachesBonus[[#This Row],[N°]]</f>
        <v>78</v>
      </c>
      <c r="B83" t="str">
        <f>TachesBonus[[#This Row],[Tâche]]</f>
        <v>Rendre dynamique les graphiques de chaque repère</v>
      </c>
      <c r="C83" s="14">
        <f>TachesBonus[[#This Row],[Travail (en jours-hommes)]]</f>
        <v>1</v>
      </c>
      <c r="D83" s="14"/>
      <c r="E83" s="14"/>
      <c r="F83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3" s="1"/>
    </row>
    <row r="84" spans="1:8" x14ac:dyDescent="0.25">
      <c r="A84" s="8">
        <f>TachesBonus[[#This Row],[N°]]</f>
        <v>79</v>
      </c>
      <c r="B84" t="str">
        <f>TachesBonus[[#This Row],[Tâche]]</f>
        <v>Afficher sur la carte les filtres issus des nouvelles données de la CACPL</v>
      </c>
      <c r="C84" s="14">
        <f>TachesBonus[[#This Row],[Travail (en jours-hommes)]]</f>
        <v>1</v>
      </c>
      <c r="D84" s="14"/>
      <c r="E84" s="14"/>
      <c r="F84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4" s="1"/>
    </row>
    <row r="85" spans="1:8" x14ac:dyDescent="0.25">
      <c r="A85" s="8">
        <f>TachesBonus[[#This Row],[N°]]</f>
        <v>80</v>
      </c>
      <c r="B85" t="str">
        <f>TachesBonus[[#This Row],[Tâche]]</f>
        <v>Interpréter l'adéquation entre collecteurs et nouvelles données de la CACPL</v>
      </c>
      <c r="C85" s="14">
        <f>TachesBonus[[#This Row],[Travail (en jours-hommes)]]</f>
        <v>2</v>
      </c>
      <c r="D85" s="14"/>
      <c r="E85" s="14"/>
      <c r="F85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5" s="1"/>
    </row>
    <row r="86" spans="1:8" x14ac:dyDescent="0.25">
      <c r="A86" s="8">
        <f>TachesBonus[[#This Row],[N°]]</f>
        <v>81</v>
      </c>
      <c r="B86" t="str">
        <f>TachesBonus[[#This Row],[Tâche]]</f>
        <v>Définir les facteurs principaux d'utilsation des collecteurs</v>
      </c>
      <c r="C86" s="14">
        <f>TachesBonus[[#This Row],[Travail (en jours-hommes)]]</f>
        <v>3</v>
      </c>
      <c r="D86" s="14"/>
      <c r="E86" s="14"/>
      <c r="F86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6" s="1"/>
    </row>
    <row r="87" spans="1:8" x14ac:dyDescent="0.25">
      <c r="A87" s="8">
        <f>TachesBonus[[#This Row],[N°]]</f>
        <v>82</v>
      </c>
      <c r="B87" t="str">
        <f>TachesBonus[[#This Row],[Tâche]]</f>
        <v>Définir les types d'usager</v>
      </c>
      <c r="C87" s="14">
        <f>TachesBonus[[#This Row],[Travail (en jours-hommes)]]</f>
        <v>2</v>
      </c>
      <c r="D87" s="14"/>
      <c r="E87" s="14"/>
      <c r="F87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7" s="1"/>
    </row>
    <row r="88" spans="1:8" x14ac:dyDescent="0.25">
      <c r="A88" s="8">
        <f>TachesBonus[[#This Row],[N°]]</f>
        <v>83</v>
      </c>
      <c r="B88" t="str">
        <f>TachesBonus[[#This Row],[Tâche]]</f>
        <v>Définir les groupes de collecteurs</v>
      </c>
      <c r="C88" s="14">
        <f>TachesBonus[[#This Row],[Travail (en jours-hommes)]]</f>
        <v>2</v>
      </c>
      <c r="D88" s="14"/>
      <c r="E88" s="14"/>
      <c r="F88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8" s="1"/>
    </row>
    <row r="89" spans="1:8" x14ac:dyDescent="0.25">
      <c r="A89" s="8">
        <f>TachesBonus[[#This Row],[N°]]</f>
        <v>84</v>
      </c>
      <c r="B89" t="str">
        <f>TachesBonus[[#This Row],[Tâche]]</f>
        <v>Détecter et prévoir l'utilisation des collecteurs</v>
      </c>
      <c r="C89" s="14">
        <f>TachesBonus[[#This Row],[Travail (en jours-hommes)]]</f>
        <v>4</v>
      </c>
      <c r="D89" s="14"/>
      <c r="E89" s="14"/>
      <c r="F89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9" s="1"/>
    </row>
    <row r="90" spans="1:8" x14ac:dyDescent="0.25">
      <c r="A90" s="8">
        <f>TachesBonus[[#This Row],[N°]]</f>
        <v>85</v>
      </c>
      <c r="B90" t="str">
        <f>TachesBonus[[#This Row],[Tâche]]</f>
        <v>Transformer le tableau de bord en service</v>
      </c>
      <c r="C90" s="14">
        <f>TachesBonus[[#This Row],[Travail (en jours-hommes)]]</f>
        <v>1</v>
      </c>
      <c r="D90" s="14"/>
      <c r="E90" s="14"/>
      <c r="F90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0" s="1"/>
    </row>
    <row r="91" spans="1:8" x14ac:dyDescent="0.25">
      <c r="A91" s="8">
        <f>TachesBonus[[#This Row],[N°]]</f>
        <v>86</v>
      </c>
      <c r="B91" t="str">
        <f>TachesBonus[[#This Row],[Tâche]]</f>
        <v>Créer une API pour le service</v>
      </c>
      <c r="C91" s="14">
        <f>TachesBonus[[#This Row],[Travail (en jours-hommes)]]</f>
        <v>1</v>
      </c>
      <c r="D91" s="14"/>
      <c r="E91" s="14"/>
      <c r="F91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1" s="1"/>
    </row>
    <row r="92" spans="1:8" x14ac:dyDescent="0.25">
      <c r="A92" s="8">
        <f>TachesBonus[[#This Row],[N°]]</f>
        <v>87</v>
      </c>
      <c r="B92" t="str">
        <f>TachesBonus[[#This Row],[Tâche]]</f>
        <v>Afficher et rendre éditable les tables de la BDD sur le tableau de bord</v>
      </c>
      <c r="C92" s="14">
        <f>TachesBonus[[#This Row],[Travail (en jours-hommes)]]</f>
        <v>2</v>
      </c>
      <c r="D92" s="14"/>
      <c r="E92" s="14"/>
      <c r="F92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2" s="1"/>
    </row>
    <row r="93" spans="1:8" x14ac:dyDescent="0.25">
      <c r="A93" s="8">
        <f>TachesBonus[[#This Row],[N°]]</f>
        <v>88</v>
      </c>
      <c r="B93" t="str">
        <f>TachesBonus[[#This Row],[Tâche]]</f>
        <v xml:space="preserve">Gérer la persistance des données éditées dans la BDD </v>
      </c>
      <c r="C93" s="14">
        <f>TachesBonus[[#This Row],[Travail (en jours-hommes)]]</f>
        <v>2</v>
      </c>
      <c r="D93" s="14"/>
      <c r="E93" s="14"/>
      <c r="F93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3" s="1"/>
    </row>
    <row r="94" spans="1:8" x14ac:dyDescent="0.25">
      <c r="A94" s="8">
        <f>TachesBonus[[#This Row],[N°]]</f>
        <v>89</v>
      </c>
      <c r="B94" t="str">
        <f>TachesBonus[[#This Row],[Tâche]]</f>
        <v>Créer le formulaire pour les comptes utilisateurs</v>
      </c>
      <c r="C94" s="14">
        <f>TachesBonus[[#This Row],[Travail (en jours-hommes)]]</f>
        <v>1</v>
      </c>
      <c r="D94" s="14"/>
      <c r="E94" s="14"/>
      <c r="F94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4" s="1"/>
    </row>
    <row r="95" spans="1:8" x14ac:dyDescent="0.25">
      <c r="A95" s="8">
        <f>TachesBonus[[#This Row],[N°]]</f>
        <v>90</v>
      </c>
      <c r="B95" t="str">
        <f>TachesBonus[[#This Row],[Tâche]]</f>
        <v xml:space="preserve">Gérer les comptes utilisateurs </v>
      </c>
      <c r="C95" s="14">
        <f>TachesBonus[[#This Row],[Travail (en jours-hommes)]]</f>
        <v>1.5</v>
      </c>
      <c r="D95" s="14"/>
      <c r="E95" s="14"/>
      <c r="F95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5" s="1"/>
    </row>
    <row r="96" spans="1:8" x14ac:dyDescent="0.25">
      <c r="A96" s="8">
        <f>TachesBonus[[#This Row],[N°]]</f>
        <v>91</v>
      </c>
      <c r="B96" t="str">
        <f>TachesBonus[[#This Row],[Tâche]]</f>
        <v>Restreindre l'accès de certaines fonctionnalités aux utilisateurs</v>
      </c>
      <c r="C96" s="14">
        <f>TachesBonus[[#This Row],[Travail (en jours-hommes)]]</f>
        <v>1.5</v>
      </c>
      <c r="D96" s="14"/>
      <c r="E96" s="14"/>
      <c r="F96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6" s="1"/>
    </row>
    <row r="97" spans="1:8" x14ac:dyDescent="0.25">
      <c r="A97" s="8">
        <f>TachesBonus[[#This Row],[N°]]</f>
        <v>92</v>
      </c>
      <c r="B97" t="str">
        <f>TachesBonus[[#This Row],[Tâche]]</f>
        <v>Créer un data lake pour tous les jeux de données</v>
      </c>
      <c r="C97" s="14">
        <f>TachesBonus[[#This Row],[Travail (en jours-hommes)]]</f>
        <v>1</v>
      </c>
      <c r="D97" s="14"/>
      <c r="E97" s="14"/>
      <c r="F97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7" s="1"/>
    </row>
    <row r="98" spans="1:8" x14ac:dyDescent="0.25">
      <c r="A98" s="8">
        <f>TachesBonus[[#This Row],[N°]]</f>
        <v>93</v>
      </c>
      <c r="B98" t="str">
        <f>TachesBonus[[#This Row],[Tâche]]</f>
        <v>Intégrer les jeux de données dans le data lake</v>
      </c>
      <c r="C98" s="14">
        <f>TachesBonus[[#This Row],[Travail (en jours-hommes)]]</f>
        <v>2</v>
      </c>
      <c r="D98" s="14"/>
      <c r="E98" s="14"/>
      <c r="F98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8" s="1"/>
    </row>
    <row r="99" spans="1:8" x14ac:dyDescent="0.25">
      <c r="A99" s="8">
        <f>TachesBonus[[#This Row],[N°]]</f>
        <v>94</v>
      </c>
      <c r="B99" t="str">
        <f>TachesBonus[[#This Row],[Tâche]]</f>
        <v>Récupérer et éditer les informations du data lake</v>
      </c>
      <c r="C99" s="14">
        <f>TachesBonus[[#This Row],[Travail (en jours-hommes)]]</f>
        <v>1</v>
      </c>
      <c r="D99" s="14"/>
      <c r="E99" s="14"/>
      <c r="F99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9" s="1"/>
    </row>
    <row r="100" spans="1:8" x14ac:dyDescent="0.25">
      <c r="A100" s="8">
        <f>TachesBonus[[#This Row],[N°]]</f>
        <v>95</v>
      </c>
      <c r="B100" t="str">
        <f>TachesBonus[[#This Row],[Tâche]]</f>
        <v>Créer un exécutable</v>
      </c>
      <c r="C100" s="14">
        <f>TachesBonus[[#This Row],[Travail (en jours-hommes)]]</f>
        <v>1.5</v>
      </c>
      <c r="D100" s="14"/>
      <c r="E100" s="14"/>
      <c r="F100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0" s="1"/>
    </row>
    <row r="101" spans="1:8" x14ac:dyDescent="0.25">
      <c r="A101" s="8">
        <f>TachesBonus[[#This Row],[N°]]</f>
        <v>96</v>
      </c>
      <c r="B101" s="8" t="str">
        <f>TachesBonus[[#This Row],[Tâche]]</f>
        <v>Se documenter sur les directives quant à la gestion des déchets</v>
      </c>
      <c r="C101" s="14">
        <f>TachesBonus[[#This Row],[Travail (en jours-hommes)]]</f>
        <v>1</v>
      </c>
      <c r="D101" s="14"/>
      <c r="E101" s="14"/>
      <c r="F101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1" s="1"/>
    </row>
    <row r="102" spans="1:8" x14ac:dyDescent="0.25">
      <c r="A102" s="8">
        <f>TachesBonus[[#This Row],[N°]]</f>
        <v>97</v>
      </c>
      <c r="B102" s="8" t="str">
        <f>TachesBonus[[#This Row],[Tâche]]</f>
        <v>Evaluer la conformité de la CACPL vis-à-vis des directives sur les déchets</v>
      </c>
      <c r="C102" s="14">
        <f>TachesBonus[[#This Row],[Travail (en jours-hommes)]]</f>
        <v>1</v>
      </c>
      <c r="D102" s="14"/>
      <c r="E102" s="14"/>
      <c r="F102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2" s="1"/>
    </row>
    <row r="103" spans="1:8" x14ac:dyDescent="0.25">
      <c r="A103" s="8">
        <f>TachesBonus[[#This Row],[N°]]</f>
        <v>98</v>
      </c>
      <c r="B103" s="8" t="str">
        <f>TachesBonus[[#This Row],[Tâche]]</f>
        <v>Collecter les données et résultats de collecte d'autres villes</v>
      </c>
      <c r="C103" s="14">
        <f>TachesBonus[[#This Row],[Travail (en jours-hommes)]]</f>
        <v>1</v>
      </c>
      <c r="D103" s="14"/>
      <c r="E103" s="14"/>
      <c r="F103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3" s="1"/>
    </row>
    <row r="104" spans="1:8" x14ac:dyDescent="0.25">
      <c r="A104" s="8">
        <f>TachesBonus[[#This Row],[N°]]</f>
        <v>99</v>
      </c>
      <c r="B104" s="8" t="str">
        <f>TachesBonus[[#This Row],[Tâche]]</f>
        <v>Comparer les dispositifs de collecte et résultats de la CACPL avec ceux d'autres villes</v>
      </c>
      <c r="C104" s="14">
        <f>TachesBonus[[#This Row],[Travail (en jours-hommes)]]</f>
        <v>1</v>
      </c>
      <c r="D104" s="14"/>
      <c r="E104" s="14"/>
      <c r="F104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4" s="1"/>
    </row>
    <row r="105" spans="1:8" x14ac:dyDescent="0.25">
      <c r="A105" s="8">
        <f>TachesBonus[[#This Row],[N°]]</f>
        <v>100</v>
      </c>
      <c r="B105" s="8" t="str">
        <f>TachesBonus[[#This Row],[Tâche]]</f>
        <v>Récupérer les données pertinentes sur le site de Météo-France</v>
      </c>
      <c r="C105" s="14">
        <f>TachesBonus[[#This Row],[Travail (en jours-hommes)]]</f>
        <v>1</v>
      </c>
      <c r="D105" s="14"/>
      <c r="E105" s="14"/>
      <c r="F105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5" s="1"/>
    </row>
    <row r="106" spans="1:8" x14ac:dyDescent="0.25">
      <c r="A106" s="8">
        <f>TachesBonus[[#This Row],[N°]]</f>
        <v>101</v>
      </c>
      <c r="B106" s="8" t="str">
        <f>TachesBonus[[#This Row],[Tâche]]</f>
        <v>Détecter et prévoir l'utilisation des collecteurs selon la météo</v>
      </c>
      <c r="C106" s="14">
        <f>TachesBonus[[#This Row],[Travail (en jours-hommes)]]</f>
        <v>2</v>
      </c>
      <c r="D106" s="14"/>
      <c r="E106" s="14"/>
      <c r="F106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6" s="1"/>
    </row>
    <row r="107" spans="1:8" x14ac:dyDescent="0.25">
      <c r="A107" s="8">
        <f>TachesBonus[[#This Row],[N°]]</f>
        <v>102</v>
      </c>
      <c r="B107" s="8" t="str">
        <f>TachesBonus[[#This Row],[Tâche]]</f>
        <v>Récupérer les information météorologiques en continu</v>
      </c>
      <c r="C107" s="14">
        <f>TachesBonus[[#This Row],[Travail (en jours-hommes)]]</f>
        <v>1.5</v>
      </c>
      <c r="D107" s="14"/>
      <c r="E107" s="14"/>
      <c r="F107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7" s="1"/>
    </row>
    <row r="108" spans="1:8" x14ac:dyDescent="0.25">
      <c r="A108" s="8">
        <f>TachesBonus[[#This Row],[N°]]</f>
        <v>103</v>
      </c>
      <c r="B108" s="8" t="str">
        <f>TachesBonus[[#This Row],[Tâche]]</f>
        <v>Afficher sur la carte les filtres météo</v>
      </c>
      <c r="C108" s="14">
        <f>TachesBonus[[#This Row],[Travail (en jours-hommes)]]</f>
        <v>1</v>
      </c>
      <c r="D108" s="14"/>
      <c r="E108" s="14"/>
      <c r="F108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8" s="1"/>
    </row>
    <row r="109" spans="1:8" x14ac:dyDescent="0.25">
      <c r="A109" s="8">
        <f>TachesBonus[[#This Row],[N°]]</f>
        <v>104</v>
      </c>
      <c r="B109" s="8" t="str">
        <f>TachesBonus[[#This Row],[Tâche]]</f>
        <v>Actualiser les prévisions de collecte sur la carte selon la météo</v>
      </c>
      <c r="C109" s="14">
        <f>TachesBonus[[#This Row],[Travail (en jours-hommes)]]</f>
        <v>1</v>
      </c>
      <c r="D109" s="14"/>
      <c r="E109" s="14"/>
      <c r="F109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9" s="1"/>
    </row>
    <row r="110" spans="1:8" x14ac:dyDescent="0.25">
      <c r="A110" s="8"/>
      <c r="B110" s="8"/>
      <c r="C110" s="14"/>
      <c r="D110" s="2"/>
      <c r="E110" s="2"/>
      <c r="F110" s="51"/>
      <c r="G110" s="2"/>
      <c r="H110" s="1"/>
    </row>
    <row r="111" spans="1:8" x14ac:dyDescent="0.25">
      <c r="A111" s="8"/>
      <c r="B111" s="8"/>
      <c r="C111" s="14"/>
      <c r="D111" s="2"/>
      <c r="E111" s="2"/>
      <c r="F111" s="51"/>
      <c r="G111" s="2"/>
      <c r="H111" s="1"/>
    </row>
    <row r="112" spans="1:8" x14ac:dyDescent="0.25">
      <c r="A112" s="8"/>
      <c r="B112" s="8"/>
      <c r="C112" s="14"/>
      <c r="D112" s="2"/>
      <c r="E112" s="2"/>
      <c r="F112" s="51"/>
      <c r="G112" s="2"/>
      <c r="H112" s="1"/>
    </row>
    <row r="113" spans="1:8" x14ac:dyDescent="0.25">
      <c r="A113" s="8"/>
      <c r="B113" s="8"/>
      <c r="C113" s="14"/>
      <c r="D113" s="2"/>
      <c r="E113" s="2"/>
      <c r="F113" s="51"/>
      <c r="G113" s="2"/>
      <c r="H113" s="1"/>
    </row>
    <row r="114" spans="1:8" x14ac:dyDescent="0.25">
      <c r="A114" s="8"/>
      <c r="B114" s="8"/>
      <c r="C114" s="14"/>
      <c r="D114" s="2"/>
      <c r="E114" s="2"/>
      <c r="F114" s="51"/>
      <c r="G114" s="2"/>
      <c r="H114" s="1"/>
    </row>
    <row r="115" spans="1:8" x14ac:dyDescent="0.25">
      <c r="A115" s="8"/>
      <c r="B115" s="8"/>
      <c r="C115" s="14"/>
      <c r="D115" s="2"/>
      <c r="E115" s="2"/>
      <c r="F115" s="51"/>
      <c r="G115" s="2"/>
      <c r="H115" s="1"/>
    </row>
  </sheetData>
  <mergeCells count="3">
    <mergeCell ref="A2:H2"/>
    <mergeCell ref="A1:H1"/>
    <mergeCell ref="A51:H51"/>
  </mergeCells>
  <conditionalFormatting sqref="F4:F50">
    <cfRule type="colorScale" priority="4">
      <colorScale>
        <cfvo type="num" val="0"/>
        <cfvo type="num" val="0.5"/>
        <cfvo type="num" val="1"/>
        <color rgb="FFF8696B"/>
        <color theme="5"/>
        <color rgb="FF63BE7B"/>
      </colorScale>
    </cfRule>
  </conditionalFormatting>
  <conditionalFormatting sqref="G4:G50">
    <cfRule type="iconSet" priority="3">
      <iconSet iconSet="3Arrows">
        <cfvo type="percent" val="0"/>
        <cfvo type="num" val="0"/>
        <cfvo type="num" val="0" gte="0"/>
      </iconSet>
    </cfRule>
  </conditionalFormatting>
  <conditionalFormatting sqref="F53:F109">
    <cfRule type="colorScale" priority="2">
      <colorScale>
        <cfvo type="num" val="0"/>
        <cfvo type="num" val="0.5"/>
        <cfvo type="num" val="1"/>
        <color rgb="FFF8696B"/>
        <color theme="5"/>
        <color rgb="FF63BE7B"/>
      </colorScale>
    </cfRule>
  </conditionalFormatting>
  <conditionalFormatting sqref="G53:G109">
    <cfRule type="iconSet" priority="1">
      <iconSet iconSet="3Arrows">
        <cfvo type="percent" val="0"/>
        <cfvo type="num" val="0"/>
        <cfvo type="num" val="0" gte="0"/>
      </iconSet>
    </cfRule>
  </conditionalFormatting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Tâches</vt:lpstr>
      <vt:lpstr>Planning général</vt:lpstr>
      <vt:lpstr>Avancement pilotage</vt:lpstr>
    </vt:vector>
  </TitlesOfParts>
  <Manager/>
  <Company>Lexisnexis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Brice-Arnaud Guerin</dc:creator>
  <cp:keywords/>
  <dc:description/>
  <cp:lastModifiedBy>Anthony Jacquemin</cp:lastModifiedBy>
  <cp:revision/>
  <cp:lastPrinted>2020-10-11T10:26:17Z</cp:lastPrinted>
  <dcterms:created xsi:type="dcterms:W3CDTF">2014-09-30T17:11:10Z</dcterms:created>
  <dcterms:modified xsi:type="dcterms:W3CDTF">2020-10-19T19:38:16Z</dcterms:modified>
  <cp:category/>
  <cp:contentStatus/>
</cp:coreProperties>
</file>