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6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9651310D-38E8-460F-95A5-656AD4DBDA89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F100" i="1"/>
  <c r="F101" i="1"/>
  <c r="F102" i="1"/>
  <c r="F103" i="1"/>
  <c r="F104" i="1"/>
  <c r="F105" i="1"/>
  <c r="F106" i="1"/>
  <c r="F107" i="1"/>
  <c r="F108" i="1"/>
  <c r="G100" i="1"/>
  <c r="G101" i="1"/>
  <c r="G102" i="1"/>
  <c r="G103" i="1"/>
  <c r="G104" i="1"/>
  <c r="G105" i="1"/>
  <c r="G106" i="1"/>
  <c r="G107" i="1"/>
  <c r="G108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F70" i="1"/>
  <c r="G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F57" i="1"/>
  <c r="G57" i="1"/>
  <c r="G56" i="1"/>
  <c r="F56" i="1"/>
  <c r="G55" i="1"/>
  <c r="F55" i="1"/>
  <c r="F54" i="1"/>
  <c r="G54" i="1"/>
  <c r="G53" i="1"/>
  <c r="F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55" i="3" l="1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C102" i="3"/>
  <c r="C103" i="3"/>
  <c r="C104" i="3"/>
  <c r="C105" i="3"/>
  <c r="C106" i="3"/>
  <c r="C107" i="3"/>
  <c r="C108" i="3"/>
  <c r="C109" i="3"/>
  <c r="C110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D97" i="2" l="1"/>
  <c r="D92" i="2"/>
  <c r="D91" i="2"/>
  <c r="D89" i="2"/>
  <c r="D82" i="2"/>
  <c r="D80" i="2"/>
  <c r="D78" i="2"/>
  <c r="D77" i="2"/>
  <c r="D76" i="2"/>
  <c r="D70" i="2"/>
  <c r="D71" i="2"/>
  <c r="D72" i="2"/>
  <c r="D73" i="2"/>
  <c r="D69" i="2"/>
  <c r="D63" i="2"/>
  <c r="D62" i="2"/>
  <c r="D61" i="2"/>
  <c r="D55" i="2"/>
  <c r="D56" i="2"/>
  <c r="D57" i="2"/>
  <c r="D58" i="2"/>
  <c r="D54" i="2"/>
  <c r="A93" i="2"/>
  <c r="A47" i="2"/>
  <c r="A102" i="2"/>
  <c r="A103" i="2"/>
  <c r="A90" i="2"/>
  <c r="A54" i="2"/>
  <c r="A55" i="2"/>
  <c r="A56" i="2"/>
  <c r="A57" i="2"/>
  <c r="A58" i="2"/>
  <c r="A59" i="2"/>
  <c r="A60" i="2"/>
  <c r="A61" i="2"/>
  <c r="A62" i="2"/>
  <c r="A63" i="2"/>
  <c r="A89" i="2"/>
  <c r="A91" i="2"/>
  <c r="A92" i="2"/>
  <c r="A94" i="2"/>
  <c r="A83" i="2"/>
  <c r="A85" i="2"/>
  <c r="A86" i="2"/>
  <c r="A87" i="2"/>
  <c r="A88" i="2"/>
  <c r="A95" i="2"/>
  <c r="A66" i="2"/>
  <c r="A65" i="2"/>
  <c r="A53" i="2"/>
  <c r="A64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4" i="2"/>
  <c r="A96" i="2"/>
  <c r="A97" i="2"/>
  <c r="A98" i="2"/>
  <c r="A99" i="2"/>
  <c r="A100" i="2"/>
  <c r="A101" i="2"/>
  <c r="A104" i="2"/>
  <c r="A105" i="2"/>
  <c r="A106" i="2"/>
  <c r="A107" i="2"/>
  <c r="A10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" i="2" l="1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<sst xmlns="http://schemas.openxmlformats.org/spreadsheetml/2006/main" count="663" uniqueCount="327">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</sst>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</fills>
  <borders count="28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4" xfId="0" applyFont="1" applyFill="1" applyBorder="1"/>
    <xf numFmtId="0" fontId="0" fillId="0" borderId="0" xfId="0" applyNumberFormat="1"/>
    <xf numFmtId="0" fontId="4" fillId="3" borderId="5" xfId="0" applyFont="1" applyFill="1" applyBorder="1"/>
    <xf numFmtId="0" fontId="7" fillId="3" borderId="6" xfId="0" applyFont="1" applyFill="1" applyBorder="1"/>
    <xf numFmtId="2" fontId="4" fillId="3" borderId="6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7" borderId="2" xfId="0" applyFill="1" applyBorder="1"/>
    <xf numFmtId="0" fontId="0" fillId="7" borderId="0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9" xfId="0" applyFill="1" applyBorder="1"/>
    <xf numFmtId="0" fontId="0" fillId="0" borderId="8" xfId="0" applyNumberFormat="1" applyBorder="1"/>
    <xf numFmtId="0" fontId="0" fillId="7" borderId="0" xfId="0" applyFill="1"/>
    <xf numFmtId="0" fontId="0" fillId="7" borderId="3" xfId="0" applyFill="1" applyBorder="1"/>
    <xf numFmtId="0" fontId="0" fillId="0" borderId="20" xfId="0" applyBorder="1"/>
    <xf numFmtId="0" fontId="0" fillId="0" borderId="21" xfId="0" applyBorder="1"/>
    <xf numFmtId="0" fontId="0" fillId="6" borderId="22" xfId="0" applyFill="1" applyBorder="1"/>
    <xf numFmtId="0" fontId="0" fillId="6" borderId="23" xfId="0" applyFill="1" applyBorder="1"/>
    <xf numFmtId="0" fontId="0" fillId="7" borderId="20" xfId="0" applyFill="1" applyBorder="1"/>
    <xf numFmtId="0" fontId="0" fillId="7" borderId="24" xfId="0" applyFill="1" applyBorder="1"/>
    <xf numFmtId="0" fontId="0" fillId="0" borderId="25" xfId="0" applyNumberFormat="1" applyBorder="1"/>
    <xf numFmtId="0" fontId="0" fillId="7" borderId="26" xfId="0" applyFill="1" applyBorder="1"/>
    <xf numFmtId="165" fontId="0" fillId="0" borderId="0" xfId="0" applyNumberFormat="1"/>
    <xf numFmtId="0" fontId="0" fillId="9" borderId="18" xfId="0" applyFill="1" applyBorder="1"/>
    <xf numFmtId="0" fontId="0" fillId="8" borderId="14" xfId="0" applyFill="1" applyBorder="1"/>
    <xf numFmtId="0" fontId="0" fillId="11" borderId="15" xfId="0" applyFill="1" applyBorder="1"/>
    <xf numFmtId="0" fontId="0" fillId="10" borderId="14" xfId="0" applyFill="1" applyBorder="1"/>
    <xf numFmtId="0" fontId="0" fillId="2" borderId="14" xfId="0" applyFill="1" applyBorder="1"/>
    <xf numFmtId="0" fontId="0" fillId="10" borderId="15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7" xfId="0" applyFont="1" applyBorder="1" applyAlignment="1">
      <alignment horizontal="left" wrapText="1"/>
    </xf>
    <xf numFmtId="0" fontId="2" fillId="0" borderId="27" xfId="0" applyFont="1" applyBorder="1" applyAlignment="1">
      <alignment wrapText="1"/>
    </xf>
    <xf numFmtId="0" fontId="2" fillId="0" borderId="27" xfId="0" applyFont="1" applyBorder="1"/>
    <xf numFmtId="9" fontId="0" fillId="0" borderId="0" xfId="0" applyNumberFormat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8" totalsRowShown="0" headerRowDxfId="123" headerRowBorderDxfId="122" tableBorderDxfId="121">
  <autoFilter ref="A52:G108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06">
  <autoFilter ref="A4:AD51" xr:uid="{3869585A-DD74-4715-8B08-BD2783F0B46B}"/>
  <tableColumns count="30">
    <tableColumn id="31" xr3:uid="{02974BA7-1E46-4150-A100-3503892E7F24}" name="N°" dataDxfId="105" totalsRowDxfId="104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03" totalsRowDxfId="102">
      <calculatedColumnFormula>Tâches!B4</calculatedColumnFormula>
    </tableColumn>
    <tableColumn id="3" xr3:uid="{7CF5EF96-F7EA-4081-A9F6-C6030E29374A}" name="05-oct" dataDxfId="101" totalsRowDxfId="100"/>
    <tableColumn id="4" xr3:uid="{AED08872-92A3-48EC-9686-65D32A38B01C}" name="06-oct" dataDxfId="99" totalsRowDxfId="98"/>
    <tableColumn id="5" xr3:uid="{A361D231-81F6-4E0E-9D68-F198542EC510}" name="07-oct" dataDxfId="97" totalsRowDxfId="96"/>
    <tableColumn id="6" xr3:uid="{95C7985A-0503-4B82-A39B-7087B64C463E}" name="08-oct" dataDxfId="95" totalsRowDxfId="94"/>
    <tableColumn id="7" xr3:uid="{223BBA38-BBF5-4596-9520-B3C80EF77B2C}" name="09-oct" dataDxfId="93" totalsRowDxfId="92"/>
    <tableColumn id="8" xr3:uid="{CBA2CED5-BFCD-478D-BC0B-64F7236665B8}" name="10-oct" dataDxfId="91" totalsRowDxfId="90"/>
    <tableColumn id="9" xr3:uid="{9142E539-6B94-44F9-AE32-D9D0257404D4}" name="11-oct" dataDxfId="89" totalsRowDxfId="88"/>
    <tableColumn id="10" xr3:uid="{3DF50CC7-E072-416C-9E4D-77F99E3AFEE4}" name="12-oct" dataDxfId="87" totalsRowDxfId="86"/>
    <tableColumn id="11" xr3:uid="{1BA6AA9C-31C1-4DF3-AB9B-EE58F953EA7B}" name="13-oct" dataDxfId="85" totalsRowDxfId="84"/>
    <tableColumn id="12" xr3:uid="{E3903BB0-7B8A-45F4-8E32-0DEC3020D2C7}" name="14-oct" dataDxfId="83" totalsRowDxfId="82"/>
    <tableColumn id="13" xr3:uid="{902C3056-E350-4CB3-8791-82ADD700A68A}" name="15-oct" dataDxfId="81" totalsRowDxfId="80"/>
    <tableColumn id="14" xr3:uid="{54609321-2FA1-4A62-830E-30F3A492893D}" name="16-oct" dataDxfId="79" totalsRowDxfId="78"/>
    <tableColumn id="15" xr3:uid="{3F1B4408-EFA2-430D-89AE-07B73C0F975A}" name="17-oct" dataDxfId="77" totalsRowDxfId="76"/>
    <tableColumn id="16" xr3:uid="{6DC91AA7-F87C-4075-9A2A-AF1EB7BCC95B}" name="18-oct" dataDxfId="75" totalsRowDxfId="74"/>
    <tableColumn id="17" xr3:uid="{0AA6E344-3437-43D3-992F-24D8117454B9}" name="19-oct" dataDxfId="73" totalsRowDxfId="72"/>
    <tableColumn id="18" xr3:uid="{96D8D6A9-008E-484B-B7B4-28ABA94491F0}" name="20-oct" dataDxfId="71" totalsRowDxfId="70"/>
    <tableColumn id="19" xr3:uid="{C6993608-949D-47F9-B239-5455810AAC64}" name="21-oct" dataDxfId="69" totalsRowDxfId="68"/>
    <tableColumn id="20" xr3:uid="{D1F65972-7A93-4F3D-9DD9-0066440F9CD3}" name="22-oct" dataDxfId="67" totalsRowDxfId="66"/>
    <tableColumn id="21" xr3:uid="{2491BABE-5995-4D9B-9106-2E6B37978835}" name="23-oct" dataDxfId="65" totalsRowDxfId="64"/>
    <tableColumn id="22" xr3:uid="{AFD0F5C6-D453-44A7-A7A2-E80250827459}" name="24-oct" dataDxfId="63" totalsRowDxfId="62"/>
    <tableColumn id="23" xr3:uid="{05DEBB6A-759F-4C9F-AF39-B31DA26929B5}" name="25-oct" dataDxfId="61" totalsRowDxfId="60"/>
    <tableColumn id="24" xr3:uid="{0F14F7F0-8C7B-47D9-A425-10B6AB326102}" name="26-oct" dataDxfId="59" totalsRowDxfId="58"/>
    <tableColumn id="25" xr3:uid="{F63019F4-1021-4A1C-AD12-1FA5B5EAC831}" name="27-oct" dataDxfId="57" totalsRowDxfId="56"/>
    <tableColumn id="26" xr3:uid="{A0FA9325-6D8A-4E3F-841E-0A51A69AA21F}" name="28-oct" dataDxfId="55" totalsRowDxfId="54"/>
    <tableColumn id="27" xr3:uid="{01390279-2B86-4CDA-AACC-12D48EE68027}" name="29-oct" dataDxfId="53" totalsRowDxfId="52"/>
    <tableColumn id="28" xr3:uid="{9E31ED4A-02CE-4F4A-8A83-5681191E9E9E}" name="30-oct" dataDxfId="51" totalsRowDxfId="50"/>
    <tableColumn id="29" xr3:uid="{885B064E-7B13-4C56-B53C-04028C7E7B19}" name="31-oct" totalsRowFunction="count" dataDxfId="49" totalsRow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0" totalsRowShown="0" headerRowDxfId="47">
  <autoFilter ref="A54:AD110" xr:uid="{C72AC31B-BC16-4ED0-A742-6FDD0EBB8631}"/>
  <tableColumns count="30">
    <tableColumn id="30" xr3:uid="{A9929115-DAFC-40AE-A75F-89D94A3A6E3E}" name="N°" dataDxfId="46">
      <calculatedColumnFormula>Tâches!A53</calculatedColumnFormula>
    </tableColumn>
    <tableColumn id="1" xr3:uid="{D9389245-51FF-4B4C-8D41-B0C82DF9FA75}" name="Type"/>
    <tableColumn id="2" xr3:uid="{725C423E-FCC3-4D2B-A7B1-04718A631379}" name="Tâche" dataDxfId="45">
      <calculatedColumnFormula>Tâches!B53</calculatedColumnFormula>
    </tableColumn>
    <tableColumn id="3" xr3:uid="{3E9DBF51-63AA-41C7-8026-17B53B0A9B6C}" name="05-oct" dataDxfId="44"/>
    <tableColumn id="4" xr3:uid="{82D5CCDD-F94F-4AD0-87E3-71A24CD87405}" name="06-oct" dataDxfId="43"/>
    <tableColumn id="5" xr3:uid="{BE2F3F2A-9776-4093-805A-312DDC6F80FE}" name="07-oct" dataDxfId="42"/>
    <tableColumn id="6" xr3:uid="{C1BB4810-F8A8-4B1C-BEFF-BCD91A7CBE63}" name="08-oct" dataDxfId="41"/>
    <tableColumn id="7" xr3:uid="{81533870-EEB5-4296-AE2B-E1E0C4B449EA}" name="09-oct" dataDxfId="40"/>
    <tableColumn id="8" xr3:uid="{5614AF65-2E97-4A81-93F3-4BF71D68BA64}" name="10-oct" dataDxfId="39"/>
    <tableColumn id="9" xr3:uid="{68ABF0CA-AF48-4143-8348-D852DD541BEA}" name="11-oct" dataDxfId="38"/>
    <tableColumn id="10" xr3:uid="{D00B30BB-B608-47A8-A909-B3CCE0CD31F7}" name="12-oct" dataDxfId="37"/>
    <tableColumn id="11" xr3:uid="{E0989A06-4A1E-4309-B9D8-FFF15CEF945C}" name="13-oct" dataDxfId="36"/>
    <tableColumn id="12" xr3:uid="{1779F27B-A65D-4938-A036-4979FC026FF9}" name="14-oct" dataDxfId="35"/>
    <tableColumn id="13" xr3:uid="{22F38C55-7716-4548-902D-BF65239896B9}" name="15-oct" dataDxfId="34"/>
    <tableColumn id="14" xr3:uid="{0379C43C-369A-4D33-98C8-09F6AB1138A5}" name="16-oct" dataDxfId="33"/>
    <tableColumn id="15" xr3:uid="{95071E30-9EB4-4F6F-863F-5DDBD2FC2727}" name="17-oct" dataDxfId="32"/>
    <tableColumn id="16" xr3:uid="{57019D85-E364-4C2A-8EDF-EECF1621D7F4}" name="18-oct" dataDxfId="31"/>
    <tableColumn id="17" xr3:uid="{E1AB2C2B-7642-4E82-9C5D-D1EBE0244AAA}" name="19-oct" dataDxfId="30"/>
    <tableColumn id="18" xr3:uid="{109FE92E-C236-400D-8A95-114BD055E9DA}" name="20-oct" dataDxfId="29"/>
    <tableColumn id="19" xr3:uid="{F53D6821-A790-4CAC-82E2-E3B0BA8021AD}" name="21-oct" dataDxfId="28"/>
    <tableColumn id="20" xr3:uid="{E29FFFEE-7FB8-414D-BCCD-0CBC972A8026}" name="22-oct" dataDxfId="27"/>
    <tableColumn id="21" xr3:uid="{143958D3-765B-428D-A750-762564AFF52B}" name="23-oct" dataDxfId="26"/>
    <tableColumn id="22" xr3:uid="{F6E67B4D-280E-47A5-AF79-5FF172D2E5C7}" name="24-oct" dataDxfId="25"/>
    <tableColumn id="23" xr3:uid="{A16D3DC4-7696-40A7-8B9F-1454BEC9DBC2}" name="25-oct" dataDxfId="24"/>
    <tableColumn id="24" xr3:uid="{218180A7-E150-4120-8AE9-6723F56E1D9B}" name="26-oct" dataDxfId="23"/>
    <tableColumn id="25" xr3:uid="{AFF74DA3-B552-40C8-A8FE-1E5490C0DC0B}" name="27-oct" dataDxfId="22"/>
    <tableColumn id="26" xr3:uid="{38E7E763-F0C2-4BFE-A84B-1E26140C2250}" name="28-oct" dataDxfId="21"/>
    <tableColumn id="27" xr3:uid="{988E4DC2-CA0F-4098-B08C-759F208CFD2A}" name="29-oct" dataDxfId="20"/>
    <tableColumn id="28" xr3:uid="{539EA04B-D1E5-47FC-9E69-E37BB7704D5C}" name="30-oct" dataDxfId="19"/>
    <tableColumn id="29" xr3:uid="{21E9E5C4-8D23-454B-8A91-1CF8DA5078B0}" name="31-oc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17">
  <autoFilter ref="A3:H50" xr:uid="{6BCE8A7D-7D04-4394-AD53-9D2B48AA6CFD}"/>
  <tableColumns count="8">
    <tableColumn id="1" xr3:uid="{B07E0580-F8B1-4A81-8EA6-8D0DD94E6CBF}" name="N°" dataDxfId="16">
      <calculatedColumnFormula>TachesPrincipales[[#This Row],[N°]]</calculatedColumnFormula>
    </tableColumn>
    <tableColumn id="2" xr3:uid="{CD2C34A8-4A66-4D31-8674-72875FEEBCB9}" name="Tâche" dataDxfId="15">
      <calculatedColumnFormula>TachesPrincipales[[#This Row],[Tâche]]</calculatedColumnFormula>
    </tableColumn>
    <tableColumn id="3" xr3:uid="{1F692755-0EBF-47B3-98F7-5870DAAA2B47}" name="Durée estimée (jours-hommes)" dataDxfId="14">
      <calculatedColumnFormula>TachesPrincipales[[#This Row],[Travail (en jours-hommes)]]</calculatedColumnFormula>
    </tableColumn>
    <tableColumn id="4" xr3:uid="{77A08BA6-0C47-4CA1-898D-34688079E99A}" name="Temps consacré (jours-hommes)" dataDxfId="13"/>
    <tableColumn id="5" xr3:uid="{E6DFF25A-5C0F-4D2B-AD4B-356CCC3C697D}" name="Temps restant (jours-hommes)" dataDxfId="12"/>
    <tableColumn id="6" xr3:uid="{80B25DCD-7C24-4853-87D7-112B68A75ACA}" name="Complétion" dataDxfId="11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10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9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8" totalsRowShown="0" headerRowDxfId="8">
  <autoFilter ref="A52:H108" xr:uid="{43FC80CF-67C7-44CB-8AF9-C483360ED027}"/>
  <tableColumns count="8">
    <tableColumn id="1" xr3:uid="{50AEF074-CE1B-4E86-81E2-68DBB744C39B}" name="N°" dataDxfId="7">
      <calculatedColumnFormula>TachesBonus[[#This Row],[N°]]</calculatedColumnFormula>
    </tableColumn>
    <tableColumn id="2" xr3:uid="{23C870F0-9110-4D2F-8665-88DA3D2D1265}" name="Tâche" dataDxfId="6">
      <calculatedColumnFormula>TachesBonus[[#This Row],[Tâche]]</calculatedColumnFormula>
    </tableColumn>
    <tableColumn id="3" xr3:uid="{69BB17CC-DE87-420A-BBFA-062BF2BEF7AA}" name="Durée estimée (jours-hommes)" dataDxfId="5">
      <calculatedColumnFormula>TachesBonus[[#This Row],[Travail (en jours-hommes)]]</calculatedColumnFormula>
    </tableColumn>
    <tableColumn id="4" xr3:uid="{A14AEF2F-CFF6-4D95-9EB5-0A11BA283D4F}" name="Temps consacré (jours-hommes)" dataDxfId="4"/>
    <tableColumn id="5" xr3:uid="{25E0D910-E053-4859-9A05-DA9FEEB0AC2A}" name="Temps restant (jours-hommes)" dataDxfId="3"/>
    <tableColumn id="6" xr3:uid="{5E4CFA2C-63BF-45F7-9435-50DEBD5B0D2E}" name="Complétion" dataDxfId="2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2"/>
  <sheetViews>
    <sheetView showGridLines="0" workbookViewId="0">
      <selection activeCell="D4" sqref="D4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54" t="s">
        <v>147</v>
      </c>
      <c r="B1" s="55"/>
      <c r="C1" s="55"/>
      <c r="D1" s="55"/>
      <c r="E1" s="55"/>
      <c r="F1" s="55"/>
      <c r="G1" s="55"/>
    </row>
    <row r="2" spans="1:7" ht="18.75" customHeight="1" x14ac:dyDescent="0.4">
      <c r="A2" s="56" t="s">
        <v>160</v>
      </c>
      <c r="B2" s="57"/>
      <c r="C2" s="57"/>
      <c r="D2" s="57"/>
      <c r="E2" s="57"/>
      <c r="F2" s="57"/>
      <c r="G2" s="57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62</v>
      </c>
      <c r="C4" s="14">
        <v>1</v>
      </c>
      <c r="E4" t="s">
        <v>72</v>
      </c>
      <c r="F4" t="s">
        <v>105</v>
      </c>
      <c r="G4" t="s">
        <v>76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74</v>
      </c>
      <c r="F5" t="s">
        <v>213</v>
      </c>
      <c r="G5" t="s">
        <v>77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73</v>
      </c>
      <c r="F6" t="s">
        <v>214</v>
      </c>
      <c r="G6" t="s">
        <v>77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75</v>
      </c>
      <c r="F7" t="s">
        <v>215</v>
      </c>
      <c r="G7" t="s">
        <v>77</v>
      </c>
    </row>
    <row r="8" spans="1:7" x14ac:dyDescent="0.25">
      <c r="A8">
        <f t="shared" si="0"/>
        <v>5</v>
      </c>
      <c r="B8" s="6" t="s">
        <v>162</v>
      </c>
      <c r="C8" s="14">
        <v>0.5</v>
      </c>
      <c r="E8" t="s">
        <v>61</v>
      </c>
      <c r="F8" t="s">
        <v>212</v>
      </c>
      <c r="G8" t="s">
        <v>78</v>
      </c>
    </row>
    <row r="9" spans="1:7" x14ac:dyDescent="0.25">
      <c r="A9">
        <f t="shared" si="0"/>
        <v>6</v>
      </c>
      <c r="B9" s="6" t="s">
        <v>71</v>
      </c>
      <c r="C9" s="14">
        <v>0.5</v>
      </c>
      <c r="E9" t="s">
        <v>210</v>
      </c>
      <c r="F9" t="s">
        <v>211</v>
      </c>
      <c r="G9" t="s">
        <v>79</v>
      </c>
    </row>
    <row r="10" spans="1:7" x14ac:dyDescent="0.25">
      <c r="A10">
        <f t="shared" si="0"/>
        <v>7</v>
      </c>
      <c r="B10" s="6" t="s">
        <v>63</v>
      </c>
      <c r="C10" s="14">
        <v>1</v>
      </c>
      <c r="E10" t="s">
        <v>70</v>
      </c>
      <c r="F10" t="s">
        <v>216</v>
      </c>
      <c r="G10" t="s">
        <v>80</v>
      </c>
    </row>
    <row r="11" spans="1:7" x14ac:dyDescent="0.25">
      <c r="A11">
        <f t="shared" si="0"/>
        <v>8</v>
      </c>
      <c r="B11" t="s">
        <v>65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66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67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68</v>
      </c>
      <c r="C14" s="14">
        <v>0.5</v>
      </c>
      <c r="D14" s="5">
        <f t="shared" si="2"/>
        <v>10</v>
      </c>
      <c r="E14" t="s">
        <v>200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69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201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81</v>
      </c>
      <c r="C17" s="14">
        <v>1</v>
      </c>
      <c r="D17" s="5" t="s">
        <v>89</v>
      </c>
      <c r="E17" t="s">
        <v>202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82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106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87</v>
      </c>
      <c r="C20" s="14">
        <v>1</v>
      </c>
      <c r="D20" s="5">
        <v>16</v>
      </c>
      <c r="E20" t="s">
        <v>83</v>
      </c>
      <c r="F20" t="s">
        <v>218</v>
      </c>
      <c r="G20" t="s">
        <v>84</v>
      </c>
    </row>
    <row r="21" spans="1:7" x14ac:dyDescent="0.25">
      <c r="A21">
        <f t="shared" si="0"/>
        <v>18</v>
      </c>
      <c r="B21" s="6" t="s">
        <v>95</v>
      </c>
      <c r="C21" s="14">
        <v>1</v>
      </c>
      <c r="E21" t="s">
        <v>96</v>
      </c>
      <c r="F21" t="s">
        <v>97</v>
      </c>
      <c r="G21" t="s">
        <v>6</v>
      </c>
    </row>
    <row r="22" spans="1:7" x14ac:dyDescent="0.25">
      <c r="A22">
        <f t="shared" si="0"/>
        <v>19</v>
      </c>
      <c r="B22" s="6" t="s">
        <v>101</v>
      </c>
      <c r="C22" s="14">
        <v>1</v>
      </c>
      <c r="D22" s="5" t="s">
        <v>102</v>
      </c>
      <c r="E22" t="s">
        <v>100</v>
      </c>
      <c r="F22" t="s">
        <v>97</v>
      </c>
      <c r="G22" t="s">
        <v>6</v>
      </c>
    </row>
    <row r="23" spans="1:7" x14ac:dyDescent="0.25">
      <c r="A23">
        <f t="shared" si="0"/>
        <v>20</v>
      </c>
      <c r="B23" s="6" t="s">
        <v>88</v>
      </c>
      <c r="C23" s="14">
        <v>1</v>
      </c>
      <c r="D23" s="5" t="s">
        <v>103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90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91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92</v>
      </c>
      <c r="C26" s="14">
        <v>1</v>
      </c>
      <c r="D26" s="5" t="s">
        <v>154</v>
      </c>
      <c r="E26" t="s">
        <v>33</v>
      </c>
      <c r="F26" t="s">
        <v>190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93</v>
      </c>
      <c r="F27" t="s">
        <v>217</v>
      </c>
      <c r="G27" t="s">
        <v>254</v>
      </c>
    </row>
    <row r="28" spans="1:7" x14ac:dyDescent="0.25">
      <c r="A28">
        <f t="shared" si="0"/>
        <v>25</v>
      </c>
      <c r="B28" t="s">
        <v>64</v>
      </c>
      <c r="C28" s="14">
        <v>1</v>
      </c>
      <c r="D28" s="5">
        <v>24</v>
      </c>
      <c r="E28" t="s">
        <v>70</v>
      </c>
      <c r="F28" t="s">
        <v>216</v>
      </c>
      <c r="G28" t="s">
        <v>80</v>
      </c>
    </row>
    <row r="29" spans="1:7" x14ac:dyDescent="0.25">
      <c r="A29">
        <f t="shared" si="0"/>
        <v>26</v>
      </c>
      <c r="B29" t="s">
        <v>149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150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151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129</v>
      </c>
      <c r="C32" s="14">
        <v>0.5</v>
      </c>
      <c r="D32" s="5">
        <f t="shared" si="3"/>
        <v>28</v>
      </c>
      <c r="E32" t="s">
        <v>200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152</v>
      </c>
      <c r="C33" s="14">
        <v>1</v>
      </c>
      <c r="D33" s="5">
        <f t="shared" si="3"/>
        <v>29</v>
      </c>
      <c r="E33" t="s">
        <v>203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201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108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148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58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59</v>
      </c>
      <c r="C38" s="14">
        <v>1.5</v>
      </c>
      <c r="D38" s="5">
        <v>16.34</v>
      </c>
      <c r="E38" t="s">
        <v>204</v>
      </c>
      <c r="F38" t="s">
        <v>218</v>
      </c>
      <c r="G38" t="s">
        <v>84</v>
      </c>
    </row>
    <row r="39" spans="1:7" x14ac:dyDescent="0.25">
      <c r="A39">
        <f t="shared" si="0"/>
        <v>36</v>
      </c>
      <c r="B39" t="s">
        <v>60</v>
      </c>
      <c r="C39" s="14">
        <v>0.5</v>
      </c>
      <c r="D39" s="5" t="s">
        <v>259</v>
      </c>
      <c r="E39" t="s">
        <v>228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98</v>
      </c>
      <c r="C40" s="14">
        <v>0.5</v>
      </c>
      <c r="E40" t="s">
        <v>99</v>
      </c>
      <c r="F40" t="s">
        <v>219</v>
      </c>
      <c r="G40" t="s">
        <v>229</v>
      </c>
    </row>
    <row r="41" spans="1:7" x14ac:dyDescent="0.25">
      <c r="A41">
        <f t="shared" si="0"/>
        <v>38</v>
      </c>
      <c r="B41" s="6" t="s">
        <v>153</v>
      </c>
      <c r="C41" s="14">
        <v>1</v>
      </c>
      <c r="D41" s="5" t="s">
        <v>157</v>
      </c>
      <c r="E41" t="s">
        <v>156</v>
      </c>
      <c r="F41" t="s">
        <v>220</v>
      </c>
      <c r="G41" t="s">
        <v>6</v>
      </c>
    </row>
    <row r="42" spans="1:7" x14ac:dyDescent="0.25">
      <c r="A42">
        <f t="shared" si="0"/>
        <v>39</v>
      </c>
      <c r="B42" t="s">
        <v>155</v>
      </c>
      <c r="C42" s="14">
        <v>1</v>
      </c>
      <c r="D42" s="5" t="s">
        <v>158</v>
      </c>
      <c r="E42" t="s">
        <v>205</v>
      </c>
      <c r="F42" t="s">
        <v>220</v>
      </c>
      <c r="G42" t="s">
        <v>6</v>
      </c>
    </row>
    <row r="43" spans="1:7" x14ac:dyDescent="0.25">
      <c r="A43">
        <f t="shared" si="0"/>
        <v>40</v>
      </c>
      <c r="B43" t="s">
        <v>109</v>
      </c>
      <c r="C43" s="14">
        <v>2</v>
      </c>
      <c r="D43" s="5" t="s">
        <v>159</v>
      </c>
      <c r="E43" t="s">
        <v>110</v>
      </c>
      <c r="F43" t="s">
        <v>222</v>
      </c>
      <c r="G43" t="s">
        <v>76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104</v>
      </c>
      <c r="F44" t="s">
        <v>217</v>
      </c>
      <c r="G44" t="s">
        <v>254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206</v>
      </c>
      <c r="F45" t="s">
        <v>221</v>
      </c>
      <c r="G45" t="s">
        <v>76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209</v>
      </c>
      <c r="F46" t="s">
        <v>222</v>
      </c>
      <c r="G46" t="s">
        <v>76</v>
      </c>
    </row>
    <row r="47" spans="1:7" x14ac:dyDescent="0.25">
      <c r="A47" s="8">
        <f t="shared" si="0"/>
        <v>44</v>
      </c>
      <c r="B47" t="s">
        <v>199</v>
      </c>
      <c r="C47" s="14">
        <v>1</v>
      </c>
      <c r="D47" s="5" t="s">
        <v>36</v>
      </c>
      <c r="E47" t="s">
        <v>224</v>
      </c>
      <c r="F47" t="s">
        <v>226</v>
      </c>
      <c r="G47" t="s">
        <v>207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225</v>
      </c>
      <c r="F48" t="s">
        <v>223</v>
      </c>
      <c r="G48" t="s">
        <v>208</v>
      </c>
    </row>
    <row r="49" spans="1:7" x14ac:dyDescent="0.25">
      <c r="A49" s="8">
        <f t="shared" si="0"/>
        <v>46</v>
      </c>
      <c r="B49" s="6" t="s">
        <v>85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86</v>
      </c>
      <c r="C50" s="14">
        <v>1</v>
      </c>
      <c r="D50" s="5" t="s">
        <v>36</v>
      </c>
      <c r="E50" t="s">
        <v>41</v>
      </c>
      <c r="F50" t="s">
        <v>227</v>
      </c>
      <c r="G50" t="s">
        <v>42</v>
      </c>
    </row>
    <row r="51" spans="1:7" ht="22.5" customHeight="1" x14ac:dyDescent="0.4">
      <c r="A51" s="56" t="s">
        <v>161</v>
      </c>
      <c r="B51" s="57"/>
      <c r="C51" s="57"/>
      <c r="D51" s="57"/>
      <c r="E51" s="57"/>
      <c r="F51" s="57"/>
      <c r="G51" s="57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8" si="4">ROW()-5</f>
        <v>48</v>
      </c>
      <c r="B53" t="s">
        <v>138</v>
      </c>
      <c r="C53" s="14">
        <v>1</v>
      </c>
      <c r="E53" t="s">
        <v>70</v>
      </c>
      <c r="F53" t="s">
        <v>216</v>
      </c>
      <c r="G53" t="s">
        <v>80</v>
      </c>
    </row>
    <row r="54" spans="1:7" x14ac:dyDescent="0.25">
      <c r="A54" s="8">
        <f t="shared" si="4"/>
        <v>49</v>
      </c>
      <c r="B54" t="s">
        <v>163</v>
      </c>
      <c r="C54" s="14">
        <v>0.5</v>
      </c>
      <c r="D54" s="5">
        <f>A53</f>
        <v>48</v>
      </c>
      <c r="E54" t="s">
        <v>7</v>
      </c>
      <c r="F54" t="s">
        <v>8</v>
      </c>
      <c r="G54" t="s">
        <v>9</v>
      </c>
    </row>
    <row r="55" spans="1:7" x14ac:dyDescent="0.25">
      <c r="A55" s="8">
        <f t="shared" si="4"/>
        <v>50</v>
      </c>
      <c r="B55" t="s">
        <v>139</v>
      </c>
      <c r="C55" s="14">
        <v>0.5</v>
      </c>
      <c r="D55" s="5">
        <f t="shared" ref="D55:D58" si="5">A54</f>
        <v>49</v>
      </c>
      <c r="E55" t="s">
        <v>10</v>
      </c>
      <c r="F55" t="s">
        <v>11</v>
      </c>
      <c r="G55" t="s">
        <v>12</v>
      </c>
    </row>
    <row r="56" spans="1:7" x14ac:dyDescent="0.25">
      <c r="A56" s="8">
        <f t="shared" si="4"/>
        <v>51</v>
      </c>
      <c r="B56" t="s">
        <v>140</v>
      </c>
      <c r="C56" s="14">
        <v>0.5</v>
      </c>
      <c r="D56" s="5">
        <f t="shared" si="5"/>
        <v>50</v>
      </c>
      <c r="E56" t="s">
        <v>13</v>
      </c>
      <c r="F56" t="s">
        <v>14</v>
      </c>
      <c r="G56" t="s">
        <v>12</v>
      </c>
    </row>
    <row r="57" spans="1:7" x14ac:dyDescent="0.25">
      <c r="A57" s="8">
        <f t="shared" si="4"/>
        <v>52</v>
      </c>
      <c r="B57" t="s">
        <v>141</v>
      </c>
      <c r="C57" s="14">
        <v>0.5</v>
      </c>
      <c r="D57" s="5">
        <f t="shared" si="5"/>
        <v>51</v>
      </c>
      <c r="E57" t="s">
        <v>200</v>
      </c>
      <c r="F57" t="s">
        <v>15</v>
      </c>
      <c r="G57" t="s">
        <v>12</v>
      </c>
    </row>
    <row r="58" spans="1:7" x14ac:dyDescent="0.25">
      <c r="A58" s="8">
        <f t="shared" si="4"/>
        <v>53</v>
      </c>
      <c r="B58" t="s">
        <v>142</v>
      </c>
      <c r="C58" s="14">
        <v>1</v>
      </c>
      <c r="D58" s="5">
        <f t="shared" si="5"/>
        <v>52</v>
      </c>
      <c r="E58" t="s">
        <v>203</v>
      </c>
      <c r="F58" t="s">
        <v>17</v>
      </c>
      <c r="G58" t="s">
        <v>18</v>
      </c>
    </row>
    <row r="59" spans="1:7" x14ac:dyDescent="0.25">
      <c r="A59" s="8">
        <f t="shared" si="4"/>
        <v>54</v>
      </c>
      <c r="B59" t="s">
        <v>143</v>
      </c>
      <c r="C59" s="14">
        <v>1</v>
      </c>
      <c r="E59" t="s">
        <v>201</v>
      </c>
      <c r="F59" t="s">
        <v>19</v>
      </c>
      <c r="G59" t="s">
        <v>6</v>
      </c>
    </row>
    <row r="60" spans="1:7" x14ac:dyDescent="0.25">
      <c r="A60" s="8">
        <f t="shared" si="4"/>
        <v>55</v>
      </c>
      <c r="B60" t="s">
        <v>144</v>
      </c>
      <c r="C60" s="14">
        <v>1</v>
      </c>
      <c r="D60" s="5" t="s">
        <v>258</v>
      </c>
      <c r="E60" t="s">
        <v>53</v>
      </c>
      <c r="F60" t="s">
        <v>20</v>
      </c>
      <c r="G60" t="s">
        <v>6</v>
      </c>
    </row>
    <row r="61" spans="1:7" x14ac:dyDescent="0.25">
      <c r="A61" s="8">
        <f t="shared" si="4"/>
        <v>56</v>
      </c>
      <c r="B61" t="s">
        <v>145</v>
      </c>
      <c r="C61" s="14">
        <v>1</v>
      </c>
      <c r="D61" s="5">
        <f>A60</f>
        <v>55</v>
      </c>
      <c r="E61" t="s">
        <v>21</v>
      </c>
      <c r="F61" t="s">
        <v>22</v>
      </c>
      <c r="G61" t="s">
        <v>6</v>
      </c>
    </row>
    <row r="62" spans="1:7" x14ac:dyDescent="0.25">
      <c r="A62" s="8">
        <f t="shared" si="4"/>
        <v>57</v>
      </c>
      <c r="B62" t="s">
        <v>146</v>
      </c>
      <c r="C62" s="14">
        <v>1</v>
      </c>
      <c r="D62" s="5">
        <f>A58</f>
        <v>53</v>
      </c>
      <c r="E62" t="s">
        <v>23</v>
      </c>
      <c r="F62" t="s">
        <v>24</v>
      </c>
      <c r="G62" t="s">
        <v>25</v>
      </c>
    </row>
    <row r="63" spans="1:7" x14ac:dyDescent="0.25">
      <c r="A63" s="8">
        <f t="shared" si="4"/>
        <v>58</v>
      </c>
      <c r="B63" t="s">
        <v>166</v>
      </c>
      <c r="C63" s="14">
        <v>1</v>
      </c>
      <c r="D63" s="5">
        <f>A62</f>
        <v>57</v>
      </c>
      <c r="E63" t="s">
        <v>204</v>
      </c>
      <c r="F63" t="s">
        <v>218</v>
      </c>
      <c r="G63" t="s">
        <v>84</v>
      </c>
    </row>
    <row r="64" spans="1:7" x14ac:dyDescent="0.25">
      <c r="A64" s="8">
        <f t="shared" si="4"/>
        <v>59</v>
      </c>
      <c r="B64" t="s">
        <v>167</v>
      </c>
      <c r="C64" s="14">
        <v>0.5</v>
      </c>
      <c r="D64" s="5" t="s">
        <v>260</v>
      </c>
      <c r="E64" t="s">
        <v>228</v>
      </c>
      <c r="F64" t="s">
        <v>29</v>
      </c>
      <c r="G64" t="s">
        <v>32</v>
      </c>
    </row>
    <row r="65" spans="1:7" x14ac:dyDescent="0.25">
      <c r="A65" s="8">
        <f>ROW()-5</f>
        <v>60</v>
      </c>
      <c r="B65" t="s">
        <v>164</v>
      </c>
      <c r="C65" s="14">
        <v>1</v>
      </c>
      <c r="D65" s="5" t="s">
        <v>261</v>
      </c>
      <c r="E65" t="s">
        <v>230</v>
      </c>
      <c r="F65" t="s">
        <v>220</v>
      </c>
      <c r="G65" t="s">
        <v>6</v>
      </c>
    </row>
    <row r="66" spans="1:7" x14ac:dyDescent="0.25">
      <c r="A66" s="8">
        <f>ROW()-5</f>
        <v>61</v>
      </c>
      <c r="B66" t="s">
        <v>165</v>
      </c>
      <c r="C66" s="14">
        <v>1</v>
      </c>
      <c r="D66" s="5" t="s">
        <v>266</v>
      </c>
      <c r="E66" t="s">
        <v>205</v>
      </c>
      <c r="F66" t="s">
        <v>220</v>
      </c>
      <c r="G66" t="s">
        <v>6</v>
      </c>
    </row>
    <row r="67" spans="1:7" x14ac:dyDescent="0.25">
      <c r="A67" s="8">
        <f t="shared" si="4"/>
        <v>62</v>
      </c>
      <c r="B67" t="s">
        <v>168</v>
      </c>
      <c r="C67" s="14">
        <v>2</v>
      </c>
      <c r="D67" s="5" t="s">
        <v>262</v>
      </c>
      <c r="E67" t="s">
        <v>231</v>
      </c>
      <c r="F67" t="s">
        <v>222</v>
      </c>
      <c r="G67" t="s">
        <v>76</v>
      </c>
    </row>
    <row r="68" spans="1:7" x14ac:dyDescent="0.25">
      <c r="A68" s="8">
        <f t="shared" si="4"/>
        <v>63</v>
      </c>
      <c r="B68" t="s">
        <v>128</v>
      </c>
      <c r="C68" s="14">
        <v>1</v>
      </c>
      <c r="E68" t="s">
        <v>70</v>
      </c>
      <c r="F68" t="s">
        <v>216</v>
      </c>
      <c r="G68" t="s">
        <v>80</v>
      </c>
    </row>
    <row r="69" spans="1:7" x14ac:dyDescent="0.25">
      <c r="A69" s="8">
        <f t="shared" si="4"/>
        <v>64</v>
      </c>
      <c r="B69" t="s">
        <v>130</v>
      </c>
      <c r="C69" s="14">
        <v>0.5</v>
      </c>
      <c r="D69" s="5">
        <f>A68</f>
        <v>63</v>
      </c>
      <c r="E69" t="s">
        <v>7</v>
      </c>
      <c r="F69" t="s">
        <v>8</v>
      </c>
      <c r="G69" t="s">
        <v>9</v>
      </c>
    </row>
    <row r="70" spans="1:7" x14ac:dyDescent="0.25">
      <c r="A70" s="8">
        <f t="shared" si="4"/>
        <v>65</v>
      </c>
      <c r="B70" t="s">
        <v>131</v>
      </c>
      <c r="C70" s="14">
        <v>0.5</v>
      </c>
      <c r="D70" s="5">
        <f t="shared" ref="D70:D73" si="6">A69</f>
        <v>64</v>
      </c>
      <c r="E70" t="s">
        <v>10</v>
      </c>
      <c r="F70" t="s">
        <v>11</v>
      </c>
      <c r="G70" t="s">
        <v>12</v>
      </c>
    </row>
    <row r="71" spans="1:7" x14ac:dyDescent="0.25">
      <c r="A71" s="8">
        <f t="shared" si="4"/>
        <v>66</v>
      </c>
      <c r="B71" t="s">
        <v>132</v>
      </c>
      <c r="C71" s="14">
        <v>0.5</v>
      </c>
      <c r="D71" s="5">
        <f t="shared" si="6"/>
        <v>65</v>
      </c>
      <c r="E71" t="s">
        <v>13</v>
      </c>
      <c r="F71" t="s">
        <v>14</v>
      </c>
      <c r="G71" t="s">
        <v>12</v>
      </c>
    </row>
    <row r="72" spans="1:7" x14ac:dyDescent="0.25">
      <c r="A72" s="8">
        <f t="shared" si="4"/>
        <v>67</v>
      </c>
      <c r="B72" t="s">
        <v>133</v>
      </c>
      <c r="C72" s="14">
        <v>0.5</v>
      </c>
      <c r="D72" s="5">
        <f t="shared" si="6"/>
        <v>66</v>
      </c>
      <c r="E72" t="s">
        <v>200</v>
      </c>
      <c r="F72" t="s">
        <v>15</v>
      </c>
      <c r="G72" t="s">
        <v>12</v>
      </c>
    </row>
    <row r="73" spans="1:7" x14ac:dyDescent="0.25">
      <c r="A73" s="8">
        <f t="shared" si="4"/>
        <v>68</v>
      </c>
      <c r="B73" t="s">
        <v>57</v>
      </c>
      <c r="C73" s="14">
        <v>1</v>
      </c>
      <c r="D73" s="5">
        <f t="shared" si="6"/>
        <v>67</v>
      </c>
      <c r="E73" t="s">
        <v>203</v>
      </c>
      <c r="F73" t="s">
        <v>17</v>
      </c>
      <c r="G73" t="s">
        <v>18</v>
      </c>
    </row>
    <row r="74" spans="1:7" x14ac:dyDescent="0.25">
      <c r="A74" s="8">
        <f t="shared" si="4"/>
        <v>69</v>
      </c>
      <c r="B74" t="s">
        <v>134</v>
      </c>
      <c r="C74" s="14">
        <v>1</v>
      </c>
      <c r="E74" t="s">
        <v>201</v>
      </c>
      <c r="F74" t="s">
        <v>19</v>
      </c>
      <c r="G74" t="s">
        <v>6</v>
      </c>
    </row>
    <row r="75" spans="1:7" x14ac:dyDescent="0.25">
      <c r="A75" s="8">
        <f t="shared" si="4"/>
        <v>70</v>
      </c>
      <c r="B75" t="s">
        <v>135</v>
      </c>
      <c r="C75" s="14">
        <v>1</v>
      </c>
      <c r="D75" s="5" t="s">
        <v>263</v>
      </c>
      <c r="E75" t="s">
        <v>53</v>
      </c>
      <c r="F75" t="s">
        <v>20</v>
      </c>
      <c r="G75" t="s">
        <v>6</v>
      </c>
    </row>
    <row r="76" spans="1:7" x14ac:dyDescent="0.25">
      <c r="A76" s="8">
        <f t="shared" si="4"/>
        <v>71</v>
      </c>
      <c r="B76" t="s">
        <v>136</v>
      </c>
      <c r="C76" s="14">
        <v>1</v>
      </c>
      <c r="D76" s="5">
        <f>A75</f>
        <v>70</v>
      </c>
      <c r="E76" t="s">
        <v>21</v>
      </c>
      <c r="F76" t="s">
        <v>22</v>
      </c>
      <c r="G76" t="s">
        <v>6</v>
      </c>
    </row>
    <row r="77" spans="1:7" x14ac:dyDescent="0.25">
      <c r="A77">
        <f t="shared" si="4"/>
        <v>72</v>
      </c>
      <c r="B77" t="s">
        <v>137</v>
      </c>
      <c r="C77" s="14">
        <v>2</v>
      </c>
      <c r="D77" s="5">
        <f>A73</f>
        <v>68</v>
      </c>
      <c r="E77" t="s">
        <v>23</v>
      </c>
      <c r="F77" t="s">
        <v>24</v>
      </c>
      <c r="G77" t="s">
        <v>25</v>
      </c>
    </row>
    <row r="78" spans="1:7" x14ac:dyDescent="0.25">
      <c r="A78">
        <f t="shared" si="4"/>
        <v>73</v>
      </c>
      <c r="B78" t="s">
        <v>170</v>
      </c>
      <c r="C78" s="14">
        <v>1.5</v>
      </c>
      <c r="D78" s="5">
        <f>A77</f>
        <v>72</v>
      </c>
      <c r="E78" t="s">
        <v>204</v>
      </c>
      <c r="F78" t="s">
        <v>218</v>
      </c>
      <c r="G78" t="s">
        <v>84</v>
      </c>
    </row>
    <row r="79" spans="1:7" x14ac:dyDescent="0.25">
      <c r="A79">
        <f t="shared" si="4"/>
        <v>74</v>
      </c>
      <c r="B79" t="s">
        <v>175</v>
      </c>
      <c r="C79" s="14">
        <v>0.5</v>
      </c>
      <c r="D79" s="5" t="s">
        <v>264</v>
      </c>
      <c r="E79" t="s">
        <v>174</v>
      </c>
      <c r="F79" t="s">
        <v>29</v>
      </c>
      <c r="G79" t="s">
        <v>32</v>
      </c>
    </row>
    <row r="80" spans="1:7" x14ac:dyDescent="0.25">
      <c r="A80">
        <f t="shared" si="4"/>
        <v>75</v>
      </c>
      <c r="B80" s="6" t="s">
        <v>169</v>
      </c>
      <c r="C80" s="14">
        <v>1</v>
      </c>
      <c r="D80" s="5">
        <f>A77</f>
        <v>72</v>
      </c>
      <c r="E80" t="s">
        <v>177</v>
      </c>
      <c r="F80" t="s">
        <v>220</v>
      </c>
      <c r="G80" t="s">
        <v>6</v>
      </c>
    </row>
    <row r="81" spans="1:7" x14ac:dyDescent="0.25">
      <c r="A81">
        <f t="shared" si="4"/>
        <v>76</v>
      </c>
      <c r="B81" t="s">
        <v>171</v>
      </c>
      <c r="C81" s="14">
        <v>1</v>
      </c>
      <c r="D81" s="5" t="s">
        <v>265</v>
      </c>
      <c r="E81" t="s">
        <v>176</v>
      </c>
      <c r="F81" t="s">
        <v>220</v>
      </c>
      <c r="G81" t="s">
        <v>6</v>
      </c>
    </row>
    <row r="82" spans="1:7" x14ac:dyDescent="0.25">
      <c r="A82">
        <f t="shared" si="4"/>
        <v>77</v>
      </c>
      <c r="B82" t="s">
        <v>172</v>
      </c>
      <c r="C82" s="14">
        <v>1</v>
      </c>
      <c r="D82" s="5">
        <f>A81</f>
        <v>76</v>
      </c>
      <c r="E82" t="s">
        <v>178</v>
      </c>
      <c r="F82" t="s">
        <v>220</v>
      </c>
      <c r="G82" t="s">
        <v>6</v>
      </c>
    </row>
    <row r="83" spans="1:7" x14ac:dyDescent="0.25">
      <c r="A83" s="8">
        <f>ROW()-5</f>
        <v>78</v>
      </c>
      <c r="B83" t="s">
        <v>173</v>
      </c>
      <c r="C83" s="14">
        <v>1</v>
      </c>
      <c r="D83" s="5" t="s">
        <v>267</v>
      </c>
      <c r="E83" t="s">
        <v>205</v>
      </c>
      <c r="F83" t="s">
        <v>220</v>
      </c>
      <c r="G83" t="s">
        <v>6</v>
      </c>
    </row>
    <row r="84" spans="1:7" x14ac:dyDescent="0.25">
      <c r="A84">
        <f t="shared" si="4"/>
        <v>79</v>
      </c>
      <c r="B84" t="s">
        <v>180</v>
      </c>
      <c r="C84" s="14">
        <v>2</v>
      </c>
      <c r="D84" s="5" t="s">
        <v>268</v>
      </c>
      <c r="E84" t="s">
        <v>110</v>
      </c>
      <c r="F84" t="s">
        <v>222</v>
      </c>
      <c r="G84" t="s">
        <v>76</v>
      </c>
    </row>
    <row r="85" spans="1:7" x14ac:dyDescent="0.25">
      <c r="A85" s="8">
        <f t="shared" ref="A85:A95" si="7">ROW()-5</f>
        <v>80</v>
      </c>
      <c r="B85" t="s">
        <v>117</v>
      </c>
      <c r="C85" s="14">
        <v>3</v>
      </c>
      <c r="D85" s="5" t="s">
        <v>277</v>
      </c>
      <c r="E85" t="s">
        <v>118</v>
      </c>
      <c r="F85" t="s">
        <v>232</v>
      </c>
      <c r="G85" t="s">
        <v>6</v>
      </c>
    </row>
    <row r="86" spans="1:7" x14ac:dyDescent="0.25">
      <c r="A86" s="8">
        <f t="shared" si="7"/>
        <v>81</v>
      </c>
      <c r="B86" t="s">
        <v>119</v>
      </c>
      <c r="C86" s="14">
        <v>2</v>
      </c>
      <c r="D86" s="5" t="s">
        <v>277</v>
      </c>
      <c r="E86" t="s">
        <v>120</v>
      </c>
      <c r="F86" t="s">
        <v>233</v>
      </c>
      <c r="G86" t="s">
        <v>6</v>
      </c>
    </row>
    <row r="87" spans="1:7" x14ac:dyDescent="0.25">
      <c r="A87" s="8">
        <f t="shared" si="7"/>
        <v>82</v>
      </c>
      <c r="B87" t="s">
        <v>121</v>
      </c>
      <c r="C87" s="14">
        <v>2</v>
      </c>
      <c r="D87" s="5" t="s">
        <v>277</v>
      </c>
      <c r="E87" t="s">
        <v>122</v>
      </c>
      <c r="F87" t="s">
        <v>233</v>
      </c>
      <c r="G87" t="s">
        <v>6</v>
      </c>
    </row>
    <row r="88" spans="1:7" x14ac:dyDescent="0.25">
      <c r="A88" s="8">
        <f t="shared" si="7"/>
        <v>83</v>
      </c>
      <c r="B88" t="s">
        <v>123</v>
      </c>
      <c r="C88" s="14">
        <v>4</v>
      </c>
      <c r="D88" s="5" t="s">
        <v>277</v>
      </c>
      <c r="E88" t="s">
        <v>124</v>
      </c>
      <c r="F88" t="s">
        <v>234</v>
      </c>
      <c r="G88" t="s">
        <v>6</v>
      </c>
    </row>
    <row r="89" spans="1:7" x14ac:dyDescent="0.25">
      <c r="A89" s="8">
        <f t="shared" si="7"/>
        <v>84</v>
      </c>
      <c r="B89" t="s">
        <v>107</v>
      </c>
      <c r="C89" s="14">
        <v>1</v>
      </c>
      <c r="D89" s="5">
        <f>A23</f>
        <v>20</v>
      </c>
      <c r="E89" t="s">
        <v>94</v>
      </c>
      <c r="F89" t="s">
        <v>235</v>
      </c>
      <c r="G89" t="s">
        <v>34</v>
      </c>
    </row>
    <row r="90" spans="1:7" x14ac:dyDescent="0.25">
      <c r="A90" s="8">
        <f t="shared" si="7"/>
        <v>85</v>
      </c>
      <c r="B90" t="s">
        <v>184</v>
      </c>
      <c r="C90" s="14">
        <v>1</v>
      </c>
      <c r="D90" s="5">
        <v>84</v>
      </c>
      <c r="E90" t="s">
        <v>237</v>
      </c>
      <c r="F90" t="s">
        <v>236</v>
      </c>
      <c r="G90" t="s">
        <v>34</v>
      </c>
    </row>
    <row r="91" spans="1:7" x14ac:dyDescent="0.25">
      <c r="A91" s="8">
        <f t="shared" si="7"/>
        <v>86</v>
      </c>
      <c r="B91" t="s">
        <v>181</v>
      </c>
      <c r="C91" s="14">
        <v>2</v>
      </c>
      <c r="D91" s="5">
        <f>A19</f>
        <v>16</v>
      </c>
      <c r="E91" t="s">
        <v>181</v>
      </c>
      <c r="F91" t="s">
        <v>238</v>
      </c>
      <c r="G91" t="s">
        <v>6</v>
      </c>
    </row>
    <row r="92" spans="1:7" x14ac:dyDescent="0.25">
      <c r="A92" s="8">
        <f t="shared" si="7"/>
        <v>87</v>
      </c>
      <c r="B92" t="s">
        <v>179</v>
      </c>
      <c r="C92" s="14">
        <v>2</v>
      </c>
      <c r="D92" s="5">
        <f>A91</f>
        <v>86</v>
      </c>
      <c r="E92" t="s">
        <v>182</v>
      </c>
      <c r="F92" t="s">
        <v>239</v>
      </c>
      <c r="G92" t="s">
        <v>6</v>
      </c>
    </row>
    <row r="93" spans="1:7" x14ac:dyDescent="0.25">
      <c r="A93" s="8">
        <f t="shared" si="7"/>
        <v>88</v>
      </c>
      <c r="B93" s="6" t="s">
        <v>240</v>
      </c>
      <c r="C93" s="14">
        <v>1</v>
      </c>
      <c r="E93" t="s">
        <v>91</v>
      </c>
      <c r="F93" t="s">
        <v>31</v>
      </c>
      <c r="G93" t="s">
        <v>32</v>
      </c>
    </row>
    <row r="94" spans="1:7" x14ac:dyDescent="0.25">
      <c r="A94" s="8">
        <f t="shared" si="7"/>
        <v>89</v>
      </c>
      <c r="B94" t="s">
        <v>183</v>
      </c>
      <c r="C94" s="14">
        <v>1.5</v>
      </c>
      <c r="D94" s="5" t="s">
        <v>269</v>
      </c>
      <c r="E94" t="s">
        <v>188</v>
      </c>
      <c r="F94" t="s">
        <v>241</v>
      </c>
      <c r="G94" t="s">
        <v>34</v>
      </c>
    </row>
    <row r="95" spans="1:7" x14ac:dyDescent="0.25">
      <c r="A95" s="8">
        <f t="shared" si="7"/>
        <v>90</v>
      </c>
      <c r="B95" t="s">
        <v>189</v>
      </c>
      <c r="C95" s="14">
        <v>1.5</v>
      </c>
      <c r="D95" s="5" t="s">
        <v>270</v>
      </c>
      <c r="E95" t="s">
        <v>191</v>
      </c>
      <c r="F95" t="s">
        <v>242</v>
      </c>
      <c r="G95" t="s">
        <v>34</v>
      </c>
    </row>
    <row r="96" spans="1:7" x14ac:dyDescent="0.25">
      <c r="A96">
        <f t="shared" si="4"/>
        <v>91</v>
      </c>
      <c r="B96" t="s">
        <v>111</v>
      </c>
      <c r="C96" s="14">
        <v>1</v>
      </c>
      <c r="E96" t="s">
        <v>112</v>
      </c>
      <c r="F96" t="s">
        <v>243</v>
      </c>
      <c r="G96" t="s">
        <v>125</v>
      </c>
    </row>
    <row r="97" spans="1:7" x14ac:dyDescent="0.25">
      <c r="A97">
        <f t="shared" si="4"/>
        <v>92</v>
      </c>
      <c r="B97" t="s">
        <v>113</v>
      </c>
      <c r="C97" s="14">
        <v>2</v>
      </c>
      <c r="D97" s="5">
        <f>A96</f>
        <v>91</v>
      </c>
      <c r="E97" t="s">
        <v>114</v>
      </c>
      <c r="F97" t="s">
        <v>22</v>
      </c>
      <c r="G97" t="s">
        <v>6</v>
      </c>
    </row>
    <row r="98" spans="1:7" x14ac:dyDescent="0.25">
      <c r="A98">
        <f t="shared" si="4"/>
        <v>93</v>
      </c>
      <c r="B98" t="s">
        <v>127</v>
      </c>
      <c r="C98" s="14">
        <v>1</v>
      </c>
      <c r="D98" s="5" t="s">
        <v>271</v>
      </c>
      <c r="E98" t="s">
        <v>126</v>
      </c>
      <c r="F98" t="s">
        <v>244</v>
      </c>
      <c r="G98" t="s">
        <v>125</v>
      </c>
    </row>
    <row r="99" spans="1:7" x14ac:dyDescent="0.25">
      <c r="A99">
        <f t="shared" ref="A99:A108" si="8">ROW()-5</f>
        <v>94</v>
      </c>
      <c r="B99" t="s">
        <v>116</v>
      </c>
      <c r="C99" s="14">
        <v>1.5</v>
      </c>
      <c r="D99" s="5" t="s">
        <v>36</v>
      </c>
      <c r="E99" t="s">
        <v>245</v>
      </c>
      <c r="F99" t="s">
        <v>246</v>
      </c>
      <c r="G99" t="s">
        <v>247</v>
      </c>
    </row>
    <row r="100" spans="1:7" x14ac:dyDescent="0.25">
      <c r="A100">
        <f t="shared" si="8"/>
        <v>95</v>
      </c>
      <c r="B100" t="s">
        <v>185</v>
      </c>
      <c r="C100" s="14">
        <v>1</v>
      </c>
      <c r="E100" t="s">
        <v>250</v>
      </c>
      <c r="F100" t="s">
        <v>249</v>
      </c>
      <c r="G100" t="s">
        <v>248</v>
      </c>
    </row>
    <row r="101" spans="1:7" x14ac:dyDescent="0.25">
      <c r="A101">
        <f t="shared" si="8"/>
        <v>96</v>
      </c>
      <c r="B101" t="s">
        <v>186</v>
      </c>
      <c r="C101" s="14">
        <v>1</v>
      </c>
      <c r="D101" s="5" t="s">
        <v>272</v>
      </c>
      <c r="E101" t="s">
        <v>187</v>
      </c>
      <c r="F101" t="s">
        <v>222</v>
      </c>
      <c r="G101" t="s">
        <v>76</v>
      </c>
    </row>
    <row r="102" spans="1:7" x14ac:dyDescent="0.25">
      <c r="A102" s="8">
        <f>ROW()-5</f>
        <v>97</v>
      </c>
      <c r="B102" t="s">
        <v>197</v>
      </c>
      <c r="C102" s="14">
        <v>1</v>
      </c>
      <c r="E102" t="s">
        <v>251</v>
      </c>
      <c r="F102" t="s">
        <v>249</v>
      </c>
      <c r="G102" t="s">
        <v>76</v>
      </c>
    </row>
    <row r="103" spans="1:7" x14ac:dyDescent="0.25">
      <c r="A103" s="8">
        <f>ROW()-5</f>
        <v>98</v>
      </c>
      <c r="B103" t="s">
        <v>198</v>
      </c>
      <c r="C103" s="14">
        <v>1</v>
      </c>
      <c r="D103" s="5" t="s">
        <v>273</v>
      </c>
      <c r="E103" t="s">
        <v>252</v>
      </c>
      <c r="F103" t="s">
        <v>222</v>
      </c>
      <c r="G103" t="s">
        <v>76</v>
      </c>
    </row>
    <row r="104" spans="1:7" x14ac:dyDescent="0.25">
      <c r="A104">
        <f t="shared" si="8"/>
        <v>99</v>
      </c>
      <c r="B104" t="s">
        <v>115</v>
      </c>
      <c r="C104" s="14">
        <v>1</v>
      </c>
      <c r="E104" s="6" t="s">
        <v>253</v>
      </c>
      <c r="F104" t="s">
        <v>217</v>
      </c>
      <c r="G104" t="s">
        <v>254</v>
      </c>
    </row>
    <row r="105" spans="1:7" x14ac:dyDescent="0.25">
      <c r="A105">
        <f t="shared" si="8"/>
        <v>100</v>
      </c>
      <c r="B105" t="s">
        <v>192</v>
      </c>
      <c r="C105" s="14">
        <v>2</v>
      </c>
      <c r="D105" s="5" t="s">
        <v>274</v>
      </c>
      <c r="E105" t="s">
        <v>255</v>
      </c>
      <c r="F105" t="s">
        <v>256</v>
      </c>
      <c r="G105" t="s">
        <v>6</v>
      </c>
    </row>
    <row r="106" spans="1:7" x14ac:dyDescent="0.25">
      <c r="A106">
        <f t="shared" si="8"/>
        <v>101</v>
      </c>
      <c r="B106" t="s">
        <v>194</v>
      </c>
      <c r="C106" s="14">
        <v>1.5</v>
      </c>
      <c r="E106" t="s">
        <v>193</v>
      </c>
      <c r="F106" t="s">
        <v>190</v>
      </c>
      <c r="G106" t="s">
        <v>6</v>
      </c>
    </row>
    <row r="107" spans="1:7" x14ac:dyDescent="0.25">
      <c r="A107">
        <f t="shared" si="8"/>
        <v>102</v>
      </c>
      <c r="B107" t="s">
        <v>195</v>
      </c>
      <c r="C107" s="14">
        <v>1</v>
      </c>
      <c r="D107" s="5" t="s">
        <v>275</v>
      </c>
      <c r="E107" t="s">
        <v>205</v>
      </c>
      <c r="F107" t="s">
        <v>220</v>
      </c>
      <c r="G107" t="s">
        <v>6</v>
      </c>
    </row>
    <row r="108" spans="1:7" x14ac:dyDescent="0.25">
      <c r="A108">
        <f t="shared" si="8"/>
        <v>103</v>
      </c>
      <c r="B108" t="s">
        <v>196</v>
      </c>
      <c r="C108" s="14">
        <v>1</v>
      </c>
      <c r="D108" s="5" t="s">
        <v>276</v>
      </c>
      <c r="E108" t="s">
        <v>257</v>
      </c>
      <c r="F108" t="s">
        <v>220</v>
      </c>
      <c r="G108" t="s">
        <v>6</v>
      </c>
    </row>
    <row r="109" spans="1:7" x14ac:dyDescent="0.25">
      <c r="C109" s="14"/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1:3" x14ac:dyDescent="0.25">
      <c r="C113" s="14"/>
    </row>
    <row r="114" spans="1:3" x14ac:dyDescent="0.25">
      <c r="C114" s="14"/>
    </row>
    <row r="115" spans="1:3" x14ac:dyDescent="0.25">
      <c r="C115" s="14"/>
    </row>
    <row r="116" spans="1:3" x14ac:dyDescent="0.25">
      <c r="C116" s="14"/>
    </row>
    <row r="117" spans="1:3" x14ac:dyDescent="0.25">
      <c r="C117" s="14"/>
    </row>
    <row r="118" spans="1:3" x14ac:dyDescent="0.25">
      <c r="C118" s="14"/>
    </row>
    <row r="119" spans="1:3" x14ac:dyDescent="0.25">
      <c r="C119" s="14"/>
    </row>
    <row r="120" spans="1:3" x14ac:dyDescent="0.25">
      <c r="C120" s="14"/>
    </row>
    <row r="121" spans="1:3" x14ac:dyDescent="0.25">
      <c r="C121" s="14"/>
    </row>
    <row r="122" spans="1:3" x14ac:dyDescent="0.25">
      <c r="C122" s="14"/>
    </row>
    <row r="123" spans="1:3" x14ac:dyDescent="0.25">
      <c r="C123" s="14"/>
    </row>
    <row r="124" spans="1:3" x14ac:dyDescent="0.25">
      <c r="C124" s="14"/>
    </row>
    <row r="125" spans="1:3" x14ac:dyDescent="0.25">
      <c r="C125" s="14"/>
    </row>
    <row r="126" spans="1:3" x14ac:dyDescent="0.25">
      <c r="C126" s="14"/>
    </row>
    <row r="127" spans="1:3" x14ac:dyDescent="0.25">
      <c r="B127" s="6"/>
      <c r="C127" s="14"/>
    </row>
    <row r="128" spans="1:3" x14ac:dyDescent="0.25">
      <c r="A128" s="8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B136" s="6"/>
      <c r="C136" s="14"/>
    </row>
    <row r="137" spans="1:3" x14ac:dyDescent="0.25">
      <c r="A137" s="8"/>
      <c r="B137" s="6"/>
      <c r="C137" s="14"/>
    </row>
    <row r="138" spans="1:3" x14ac:dyDescent="0.25">
      <c r="A138" s="8"/>
      <c r="C138" s="14"/>
    </row>
    <row r="139" spans="1:3" x14ac:dyDescent="0.25">
      <c r="A139" s="8"/>
      <c r="C139" s="14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7 D62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1"/>
  <sheetViews>
    <sheetView showGridLines="0" tabSelected="1" workbookViewId="0">
      <selection activeCell="K11" sqref="K11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54" t="s">
        <v>306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 16384:16384" ht="15.75" customHeight="1" x14ac:dyDescent="0.3">
      <c r="A2" s="56" t="s">
        <v>160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spans="1:30 16384:16384" x14ac:dyDescent="0.25">
      <c r="A3" s="58" t="s">
        <v>317</v>
      </c>
      <c r="B3" s="58"/>
      <c r="C3" s="59"/>
      <c r="D3" s="61" t="s">
        <v>307</v>
      </c>
      <c r="E3" s="62"/>
      <c r="F3" s="62"/>
      <c r="G3" s="62"/>
      <c r="H3" s="62"/>
      <c r="I3" s="62"/>
      <c r="J3" s="63"/>
      <c r="K3" s="61" t="s">
        <v>308</v>
      </c>
      <c r="L3" s="62"/>
      <c r="M3" s="62"/>
      <c r="N3" s="62"/>
      <c r="O3" s="62"/>
      <c r="P3" s="62"/>
      <c r="Q3" s="63"/>
      <c r="R3" s="61" t="s">
        <v>309</v>
      </c>
      <c r="S3" s="62"/>
      <c r="T3" s="62"/>
      <c r="U3" s="62"/>
      <c r="V3" s="62"/>
      <c r="W3" s="62"/>
      <c r="X3" s="63"/>
      <c r="Y3" s="62" t="s">
        <v>310</v>
      </c>
      <c r="Z3" s="62"/>
      <c r="AA3" s="62"/>
      <c r="AB3" s="62"/>
      <c r="AC3" s="62"/>
      <c r="AD3" s="63"/>
    </row>
    <row r="4" spans="1:30 16384:16384" x14ac:dyDescent="0.25">
      <c r="A4" s="15" t="s">
        <v>0</v>
      </c>
      <c r="B4" t="s">
        <v>278</v>
      </c>
      <c r="C4" t="s">
        <v>1</v>
      </c>
      <c r="D4" s="38" t="s">
        <v>279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  <c r="J4" s="15" t="s">
        <v>285</v>
      </c>
      <c r="K4" s="15" t="s">
        <v>286</v>
      </c>
      <c r="L4" s="15" t="s">
        <v>287</v>
      </c>
      <c r="M4" s="15" t="s">
        <v>288</v>
      </c>
      <c r="N4" s="15" t="s">
        <v>289</v>
      </c>
      <c r="O4" s="15" t="s">
        <v>290</v>
      </c>
      <c r="P4" s="15" t="s">
        <v>291</v>
      </c>
      <c r="Q4" s="15" t="s">
        <v>292</v>
      </c>
      <c r="R4" s="15" t="s">
        <v>293</v>
      </c>
      <c r="S4" s="15" t="s">
        <v>294</v>
      </c>
      <c r="T4" s="15" t="s">
        <v>295</v>
      </c>
      <c r="U4" s="15" t="s">
        <v>296</v>
      </c>
      <c r="V4" s="15" t="s">
        <v>297</v>
      </c>
      <c r="W4" s="15" t="s">
        <v>298</v>
      </c>
      <c r="X4" s="15" t="s">
        <v>299</v>
      </c>
      <c r="Y4" s="15" t="s">
        <v>300</v>
      </c>
      <c r="Z4" s="15" t="s">
        <v>301</v>
      </c>
      <c r="AA4" s="15" t="s">
        <v>302</v>
      </c>
      <c r="AB4" s="15" t="s">
        <v>303</v>
      </c>
      <c r="AC4" s="15" t="s">
        <v>304</v>
      </c>
      <c r="AD4" s="15" t="s">
        <v>305</v>
      </c>
    </row>
    <row r="5" spans="1:30 16384:16384" x14ac:dyDescent="0.25">
      <c r="A5" s="17">
        <f>Tâches!A4</f>
        <v>1</v>
      </c>
      <c r="B5" t="s">
        <v>312</v>
      </c>
      <c r="C5" s="17" t="str">
        <f>Tâches!B4</f>
        <v>Etablir le cahier des charges</v>
      </c>
      <c r="D5" s="24"/>
      <c r="E5" s="39"/>
      <c r="F5" s="25"/>
      <c r="G5" s="39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311</v>
      </c>
      <c r="C6" s="18" t="str">
        <f>Tâches!B5</f>
        <v>Etablir la liste des tâches</v>
      </c>
      <c r="D6" s="22"/>
      <c r="E6" s="21"/>
      <c r="F6" s="42"/>
      <c r="G6" s="42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311</v>
      </c>
      <c r="C7" s="18" t="str">
        <f>Tâches!B6</f>
        <v>Etablir le planning général</v>
      </c>
      <c r="D7" s="22"/>
      <c r="E7" s="21"/>
      <c r="F7" s="21"/>
      <c r="G7" s="42"/>
      <c r="H7" s="42"/>
      <c r="I7" s="47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311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7"/>
      <c r="K8" s="42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313</v>
      </c>
      <c r="C9" s="18" t="str">
        <f>Tâches!B8</f>
        <v>Créer le dépôt GitHub du stage</v>
      </c>
      <c r="D9" s="41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311</v>
      </c>
      <c r="C10" s="18" t="str">
        <f>Tâches!B9</f>
        <v>Mettre en place la méthodologie agile de travail et l'outil de gestion</v>
      </c>
      <c r="D10" s="44"/>
      <c r="E10" s="42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316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43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314</v>
      </c>
      <c r="C12" s="18" t="str">
        <f>Tâches!B11</f>
        <v>Créer le dictionnaire des données initiales de la CACPL</v>
      </c>
      <c r="D12" s="22"/>
      <c r="E12" s="40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20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314</v>
      </c>
      <c r="C13" s="18" t="str">
        <f>Tâches!B12</f>
        <v>Créer le modèle conceptuel des données initiales de la CACPL</v>
      </c>
      <c r="D13" s="22"/>
      <c r="E13" s="40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314</v>
      </c>
      <c r="C14" s="18" t="str">
        <f>Tâches!B13</f>
        <v>Créer le modèle logique des données initiales de la CACPL</v>
      </c>
      <c r="D14" s="22"/>
      <c r="E14" s="40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314</v>
      </c>
      <c r="C15" s="18" t="str">
        <f>Tâches!B14</f>
        <v>Créer le modèle relationnel des données initiales de la CACPL</v>
      </c>
      <c r="D15" s="22"/>
      <c r="E15" s="40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315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21"/>
      <c r="L16" s="21"/>
      <c r="M16" s="21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316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21"/>
      <c r="L17" s="2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316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21"/>
      <c r="M18" s="2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316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2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315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21"/>
      <c r="O20" s="21"/>
      <c r="P20" s="20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316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316</v>
      </c>
      <c r="C22" s="18" t="str">
        <f>Tâches!B21</f>
        <v>Afficher les coordonnées sur une carte</v>
      </c>
      <c r="D22" s="22"/>
      <c r="E22" s="21"/>
      <c r="F22" s="21"/>
      <c r="G22" s="43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316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21"/>
      <c r="P23" s="20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316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318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318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316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320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316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314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314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314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314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315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316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316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316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315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316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318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313</v>
      </c>
      <c r="C41" s="18" t="str">
        <f>Tâches!B40</f>
        <v>Créer et afficher le GeoJSON de la CACPL</v>
      </c>
      <c r="D41" s="22"/>
      <c r="E41" s="21"/>
      <c r="F41" s="21"/>
      <c r="G41" s="21"/>
      <c r="H41" s="45"/>
      <c r="I41" s="20"/>
      <c r="J41" s="20"/>
      <c r="K41" s="21"/>
      <c r="L41" s="21"/>
      <c r="M41" s="21"/>
      <c r="N41" s="21"/>
      <c r="O41" s="21"/>
      <c r="P41" s="20"/>
      <c r="Q41" s="20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316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316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319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320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312</v>
      </c>
      <c r="C46" s="18" t="str">
        <f>Tâches!B45</f>
        <v>Etablir un glossaire</v>
      </c>
      <c r="D46" s="22"/>
      <c r="E46" s="21"/>
      <c r="F46" s="21"/>
      <c r="G46" s="21"/>
      <c r="H46" s="46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312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312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312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1">
        <f>Tâches!A50</f>
        <v>47</v>
      </c>
      <c r="B51" s="30" t="s">
        <v>40</v>
      </c>
      <c r="C51" s="31" t="str">
        <f>Tâches!B50</f>
        <v>Déboguer la solution</v>
      </c>
      <c r="D51" s="32"/>
      <c r="E51" s="33"/>
      <c r="F51" s="33"/>
      <c r="G51" s="33"/>
      <c r="H51" s="33"/>
      <c r="I51" s="34"/>
      <c r="J51" s="34"/>
      <c r="K51" s="33"/>
      <c r="L51" s="33"/>
      <c r="M51" s="33"/>
      <c r="N51" s="33"/>
      <c r="O51" s="33"/>
      <c r="P51" s="34"/>
      <c r="Q51" s="34"/>
      <c r="R51" s="33"/>
      <c r="S51" s="33"/>
      <c r="T51" s="33"/>
      <c r="U51" s="33"/>
      <c r="V51" s="33"/>
      <c r="W51" s="34"/>
      <c r="X51" s="34"/>
      <c r="Y51" s="33"/>
      <c r="Z51" s="33"/>
      <c r="AA51" s="33"/>
      <c r="AB51" s="33"/>
      <c r="AC51" s="33"/>
      <c r="AD51" s="35"/>
    </row>
    <row r="52" spans="1:30" ht="19.5" x14ac:dyDescent="0.3">
      <c r="A52" s="60" t="s">
        <v>161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 spans="1:30" x14ac:dyDescent="0.25">
      <c r="A53" s="58" t="s">
        <v>317</v>
      </c>
      <c r="B53" s="58"/>
      <c r="C53" s="59"/>
      <c r="D53" s="61" t="s">
        <v>307</v>
      </c>
      <c r="E53" s="62"/>
      <c r="F53" s="62"/>
      <c r="G53" s="62"/>
      <c r="H53" s="62"/>
      <c r="I53" s="62"/>
      <c r="J53" s="63"/>
      <c r="K53" s="61" t="s">
        <v>308</v>
      </c>
      <c r="L53" s="62"/>
      <c r="M53" s="62"/>
      <c r="N53" s="62"/>
      <c r="O53" s="62"/>
      <c r="P53" s="62"/>
      <c r="Q53" s="63"/>
      <c r="R53" s="61" t="s">
        <v>309</v>
      </c>
      <c r="S53" s="62"/>
      <c r="T53" s="62"/>
      <c r="U53" s="62"/>
      <c r="V53" s="62"/>
      <c r="W53" s="62"/>
      <c r="X53" s="63"/>
      <c r="Y53" s="62" t="s">
        <v>310</v>
      </c>
      <c r="Z53" s="62"/>
      <c r="AA53" s="62"/>
      <c r="AB53" s="62"/>
      <c r="AC53" s="62"/>
      <c r="AD53" s="63"/>
    </row>
    <row r="54" spans="1:30" x14ac:dyDescent="0.25">
      <c r="A54" s="15" t="s">
        <v>0</v>
      </c>
      <c r="B54" t="s">
        <v>278</v>
      </c>
      <c r="C54" t="s">
        <v>1</v>
      </c>
      <c r="D54" s="15" t="s">
        <v>279</v>
      </c>
      <c r="E54" s="15" t="s">
        <v>280</v>
      </c>
      <c r="F54" s="15" t="s">
        <v>281</v>
      </c>
      <c r="G54" s="15" t="s">
        <v>282</v>
      </c>
      <c r="H54" s="15" t="s">
        <v>283</v>
      </c>
      <c r="I54" s="15" t="s">
        <v>284</v>
      </c>
      <c r="J54" s="15" t="s">
        <v>285</v>
      </c>
      <c r="K54" s="15" t="s">
        <v>286</v>
      </c>
      <c r="L54" s="15" t="s">
        <v>287</v>
      </c>
      <c r="M54" s="15" t="s">
        <v>288</v>
      </c>
      <c r="N54" s="15" t="s">
        <v>289</v>
      </c>
      <c r="O54" s="15" t="s">
        <v>290</v>
      </c>
      <c r="P54" s="15" t="s">
        <v>291</v>
      </c>
      <c r="Q54" s="15" t="s">
        <v>292</v>
      </c>
      <c r="R54" s="15" t="s">
        <v>293</v>
      </c>
      <c r="S54" s="15" t="s">
        <v>294</v>
      </c>
      <c r="T54" s="15" t="s">
        <v>295</v>
      </c>
      <c r="U54" s="15" t="s">
        <v>296</v>
      </c>
      <c r="V54" s="15" t="s">
        <v>297</v>
      </c>
      <c r="W54" s="15" t="s">
        <v>298</v>
      </c>
      <c r="X54" s="15" t="s">
        <v>299</v>
      </c>
      <c r="Y54" s="15" t="s">
        <v>300</v>
      </c>
      <c r="Z54" s="15" t="s">
        <v>301</v>
      </c>
      <c r="AA54" s="15" t="s">
        <v>302</v>
      </c>
      <c r="AB54" s="15" t="s">
        <v>303</v>
      </c>
      <c r="AC54" s="15" t="s">
        <v>304</v>
      </c>
      <c r="AD54" s="15" t="s">
        <v>305</v>
      </c>
    </row>
    <row r="55" spans="1:30" x14ac:dyDescent="0.25">
      <c r="A55" s="17">
        <f>Tâches!A53</f>
        <v>48</v>
      </c>
      <c r="B55" t="s">
        <v>316</v>
      </c>
      <c r="C55" s="17" t="str">
        <f>Tâches!B53</f>
        <v>Analyser et explorer les données SIRENE de l'INSEE</v>
      </c>
      <c r="D55" s="24"/>
      <c r="E55" s="25"/>
      <c r="F55" s="25"/>
      <c r="G55" s="25"/>
      <c r="H55" s="25"/>
      <c r="I55" s="19"/>
      <c r="J55" s="19"/>
      <c r="K55" s="25"/>
      <c r="L55" s="25"/>
      <c r="M55" s="25"/>
      <c r="N55" s="25"/>
      <c r="O55" s="25"/>
      <c r="P55" s="19"/>
      <c r="Q55" s="19"/>
      <c r="R55" s="25"/>
      <c r="S55" s="25"/>
      <c r="T55" s="25"/>
      <c r="U55" s="25"/>
      <c r="V55" s="25"/>
      <c r="W55" s="19"/>
      <c r="X55" s="19"/>
      <c r="Y55" s="25"/>
      <c r="Z55" s="25"/>
      <c r="AA55" s="25"/>
      <c r="AB55" s="25"/>
      <c r="AC55" s="25"/>
      <c r="AD55" s="26"/>
    </row>
    <row r="56" spans="1:30" x14ac:dyDescent="0.25">
      <c r="A56" s="18">
        <f>Tâches!A54</f>
        <v>49</v>
      </c>
      <c r="B56" t="s">
        <v>314</v>
      </c>
      <c r="C56" s="18" t="str">
        <f>Tâches!B54</f>
        <v>Adapter le dictionnaire avec les données SIRENE de l'INSEE</v>
      </c>
      <c r="D56" s="22"/>
      <c r="E56" s="21"/>
      <c r="F56" s="21"/>
      <c r="G56" s="21"/>
      <c r="H56" s="21"/>
      <c r="I56" s="20"/>
      <c r="J56" s="20"/>
      <c r="K56" s="21"/>
      <c r="L56" s="21"/>
      <c r="M56" s="21"/>
      <c r="N56" s="21"/>
      <c r="O56" s="21"/>
      <c r="P56" s="20"/>
      <c r="Q56" s="20"/>
      <c r="R56" s="21"/>
      <c r="S56" s="21"/>
      <c r="T56" s="21"/>
      <c r="U56" s="21"/>
      <c r="V56" s="21"/>
      <c r="W56" s="20"/>
      <c r="X56" s="20"/>
      <c r="Y56" s="21"/>
      <c r="Z56" s="21"/>
      <c r="AA56" s="21"/>
      <c r="AB56" s="21"/>
      <c r="AC56" s="21"/>
      <c r="AD56" s="23"/>
    </row>
    <row r="57" spans="1:30" x14ac:dyDescent="0.25">
      <c r="A57" s="18">
        <f>Tâches!A55</f>
        <v>50</v>
      </c>
      <c r="B57" t="s">
        <v>314</v>
      </c>
      <c r="C57" s="18" t="str">
        <f>Tâches!B55</f>
        <v>Adapter le MCD avec les 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314</v>
      </c>
      <c r="C58" s="18" t="str">
        <f>Tâches!B56</f>
        <v>Adapter le MLD avec les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314</v>
      </c>
      <c r="C59" s="18" t="str">
        <f>Tâches!B57</f>
        <v>Adapter le MRD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315</v>
      </c>
      <c r="C60" s="18" t="str">
        <f>Tâches!B58</f>
        <v>Compléter la base de données avec les tables SIRENE pour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316</v>
      </c>
      <c r="C61" s="18" t="str">
        <f>Tâches!B59</f>
        <v>Détecter les anomalies et nettoyer les données SIRENE de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316</v>
      </c>
      <c r="C62" s="18" t="str">
        <f>Tâches!B60</f>
        <v>Mettre en forme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316</v>
      </c>
      <c r="C63" s="18" t="str">
        <f>Tâches!B61</f>
        <v>Intégrer dans la base de données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315</v>
      </c>
      <c r="C64" s="18" t="str">
        <f>Tâches!B62</f>
        <v>Créer des requêtes (CRUD) pour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316</v>
      </c>
      <c r="C65" s="18" t="str">
        <f>Tâches!B63</f>
        <v>Créer les graphiques en croisant les données actuelles et celles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318</v>
      </c>
      <c r="C66" s="18" t="str">
        <f>Tâches!B64</f>
        <v>Intégrer les nouveaux graphiques croisés CACPL/INSEE dans le tableau de bord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316</v>
      </c>
      <c r="C67" s="18" t="str">
        <f>Tâches!B65</f>
        <v>Afficher sur la carte les sociétés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316</v>
      </c>
      <c r="C68" s="18" t="str">
        <f>Tâches!B66</f>
        <v>Afficher sur la carte les filtres issus des données SIRENE de l'INSEE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319</v>
      </c>
      <c r="C69" s="18" t="str">
        <f>Tâches!B67</f>
        <v>Interpréter l'adéquation entre collecteurs et chiffres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316</v>
      </c>
      <c r="C70" s="18" t="str">
        <f>Tâches!B68</f>
        <v>Analyser et explorer les nouvelles données de la CACPL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314</v>
      </c>
      <c r="C71" s="18" t="str">
        <f>Tâches!B69</f>
        <v>Adapter le dictionnaire aux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2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314</v>
      </c>
      <c r="C72" s="18" t="str">
        <f>Tâches!B70</f>
        <v>Adapter le MCD avec les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21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314</v>
      </c>
      <c r="C73" s="18" t="str">
        <f>Tâches!B71</f>
        <v>Adapter le MLD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21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314</v>
      </c>
      <c r="C74" s="18" t="str">
        <f>Tâches!B72</f>
        <v>Adapter le MRD avec les données de l'INSEE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21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315</v>
      </c>
      <c r="C75" s="18" t="str">
        <f>Tâches!B73</f>
        <v>Compléter la base de données avec les tables pour l'INSEE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21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316</v>
      </c>
      <c r="C76" s="18" t="str">
        <f>Tâches!B74</f>
        <v>Détecter les anomalies et nettoyer les nouvelles données de la CACPL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21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316</v>
      </c>
      <c r="C77" s="18" t="str">
        <f>Tâches!B75</f>
        <v>Mettre en forme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2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316</v>
      </c>
      <c r="C78" s="18" t="str">
        <f>Tâches!B76</f>
        <v>Intégrer dans la base de données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21"/>
      <c r="S78" s="21"/>
      <c r="T78" s="21"/>
      <c r="U78" s="2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315</v>
      </c>
      <c r="C79" s="18" t="str">
        <f>Tâches!B77</f>
        <v>Créer des requêtes (CRUD) pour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2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316</v>
      </c>
      <c r="C80" s="18" t="str">
        <f>Tâches!B78</f>
        <v>Créer les graphiques croisant les données actuelles et les nouvelles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318</v>
      </c>
      <c r="C81" s="18" t="str">
        <f>Tâches!B79</f>
        <v>Intégrer les nouveaux graphiques croisés de la CACPL dans le tableau de bord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316</v>
      </c>
      <c r="C82" s="18" t="str">
        <f>Tâches!B80</f>
        <v>Générer les nouveaux graphiques pour chaque déchèterie et chaque collecteur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316</v>
      </c>
      <c r="C83" s="18" t="str">
        <f>Tâches!B81</f>
        <v>Intégrer les graphiques pour chaque repère de la carte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316</v>
      </c>
      <c r="C84" s="18" t="str">
        <f>Tâches!B82</f>
        <v>Rendre dynamique les graphiques de chaque repère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316</v>
      </c>
      <c r="C85" s="18" t="str">
        <f>Tâches!B83</f>
        <v>Afficher sur la carte les filtres issus des nouvelles données de la CACPL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319</v>
      </c>
      <c r="C86" s="18" t="str">
        <f>Tâches!B84</f>
        <v>Interpréter l'adéquation entre collecteurs et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316</v>
      </c>
      <c r="C87" s="18" t="str">
        <f>Tâches!B85</f>
        <v>Définir les facteurs principaux d'utilsation des collecteurs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316</v>
      </c>
      <c r="C88" s="18" t="str">
        <f>Tâches!B86</f>
        <v>Définir les types d'usager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316</v>
      </c>
      <c r="C89" s="18" t="str">
        <f>Tâches!B87</f>
        <v>Définir les groupes de collecteurs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316</v>
      </c>
      <c r="C90" s="18" t="str">
        <f>Tâches!B88</f>
        <v>Détecter et prévoir l'utilisation des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316</v>
      </c>
      <c r="C91" s="18" t="str">
        <f>Tâches!B89</f>
        <v>Transformer le tableau de bord en service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316</v>
      </c>
      <c r="C92" s="18" t="str">
        <f>Tâches!B90</f>
        <v>Créer une API pour le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316</v>
      </c>
      <c r="C93" s="18" t="str">
        <f>Tâches!B91</f>
        <v>Afficher et rendre éditable les tables de la BDD sur le tableau de bord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316</v>
      </c>
      <c r="C94" s="18" t="str">
        <f>Tâches!B92</f>
        <v xml:space="preserve">Gérer la persistance des données éditées dans la BDD 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318</v>
      </c>
      <c r="C95" s="18" t="str">
        <f>Tâches!B93</f>
        <v>Créer le formulaire pour les comptes utilisateurs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316</v>
      </c>
      <c r="C96" s="18" t="str">
        <f>Tâches!B94</f>
        <v xml:space="preserve">Gérer les comptes utilisateurs 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316</v>
      </c>
      <c r="C97" s="18" t="str">
        <f>Tâches!B95</f>
        <v>Restreindre l'accès de certaines fonctionnalités aux utilisateurs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315</v>
      </c>
      <c r="C98" s="18" t="str">
        <f>Tâches!B96</f>
        <v>Créer un data lake pour tous les jeux de données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315</v>
      </c>
      <c r="C99" s="18" t="str">
        <f>Tâches!B97</f>
        <v>Intégrer les jeux de données dans le data lake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316</v>
      </c>
      <c r="C100" s="18" t="str">
        <f>Tâches!B98</f>
        <v>Récupérer et éditer les informations du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313</v>
      </c>
      <c r="C101" s="18" t="str">
        <f>Tâches!B99</f>
        <v>Créer un exécutable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27">
        <f>Tâches!A100</f>
        <v>95</v>
      </c>
      <c r="B102" t="s">
        <v>320</v>
      </c>
      <c r="C102" s="27" t="str">
        <f>Tâches!B100</f>
        <v>Se documenter sur les directives quant à la gestion des déchets</v>
      </c>
      <c r="D102" s="22"/>
      <c r="E102" s="21"/>
      <c r="F102" s="21"/>
      <c r="G102" s="21"/>
      <c r="H102" s="21"/>
      <c r="I102" s="28"/>
      <c r="J102" s="29"/>
      <c r="K102" s="21"/>
      <c r="L102" s="21"/>
      <c r="M102" s="21"/>
      <c r="N102" s="21"/>
      <c r="O102" s="21"/>
      <c r="P102" s="28"/>
      <c r="Q102" s="28"/>
      <c r="R102" s="21"/>
      <c r="S102" s="21"/>
      <c r="T102" s="21"/>
      <c r="U102" s="21"/>
      <c r="V102" s="21"/>
      <c r="W102" s="28"/>
      <c r="X102" s="28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319</v>
      </c>
      <c r="C103" s="27" t="str">
        <f>Tâches!B101</f>
        <v>Evaluer la conformité de la CACPL vis-à-vis des directives sur les déchets</v>
      </c>
      <c r="D103" s="22"/>
      <c r="E103" s="21"/>
      <c r="F103" s="21"/>
      <c r="G103" s="21"/>
      <c r="H103" s="21"/>
      <c r="I103" s="28"/>
      <c r="J103" s="29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320</v>
      </c>
      <c r="C104" s="27" t="str">
        <f>Tâches!B102</f>
        <v>Collecter les données et résultats de collecte d'autres villes</v>
      </c>
      <c r="D104" s="22"/>
      <c r="E104" s="21"/>
      <c r="F104" s="21"/>
      <c r="G104" s="21"/>
      <c r="H104" s="21"/>
      <c r="I104" s="28"/>
      <c r="J104" s="29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319</v>
      </c>
      <c r="C105" s="27" t="str">
        <f>Tâches!B103</f>
        <v>Comparer les dispositifs de collecte et résultats de la CACPL avec ceux d'autres villes</v>
      </c>
      <c r="D105" s="22"/>
      <c r="E105" s="21"/>
      <c r="F105" s="21"/>
      <c r="G105" s="21"/>
      <c r="H105" s="21"/>
      <c r="I105" s="28"/>
      <c r="J105" s="29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320</v>
      </c>
      <c r="C106" s="27" t="str">
        <f>Tâches!B104</f>
        <v>Récupérer les données pertinentes sur le site de Météo-France</v>
      </c>
      <c r="D106" s="22"/>
      <c r="E106" s="21"/>
      <c r="F106" s="21"/>
      <c r="G106" s="21"/>
      <c r="H106" s="21"/>
      <c r="I106" s="28"/>
      <c r="J106" s="29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316</v>
      </c>
      <c r="C107" s="27" t="str">
        <f>Tâches!B105</f>
        <v>Détecter et prévoir l'utilisation des collecteurs selon la météo</v>
      </c>
      <c r="D107" s="22"/>
      <c r="E107" s="21"/>
      <c r="F107" s="21"/>
      <c r="G107" s="21"/>
      <c r="H107" s="21"/>
      <c r="I107" s="28"/>
      <c r="J107" s="29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316</v>
      </c>
      <c r="C108" s="27" t="str">
        <f>Tâches!B106</f>
        <v>Récupérer les information météorologiques en continu</v>
      </c>
      <c r="D108" s="22"/>
      <c r="E108" s="21"/>
      <c r="F108" s="21"/>
      <c r="G108" s="21"/>
      <c r="H108" s="21"/>
      <c r="I108" s="28"/>
      <c r="J108" s="29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316</v>
      </c>
      <c r="C109" s="27" t="str">
        <f>Tâches!B107</f>
        <v>Afficher sur la carte les filtres météo</v>
      </c>
      <c r="D109" s="22"/>
      <c r="E109" s="21"/>
      <c r="F109" s="21"/>
      <c r="G109" s="21"/>
      <c r="H109" s="21"/>
      <c r="I109" s="28"/>
      <c r="J109" s="29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36">
        <f>Tâches!A108</f>
        <v>103</v>
      </c>
      <c r="B110" s="30" t="s">
        <v>316</v>
      </c>
      <c r="C110" s="36" t="str">
        <f>Tâches!B108</f>
        <v>Actualiser les prévisions de collecte sur la carte selon la météo</v>
      </c>
      <c r="D110" s="32"/>
      <c r="E110" s="33"/>
      <c r="F110" s="33"/>
      <c r="G110" s="33"/>
      <c r="H110" s="33"/>
      <c r="I110" s="34"/>
      <c r="J110" s="37"/>
      <c r="K110" s="33"/>
      <c r="L110" s="33"/>
      <c r="M110" s="33"/>
      <c r="N110" s="33"/>
      <c r="O110" s="33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5"/>
    </row>
    <row r="121" spans="2:2" x14ac:dyDescent="0.25">
      <c r="B121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0">
    <cfRule type="cellIs" dxfId="117" priority="1" operator="equal">
      <formula>"Programmation"</formula>
    </cfRule>
    <cfRule type="cellIs" dxfId="116" priority="2" operator="equal">
      <formula>"Recherche"</formula>
    </cfRule>
    <cfRule type="cellIs" dxfId="115" priority="3" operator="equal">
      <formula>"Analyse"</formula>
    </cfRule>
    <cfRule type="cellIs" dxfId="114" priority="4" operator="equal">
      <formula>"Débogage"</formula>
    </cfRule>
    <cfRule type="cellIs" dxfId="113" priority="5" operator="equal">
      <formula>"Test"</formula>
    </cfRule>
    <cfRule type="cellIs" dxfId="112" priority="6" operator="equal">
      <formula>"Technique"</formula>
    </cfRule>
    <cfRule type="cellIs" dxfId="111" priority="7" operator="equal">
      <formula>"Web"</formula>
    </cfRule>
    <cfRule type="cellIs" dxfId="110" priority="9" operator="equal">
      <formula>"Gestion"</formula>
    </cfRule>
    <cfRule type="cellIs" dxfId="109" priority="10" operator="equal">
      <formula>"Rédaction"</formula>
    </cfRule>
    <cfRule type="cellIs" dxfId="108" priority="11" operator="equal">
      <formula>"Base de données"</formula>
    </cfRule>
    <cfRule type="cellIs" dxfId="107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selection activeCell="D12" sqref="D12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54" t="s">
        <v>321</v>
      </c>
      <c r="B1" s="54"/>
      <c r="C1" s="54"/>
      <c r="D1" s="54"/>
      <c r="E1" s="54"/>
      <c r="F1" s="54"/>
      <c r="G1" s="54"/>
      <c r="H1" s="54"/>
    </row>
    <row r="2" spans="1:8" ht="26.25" customHeight="1" x14ac:dyDescent="0.3">
      <c r="A2" s="56" t="s">
        <v>160</v>
      </c>
      <c r="B2" s="56"/>
      <c r="C2" s="56"/>
      <c r="D2" s="56"/>
      <c r="E2" s="56"/>
      <c r="F2" s="56"/>
      <c r="G2" s="56"/>
      <c r="H2" s="56"/>
    </row>
    <row r="3" spans="1:8" ht="30.75" customHeight="1" x14ac:dyDescent="0.25">
      <c r="A3" s="48" t="s">
        <v>0</v>
      </c>
      <c r="B3" s="49" t="s">
        <v>1</v>
      </c>
      <c r="C3" s="50" t="s">
        <v>322</v>
      </c>
      <c r="D3" s="51" t="s">
        <v>323</v>
      </c>
      <c r="E3" s="51" t="s">
        <v>324</v>
      </c>
      <c r="F3" s="52" t="s">
        <v>325</v>
      </c>
      <c r="G3" s="51" t="s">
        <v>326</v>
      </c>
      <c r="H3" s="52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3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3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3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3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3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3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>
        <v>1</v>
      </c>
      <c r="E10" s="2"/>
      <c r="F10" s="53">
        <f>IFERROR(AvancementPrincipal[[#This Row],[Temps consacré (jours-hommes)]]/(AvancementPrincipal[[#This Row],[Temps consacré (jours-hommes)]]+AvancementPrincipal[[#This Row],[Temps restant (jours-hommes)]]), 0)</f>
        <v>1</v>
      </c>
      <c r="G1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3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3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3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3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/>
      <c r="E15" s="2"/>
      <c r="F15" s="53">
        <f>IFERROR(AvancementPrincipal[[#This Row],[Temps consacré (jours-hommes)]]/(AvancementPrincipal[[#This Row],[Temps consacré (jours-hommes)]]+AvancementPrincipal[[#This Row],[Temps restant (jours-hommes)]]), 0)</f>
        <v>0</v>
      </c>
      <c r="G1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/>
      <c r="E16" s="2"/>
      <c r="F16" s="53">
        <f>IFERROR(AvancementPrincipal[[#This Row],[Temps consacré (jours-hommes)]]/(AvancementPrincipal[[#This Row],[Temps consacré (jours-hommes)]]+AvancementPrincipal[[#This Row],[Temps restant (jours-hommes)]]), 0)</f>
        <v>0</v>
      </c>
      <c r="G1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/>
      <c r="E17" s="2"/>
      <c r="F17" s="53">
        <f>IFERROR(AvancementPrincipal[[#This Row],[Temps consacré (jours-hommes)]]/(AvancementPrincipal[[#This Row],[Temps consacré (jours-hommes)]]+AvancementPrincipal[[#This Row],[Temps restant (jours-hommes)]]), 0)</f>
        <v>0</v>
      </c>
      <c r="G1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/>
      <c r="E18" s="2"/>
      <c r="F18" s="53">
        <f>IFERROR(AvancementPrincipal[[#This Row],[Temps consacré (jours-hommes)]]/(AvancementPrincipal[[#This Row],[Temps consacré (jours-hommes)]]+AvancementPrincipal[[#This Row],[Temps restant (jours-hommes)]]), 0)</f>
        <v>0</v>
      </c>
      <c r="G1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/>
      <c r="E19" s="2"/>
      <c r="F19" s="53">
        <f>IFERROR(AvancementPrincipal[[#This Row],[Temps consacré (jours-hommes)]]/(AvancementPrincipal[[#This Row],[Temps consacré (jours-hommes)]]+AvancementPrincipal[[#This Row],[Temps restant (jours-hommes)]]), 0)</f>
        <v>0</v>
      </c>
      <c r="G1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3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3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/>
      <c r="E22" s="2"/>
      <c r="F22" s="53">
        <f>IFERROR(AvancementPrincipal[[#This Row],[Temps consacré (jours-hommes)]]/(AvancementPrincipal[[#This Row],[Temps consacré (jours-hommes)]]+AvancementPrincipal[[#This Row],[Temps restant (jours-hommes)]]), 0)</f>
        <v>0</v>
      </c>
      <c r="G2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3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3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3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3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3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3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3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3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3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3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3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3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3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3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3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3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3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3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3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3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3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3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3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3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3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3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3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3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56" t="s">
        <v>161</v>
      </c>
      <c r="B51" s="56"/>
      <c r="C51" s="56"/>
      <c r="D51" s="56"/>
      <c r="E51" s="56"/>
      <c r="F51" s="56"/>
      <c r="G51" s="56"/>
      <c r="H51" s="56"/>
    </row>
    <row r="52" spans="1:8" ht="45" x14ac:dyDescent="0.25">
      <c r="A52" s="48" t="s">
        <v>0</v>
      </c>
      <c r="B52" s="49" t="s">
        <v>1</v>
      </c>
      <c r="C52" s="50" t="s">
        <v>322</v>
      </c>
      <c r="D52" s="51" t="s">
        <v>323</v>
      </c>
      <c r="E52" s="51" t="s">
        <v>324</v>
      </c>
      <c r="F52" s="52" t="s">
        <v>325</v>
      </c>
      <c r="G52" s="51" t="s">
        <v>326</v>
      </c>
      <c r="H52" s="52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Analyser et explorer les données SIRENE de l'INSEE</v>
      </c>
      <c r="C53" s="14">
        <f>TachesBonus[[#This Row],[Travail (en jours-hommes)]]</f>
        <v>1</v>
      </c>
      <c r="D53" s="14"/>
      <c r="E53" s="14"/>
      <c r="F5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>
        <f>TachesBonus[[#This Row],[N°]]</f>
        <v>49</v>
      </c>
      <c r="B54" t="str">
        <f>TachesBonus[[#This Row],[Tâche]]</f>
        <v>Adapter le dictionnaire avec les données SIRENE de l'INSEE</v>
      </c>
      <c r="C54" s="14">
        <f>TachesBonus[[#This Row],[Travail (en jours-hommes)]]</f>
        <v>0.5</v>
      </c>
      <c r="D54" s="14"/>
      <c r="E54" s="14"/>
      <c r="F5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MCD avec les  données SIRENE de l'INSEE</v>
      </c>
      <c r="C55" s="14">
        <f>TachesBonus[[#This Row],[Travail (en jours-hommes)]]</f>
        <v>0.5</v>
      </c>
      <c r="D55" s="14"/>
      <c r="E55" s="14"/>
      <c r="F5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MLD avec les données SIRENE de l'INSEE</v>
      </c>
      <c r="C56" s="14">
        <f>TachesBonus[[#This Row],[Travail (en jours-hommes)]]</f>
        <v>0.5</v>
      </c>
      <c r="D56" s="14"/>
      <c r="E56" s="14"/>
      <c r="F5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MRD avec les données SIRENE de l'INSEE</v>
      </c>
      <c r="C57" s="14">
        <f>TachesBonus[[#This Row],[Travail (en jours-hommes)]]</f>
        <v>0.5</v>
      </c>
      <c r="D57" s="14"/>
      <c r="E57" s="14"/>
      <c r="F5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Compléter la base de données avec les tables SIRENE pour l'INSEE</v>
      </c>
      <c r="C58" s="14">
        <f>TachesBonus[[#This Row],[Travail (en jours-hommes)]]</f>
        <v>1</v>
      </c>
      <c r="D58" s="14"/>
      <c r="E58" s="14"/>
      <c r="F5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Détecter les anomalies et nettoyer les données SIRENE de l'INSEE</v>
      </c>
      <c r="C59" s="14">
        <f>TachesBonus[[#This Row],[Travail (en jours-hommes)]]</f>
        <v>1</v>
      </c>
      <c r="D59" s="14"/>
      <c r="E59" s="14"/>
      <c r="F5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Mettre en forme les données SIRENE de l'INSEE</v>
      </c>
      <c r="C60" s="14">
        <f>TachesBonus[[#This Row],[Travail (en jours-hommes)]]</f>
        <v>1</v>
      </c>
      <c r="D60" s="14"/>
      <c r="E60" s="14"/>
      <c r="F6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Intégrer dans la base de données les données SIRENE de l'INSEE</v>
      </c>
      <c r="C61" s="14">
        <f>TachesBonus[[#This Row],[Travail (en jours-hommes)]]</f>
        <v>1</v>
      </c>
      <c r="D61" s="14"/>
      <c r="E61" s="14"/>
      <c r="F6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Créer des requêtes (CRUD) pour les données SIRENE de l'INSEE</v>
      </c>
      <c r="C62" s="14">
        <f>TachesBonus[[#This Row],[Travail (en jours-hommes)]]</f>
        <v>1</v>
      </c>
      <c r="D62" s="14"/>
      <c r="E62" s="14"/>
      <c r="F6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les graphiques en croisant les données actuelles et celles SIRENE de l'INSEE</v>
      </c>
      <c r="C63" s="14">
        <f>TachesBonus[[#This Row],[Travail (en jours-hommes)]]</f>
        <v>1</v>
      </c>
      <c r="D63" s="14"/>
      <c r="E63" s="14"/>
      <c r="F6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Intégrer les nouveaux graphiques croisés CACPL/INSEE dans le tableau de bord</v>
      </c>
      <c r="C64" s="14">
        <f>TachesBonus[[#This Row],[Travail (en jours-hommes)]]</f>
        <v>0.5</v>
      </c>
      <c r="D64" s="14"/>
      <c r="E64" s="14"/>
      <c r="F6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Afficher sur la carte les sociétés</v>
      </c>
      <c r="C65" s="14">
        <f>TachesBonus[[#This Row],[Travail (en jours-hommes)]]</f>
        <v>1</v>
      </c>
      <c r="D65" s="14"/>
      <c r="E65" s="14"/>
      <c r="F6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filtres issus des données SIRENE de l'INSEE</v>
      </c>
      <c r="C66" s="14">
        <f>TachesBonus[[#This Row],[Travail (en jours-hommes)]]</f>
        <v>1</v>
      </c>
      <c r="D66" s="14"/>
      <c r="E66" s="14"/>
      <c r="F6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Interpréter l'adéquation entre collecteurs et chiffres SIRENE de l'INSEE</v>
      </c>
      <c r="C67" s="14">
        <f>TachesBonus[[#This Row],[Travail (en jours-hommes)]]</f>
        <v>2</v>
      </c>
      <c r="D67" s="14"/>
      <c r="E67" s="14"/>
      <c r="F6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Analyser et explorer les nouvelles données de la CACPL</v>
      </c>
      <c r="C68" s="14">
        <f>TachesBonus[[#This Row],[Travail (en jours-hommes)]]</f>
        <v>1</v>
      </c>
      <c r="D68" s="14"/>
      <c r="E68" s="14"/>
      <c r="F6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 s="8">
        <f>TachesBonus[[#This Row],[N°]]</f>
        <v>64</v>
      </c>
      <c r="B69" t="str">
        <f>TachesBonus[[#This Row],[Tâche]]</f>
        <v>Adapter le dictionnaire aux nouvelles données de la CACPL</v>
      </c>
      <c r="C69" s="14">
        <f>TachesBonus[[#This Row],[Travail (en jours-hommes)]]</f>
        <v>0.5</v>
      </c>
      <c r="D69" s="14"/>
      <c r="E69" s="14"/>
      <c r="F6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MCD avec les nouvelles données de la CACPL</v>
      </c>
      <c r="C70" s="14">
        <f>TachesBonus[[#This Row],[Travail (en jours-hommes)]]</f>
        <v>0.5</v>
      </c>
      <c r="D70" s="14"/>
      <c r="E70" s="14"/>
      <c r="F7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MLD avec les nouvelles données de la CACPL</v>
      </c>
      <c r="C71" s="14">
        <f>TachesBonus[[#This Row],[Travail (en jours-hommes)]]</f>
        <v>0.5</v>
      </c>
      <c r="D71" s="14"/>
      <c r="E71" s="14"/>
      <c r="F7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MRD avec les données de l'INSEE</v>
      </c>
      <c r="C72" s="14">
        <f>TachesBonus[[#This Row],[Travail (en jours-hommes)]]</f>
        <v>0.5</v>
      </c>
      <c r="D72" s="14"/>
      <c r="E72" s="14"/>
      <c r="F7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Compléter la base de données avec les tables pour l'INSEE</v>
      </c>
      <c r="C73" s="14">
        <f>TachesBonus[[#This Row],[Travail (en jours-hommes)]]</f>
        <v>1</v>
      </c>
      <c r="D73" s="14"/>
      <c r="E73" s="14"/>
      <c r="F7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Détecter les anomalies et nettoyer les nouvelles données de la CACPL</v>
      </c>
      <c r="C74" s="14">
        <f>TachesBonus[[#This Row],[Travail (en jours-hommes)]]</f>
        <v>1</v>
      </c>
      <c r="D74" s="14"/>
      <c r="E74" s="14"/>
      <c r="F7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Mettre en forme les nouvelles données de la CACPL</v>
      </c>
      <c r="C75" s="14">
        <f>TachesBonus[[#This Row],[Travail (en jours-hommes)]]</f>
        <v>1</v>
      </c>
      <c r="D75" s="14"/>
      <c r="E75" s="14"/>
      <c r="F7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Intégrer dans la base de données les nouvelles données de la CACPL</v>
      </c>
      <c r="C76" s="14">
        <f>TachesBonus[[#This Row],[Travail (en jours-hommes)]]</f>
        <v>1</v>
      </c>
      <c r="D76" s="14"/>
      <c r="E76" s="14"/>
      <c r="F7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Créer des requêtes (CRUD) pour les nouvelles données de la CACPL</v>
      </c>
      <c r="C77" s="14">
        <f>TachesBonus[[#This Row],[Travail (en jours-hommes)]]</f>
        <v>2</v>
      </c>
      <c r="D77" s="14"/>
      <c r="E77" s="14"/>
      <c r="F7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les graphiques croisant les données actuelles et les nouvelles de la CACPL</v>
      </c>
      <c r="C78" s="14">
        <f>TachesBonus[[#This Row],[Travail (en jours-hommes)]]</f>
        <v>1.5</v>
      </c>
      <c r="D78" s="14"/>
      <c r="E78" s="14"/>
      <c r="F7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Intégrer les nouveaux graphiques croisés de la CACPL dans le tableau de bord</v>
      </c>
      <c r="C79" s="14">
        <f>TachesBonus[[#This Row],[Travail (en jours-hommes)]]</f>
        <v>0.5</v>
      </c>
      <c r="D79" s="14"/>
      <c r="E79" s="14"/>
      <c r="F7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Générer les nouveaux graphiques pour chaque déchèterie et chaque collecteur</v>
      </c>
      <c r="C80" s="14">
        <f>TachesBonus[[#This Row],[Travail (en jours-hommes)]]</f>
        <v>1</v>
      </c>
      <c r="D80" s="14"/>
      <c r="E80" s="14"/>
      <c r="F8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Intégrer les graphiques pour chaque repère de la carte</v>
      </c>
      <c r="C81" s="14">
        <f>TachesBonus[[#This Row],[Travail (en jours-hommes)]]</f>
        <v>1</v>
      </c>
      <c r="D81" s="14"/>
      <c r="E81" s="14"/>
      <c r="F8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Rendre dynamique les graphiques de chaque repère</v>
      </c>
      <c r="C82" s="14">
        <f>TachesBonus[[#This Row],[Travail (en jours-hommes)]]</f>
        <v>1</v>
      </c>
      <c r="D82" s="14"/>
      <c r="E82" s="14"/>
      <c r="F8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Afficher sur la carte les filtres issus des nouvelles données de la CACPL</v>
      </c>
      <c r="C83" s="14">
        <f>TachesBonus[[#This Row],[Travail (en jours-hommes)]]</f>
        <v>1</v>
      </c>
      <c r="D83" s="14"/>
      <c r="E83" s="14"/>
      <c r="F8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Interpréter l'adéquation entre collecteurs et nouvelles données de la CACPL</v>
      </c>
      <c r="C84" s="14">
        <f>TachesBonus[[#This Row],[Travail (en jours-hommes)]]</f>
        <v>2</v>
      </c>
      <c r="D84" s="14"/>
      <c r="E84" s="14"/>
      <c r="F8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Définir les facteurs principaux d'utilsation des collecteurs</v>
      </c>
      <c r="C85" s="14">
        <f>TachesBonus[[#This Row],[Travail (en jours-hommes)]]</f>
        <v>3</v>
      </c>
      <c r="D85" s="14"/>
      <c r="E85" s="14"/>
      <c r="F8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types d'usager</v>
      </c>
      <c r="C86" s="14">
        <f>TachesBonus[[#This Row],[Travail (en jours-hommes)]]</f>
        <v>2</v>
      </c>
      <c r="D86" s="14"/>
      <c r="E86" s="14"/>
      <c r="F8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groupes de collecteurs</v>
      </c>
      <c r="C87" s="14">
        <f>TachesBonus[[#This Row],[Travail (en jours-hommes)]]</f>
        <v>2</v>
      </c>
      <c r="D87" s="14"/>
      <c r="E87" s="14"/>
      <c r="F8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Détecter et prévoir l'utilisation des collecteurs</v>
      </c>
      <c r="C88" s="14">
        <f>TachesBonus[[#This Row],[Travail (en jours-hommes)]]</f>
        <v>4</v>
      </c>
      <c r="D88" s="14"/>
      <c r="E88" s="14"/>
      <c r="F8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Transformer le tableau de bord en service</v>
      </c>
      <c r="C89" s="14">
        <f>TachesBonus[[#This Row],[Travail (en jours-hommes)]]</f>
        <v>1</v>
      </c>
      <c r="D89" s="14"/>
      <c r="E89" s="14"/>
      <c r="F8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Créer une API pour le service</v>
      </c>
      <c r="C90" s="14">
        <f>TachesBonus[[#This Row],[Travail (en jours-hommes)]]</f>
        <v>1</v>
      </c>
      <c r="D90" s="14"/>
      <c r="E90" s="14"/>
      <c r="F9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Afficher et rendre éditable les tables de la BDD sur le tableau de bord</v>
      </c>
      <c r="C91" s="14">
        <f>TachesBonus[[#This Row],[Travail (en jours-hommes)]]</f>
        <v>2</v>
      </c>
      <c r="D91" s="14"/>
      <c r="E91" s="14"/>
      <c r="F9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 xml:space="preserve">Gérer la persistance des données éditées dans la BDD </v>
      </c>
      <c r="C92" s="14">
        <f>TachesBonus[[#This Row],[Travail (en jours-hommes)]]</f>
        <v>2</v>
      </c>
      <c r="D92" s="14"/>
      <c r="E92" s="14"/>
      <c r="F9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>Créer le formulaire pour les comptes utilisateurs</v>
      </c>
      <c r="C93" s="14">
        <f>TachesBonus[[#This Row],[Travail (en jours-hommes)]]</f>
        <v>1</v>
      </c>
      <c r="D93" s="14"/>
      <c r="E93" s="14"/>
      <c r="F9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 xml:space="preserve">Gérer les comptes utilisateurs </v>
      </c>
      <c r="C94" s="14">
        <f>TachesBonus[[#This Row],[Travail (en jours-hommes)]]</f>
        <v>1.5</v>
      </c>
      <c r="D94" s="14"/>
      <c r="E94" s="14"/>
      <c r="F9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>Restreindre l'accès de certaines fonctionnalités aux utilisateurs</v>
      </c>
      <c r="C95" s="14">
        <f>TachesBonus[[#This Row],[Travail (en jours-hommes)]]</f>
        <v>1.5</v>
      </c>
      <c r="D95" s="14"/>
      <c r="E95" s="14"/>
      <c r="F9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Créer un data lake pour tous les jeux de données</v>
      </c>
      <c r="C96" s="14">
        <f>TachesBonus[[#This Row],[Travail (en jours-hommes)]]</f>
        <v>1</v>
      </c>
      <c r="D96" s="14"/>
      <c r="E96" s="14"/>
      <c r="F9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Intégrer les jeux de données dans le data lake</v>
      </c>
      <c r="C97" s="14">
        <f>TachesBonus[[#This Row],[Travail (en jours-hommes)]]</f>
        <v>2</v>
      </c>
      <c r="D97" s="14"/>
      <c r="E97" s="14"/>
      <c r="F9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Récupérer et éditer les informations du data lake</v>
      </c>
      <c r="C98" s="14">
        <f>TachesBonus[[#This Row],[Travail (en jours-hommes)]]</f>
        <v>1</v>
      </c>
      <c r="D98" s="14"/>
      <c r="E98" s="14"/>
      <c r="F9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Créer un exécutable</v>
      </c>
      <c r="C99" s="14">
        <f>TachesBonus[[#This Row],[Travail (en jours-hommes)]]</f>
        <v>1.5</v>
      </c>
      <c r="D99" s="14"/>
      <c r="E99" s="14"/>
      <c r="F9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s="8" t="str">
        <f>TachesBonus[[#This Row],[Tâche]]</f>
        <v>Se documenter sur les directives quant à la gestion des déchets</v>
      </c>
      <c r="C100" s="14">
        <f>TachesBonus[[#This Row],[Travail (en jours-hommes)]]</f>
        <v>1</v>
      </c>
      <c r="D100" s="14"/>
      <c r="E100" s="14"/>
      <c r="F10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Evaluer la conformité de la CACPL vis-à-vis des directives sur les déchets</v>
      </c>
      <c r="C101" s="14">
        <f>TachesBonus[[#This Row],[Travail (en jours-hommes)]]</f>
        <v>1</v>
      </c>
      <c r="D101" s="14"/>
      <c r="E101" s="14"/>
      <c r="F10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Collecter les données et résultats de collecte d'autres villes</v>
      </c>
      <c r="C102" s="14">
        <f>TachesBonus[[#This Row],[Travail (en jours-hommes)]]</f>
        <v>1</v>
      </c>
      <c r="D102" s="14"/>
      <c r="E102" s="14"/>
      <c r="F10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Comparer les dispositifs de collecte et résultats de la CACPL avec ceux d'autres villes</v>
      </c>
      <c r="C103" s="14">
        <f>TachesBonus[[#This Row],[Travail (en jours-hommes)]]</f>
        <v>1</v>
      </c>
      <c r="D103" s="14"/>
      <c r="E103" s="14"/>
      <c r="F10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Récupérer les données pertinentes sur le site de Météo-France</v>
      </c>
      <c r="C104" s="14">
        <f>TachesBonus[[#This Row],[Travail (en jours-hommes)]]</f>
        <v>1</v>
      </c>
      <c r="D104" s="14"/>
      <c r="E104" s="14"/>
      <c r="F10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Détecter et prévoir l'utilisation des collecteurs selon la météo</v>
      </c>
      <c r="C105" s="14">
        <f>TachesBonus[[#This Row],[Travail (en jours-hommes)]]</f>
        <v>2</v>
      </c>
      <c r="D105" s="14"/>
      <c r="E105" s="14"/>
      <c r="F10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Récupérer les information météorologiques en continu</v>
      </c>
      <c r="C106" s="14">
        <f>TachesBonus[[#This Row],[Travail (en jours-hommes)]]</f>
        <v>1.5</v>
      </c>
      <c r="D106" s="14"/>
      <c r="E106" s="14"/>
      <c r="F10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Afficher sur la carte les filtres météo</v>
      </c>
      <c r="C107" s="14">
        <f>TachesBonus[[#This Row],[Travail (en jours-hommes)]]</f>
        <v>1</v>
      </c>
      <c r="D107" s="14"/>
      <c r="E107" s="14"/>
      <c r="F10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Actualiser les prévisions de collecte sur la carte selon la météo</v>
      </c>
      <c r="C108" s="14">
        <f>TachesBonus[[#This Row],[Travail (en jours-hommes)]]</f>
        <v>1</v>
      </c>
      <c r="D108" s="14"/>
      <c r="E108" s="14"/>
      <c r="F10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/>
      <c r="B109" s="8"/>
      <c r="C109" s="14"/>
      <c r="D109" s="2"/>
      <c r="E109" s="2"/>
      <c r="F109" s="53"/>
      <c r="G109" s="2"/>
      <c r="H109" s="1"/>
    </row>
    <row r="110" spans="1:8" x14ac:dyDescent="0.25">
      <c r="A110" s="8"/>
      <c r="B110" s="8"/>
      <c r="C110" s="14"/>
      <c r="D110" s="2"/>
      <c r="E110" s="2"/>
      <c r="F110" s="53"/>
      <c r="G110" s="2"/>
      <c r="H110" s="1"/>
    </row>
    <row r="111" spans="1:8" x14ac:dyDescent="0.25">
      <c r="A111" s="8"/>
      <c r="B111" s="8"/>
      <c r="C111" s="14"/>
      <c r="D111" s="2"/>
      <c r="E111" s="2"/>
      <c r="F111" s="53"/>
      <c r="G111" s="2"/>
      <c r="H111" s="1"/>
    </row>
    <row r="112" spans="1:8" x14ac:dyDescent="0.25">
      <c r="A112" s="8"/>
      <c r="B112" s="8"/>
      <c r="C112" s="14"/>
      <c r="D112" s="2"/>
      <c r="E112" s="2"/>
      <c r="F112" s="53"/>
      <c r="G112" s="2"/>
      <c r="H112" s="1"/>
    </row>
    <row r="113" spans="1:8" x14ac:dyDescent="0.25">
      <c r="A113" s="8"/>
      <c r="B113" s="8"/>
      <c r="C113" s="14"/>
      <c r="D113" s="2"/>
      <c r="E113" s="2"/>
      <c r="F113" s="53"/>
      <c r="G113" s="2"/>
      <c r="H113" s="1"/>
    </row>
    <row r="114" spans="1:8" x14ac:dyDescent="0.25">
      <c r="A114" s="8"/>
      <c r="B114" s="8"/>
      <c r="C114" s="14"/>
      <c r="D114" s="2"/>
      <c r="E114" s="2"/>
      <c r="F114" s="53"/>
      <c r="G114" s="2"/>
      <c r="H114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percent" val="0"/>
        <cfvo type="percent" val="0" gte="0"/>
      </iconSet>
    </cfRule>
  </conditionalFormatting>
  <conditionalFormatting sqref="F53:F108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8">
    <cfRule type="iconSet" priority="1">
      <iconSet iconSet="3Arrows">
        <cfvo type="percent" val="0"/>
        <cfvo type="percent" val="0"/>
        <cfvo type="percent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2020-10-12T11:11:07Z</dcterms:modified>
  <cp:category/>
  <cp:contentStatus/>
</cp:coreProperties>
</file>