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3921f529b06d9b/Dokumente/Uni Master/Semester 3/Financial Econ/"/>
    </mc:Choice>
  </mc:AlternateContent>
  <xr:revisionPtr revIDLastSave="0" documentId="11_D934867C94CBB8143B71DD399BBFCE22D2521163" xr6:coauthVersionLast="47" xr6:coauthVersionMax="47" xr10:uidLastSave="{00000000-0000-0000-0000-000000000000}"/>
  <bookViews>
    <workbookView xWindow="3924" yWindow="2364" windowWidth="17280" windowHeight="8964" xr2:uid="{00000000-000D-0000-FFFF-FFFF00000000}"/>
  </bookViews>
  <sheets>
    <sheet name="rent-price graph" sheetId="6" r:id="rId1"/>
    <sheet name="rent-price data" sheetId="1" r:id="rId2"/>
    <sheet name="BLS CSW OFHEO index data" sheetId="2" r:id="rId3"/>
    <sheet name="BLS wksheet" sheetId="4" r:id="rId4"/>
    <sheet name=" CSW wksheet" sheetId="7" r:id="rId5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4" l="1"/>
  <c r="R20" i="4"/>
  <c r="U19" i="4"/>
  <c r="T19" i="4"/>
  <c r="S19" i="4"/>
  <c r="R19" i="4"/>
  <c r="U18" i="4"/>
  <c r="T18" i="4"/>
  <c r="S18" i="4"/>
  <c r="R18" i="4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U17" i="4"/>
  <c r="T17" i="4"/>
  <c r="S17" i="4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R17" i="4"/>
  <c r="U16" i="4"/>
  <c r="T16" i="4"/>
  <c r="S16" i="4"/>
  <c r="R16" i="4"/>
  <c r="E9" i="7"/>
  <c r="E10" i="7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/>
  <c r="E43" i="7" s="1"/>
  <c r="E44" i="7"/>
  <c r="E45" i="7" s="1"/>
  <c r="E46" i="7" s="1"/>
  <c r="E47" i="7" s="1"/>
  <c r="E48" i="7" s="1"/>
  <c r="E49" i="7" s="1"/>
  <c r="E50" i="7" s="1"/>
  <c r="E51" i="7" s="1"/>
  <c r="E52" i="7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/>
  <c r="E74" i="7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3" i="7"/>
  <c r="E4" i="7" s="1"/>
  <c r="E5" i="7" s="1"/>
  <c r="E6" i="7" s="1"/>
  <c r="E7" i="7" s="1"/>
  <c r="E8" i="7" s="1"/>
  <c r="D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F2" i="7" s="1"/>
  <c r="C2" i="7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R10" i="4"/>
  <c r="R9" i="4"/>
  <c r="R8" i="4"/>
  <c r="R7" i="4"/>
  <c r="R6" i="4"/>
  <c r="R5" i="4"/>
  <c r="R4" i="4"/>
  <c r="R3" i="4"/>
  <c r="R2" i="4"/>
  <c r="D23" i="4"/>
  <c r="A3" i="1"/>
  <c r="A4" i="1"/>
  <c r="A5" i="1"/>
  <c r="A6" i="1" s="1"/>
  <c r="A7" i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4" i="2"/>
  <c r="A5" i="2"/>
  <c r="A6" i="2" s="1"/>
  <c r="A7" i="2" s="1"/>
  <c r="A8" i="2" s="1"/>
  <c r="A9" i="2" s="1"/>
  <c r="A10" i="2" s="1"/>
  <c r="A11" i="2" s="1"/>
  <c r="A12" i="2" s="1"/>
  <c r="A13" i="2" s="1"/>
  <c r="A14" i="2"/>
  <c r="A15" i="2"/>
  <c r="A16" i="2" s="1"/>
  <c r="A17" i="2" s="1"/>
  <c r="A18" i="2" s="1"/>
  <c r="A19" i="2" s="1"/>
  <c r="A20" i="2"/>
  <c r="A21" i="2" s="1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/>
  <c r="A33" i="2" s="1"/>
  <c r="A34" i="2" s="1"/>
  <c r="A35" i="2" s="1"/>
  <c r="A36" i="2" s="1"/>
  <c r="A37" i="2" s="1"/>
  <c r="A38" i="2" s="1"/>
  <c r="A39" i="2" s="1"/>
  <c r="A40" i="2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24" i="4"/>
  <c r="A25" i="4"/>
  <c r="A26" i="4" s="1"/>
  <c r="A27" i="4" s="1"/>
  <c r="A28" i="4" s="1"/>
  <c r="A29" i="4" s="1"/>
  <c r="A30" i="4" s="1"/>
  <c r="A31" i="4" s="1"/>
  <c r="A32" i="4" s="1"/>
  <c r="A33" i="4"/>
  <c r="A34" i="4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C24" i="4"/>
  <c r="B24" i="4"/>
  <c r="B25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5" i="4"/>
  <c r="T5" i="4"/>
  <c r="S5" i="4"/>
  <c r="U4" i="4"/>
  <c r="T4" i="4"/>
  <c r="S4" i="4"/>
  <c r="U3" i="4"/>
  <c r="T3" i="4"/>
  <c r="S3" i="4"/>
  <c r="U2" i="4"/>
  <c r="T2" i="4"/>
  <c r="S2" i="4"/>
  <c r="E165" i="1"/>
  <c r="E166" i="1" s="1"/>
  <c r="E167" i="1"/>
  <c r="E168" i="1" s="1"/>
  <c r="E169" i="1"/>
  <c r="E170" i="1"/>
  <c r="E171" i="1" s="1"/>
  <c r="E172" i="1" s="1"/>
  <c r="E173" i="1" s="1"/>
  <c r="E174" i="1" s="1"/>
  <c r="E175" i="1" s="1"/>
  <c r="E176" i="1" s="1"/>
  <c r="E177" i="1"/>
  <c r="E178" i="1"/>
  <c r="E179" i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5" i="4"/>
  <c r="D24" i="4"/>
  <c r="B3" i="2" s="1"/>
  <c r="C26" i="4" l="1"/>
  <c r="D25" i="4"/>
  <c r="B4" i="2" s="1"/>
  <c r="B26" i="4"/>
  <c r="D26" i="4" s="1"/>
  <c r="B5" i="2" s="1"/>
  <c r="F3" i="7"/>
  <c r="D4" i="7"/>
  <c r="B165" i="1"/>
  <c r="F165" i="1" s="1"/>
  <c r="F4" i="7" l="1"/>
  <c r="D5" i="7"/>
  <c r="C27" i="4"/>
  <c r="B27" i="4"/>
  <c r="D27" i="4" s="1"/>
  <c r="B6" i="2" s="1"/>
  <c r="B166" i="1"/>
  <c r="F166" i="1" s="1"/>
  <c r="C28" i="4" l="1"/>
  <c r="B28" i="4"/>
  <c r="D6" i="7"/>
  <c r="F5" i="7"/>
  <c r="B167" i="1"/>
  <c r="F167" i="1" s="1"/>
  <c r="F6" i="7" l="1"/>
  <c r="D7" i="7"/>
  <c r="D28" i="4"/>
  <c r="B7" i="2" s="1"/>
  <c r="B168" i="1" s="1"/>
  <c r="F168" i="1" s="1"/>
  <c r="B29" i="4"/>
  <c r="C29" i="4"/>
  <c r="D29" i="4" l="1"/>
  <c r="B8" i="2" s="1"/>
  <c r="B169" i="1" s="1"/>
  <c r="F7" i="7"/>
  <c r="D8" i="7"/>
  <c r="B30" i="4"/>
  <c r="D30" i="4" s="1"/>
  <c r="B9" i="2" s="1"/>
  <c r="C30" i="4"/>
  <c r="B170" i="1" l="1"/>
  <c r="F169" i="1"/>
  <c r="C31" i="4"/>
  <c r="B31" i="4"/>
  <c r="D31" i="4" s="1"/>
  <c r="B10" i="2" s="1"/>
  <c r="B171" i="1" s="1"/>
  <c r="F8" i="7"/>
  <c r="D9" i="7"/>
  <c r="F170" i="1"/>
  <c r="B32" i="4" l="1"/>
  <c r="C32" i="4"/>
  <c r="D10" i="7"/>
  <c r="F9" i="7"/>
  <c r="F171" i="1"/>
  <c r="F10" i="7" l="1"/>
  <c r="D11" i="7"/>
  <c r="B33" i="4"/>
  <c r="D33" i="4" s="1"/>
  <c r="B12" i="2" s="1"/>
  <c r="C33" i="4"/>
  <c r="D32" i="4"/>
  <c r="B11" i="2" s="1"/>
  <c r="B172" i="1" s="1"/>
  <c r="B173" i="1" s="1"/>
  <c r="F172" i="1" l="1"/>
  <c r="C34" i="4"/>
  <c r="B34" i="4"/>
  <c r="D34" i="4" s="1"/>
  <c r="B13" i="2" s="1"/>
  <c r="B174" i="1" s="1"/>
  <c r="F11" i="7"/>
  <c r="D12" i="7"/>
  <c r="F173" i="1"/>
  <c r="F12" i="7" l="1"/>
  <c r="D13" i="7"/>
  <c r="C35" i="4"/>
  <c r="B35" i="4"/>
  <c r="D35" i="4" s="1"/>
  <c r="B14" i="2" s="1"/>
  <c r="B175" i="1" s="1"/>
  <c r="F174" i="1"/>
  <c r="C36" i="4" l="1"/>
  <c r="B36" i="4"/>
  <c r="D36" i="4" s="1"/>
  <c r="B15" i="2" s="1"/>
  <c r="B176" i="1" s="1"/>
  <c r="F13" i="7"/>
  <c r="D14" i="7"/>
  <c r="F175" i="1"/>
  <c r="F14" i="7" l="1"/>
  <c r="D15" i="7"/>
  <c r="C37" i="4"/>
  <c r="B37" i="4"/>
  <c r="F176" i="1"/>
  <c r="C38" i="4" l="1"/>
  <c r="B38" i="4"/>
  <c r="D38" i="4" s="1"/>
  <c r="B17" i="2" s="1"/>
  <c r="D37" i="4"/>
  <c r="B16" i="2" s="1"/>
  <c r="B177" i="1" s="1"/>
  <c r="F177" i="1" s="1"/>
  <c r="F15" i="7"/>
  <c r="D16" i="7"/>
  <c r="B178" i="1" l="1"/>
  <c r="F16" i="7"/>
  <c r="D17" i="7"/>
  <c r="B39" i="4"/>
  <c r="D39" i="4" s="1"/>
  <c r="B18" i="2" s="1"/>
  <c r="B179" i="1" s="1"/>
  <c r="C39" i="4"/>
  <c r="F178" i="1"/>
  <c r="D18" i="7" l="1"/>
  <c r="F17" i="7"/>
  <c r="C40" i="4"/>
  <c r="B40" i="4"/>
  <c r="F179" i="1"/>
  <c r="D40" i="4" l="1"/>
  <c r="B19" i="2" s="1"/>
  <c r="B180" i="1" s="1"/>
  <c r="C41" i="4"/>
  <c r="B41" i="4"/>
  <c r="D41" i="4" s="1"/>
  <c r="B20" i="2" s="1"/>
  <c r="F18" i="7"/>
  <c r="D19" i="7"/>
  <c r="B181" i="1" l="1"/>
  <c r="F180" i="1"/>
  <c r="F19" i="7"/>
  <c r="D20" i="7"/>
  <c r="C42" i="4"/>
  <c r="B42" i="4"/>
  <c r="D42" i="4" s="1"/>
  <c r="B21" i="2" s="1"/>
  <c r="B182" i="1" s="1"/>
  <c r="F181" i="1"/>
  <c r="C43" i="4" l="1"/>
  <c r="B43" i="4"/>
  <c r="D43" i="4" s="1"/>
  <c r="B22" i="2" s="1"/>
  <c r="B183" i="1" s="1"/>
  <c r="F20" i="7"/>
  <c r="D21" i="7"/>
  <c r="F182" i="1"/>
  <c r="D22" i="7" l="1"/>
  <c r="F21" i="7"/>
  <c r="C44" i="4"/>
  <c r="B44" i="4"/>
  <c r="D44" i="4" s="1"/>
  <c r="B23" i="2" s="1"/>
  <c r="B184" i="1" s="1"/>
  <c r="F183" i="1"/>
  <c r="C45" i="4" l="1"/>
  <c r="B45" i="4"/>
  <c r="D45" i="4" s="1"/>
  <c r="B24" i="2" s="1"/>
  <c r="B185" i="1" s="1"/>
  <c r="F22" i="7"/>
  <c r="D23" i="7"/>
  <c r="F184" i="1"/>
  <c r="D24" i="7" l="1"/>
  <c r="F23" i="7"/>
  <c r="C46" i="4"/>
  <c r="B46" i="4"/>
  <c r="D46" i="4" s="1"/>
  <c r="B25" i="2" s="1"/>
  <c r="B186" i="1" s="1"/>
  <c r="F185" i="1"/>
  <c r="C47" i="4" l="1"/>
  <c r="B47" i="4"/>
  <c r="D47" i="4" s="1"/>
  <c r="B26" i="2" s="1"/>
  <c r="B187" i="1" s="1"/>
  <c r="F24" i="7"/>
  <c r="D25" i="7"/>
  <c r="F186" i="1"/>
  <c r="D26" i="7" l="1"/>
  <c r="F25" i="7"/>
  <c r="C48" i="4"/>
  <c r="B48" i="4"/>
  <c r="D48" i="4" s="1"/>
  <c r="B27" i="2" s="1"/>
  <c r="B188" i="1" s="1"/>
  <c r="F187" i="1"/>
  <c r="C49" i="4" l="1"/>
  <c r="B49" i="4"/>
  <c r="D49" i="4" s="1"/>
  <c r="B28" i="2" s="1"/>
  <c r="B189" i="1" s="1"/>
  <c r="F26" i="7"/>
  <c r="D27" i="7"/>
  <c r="F188" i="1"/>
  <c r="F27" i="7" l="1"/>
  <c r="D28" i="7"/>
  <c r="B50" i="4"/>
  <c r="D50" i="4" s="1"/>
  <c r="B29" i="2" s="1"/>
  <c r="B190" i="1" s="1"/>
  <c r="C50" i="4"/>
  <c r="F189" i="1"/>
  <c r="F28" i="7" l="1"/>
  <c r="D29" i="7"/>
  <c r="B51" i="4"/>
  <c r="C51" i="4"/>
  <c r="F190" i="1"/>
  <c r="C52" i="4" l="1"/>
  <c r="B52" i="4"/>
  <c r="D52" i="4" s="1"/>
  <c r="B31" i="2" s="1"/>
  <c r="F29" i="7"/>
  <c r="D30" i="7"/>
  <c r="D51" i="4"/>
  <c r="B30" i="2" s="1"/>
  <c r="B191" i="1" s="1"/>
  <c r="B192" i="1" s="1"/>
  <c r="F191" i="1" l="1"/>
  <c r="F30" i="7"/>
  <c r="D31" i="7"/>
  <c r="B53" i="4"/>
  <c r="D53" i="4" s="1"/>
  <c r="B32" i="2" s="1"/>
  <c r="B193" i="1" s="1"/>
  <c r="C53" i="4"/>
  <c r="F192" i="1"/>
  <c r="F31" i="7" l="1"/>
  <c r="D32" i="7"/>
  <c r="C54" i="4"/>
  <c r="B54" i="4"/>
  <c r="D54" i="4" s="1"/>
  <c r="B33" i="2" s="1"/>
  <c r="B194" i="1" s="1"/>
  <c r="F193" i="1"/>
  <c r="F32" i="7" l="1"/>
  <c r="D33" i="7"/>
  <c r="B55" i="4"/>
  <c r="C55" i="4"/>
  <c r="F194" i="1"/>
  <c r="B56" i="4" l="1"/>
  <c r="C56" i="4"/>
  <c r="D55" i="4"/>
  <c r="B34" i="2" s="1"/>
  <c r="B195" i="1" s="1"/>
  <c r="F195" i="1" s="1"/>
  <c r="D34" i="7"/>
  <c r="F33" i="7"/>
  <c r="F34" i="7" l="1"/>
  <c r="D35" i="7"/>
  <c r="C57" i="4"/>
  <c r="B57" i="4"/>
  <c r="D57" i="4" s="1"/>
  <c r="B36" i="2" s="1"/>
  <c r="D56" i="4"/>
  <c r="B35" i="2" s="1"/>
  <c r="B196" i="1" s="1"/>
  <c r="F196" i="1" s="1"/>
  <c r="B197" i="1" l="1"/>
  <c r="F197" i="1" s="1"/>
  <c r="C58" i="4"/>
  <c r="B58" i="4"/>
  <c r="F35" i="7"/>
  <c r="D36" i="7"/>
  <c r="F36" i="7" l="1"/>
  <c r="D37" i="7"/>
  <c r="C59" i="4"/>
  <c r="B59" i="4"/>
  <c r="D59" i="4" s="1"/>
  <c r="B38" i="2" s="1"/>
  <c r="D58" i="4"/>
  <c r="B37" i="2" s="1"/>
  <c r="B198" i="1" s="1"/>
  <c r="F198" i="1" s="1"/>
  <c r="B199" i="1" l="1"/>
  <c r="C60" i="4"/>
  <c r="B60" i="4"/>
  <c r="D60" i="4" s="1"/>
  <c r="B39" i="2" s="1"/>
  <c r="B200" i="1" s="1"/>
  <c r="D38" i="7"/>
  <c r="F37" i="7"/>
  <c r="F199" i="1"/>
  <c r="F38" i="7" l="1"/>
  <c r="D39" i="7"/>
  <c r="C61" i="4"/>
  <c r="B61" i="4"/>
  <c r="D61" i="4" s="1"/>
  <c r="B40" i="2" s="1"/>
  <c r="B201" i="1" s="1"/>
  <c r="F200" i="1"/>
  <c r="C62" i="4" l="1"/>
  <c r="B62" i="4"/>
  <c r="D62" i="4" s="1"/>
  <c r="B41" i="2" s="1"/>
  <c r="B202" i="1" s="1"/>
  <c r="F39" i="7"/>
  <c r="D40" i="7"/>
  <c r="F201" i="1"/>
  <c r="F40" i="7" l="1"/>
  <c r="D41" i="7"/>
  <c r="B63" i="4"/>
  <c r="C63" i="4"/>
  <c r="F202" i="1"/>
  <c r="D63" i="4" l="1"/>
  <c r="B42" i="2" s="1"/>
  <c r="B203" i="1" s="1"/>
  <c r="F203" i="1" s="1"/>
  <c r="D42" i="7"/>
  <c r="F41" i="7"/>
  <c r="B64" i="4"/>
  <c r="D64" i="4" s="1"/>
  <c r="B43" i="2" s="1"/>
  <c r="C64" i="4"/>
  <c r="B204" i="1" l="1"/>
  <c r="F204" i="1" s="1"/>
  <c r="C65" i="4"/>
  <c r="B65" i="4"/>
  <c r="D65" i="4" s="1"/>
  <c r="B44" i="2" s="1"/>
  <c r="B205" i="1" s="1"/>
  <c r="F42" i="7"/>
  <c r="D43" i="7"/>
  <c r="F43" i="7" l="1"/>
  <c r="D44" i="7"/>
  <c r="C66" i="4"/>
  <c r="B66" i="4"/>
  <c r="D66" i="4" s="1"/>
  <c r="B45" i="2" s="1"/>
  <c r="B206" i="1" s="1"/>
  <c r="F205" i="1"/>
  <c r="F44" i="7" l="1"/>
  <c r="D45" i="7"/>
  <c r="C67" i="4"/>
  <c r="B67" i="4"/>
  <c r="D67" i="4" s="1"/>
  <c r="B46" i="2" s="1"/>
  <c r="B207" i="1" s="1"/>
  <c r="F206" i="1"/>
  <c r="F45" i="7" l="1"/>
  <c r="D46" i="7"/>
  <c r="C68" i="4"/>
  <c r="B68" i="4"/>
  <c r="D68" i="4" s="1"/>
  <c r="B47" i="2" s="1"/>
  <c r="B208" i="1" s="1"/>
  <c r="F207" i="1"/>
  <c r="B69" i="4" l="1"/>
  <c r="D69" i="4" s="1"/>
  <c r="B48" i="2" s="1"/>
  <c r="B209" i="1" s="1"/>
  <c r="C69" i="4"/>
  <c r="F46" i="7"/>
  <c r="D47" i="7"/>
  <c r="F208" i="1"/>
  <c r="F47" i="7" l="1"/>
  <c r="D48" i="7"/>
  <c r="C70" i="4"/>
  <c r="B70" i="4"/>
  <c r="D70" i="4" s="1"/>
  <c r="B49" i="2" s="1"/>
  <c r="B210" i="1" s="1"/>
  <c r="F209" i="1"/>
  <c r="B71" i="4" l="1"/>
  <c r="D71" i="4" s="1"/>
  <c r="B50" i="2" s="1"/>
  <c r="B211" i="1" s="1"/>
  <c r="C71" i="4"/>
  <c r="F48" i="7"/>
  <c r="D49" i="7"/>
  <c r="F210" i="1"/>
  <c r="F49" i="7" l="1"/>
  <c r="D50" i="7"/>
  <c r="B72" i="4"/>
  <c r="D72" i="4" s="1"/>
  <c r="B51" i="2" s="1"/>
  <c r="B212" i="1" s="1"/>
  <c r="C72" i="4"/>
  <c r="F211" i="1"/>
  <c r="C73" i="4" l="1"/>
  <c r="B73" i="4"/>
  <c r="F50" i="7"/>
  <c r="D51" i="7"/>
  <c r="F212" i="1"/>
  <c r="F51" i="7" l="1"/>
  <c r="D52" i="7"/>
  <c r="D73" i="4"/>
  <c r="B52" i="2" s="1"/>
  <c r="B213" i="1" s="1"/>
  <c r="C74" i="4"/>
  <c r="B74" i="4"/>
  <c r="D74" i="4" l="1"/>
  <c r="B53" i="2" s="1"/>
  <c r="B214" i="1" s="1"/>
  <c r="F213" i="1"/>
  <c r="C75" i="4"/>
  <c r="B75" i="4"/>
  <c r="F52" i="7"/>
  <c r="D53" i="7"/>
  <c r="F214" i="1" l="1"/>
  <c r="C76" i="4"/>
  <c r="B76" i="4"/>
  <c r="F53" i="7"/>
  <c r="D54" i="7"/>
  <c r="D75" i="4"/>
  <c r="B54" i="2" s="1"/>
  <c r="B215" i="1" s="1"/>
  <c r="F215" i="1" l="1"/>
  <c r="F54" i="7"/>
  <c r="C3" i="2" s="1"/>
  <c r="D55" i="7"/>
  <c r="C77" i="4"/>
  <c r="B77" i="4"/>
  <c r="D77" i="4" s="1"/>
  <c r="B56" i="2" s="1"/>
  <c r="D76" i="4"/>
  <c r="B55" i="2" s="1"/>
  <c r="B216" i="1" s="1"/>
  <c r="B217" i="1" l="1"/>
  <c r="F216" i="1"/>
  <c r="F55" i="7"/>
  <c r="C4" i="2" s="1"/>
  <c r="C165" i="1" s="1"/>
  <c r="D56" i="7"/>
  <c r="B78" i="4"/>
  <c r="C78" i="4"/>
  <c r="F217" i="1"/>
  <c r="C79" i="4" l="1"/>
  <c r="B79" i="4"/>
  <c r="F56" i="7"/>
  <c r="C5" i="2" s="1"/>
  <c r="C166" i="1" s="1"/>
  <c r="D57" i="7"/>
  <c r="D78" i="4"/>
  <c r="B57" i="2" s="1"/>
  <c r="B218" i="1" s="1"/>
  <c r="F218" i="1" s="1"/>
  <c r="D165" i="1"/>
  <c r="D166" i="1" l="1"/>
  <c r="D79" i="4"/>
  <c r="B58" i="2" s="1"/>
  <c r="B219" i="1" s="1"/>
  <c r="F57" i="7"/>
  <c r="C6" i="2" s="1"/>
  <c r="C167" i="1" s="1"/>
  <c r="D58" i="7"/>
  <c r="C80" i="4"/>
  <c r="B80" i="4"/>
  <c r="F219" i="1" l="1"/>
  <c r="D167" i="1"/>
  <c r="C81" i="4"/>
  <c r="B81" i="4"/>
  <c r="F58" i="7"/>
  <c r="C7" i="2" s="1"/>
  <c r="C168" i="1" s="1"/>
  <c r="D59" i="7"/>
  <c r="D80" i="4"/>
  <c r="B59" i="2" s="1"/>
  <c r="B220" i="1" s="1"/>
  <c r="F220" i="1" l="1"/>
  <c r="D168" i="1"/>
  <c r="C82" i="4"/>
  <c r="B82" i="4"/>
  <c r="D82" i="4" s="1"/>
  <c r="B61" i="2" s="1"/>
  <c r="D81" i="4"/>
  <c r="B60" i="2" s="1"/>
  <c r="B221" i="1" s="1"/>
  <c r="F59" i="7"/>
  <c r="C8" i="2" s="1"/>
  <c r="C169" i="1" s="1"/>
  <c r="D60" i="7"/>
  <c r="D169" i="1" l="1"/>
  <c r="B222" i="1"/>
  <c r="F222" i="1" s="1"/>
  <c r="F221" i="1"/>
  <c r="C83" i="4"/>
  <c r="B83" i="4"/>
  <c r="D83" i="4" s="1"/>
  <c r="B62" i="2" s="1"/>
  <c r="F60" i="7"/>
  <c r="C9" i="2" s="1"/>
  <c r="C170" i="1" s="1"/>
  <c r="D61" i="7"/>
  <c r="D170" i="1" l="1"/>
  <c r="C84" i="4"/>
  <c r="B84" i="4"/>
  <c r="D84" i="4" s="1"/>
  <c r="B63" i="2" s="1"/>
  <c r="B223" i="1"/>
  <c r="F61" i="7"/>
  <c r="C10" i="2" s="1"/>
  <c r="C171" i="1" s="1"/>
  <c r="D62" i="7"/>
  <c r="D171" i="1" l="1"/>
  <c r="D63" i="7"/>
  <c r="F62" i="7"/>
  <c r="C11" i="2" s="1"/>
  <c r="C172" i="1" s="1"/>
  <c r="F223" i="1"/>
  <c r="C85" i="4"/>
  <c r="B85" i="4"/>
  <c r="D85" i="4" s="1"/>
  <c r="B64" i="2" s="1"/>
  <c r="B225" i="1" s="1"/>
  <c r="B224" i="1"/>
  <c r="F224" i="1" s="1"/>
  <c r="D172" i="1" l="1"/>
  <c r="C86" i="4"/>
  <c r="B86" i="4"/>
  <c r="D64" i="7"/>
  <c r="F63" i="7"/>
  <c r="C12" i="2" s="1"/>
  <c r="C173" i="1" s="1"/>
  <c r="F225" i="1"/>
  <c r="D173" i="1" l="1"/>
  <c r="D65" i="7"/>
  <c r="F64" i="7"/>
  <c r="C13" i="2" s="1"/>
  <c r="C174" i="1" s="1"/>
  <c r="D86" i="4"/>
  <c r="B65" i="2" s="1"/>
  <c r="B226" i="1" s="1"/>
  <c r="F226" i="1" s="1"/>
  <c r="C87" i="4"/>
  <c r="B87" i="4"/>
  <c r="D174" i="1" l="1"/>
  <c r="B88" i="4"/>
  <c r="C88" i="4"/>
  <c r="D87" i="4"/>
  <c r="B66" i="2" s="1"/>
  <c r="B227" i="1" s="1"/>
  <c r="F65" i="7"/>
  <c r="C14" i="2" s="1"/>
  <c r="C175" i="1" s="1"/>
  <c r="D66" i="7"/>
  <c r="F227" i="1" l="1"/>
  <c r="D175" i="1"/>
  <c r="D88" i="4"/>
  <c r="B67" i="2" s="1"/>
  <c r="B228" i="1" s="1"/>
  <c r="F66" i="7"/>
  <c r="C15" i="2" s="1"/>
  <c r="C176" i="1" s="1"/>
  <c r="D67" i="7"/>
  <c r="B89" i="4"/>
  <c r="D89" i="4" s="1"/>
  <c r="B68" i="2" s="1"/>
  <c r="C89" i="4"/>
  <c r="F228" i="1" l="1"/>
  <c r="B229" i="1"/>
  <c r="D176" i="1"/>
  <c r="F67" i="7"/>
  <c r="C16" i="2" s="1"/>
  <c r="C177" i="1" s="1"/>
  <c r="D68" i="7"/>
  <c r="B90" i="4"/>
  <c r="D90" i="4" s="1"/>
  <c r="B69" i="2" s="1"/>
  <c r="B230" i="1" s="1"/>
  <c r="C90" i="4"/>
  <c r="F229" i="1"/>
  <c r="D177" i="1" l="1"/>
  <c r="F68" i="7"/>
  <c r="C17" i="2" s="1"/>
  <c r="C178" i="1" s="1"/>
  <c r="D69" i="7"/>
  <c r="B91" i="4"/>
  <c r="D91" i="4" s="1"/>
  <c r="B70" i="2" s="1"/>
  <c r="B231" i="1" s="1"/>
  <c r="C91" i="4"/>
  <c r="F230" i="1"/>
  <c r="D178" i="1" l="1"/>
  <c r="B92" i="4"/>
  <c r="D92" i="4" s="1"/>
  <c r="B71" i="2" s="1"/>
  <c r="B232" i="1" s="1"/>
  <c r="C92" i="4"/>
  <c r="F69" i="7"/>
  <c r="C18" i="2" s="1"/>
  <c r="C179" i="1" s="1"/>
  <c r="D70" i="7"/>
  <c r="F231" i="1"/>
  <c r="D179" i="1" l="1"/>
  <c r="F70" i="7"/>
  <c r="C19" i="2" s="1"/>
  <c r="C180" i="1" s="1"/>
  <c r="D71" i="7"/>
  <c r="C93" i="4"/>
  <c r="B93" i="4"/>
  <c r="D93" i="4" s="1"/>
  <c r="B72" i="2" s="1"/>
  <c r="B233" i="1" s="1"/>
  <c r="F232" i="1"/>
  <c r="D180" i="1" l="1"/>
  <c r="C94" i="4"/>
  <c r="B94" i="4"/>
  <c r="D94" i="4" s="1"/>
  <c r="B73" i="2" s="1"/>
  <c r="B234" i="1" s="1"/>
  <c r="F71" i="7"/>
  <c r="C20" i="2" s="1"/>
  <c r="C181" i="1" s="1"/>
  <c r="D72" i="7"/>
  <c r="F233" i="1"/>
  <c r="D181" i="1" l="1"/>
  <c r="F72" i="7"/>
  <c r="C21" i="2" s="1"/>
  <c r="C182" i="1" s="1"/>
  <c r="D73" i="7"/>
  <c r="C95" i="4"/>
  <c r="B95" i="4"/>
  <c r="D95" i="4" s="1"/>
  <c r="B74" i="2" s="1"/>
  <c r="B235" i="1" s="1"/>
  <c r="F234" i="1"/>
  <c r="D182" i="1" l="1"/>
  <c r="C96" i="4"/>
  <c r="B96" i="4"/>
  <c r="D96" i="4" s="1"/>
  <c r="B75" i="2" s="1"/>
  <c r="B236" i="1" s="1"/>
  <c r="F73" i="7"/>
  <c r="C22" i="2" s="1"/>
  <c r="C183" i="1" s="1"/>
  <c r="D74" i="7"/>
  <c r="F235" i="1"/>
  <c r="D183" i="1" l="1"/>
  <c r="F74" i="7"/>
  <c r="C23" i="2" s="1"/>
  <c r="C184" i="1" s="1"/>
  <c r="D75" i="7"/>
  <c r="F236" i="1"/>
  <c r="D184" i="1" l="1"/>
  <c r="F75" i="7"/>
  <c r="C24" i="2" s="1"/>
  <c r="C185" i="1" s="1"/>
  <c r="D76" i="7"/>
  <c r="D185" i="1" l="1"/>
  <c r="F76" i="7"/>
  <c r="C25" i="2" s="1"/>
  <c r="C186" i="1" s="1"/>
  <c r="D77" i="7"/>
  <c r="D186" i="1" l="1"/>
  <c r="F77" i="7"/>
  <c r="C26" i="2" s="1"/>
  <c r="C187" i="1" s="1"/>
  <c r="D78" i="7"/>
  <c r="D187" i="1" l="1"/>
  <c r="F78" i="7"/>
  <c r="C27" i="2" s="1"/>
  <c r="C188" i="1" s="1"/>
  <c r="D79" i="7"/>
  <c r="D188" i="1" l="1"/>
  <c r="D80" i="7"/>
  <c r="F79" i="7"/>
  <c r="C28" i="2" s="1"/>
  <c r="C189" i="1" s="1"/>
  <c r="D189" i="1" l="1"/>
  <c r="D81" i="7"/>
  <c r="F80" i="7"/>
  <c r="C29" i="2" s="1"/>
  <c r="C190" i="1" s="1"/>
  <c r="D190" i="1" l="1"/>
  <c r="F81" i="7"/>
  <c r="C30" i="2" s="1"/>
  <c r="C191" i="1" s="1"/>
  <c r="D82" i="7"/>
  <c r="F82" i="7" l="1"/>
  <c r="C31" i="2" s="1"/>
  <c r="C192" i="1" s="1"/>
  <c r="D83" i="7"/>
  <c r="D191" i="1"/>
  <c r="D192" i="1" l="1"/>
  <c r="F83" i="7"/>
  <c r="C32" i="2" s="1"/>
  <c r="C193" i="1" s="1"/>
  <c r="D84" i="7"/>
  <c r="D193" i="1" l="1"/>
  <c r="F84" i="7"/>
  <c r="C33" i="2" s="1"/>
  <c r="C194" i="1" s="1"/>
  <c r="D85" i="7"/>
  <c r="D194" i="1" l="1"/>
  <c r="D86" i="7"/>
  <c r="F85" i="7"/>
  <c r="C34" i="2" s="1"/>
  <c r="C195" i="1" s="1"/>
  <c r="D195" i="1" l="1"/>
  <c r="D87" i="7"/>
  <c r="F86" i="7"/>
  <c r="C35" i="2" s="1"/>
  <c r="C196" i="1" s="1"/>
  <c r="D196" i="1" l="1"/>
  <c r="D88" i="7"/>
  <c r="F87" i="7"/>
  <c r="C36" i="2" s="1"/>
  <c r="C197" i="1" s="1"/>
  <c r="D197" i="1" l="1"/>
  <c r="F88" i="7"/>
  <c r="C37" i="2" s="1"/>
  <c r="C198" i="1" s="1"/>
  <c r="D89" i="7"/>
  <c r="D198" i="1" l="1"/>
  <c r="F89" i="7"/>
  <c r="C38" i="2" s="1"/>
  <c r="C199" i="1" s="1"/>
  <c r="D90" i="7"/>
  <c r="D199" i="1" l="1"/>
  <c r="F90" i="7"/>
  <c r="C39" i="2" s="1"/>
  <c r="C200" i="1" s="1"/>
  <c r="D91" i="7"/>
  <c r="D200" i="1" l="1"/>
  <c r="F91" i="7"/>
  <c r="C40" i="2" s="1"/>
  <c r="C201" i="1" s="1"/>
  <c r="D92" i="7"/>
  <c r="D201" i="1" l="1"/>
  <c r="F92" i="7"/>
  <c r="C41" i="2" s="1"/>
  <c r="C202" i="1" s="1"/>
  <c r="D93" i="7"/>
  <c r="D202" i="1" l="1"/>
  <c r="F93" i="7"/>
  <c r="C42" i="2" s="1"/>
  <c r="C203" i="1" s="1"/>
  <c r="D94" i="7"/>
  <c r="D203" i="1" l="1"/>
  <c r="F94" i="7"/>
  <c r="C43" i="2" s="1"/>
  <c r="C204" i="1" s="1"/>
  <c r="D95" i="7"/>
  <c r="D204" i="1" l="1"/>
  <c r="F95" i="7"/>
  <c r="C44" i="2" s="1"/>
  <c r="C205" i="1" s="1"/>
  <c r="D96" i="7"/>
  <c r="D205" i="1" l="1"/>
  <c r="F96" i="7"/>
  <c r="C45" i="2" s="1"/>
  <c r="C206" i="1" s="1"/>
  <c r="D97" i="7"/>
  <c r="D206" i="1" l="1"/>
  <c r="F97" i="7"/>
  <c r="C46" i="2" s="1"/>
  <c r="C207" i="1" s="1"/>
  <c r="D98" i="7"/>
  <c r="D207" i="1" l="1"/>
  <c r="F98" i="7"/>
  <c r="C47" i="2" s="1"/>
  <c r="C208" i="1" s="1"/>
  <c r="D99" i="7"/>
  <c r="D208" i="1" l="1"/>
  <c r="F99" i="7"/>
  <c r="C48" i="2" s="1"/>
  <c r="C209" i="1" s="1"/>
  <c r="D100" i="7"/>
  <c r="D209" i="1" l="1"/>
  <c r="F100" i="7"/>
  <c r="C49" i="2" s="1"/>
  <c r="C210" i="1" s="1"/>
  <c r="D101" i="7"/>
  <c r="D210" i="1" l="1"/>
  <c r="D102" i="7"/>
  <c r="F101" i="7"/>
  <c r="C50" i="2" s="1"/>
  <c r="C211" i="1" s="1"/>
  <c r="D211" i="1" l="1"/>
  <c r="D103" i="7"/>
  <c r="F102" i="7"/>
  <c r="C51" i="2" s="1"/>
  <c r="C212" i="1" s="1"/>
  <c r="D212" i="1" l="1"/>
  <c r="F103" i="7"/>
  <c r="C52" i="2" s="1"/>
  <c r="C213" i="1" s="1"/>
  <c r="D104" i="7"/>
  <c r="D213" i="1" l="1"/>
  <c r="F104" i="7"/>
  <c r="C53" i="2" s="1"/>
  <c r="C214" i="1" s="1"/>
  <c r="D105" i="7"/>
  <c r="D214" i="1" l="1"/>
  <c r="F105" i="7"/>
  <c r="C54" i="2" s="1"/>
  <c r="C215" i="1" s="1"/>
  <c r="D106" i="7"/>
  <c r="D215" i="1" l="1"/>
  <c r="F106" i="7"/>
  <c r="C55" i="2" s="1"/>
  <c r="C216" i="1" s="1"/>
  <c r="D107" i="7"/>
  <c r="D216" i="1" l="1"/>
  <c r="F107" i="7"/>
  <c r="C56" i="2" s="1"/>
  <c r="C217" i="1" s="1"/>
  <c r="D108" i="7"/>
  <c r="D217" i="1" l="1"/>
  <c r="F108" i="7"/>
  <c r="C57" i="2" s="1"/>
  <c r="C218" i="1" s="1"/>
  <c r="D109" i="7"/>
  <c r="D218" i="1" l="1"/>
  <c r="F109" i="7"/>
  <c r="C58" i="2" s="1"/>
  <c r="C219" i="1" s="1"/>
  <c r="D110" i="7"/>
  <c r="D219" i="1" l="1"/>
  <c r="F110" i="7"/>
  <c r="C59" i="2" s="1"/>
  <c r="C220" i="1" s="1"/>
  <c r="D111" i="7"/>
  <c r="D220" i="1" l="1"/>
  <c r="D112" i="7"/>
  <c r="F111" i="7"/>
  <c r="C60" i="2" s="1"/>
  <c r="C221" i="1" s="1"/>
  <c r="D221" i="1" l="1"/>
  <c r="D113" i="7"/>
  <c r="F112" i="7"/>
  <c r="C61" i="2" s="1"/>
  <c r="C222" i="1" s="1"/>
  <c r="D222" i="1" l="1"/>
  <c r="D114" i="7"/>
  <c r="F113" i="7"/>
  <c r="C62" i="2" s="1"/>
  <c r="C223" i="1" s="1"/>
  <c r="D223" i="1" l="1"/>
  <c r="D115" i="7"/>
  <c r="F114" i="7"/>
  <c r="C63" i="2" s="1"/>
  <c r="C224" i="1" s="1"/>
  <c r="D224" i="1" l="1"/>
  <c r="F115" i="7"/>
  <c r="C64" i="2" s="1"/>
  <c r="C225" i="1" s="1"/>
  <c r="D116" i="7"/>
  <c r="D225" i="1" l="1"/>
  <c r="F116" i="7"/>
  <c r="C65" i="2" s="1"/>
  <c r="C226" i="1" s="1"/>
  <c r="D117" i="7"/>
  <c r="D226" i="1" l="1"/>
  <c r="D118" i="7"/>
  <c r="F117" i="7"/>
  <c r="C66" i="2" s="1"/>
  <c r="C227" i="1" s="1"/>
  <c r="D227" i="1" l="1"/>
  <c r="D119" i="7"/>
  <c r="F118" i="7"/>
  <c r="C67" i="2" s="1"/>
  <c r="C228" i="1" s="1"/>
  <c r="D228" i="1" l="1"/>
  <c r="D120" i="7"/>
  <c r="F119" i="7"/>
  <c r="C68" i="2" s="1"/>
  <c r="C229" i="1" s="1"/>
  <c r="D229" i="1" l="1"/>
  <c r="D121" i="7"/>
  <c r="F120" i="7"/>
  <c r="C69" i="2" s="1"/>
  <c r="C230" i="1" s="1"/>
  <c r="D230" i="1" l="1"/>
  <c r="D122" i="7"/>
  <c r="F121" i="7"/>
  <c r="C70" i="2" s="1"/>
  <c r="C231" i="1" s="1"/>
  <c r="D231" i="1" l="1"/>
  <c r="F122" i="7"/>
  <c r="C71" i="2" s="1"/>
  <c r="C232" i="1" s="1"/>
  <c r="D123" i="7"/>
  <c r="D232" i="1" l="1"/>
  <c r="D124" i="7"/>
  <c r="F123" i="7"/>
  <c r="C72" i="2" s="1"/>
  <c r="C233" i="1" s="1"/>
  <c r="D233" i="1" l="1"/>
  <c r="F124" i="7"/>
  <c r="C73" i="2" s="1"/>
  <c r="C234" i="1" s="1"/>
  <c r="D125" i="7"/>
  <c r="D234" i="1" l="1"/>
  <c r="F125" i="7"/>
  <c r="C74" i="2" s="1"/>
  <c r="C235" i="1" s="1"/>
  <c r="D126" i="7"/>
  <c r="F126" i="7" s="1"/>
  <c r="C75" i="2" s="1"/>
  <c r="C236" i="1" l="1"/>
  <c r="D236" i="1" s="1"/>
  <c r="D235" i="1"/>
</calcChain>
</file>

<file path=xl/sharedStrings.xml><?xml version="1.0" encoding="utf-8"?>
<sst xmlns="http://schemas.openxmlformats.org/spreadsheetml/2006/main" count="46" uniqueCount="43">
  <si>
    <t>Year</t>
  </si>
  <si>
    <t>Average annual rent (imputed)</t>
  </si>
  <si>
    <t>Average house price</t>
  </si>
  <si>
    <t>rent-price ratio</t>
  </si>
  <si>
    <t>Case-Shiller after 2000</t>
  </si>
  <si>
    <t>BLS</t>
  </si>
  <si>
    <t>rent</t>
  </si>
  <si>
    <t>prices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</si>
  <si>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</si>
  <si>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</si>
  <si>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</si>
  <si>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</si>
  <si>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</si>
  <si>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</si>
  <si>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</si>
  <si>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</si>
  <si>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</si>
  <si>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</si>
  <si>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</si>
  <si>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</si>
  <si>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</si>
  <si>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</si>
  <si>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</si>
  <si>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</si>
  <si>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date</t>
  </si>
  <si>
    <t>Date</t>
  </si>
  <si>
    <t>HALF1</t>
  </si>
  <si>
    <t>HALF2</t>
  </si>
  <si>
    <t>* 2012:Q1 update - now using BLS owner equivalent rent</t>
  </si>
  <si>
    <t>CSW*</t>
  </si>
  <si>
    <t>(seasonally adjusted, national index level)</t>
  </si>
  <si>
    <t>FHFA **</t>
  </si>
  <si>
    <t>(previous was tenant rent … differences are small)</t>
  </si>
  <si>
    <t>(purchase only index, seasonally adjusted, US summary)</t>
  </si>
  <si>
    <t>series:  CUSR0000SEHC01</t>
  </si>
  <si>
    <t xml:space="preserve">Effective date </t>
  </si>
  <si>
    <t>FHFA purchase only after 2000</t>
  </si>
  <si>
    <t>** from http://www.fhfa.gov/DataTools/Downloads/Pages/House-Price-Index-Datasets.aspx#qpo</t>
  </si>
  <si>
    <t>3 month average</t>
  </si>
  <si>
    <t>offset</t>
  </si>
  <si>
    <t>value</t>
  </si>
  <si>
    <t>S&amp;P/Case-Shiller U.S. National Home Price Index (CSUS-SA)</t>
  </si>
  <si>
    <t>* 2016:Q1 update, CSW data from http://www.spindices.com/indices/real-estate/sp-case-shiller-us-national-home-price-index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</si>
</sst>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&quot;$&quot;#,##0.00"/>
    <numFmt numFmtId="166" formatCode="0.0%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.0000000000"/>
    <numFmt numFmtId="171" formatCode="0%_);\(0%\)"/>
    <numFmt numFmtId="172" formatCode="mmmm\ yyyy"/>
  </numFmts>
  <fonts count="6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0"/>
      <name val="Geogrotesque Rg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22"/>
      <name val="Calibri"/>
      <family val="2"/>
    </font>
    <font>
      <b/>
      <sz val="11"/>
      <color indexed="2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i/>
      <sz val="10"/>
      <name val="Arial"/>
      <family val="2"/>
    </font>
    <font>
      <b/>
      <sz val="18"/>
      <color indexed="62"/>
      <name val="Cambria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98">
    <xf numFmtId="0" fontId="0" fillId="0" borderId="0"/>
    <xf numFmtId="0" fontId="3" fillId="0" borderId="0"/>
    <xf numFmtId="0" fontId="7" fillId="2" borderId="0" applyNumberFormat="0" applyBorder="0" applyAlignment="0" applyProtection="0"/>
    <xf numFmtId="0" fontId="63" fillId="23" borderId="0" applyNumberFormat="0" applyBorder="0" applyAlignment="0" applyProtection="0"/>
    <xf numFmtId="0" fontId="7" fillId="4" borderId="0" applyNumberFormat="0" applyBorder="0" applyAlignment="0" applyProtection="0"/>
    <xf numFmtId="0" fontId="63" fillId="24" borderId="0" applyNumberFormat="0" applyBorder="0" applyAlignment="0" applyProtection="0"/>
    <xf numFmtId="0" fontId="7" fillId="6" borderId="0" applyNumberFormat="0" applyBorder="0" applyAlignment="0" applyProtection="0"/>
    <xf numFmtId="0" fontId="63" fillId="25" borderId="0" applyNumberFormat="0" applyBorder="0" applyAlignment="0" applyProtection="0"/>
    <xf numFmtId="0" fontId="7" fillId="2" borderId="0" applyNumberFormat="0" applyBorder="0" applyAlignment="0" applyProtection="0"/>
    <xf numFmtId="0" fontId="63" fillId="26" borderId="0" applyNumberFormat="0" applyBorder="0" applyAlignment="0" applyProtection="0"/>
    <xf numFmtId="0" fontId="7" fillId="7" borderId="0" applyNumberFormat="0" applyBorder="0" applyAlignment="0" applyProtection="0"/>
    <xf numFmtId="0" fontId="63" fillId="27" borderId="0" applyNumberFormat="0" applyBorder="0" applyAlignment="0" applyProtection="0"/>
    <xf numFmtId="0" fontId="7" fillId="4" borderId="0" applyNumberFormat="0" applyBorder="0" applyAlignment="0" applyProtection="0"/>
    <xf numFmtId="0" fontId="63" fillId="28" borderId="0" applyNumberFormat="0" applyBorder="0" applyAlignment="0" applyProtection="0"/>
    <xf numFmtId="0" fontId="7" fillId="9" borderId="0" applyNumberFormat="0" applyBorder="0" applyAlignment="0" applyProtection="0"/>
    <xf numFmtId="0" fontId="63" fillId="29" borderId="0" applyNumberFormat="0" applyBorder="0" applyAlignment="0" applyProtection="0"/>
    <xf numFmtId="0" fontId="7" fillId="10" borderId="0" applyNumberFormat="0" applyBorder="0" applyAlignment="0" applyProtection="0"/>
    <xf numFmtId="0" fontId="63" fillId="30" borderId="0" applyNumberFormat="0" applyBorder="0" applyAlignment="0" applyProtection="0"/>
    <xf numFmtId="0" fontId="7" fillId="11" borderId="0" applyNumberFormat="0" applyBorder="0" applyAlignment="0" applyProtection="0"/>
    <xf numFmtId="0" fontId="63" fillId="31" borderId="0" applyNumberFormat="0" applyBorder="0" applyAlignment="0" applyProtection="0"/>
    <xf numFmtId="0" fontId="7" fillId="9" borderId="0" applyNumberFormat="0" applyBorder="0" applyAlignment="0" applyProtection="0"/>
    <xf numFmtId="0" fontId="63" fillId="32" borderId="0" applyNumberFormat="0" applyBorder="0" applyAlignment="0" applyProtection="0"/>
    <xf numFmtId="0" fontId="7" fillId="8" borderId="0" applyNumberFormat="0" applyBorder="0" applyAlignment="0" applyProtection="0"/>
    <xf numFmtId="0" fontId="63" fillId="33" borderId="0" applyNumberFormat="0" applyBorder="0" applyAlignment="0" applyProtection="0"/>
    <xf numFmtId="0" fontId="7" fillId="4" borderId="0" applyNumberFormat="0" applyBorder="0" applyAlignment="0" applyProtection="0"/>
    <xf numFmtId="0" fontId="63" fillId="34" borderId="0" applyNumberFormat="0" applyBorder="0" applyAlignment="0" applyProtection="0"/>
    <xf numFmtId="0" fontId="20" fillId="12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9" borderId="0" applyNumberFormat="0" applyBorder="0" applyAlignment="0" applyProtection="0"/>
    <xf numFmtId="0" fontId="20" fillId="12" borderId="0" applyNumberFormat="0" applyBorder="0" applyAlignment="0" applyProtection="0"/>
    <xf numFmtId="0" fontId="20" fillId="4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1" fillId="0" borderId="0" applyNumberFormat="0" applyAlignment="0"/>
    <xf numFmtId="169" fontId="1" fillId="0" borderId="0" applyNumberFormat="0" applyAlignment="0"/>
    <xf numFmtId="0" fontId="8" fillId="3" borderId="0" applyNumberFormat="0" applyBorder="0" applyAlignment="0" applyProtection="0"/>
    <xf numFmtId="164" fontId="1" fillId="0" borderId="0" applyFont="0" applyFill="0" applyBorder="0" applyAlignment="0" applyProtection="0"/>
    <xf numFmtId="39" fontId="30" fillId="0" borderId="0">
      <alignment horizontal="right"/>
    </xf>
    <xf numFmtId="0" fontId="1" fillId="0" borderId="0" applyFill="0">
      <alignment horizontal="center"/>
    </xf>
    <xf numFmtId="169" fontId="1" fillId="0" borderId="0" applyFill="0">
      <alignment horizontal="center"/>
    </xf>
    <xf numFmtId="165" fontId="31" fillId="0" borderId="1" applyFill="0"/>
    <xf numFmtId="0" fontId="3" fillId="0" borderId="0" applyFont="0" applyAlignment="0"/>
    <xf numFmtId="169" fontId="3" fillId="0" borderId="0" applyFont="0" applyAlignment="0"/>
    <xf numFmtId="0" fontId="32" fillId="0" borderId="0" applyFill="0">
      <alignment vertical="top"/>
    </xf>
    <xf numFmtId="169" fontId="32" fillId="0" borderId="0" applyFill="0">
      <alignment vertical="top"/>
    </xf>
    <xf numFmtId="0" fontId="31" fillId="0" borderId="0" applyFill="0">
      <alignment horizontal="left" vertical="top"/>
    </xf>
    <xf numFmtId="169" fontId="31" fillId="0" borderId="0" applyFill="0">
      <alignment horizontal="left" vertical="top"/>
    </xf>
    <xf numFmtId="165" fontId="33" fillId="0" borderId="2" applyFill="0"/>
    <xf numFmtId="0" fontId="3" fillId="0" borderId="0" applyNumberFormat="0" applyFont="0" applyAlignment="0"/>
    <xf numFmtId="169" fontId="3" fillId="0" borderId="0" applyNumberFormat="0" applyFont="0" applyAlignment="0"/>
    <xf numFmtId="0" fontId="32" fillId="0" borderId="0" applyFill="0">
      <alignment wrapText="1"/>
    </xf>
    <xf numFmtId="169" fontId="32" fillId="0" borderId="0" applyFill="0">
      <alignment wrapText="1"/>
    </xf>
    <xf numFmtId="0" fontId="31" fillId="0" borderId="0" applyFill="0">
      <alignment horizontal="left" vertical="top" wrapText="1"/>
    </xf>
    <xf numFmtId="169" fontId="31" fillId="0" borderId="0" applyFill="0">
      <alignment horizontal="left" vertical="top" wrapText="1"/>
    </xf>
    <xf numFmtId="165" fontId="29" fillId="0" borderId="0" applyFill="0"/>
    <xf numFmtId="0" fontId="34" fillId="0" borderId="0" applyNumberFormat="0" applyFont="0" applyAlignment="0">
      <alignment horizontal="center"/>
    </xf>
    <xf numFmtId="169" fontId="34" fillId="0" borderId="0" applyNumberFormat="0" applyFont="0" applyAlignment="0">
      <alignment horizontal="center"/>
    </xf>
    <xf numFmtId="0" fontId="35" fillId="0" borderId="0" applyFill="0">
      <alignment vertical="top" wrapText="1"/>
    </xf>
    <xf numFmtId="169" fontId="35" fillId="0" borderId="0" applyFill="0">
      <alignment vertical="top" wrapText="1"/>
    </xf>
    <xf numFmtId="0" fontId="33" fillId="0" borderId="0" applyFill="0">
      <alignment horizontal="left" vertical="top" wrapText="1"/>
    </xf>
    <xf numFmtId="169" fontId="33" fillId="0" borderId="0" applyFill="0">
      <alignment horizontal="left" vertical="top" wrapText="1"/>
    </xf>
    <xf numFmtId="165" fontId="3" fillId="0" borderId="0" applyFill="0"/>
    <xf numFmtId="0" fontId="34" fillId="0" borderId="0" applyNumberFormat="0" applyFont="0" applyAlignment="0">
      <alignment horizontal="center"/>
    </xf>
    <xf numFmtId="169" fontId="34" fillId="0" borderId="0" applyNumberFormat="0" applyFont="0" applyAlignment="0">
      <alignment horizontal="center"/>
    </xf>
    <xf numFmtId="0" fontId="36" fillId="0" borderId="0" applyFill="0">
      <alignment vertical="center" wrapText="1"/>
    </xf>
    <xf numFmtId="169" fontId="36" fillId="0" borderId="0" applyFill="0">
      <alignment vertical="center" wrapText="1"/>
    </xf>
    <xf numFmtId="0" fontId="37" fillId="0" borderId="0">
      <alignment horizontal="left" vertical="center" wrapText="1"/>
    </xf>
    <xf numFmtId="169" fontId="37" fillId="0" borderId="0">
      <alignment horizontal="left" vertical="center" wrapText="1"/>
    </xf>
    <xf numFmtId="165" fontId="38" fillId="0" borderId="0" applyFill="0"/>
    <xf numFmtId="0" fontId="34" fillId="0" borderId="0" applyNumberFormat="0" applyFont="0" applyAlignment="0">
      <alignment horizontal="center"/>
    </xf>
    <xf numFmtId="169" fontId="34" fillId="0" borderId="0" applyNumberFormat="0" applyFont="0" applyAlignment="0">
      <alignment horizontal="center"/>
    </xf>
    <xf numFmtId="0" fontId="25" fillId="0" borderId="0" applyFill="0">
      <alignment horizontal="center" vertical="center" wrapText="1"/>
    </xf>
    <xf numFmtId="169" fontId="25" fillId="0" borderId="0" applyFill="0">
      <alignment horizontal="center" vertical="center" wrapText="1"/>
    </xf>
    <xf numFmtId="0" fontId="3" fillId="0" borderId="0" applyFill="0">
      <alignment horizontal="center" vertical="center" wrapText="1"/>
    </xf>
    <xf numFmtId="169" fontId="3" fillId="0" borderId="0" applyFill="0">
      <alignment horizontal="center" vertical="center" wrapText="1"/>
    </xf>
    <xf numFmtId="165" fontId="39" fillId="0" borderId="0" applyFill="0"/>
    <xf numFmtId="164" fontId="38" fillId="0" borderId="0" applyFill="0"/>
    <xf numFmtId="0" fontId="40" fillId="0" borderId="0" applyFill="0">
      <alignment horizontal="center" vertical="center" wrapText="1"/>
    </xf>
    <xf numFmtId="169" fontId="40" fillId="0" borderId="0" applyFill="0">
      <alignment horizontal="center" vertical="center" wrapText="1"/>
    </xf>
    <xf numFmtId="0" fontId="41" fillId="0" borderId="0" applyFill="0">
      <alignment horizontal="center" vertical="center" wrapText="1"/>
    </xf>
    <xf numFmtId="169" fontId="41" fillId="0" borderId="0" applyFill="0">
      <alignment horizontal="center" vertical="center" wrapText="1"/>
    </xf>
    <xf numFmtId="165" fontId="42" fillId="0" borderId="0" applyFill="0"/>
    <xf numFmtId="0" fontId="34" fillId="0" borderId="0" applyNumberFormat="0" applyFont="0" applyAlignment="0">
      <alignment horizontal="center"/>
    </xf>
    <xf numFmtId="169" fontId="34" fillId="0" borderId="0" applyNumberFormat="0" applyFont="0" applyAlignment="0">
      <alignment horizontal="center"/>
    </xf>
    <xf numFmtId="0" fontId="43" fillId="0" borderId="0">
      <alignment horizontal="center" wrapText="1"/>
    </xf>
    <xf numFmtId="169" fontId="43" fillId="0" borderId="0">
      <alignment horizontal="center" wrapText="1"/>
    </xf>
    <xf numFmtId="0" fontId="39" fillId="0" borderId="0" applyFill="0">
      <alignment horizontal="center" wrapText="1"/>
    </xf>
    <xf numFmtId="169" fontId="39" fillId="0" borderId="0" applyFill="0">
      <alignment horizontal="center" wrapText="1"/>
    </xf>
    <xf numFmtId="0" fontId="9" fillId="2" borderId="3" applyNumberFormat="0" applyAlignment="0" applyProtection="0"/>
    <xf numFmtId="0" fontId="21" fillId="17" borderId="4" applyNumberFormat="0" applyAlignment="0" applyProtection="0"/>
    <xf numFmtId="164" fontId="4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45" fillId="0" borderId="0"/>
    <xf numFmtId="169" fontId="45" fillId="0" borderId="0"/>
    <xf numFmtId="0" fontId="10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11" fillId="5" borderId="0" applyNumberFormat="0" applyBorder="0" applyAlignment="0" applyProtection="0"/>
    <xf numFmtId="38" fontId="1" fillId="18" borderId="0" applyNumberFormat="0" applyBorder="0" applyAlignment="0" applyProtection="0"/>
    <xf numFmtId="0" fontId="33" fillId="0" borderId="5" applyNumberFormat="0" applyAlignment="0" applyProtection="0">
      <alignment horizontal="left" vertical="center"/>
    </xf>
    <xf numFmtId="169" fontId="33" fillId="0" borderId="5" applyNumberFormat="0" applyAlignment="0" applyProtection="0">
      <alignment horizontal="left" vertical="center"/>
    </xf>
    <xf numFmtId="0" fontId="33" fillId="0" borderId="6">
      <alignment horizontal="left" vertical="center"/>
    </xf>
    <xf numFmtId="169" fontId="33" fillId="0" borderId="6">
      <alignment horizontal="left" vertical="center"/>
    </xf>
    <xf numFmtId="14" fontId="2" fillId="19" borderId="7">
      <alignment horizontal="center" vertical="center" wrapText="1"/>
    </xf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46" fillId="20" borderId="0" applyNumberFormat="0" applyAlignment="0" applyProtection="0"/>
    <xf numFmtId="169" fontId="46" fillId="20" borderId="0" applyNumberFormat="0" applyAlignment="0" applyProtection="0"/>
    <xf numFmtId="10" fontId="1" fillId="21" borderId="11" applyNumberFormat="0" applyBorder="0" applyAlignment="0" applyProtection="0"/>
    <xf numFmtId="0" fontId="12" fillId="4" borderId="3" applyNumberFormat="0" applyAlignment="0" applyProtection="0"/>
    <xf numFmtId="0" fontId="1" fillId="18" borderId="0"/>
    <xf numFmtId="169" fontId="1" fillId="18" borderId="0"/>
    <xf numFmtId="0" fontId="13" fillId="0" borderId="12" applyNumberFormat="0" applyFill="0" applyAlignment="0" applyProtection="0"/>
    <xf numFmtId="0" fontId="14" fillId="11" borderId="0" applyNumberFormat="0" applyBorder="0" applyAlignment="0" applyProtection="0"/>
    <xf numFmtId="37" fontId="47" fillId="0" borderId="0"/>
    <xf numFmtId="170" fontId="3" fillId="0" borderId="0"/>
    <xf numFmtId="0" fontId="3" fillId="0" borderId="0"/>
    <xf numFmtId="0" fontId="63" fillId="0" borderId="0"/>
    <xf numFmtId="0" fontId="63" fillId="0" borderId="0"/>
    <xf numFmtId="169" fontId="62" fillId="0" borderId="0"/>
    <xf numFmtId="169" fontId="62" fillId="0" borderId="0"/>
    <xf numFmtId="169" fontId="62" fillId="0" borderId="0"/>
    <xf numFmtId="0" fontId="3" fillId="0" borderId="0"/>
    <xf numFmtId="0" fontId="3" fillId="0" borderId="0"/>
    <xf numFmtId="0" fontId="3" fillId="0" borderId="0"/>
    <xf numFmtId="0" fontId="64" fillId="0" borderId="0"/>
    <xf numFmtId="0" fontId="62" fillId="0" borderId="0"/>
    <xf numFmtId="0" fontId="63" fillId="0" borderId="0"/>
    <xf numFmtId="0" fontId="3" fillId="0" borderId="0"/>
    <xf numFmtId="169" fontId="3" fillId="0" borderId="0"/>
    <xf numFmtId="169" fontId="63" fillId="0" borderId="0"/>
    <xf numFmtId="0" fontId="62" fillId="0" borderId="0"/>
    <xf numFmtId="0" fontId="62" fillId="0" borderId="0"/>
    <xf numFmtId="0" fontId="65" fillId="0" borderId="0"/>
    <xf numFmtId="0" fontId="44" fillId="0" borderId="0"/>
    <xf numFmtId="169" fontId="44" fillId="0" borderId="0"/>
    <xf numFmtId="0" fontId="63" fillId="0" borderId="0"/>
    <xf numFmtId="0" fontId="63" fillId="0" borderId="0"/>
    <xf numFmtId="169" fontId="65" fillId="0" borderId="0"/>
    <xf numFmtId="0" fontId="65" fillId="0" borderId="0"/>
    <xf numFmtId="0" fontId="28" fillId="0" borderId="0"/>
    <xf numFmtId="169" fontId="28" fillId="0" borderId="0"/>
    <xf numFmtId="0" fontId="3" fillId="0" borderId="0"/>
    <xf numFmtId="0" fontId="3" fillId="0" borderId="0"/>
    <xf numFmtId="169" fontId="65" fillId="0" borderId="0"/>
    <xf numFmtId="0" fontId="3" fillId="0" borderId="0"/>
    <xf numFmtId="169" fontId="3" fillId="0" borderId="0"/>
    <xf numFmtId="0" fontId="3" fillId="0" borderId="0"/>
    <xf numFmtId="0" fontId="28" fillId="0" borderId="0"/>
    <xf numFmtId="0" fontId="3" fillId="0" borderId="0"/>
    <xf numFmtId="0" fontId="63" fillId="0" borderId="0"/>
    <xf numFmtId="0" fontId="3" fillId="0" borderId="0"/>
    <xf numFmtId="0" fontId="3" fillId="0" borderId="0"/>
    <xf numFmtId="0" fontId="63" fillId="0" borderId="0"/>
    <xf numFmtId="0" fontId="3" fillId="0" borderId="0"/>
    <xf numFmtId="0" fontId="3" fillId="0" borderId="0"/>
    <xf numFmtId="0" fontId="6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" fillId="0" borderId="0" applyFont="0" applyFill="0" applyBorder="0" applyAlignment="0" applyProtection="0"/>
    <xf numFmtId="0" fontId="7" fillId="6" borderId="13" applyNumberFormat="0" applyFont="0" applyAlignment="0" applyProtection="0"/>
    <xf numFmtId="0" fontId="63" fillId="35" borderId="19" applyNumberFormat="0" applyFont="0" applyAlignment="0" applyProtection="0"/>
    <xf numFmtId="0" fontId="63" fillId="35" borderId="19" applyNumberFormat="0" applyFont="0" applyAlignment="0" applyProtection="0"/>
    <xf numFmtId="0" fontId="15" fillId="2" borderId="14" applyNumberFormat="0" applyAlignment="0" applyProtection="0"/>
    <xf numFmtId="171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169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0" fontId="48" fillId="0" borderId="7">
      <alignment horizontal="center"/>
    </xf>
    <xf numFmtId="169" fontId="48" fillId="0" borderId="7">
      <alignment horizontal="center"/>
    </xf>
    <xf numFmtId="3" fontId="45" fillId="0" borderId="0" applyFont="0" applyFill="0" applyBorder="0" applyAlignment="0" applyProtection="0"/>
    <xf numFmtId="0" fontId="45" fillId="22" borderId="0" applyNumberFormat="0" applyFont="0" applyBorder="0" applyAlignment="0" applyProtection="0"/>
    <xf numFmtId="169" fontId="45" fillId="22" borderId="0" applyNumberFormat="0" applyFont="0" applyBorder="0" applyAlignment="0" applyProtection="0"/>
    <xf numFmtId="39" fontId="1" fillId="0" borderId="6" applyBorder="0">
      <protection locked="0"/>
    </xf>
    <xf numFmtId="0" fontId="49" fillId="0" borderId="0">
      <alignment horizontal="left" indent="7"/>
    </xf>
    <xf numFmtId="169" fontId="49" fillId="0" borderId="0">
      <alignment horizontal="left" indent="7"/>
    </xf>
    <xf numFmtId="0" fontId="50" fillId="0" borderId="0" applyNumberFormat="0" applyFill="0" applyBorder="0" applyProtection="0">
      <alignment horizontal="left" indent="7"/>
    </xf>
    <xf numFmtId="169" fontId="50" fillId="0" borderId="0" applyNumberFormat="0" applyFill="0" applyBorder="0" applyProtection="0">
      <alignment horizontal="left" indent="7"/>
    </xf>
    <xf numFmtId="39" fontId="30" fillId="0" borderId="0" applyFill="0">
      <alignment horizontal="right"/>
    </xf>
    <xf numFmtId="0" fontId="2" fillId="0" borderId="11" applyNumberFormat="0" applyFont="0" applyBorder="0" applyAlignment="0">
      <alignment horizontal="right"/>
    </xf>
    <xf numFmtId="169" fontId="2" fillId="0" borderId="11" applyNumberFormat="0" applyFont="0" applyBorder="0" applyAlignment="0">
      <alignment horizontal="right"/>
    </xf>
    <xf numFmtId="0" fontId="31" fillId="0" borderId="0" applyNumberFormat="0" applyFill="0" applyBorder="0" applyAlignment="0" applyProtection="0"/>
    <xf numFmtId="169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39" fontId="38" fillId="0" borderId="0" applyFill="0">
      <alignment horizontal="right"/>
    </xf>
    <xf numFmtId="0" fontId="3" fillId="0" borderId="0" applyNumberFormat="0" applyFont="0" applyBorder="0" applyAlignment="0"/>
    <xf numFmtId="169" fontId="3" fillId="0" borderId="0" applyNumberFormat="0" applyFont="0" applyBorder="0" applyAlignment="0"/>
    <xf numFmtId="0" fontId="51" fillId="0" borderId="0" applyNumberFormat="0" applyFill="0" applyBorder="0" applyProtection="0">
      <alignment horizontal="left" indent="1"/>
    </xf>
    <xf numFmtId="169" fontId="51" fillId="0" borderId="0" applyNumberFormat="0" applyFill="0" applyBorder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169" fontId="52" fillId="0" borderId="0" applyNumberFormat="0" applyFill="0" applyBorder="0" applyProtection="0">
      <alignment horizontal="left" indent="1"/>
    </xf>
    <xf numFmtId="39" fontId="38" fillId="0" borderId="0" applyFill="0"/>
    <xf numFmtId="0" fontId="3" fillId="0" borderId="0" applyNumberFormat="0" applyFont="0" applyFill="0" applyBorder="0" applyAlignment="0"/>
    <xf numFmtId="169" fontId="3" fillId="0" borderId="0" applyNumberFormat="0" applyFont="0" applyFill="0" applyBorder="0" applyAlignment="0"/>
    <xf numFmtId="0" fontId="53" fillId="0" borderId="0" applyNumberFormat="0" applyFill="0" applyBorder="0" applyProtection="0">
      <alignment horizontal="left" indent="2"/>
    </xf>
    <xf numFmtId="169" fontId="53" fillId="0" borderId="0" applyNumberFormat="0" applyFill="0" applyBorder="0" applyProtection="0">
      <alignment horizontal="left" indent="2"/>
    </xf>
    <xf numFmtId="0" fontId="53" fillId="0" borderId="0" applyNumberFormat="0" applyFill="0" applyBorder="0" applyProtection="0">
      <alignment horizontal="left" indent="2"/>
    </xf>
    <xf numFmtId="169" fontId="53" fillId="0" borderId="0" applyNumberFormat="0" applyFill="0" applyBorder="0" applyProtection="0">
      <alignment horizontal="left" indent="2"/>
    </xf>
    <xf numFmtId="39" fontId="38" fillId="0" borderId="0" applyFill="0"/>
    <xf numFmtId="0" fontId="3" fillId="0" borderId="0" applyNumberFormat="0" applyFont="0" applyBorder="0" applyAlignment="0"/>
    <xf numFmtId="169" fontId="3" fillId="0" borderId="0" applyNumberFormat="0" applyFont="0" applyBorder="0" applyAlignment="0"/>
    <xf numFmtId="0" fontId="54" fillId="0" borderId="0" applyNumberFormat="0" applyFill="0" applyBorder="0" applyProtection="0">
      <alignment horizontal="left" indent="3"/>
    </xf>
    <xf numFmtId="169" fontId="54" fillId="0" borderId="0" applyNumberFormat="0" applyFill="0" applyBorder="0" applyProtection="0">
      <alignment horizontal="left" indent="3"/>
    </xf>
    <xf numFmtId="0" fontId="54" fillId="0" borderId="0" applyNumberFormat="0" applyFill="0" applyBorder="0" applyProtection="0">
      <alignment horizontal="left" indent="3"/>
    </xf>
    <xf numFmtId="169" fontId="54" fillId="0" borderId="0" applyNumberFormat="0" applyFill="0" applyBorder="0" applyProtection="0">
      <alignment horizontal="left" indent="3"/>
    </xf>
    <xf numFmtId="39" fontId="38" fillId="0" borderId="0" applyFill="0"/>
    <xf numFmtId="0" fontId="3" fillId="0" borderId="0" applyNumberFormat="0" applyFont="0" applyBorder="0" applyAlignment="0"/>
    <xf numFmtId="169" fontId="3" fillId="0" borderId="0" applyNumberFormat="0" applyFont="0" applyBorder="0" applyAlignment="0"/>
    <xf numFmtId="0" fontId="55" fillId="0" borderId="0" applyNumberFormat="0" applyFill="0" applyBorder="0" applyProtection="0">
      <alignment horizontal="left" indent="4"/>
    </xf>
    <xf numFmtId="169" fontId="55" fillId="0" borderId="0" applyNumberFormat="0" applyFill="0" applyBorder="0" applyProtection="0">
      <alignment horizontal="left" indent="4"/>
    </xf>
    <xf numFmtId="0" fontId="55" fillId="0" borderId="0" applyNumberFormat="0" applyFill="0" applyBorder="0" applyProtection="0">
      <alignment horizontal="left" indent="4"/>
    </xf>
    <xf numFmtId="169" fontId="55" fillId="0" borderId="0" applyNumberFormat="0" applyFill="0" applyBorder="0" applyProtection="0">
      <alignment horizontal="left" indent="4"/>
    </xf>
    <xf numFmtId="39" fontId="38" fillId="0" borderId="0" applyFill="0"/>
    <xf numFmtId="0" fontId="3" fillId="0" borderId="0" applyNumberFormat="0" applyFont="0" applyBorder="0" applyAlignment="0"/>
    <xf numFmtId="169" fontId="3" fillId="0" borderId="0" applyNumberFormat="0" applyFont="0" applyBorder="0" applyAlignment="0"/>
    <xf numFmtId="0" fontId="56" fillId="0" borderId="0" applyNumberFormat="0" applyFill="0" applyBorder="0" applyProtection="0">
      <alignment horizontal="left" indent="5"/>
    </xf>
    <xf numFmtId="169" fontId="56" fillId="0" borderId="0" applyNumberFormat="0" applyFill="0" applyBorder="0" applyProtection="0">
      <alignment horizontal="left" indent="5"/>
    </xf>
    <xf numFmtId="0" fontId="56" fillId="0" borderId="0" applyNumberFormat="0" applyFill="0" applyBorder="0" applyProtection="0">
      <alignment horizontal="left" indent="5"/>
    </xf>
    <xf numFmtId="169" fontId="56" fillId="0" borderId="0" applyNumberFormat="0" applyFill="0" applyBorder="0" applyProtection="0">
      <alignment horizontal="left" indent="5"/>
    </xf>
    <xf numFmtId="39" fontId="38" fillId="0" borderId="0" applyFill="0"/>
    <xf numFmtId="0" fontId="3" fillId="0" borderId="0" applyNumberFormat="0" applyFont="0" applyFill="0" applyBorder="0" applyAlignment="0"/>
    <xf numFmtId="169" fontId="3" fillId="0" borderId="0" applyNumberFormat="0" applyFont="0" applyFill="0" applyBorder="0" applyAlignment="0"/>
    <xf numFmtId="0" fontId="57" fillId="0" borderId="0" applyNumberFormat="0" applyFill="0" applyBorder="0" applyProtection="0">
      <alignment horizontal="left" indent="6"/>
    </xf>
    <xf numFmtId="169" fontId="57" fillId="0" borderId="0" applyNumberFormat="0" applyFill="0" applyBorder="0" applyProtection="0">
      <alignment horizontal="left" indent="6"/>
    </xf>
    <xf numFmtId="0" fontId="58" fillId="0" borderId="0" applyNumberFormat="0" applyFill="0" applyBorder="0" applyProtection="0">
      <alignment horizontal="left" indent="6"/>
    </xf>
    <xf numFmtId="169" fontId="58" fillId="0" borderId="0" applyNumberFormat="0" applyFill="0" applyBorder="0" applyProtection="0">
      <alignment horizontal="left" indent="6"/>
    </xf>
    <xf numFmtId="39" fontId="38" fillId="0" borderId="0"/>
    <xf numFmtId="39" fontId="59" fillId="0" borderId="0" applyNumberFormat="0" applyFill="0" applyBorder="0" applyProtection="0">
      <alignment horizontal="left" indent="7"/>
    </xf>
    <xf numFmtId="39" fontId="59" fillId="0" borderId="0" applyNumberFormat="0" applyFill="0" applyBorder="0" applyProtection="0">
      <alignment horizontal="left" indent="7"/>
    </xf>
    <xf numFmtId="39" fontId="49" fillId="0" borderId="0" applyNumberFormat="0" applyFill="0" applyBorder="0" applyProtection="0">
      <alignment horizontal="left" indent="8"/>
    </xf>
    <xf numFmtId="39" fontId="49" fillId="0" borderId="0" applyNumberFormat="0" applyFill="0" applyBorder="0" applyProtection="0">
      <alignment horizontal="left" indent="8"/>
    </xf>
    <xf numFmtId="39" fontId="60" fillId="0" borderId="0" applyNumberFormat="0" applyFill="0" applyBorder="0" applyProtection="0">
      <alignment horizontal="left" indent="9"/>
    </xf>
    <xf numFmtId="39" fontId="60" fillId="0" borderId="0" applyNumberFormat="0" applyFill="0" applyBorder="0" applyProtection="0">
      <alignment horizontal="left" indent="9"/>
    </xf>
    <xf numFmtId="0" fontId="19" fillId="0" borderId="0" applyNumberFormat="0" applyFill="0" applyBorder="0" applyAlignment="0" applyProtection="0"/>
    <xf numFmtId="0" fontId="37" fillId="0" borderId="0"/>
    <xf numFmtId="169" fontId="37" fillId="0" borderId="0"/>
    <xf numFmtId="0" fontId="61" fillId="0" borderId="0" applyFill="0" applyBorder="0" applyProtection="0">
      <alignment horizontal="left" vertical="top"/>
    </xf>
    <xf numFmtId="169" fontId="61" fillId="0" borderId="0" applyFill="0" applyBorder="0" applyProtection="0">
      <alignment horizontal="left" vertical="top"/>
    </xf>
    <xf numFmtId="0" fontId="26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7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39" fontId="4" fillId="0" borderId="0" xfId="98" applyNumberFormat="1" applyFont="1" applyBorder="1" applyAlignment="1">
      <alignment horizontal="center"/>
    </xf>
    <xf numFmtId="39" fontId="4" fillId="0" borderId="0" xfId="98" applyNumberFormat="1" applyFont="1" applyAlignment="1">
      <alignment horizontal="center"/>
    </xf>
    <xf numFmtId="2" fontId="38" fillId="36" borderId="0" xfId="0" applyNumberFormat="1" applyFont="1" applyFill="1"/>
    <xf numFmtId="172" fontId="30" fillId="36" borderId="0" xfId="0" applyNumberFormat="1" applyFont="1" applyFill="1" applyAlignment="1">
      <alignment horizontal="left"/>
    </xf>
    <xf numFmtId="165" fontId="2" fillId="0" borderId="18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</cellXfs>
  <cellStyles count="298">
    <cellStyle name="_x000a_bidires=100_x000d_" xfId="1" xr:uid="{00000000-0005-0000-0000-000000000000}"/>
    <cellStyle name="20% - Accent1 2" xfId="2" xr:uid="{00000000-0005-0000-0000-000001000000}"/>
    <cellStyle name="20% - Accent1 2 2" xfId="3" xr:uid="{00000000-0005-0000-0000-000002000000}"/>
    <cellStyle name="20% - Accent2 2" xfId="4" xr:uid="{00000000-0005-0000-0000-000003000000}"/>
    <cellStyle name="20% - Accent2 2 2" xfId="5" xr:uid="{00000000-0005-0000-0000-000004000000}"/>
    <cellStyle name="20% - Accent3 2" xfId="6" xr:uid="{00000000-0005-0000-0000-000005000000}"/>
    <cellStyle name="20% - Accent3 2 2" xfId="7" xr:uid="{00000000-0005-0000-0000-000006000000}"/>
    <cellStyle name="20% - Accent4 2" xfId="8" xr:uid="{00000000-0005-0000-0000-000007000000}"/>
    <cellStyle name="20% - Accent4 2 2" xfId="9" xr:uid="{00000000-0005-0000-0000-000008000000}"/>
    <cellStyle name="20% - Accent5 2" xfId="10" xr:uid="{00000000-0005-0000-0000-000009000000}"/>
    <cellStyle name="20% - Accent5 2 2" xfId="11" xr:uid="{00000000-0005-0000-0000-00000A000000}"/>
    <cellStyle name="20% - Accent6 2" xfId="12" xr:uid="{00000000-0005-0000-0000-00000B000000}"/>
    <cellStyle name="20% - Accent6 2 2" xfId="13" xr:uid="{00000000-0005-0000-0000-00000C000000}"/>
    <cellStyle name="40% - Accent1 2" xfId="14" xr:uid="{00000000-0005-0000-0000-00000D000000}"/>
    <cellStyle name="40% - Accent1 2 2" xfId="15" xr:uid="{00000000-0005-0000-0000-00000E000000}"/>
    <cellStyle name="40% - Accent2 2" xfId="16" xr:uid="{00000000-0005-0000-0000-00000F000000}"/>
    <cellStyle name="40% - Accent2 2 2" xfId="17" xr:uid="{00000000-0005-0000-0000-000010000000}"/>
    <cellStyle name="40% - Accent3 2" xfId="18" xr:uid="{00000000-0005-0000-0000-000011000000}"/>
    <cellStyle name="40% - Accent3 2 2" xfId="19" xr:uid="{00000000-0005-0000-0000-000012000000}"/>
    <cellStyle name="40% - Accent4 2" xfId="20" xr:uid="{00000000-0005-0000-0000-000013000000}"/>
    <cellStyle name="40% - Accent4 2 2" xfId="21" xr:uid="{00000000-0005-0000-0000-000014000000}"/>
    <cellStyle name="40% - Accent5 2" xfId="22" xr:uid="{00000000-0005-0000-0000-000015000000}"/>
    <cellStyle name="40% - Accent5 2 2" xfId="23" xr:uid="{00000000-0005-0000-0000-000016000000}"/>
    <cellStyle name="40% - Accent6 2" xfId="24" xr:uid="{00000000-0005-0000-0000-000017000000}"/>
    <cellStyle name="40% - Accent6 2 2" xfId="25" xr:uid="{00000000-0005-0000-0000-000018000000}"/>
    <cellStyle name="60% - Accent1 2" xfId="26" xr:uid="{00000000-0005-0000-0000-000019000000}"/>
    <cellStyle name="60% - Accent2 2" xfId="27" xr:uid="{00000000-0005-0000-0000-00001A000000}"/>
    <cellStyle name="60% - Accent3 2" xfId="28" xr:uid="{00000000-0005-0000-0000-00001B000000}"/>
    <cellStyle name="60% - Accent4 2" xfId="29" xr:uid="{00000000-0005-0000-0000-00001C000000}"/>
    <cellStyle name="60% - Accent5 2" xfId="30" xr:uid="{00000000-0005-0000-0000-00001D000000}"/>
    <cellStyle name="60% - Accent6 2" xfId="31" xr:uid="{00000000-0005-0000-0000-00001E000000}"/>
    <cellStyle name="Accent1 2" xfId="32" xr:uid="{00000000-0005-0000-0000-00001F000000}"/>
    <cellStyle name="Accent2 2" xfId="33" xr:uid="{00000000-0005-0000-0000-000020000000}"/>
    <cellStyle name="Accent3 2" xfId="34" xr:uid="{00000000-0005-0000-0000-000021000000}"/>
    <cellStyle name="Accent4 2" xfId="35" xr:uid="{00000000-0005-0000-0000-000022000000}"/>
    <cellStyle name="Accent5 2" xfId="36" xr:uid="{00000000-0005-0000-0000-000023000000}"/>
    <cellStyle name="Accent6 2" xfId="37" xr:uid="{00000000-0005-0000-0000-000024000000}"/>
    <cellStyle name="active" xfId="38" xr:uid="{00000000-0005-0000-0000-000025000000}"/>
    <cellStyle name="active 2" xfId="39" xr:uid="{00000000-0005-0000-0000-000026000000}"/>
    <cellStyle name="Bad 2" xfId="40" xr:uid="{00000000-0005-0000-0000-000027000000}"/>
    <cellStyle name="C00A" xfId="41" xr:uid="{00000000-0005-0000-0000-000028000000}"/>
    <cellStyle name="C00B" xfId="42" xr:uid="{00000000-0005-0000-0000-000029000000}"/>
    <cellStyle name="C00L" xfId="43" xr:uid="{00000000-0005-0000-0000-00002A000000}"/>
    <cellStyle name="C00L 2" xfId="44" xr:uid="{00000000-0005-0000-0000-00002B000000}"/>
    <cellStyle name="C01A" xfId="45" xr:uid="{00000000-0005-0000-0000-00002C000000}"/>
    <cellStyle name="C01B" xfId="46" xr:uid="{00000000-0005-0000-0000-00002D000000}"/>
    <cellStyle name="C01B 2" xfId="47" xr:uid="{00000000-0005-0000-0000-00002E000000}"/>
    <cellStyle name="C01H" xfId="48" xr:uid="{00000000-0005-0000-0000-00002F000000}"/>
    <cellStyle name="C01H 2" xfId="49" xr:uid="{00000000-0005-0000-0000-000030000000}"/>
    <cellStyle name="C01L" xfId="50" xr:uid="{00000000-0005-0000-0000-000031000000}"/>
    <cellStyle name="C01L 2" xfId="51" xr:uid="{00000000-0005-0000-0000-000032000000}"/>
    <cellStyle name="C02A" xfId="52" xr:uid="{00000000-0005-0000-0000-000033000000}"/>
    <cellStyle name="C02B" xfId="53" xr:uid="{00000000-0005-0000-0000-000034000000}"/>
    <cellStyle name="C02B 2" xfId="54" xr:uid="{00000000-0005-0000-0000-000035000000}"/>
    <cellStyle name="C02H" xfId="55" xr:uid="{00000000-0005-0000-0000-000036000000}"/>
    <cellStyle name="C02H 2" xfId="56" xr:uid="{00000000-0005-0000-0000-000037000000}"/>
    <cellStyle name="C02L" xfId="57" xr:uid="{00000000-0005-0000-0000-000038000000}"/>
    <cellStyle name="C02L 2" xfId="58" xr:uid="{00000000-0005-0000-0000-000039000000}"/>
    <cellStyle name="C03A" xfId="59" xr:uid="{00000000-0005-0000-0000-00003A000000}"/>
    <cellStyle name="C03B" xfId="60" xr:uid="{00000000-0005-0000-0000-00003B000000}"/>
    <cellStyle name="C03B 2" xfId="61" xr:uid="{00000000-0005-0000-0000-00003C000000}"/>
    <cellStyle name="C03H" xfId="62" xr:uid="{00000000-0005-0000-0000-00003D000000}"/>
    <cellStyle name="C03H 2" xfId="63" xr:uid="{00000000-0005-0000-0000-00003E000000}"/>
    <cellStyle name="C03L" xfId="64" xr:uid="{00000000-0005-0000-0000-00003F000000}"/>
    <cellStyle name="C03L 2" xfId="65" xr:uid="{00000000-0005-0000-0000-000040000000}"/>
    <cellStyle name="C04A" xfId="66" xr:uid="{00000000-0005-0000-0000-000041000000}"/>
    <cellStyle name="C04B" xfId="67" xr:uid="{00000000-0005-0000-0000-000042000000}"/>
    <cellStyle name="C04B 2" xfId="68" xr:uid="{00000000-0005-0000-0000-000043000000}"/>
    <cellStyle name="C04H" xfId="69" xr:uid="{00000000-0005-0000-0000-000044000000}"/>
    <cellStyle name="C04H 2" xfId="70" xr:uid="{00000000-0005-0000-0000-000045000000}"/>
    <cellStyle name="C04L" xfId="71" xr:uid="{00000000-0005-0000-0000-000046000000}"/>
    <cellStyle name="C04L 2" xfId="72" xr:uid="{00000000-0005-0000-0000-000047000000}"/>
    <cellStyle name="C05A" xfId="73" xr:uid="{00000000-0005-0000-0000-000048000000}"/>
    <cellStyle name="C05B" xfId="74" xr:uid="{00000000-0005-0000-0000-000049000000}"/>
    <cellStyle name="C05B 2" xfId="75" xr:uid="{00000000-0005-0000-0000-00004A000000}"/>
    <cellStyle name="C05H" xfId="76" xr:uid="{00000000-0005-0000-0000-00004B000000}"/>
    <cellStyle name="C05H 2" xfId="77" xr:uid="{00000000-0005-0000-0000-00004C000000}"/>
    <cellStyle name="C05L" xfId="78" xr:uid="{00000000-0005-0000-0000-00004D000000}"/>
    <cellStyle name="C05L 2" xfId="79" xr:uid="{00000000-0005-0000-0000-00004E000000}"/>
    <cellStyle name="C06A" xfId="80" xr:uid="{00000000-0005-0000-0000-00004F000000}"/>
    <cellStyle name="C06B" xfId="81" xr:uid="{00000000-0005-0000-0000-000050000000}"/>
    <cellStyle name="C06H" xfId="82" xr:uid="{00000000-0005-0000-0000-000051000000}"/>
    <cellStyle name="C06H 2" xfId="83" xr:uid="{00000000-0005-0000-0000-000052000000}"/>
    <cellStyle name="C06L" xfId="84" xr:uid="{00000000-0005-0000-0000-000053000000}"/>
    <cellStyle name="C06L 2" xfId="85" xr:uid="{00000000-0005-0000-0000-000054000000}"/>
    <cellStyle name="C07A" xfId="86" xr:uid="{00000000-0005-0000-0000-000055000000}"/>
    <cellStyle name="C07B" xfId="87" xr:uid="{00000000-0005-0000-0000-000056000000}"/>
    <cellStyle name="C07B 2" xfId="88" xr:uid="{00000000-0005-0000-0000-000057000000}"/>
    <cellStyle name="C07H" xfId="89" xr:uid="{00000000-0005-0000-0000-000058000000}"/>
    <cellStyle name="C07H 2" xfId="90" xr:uid="{00000000-0005-0000-0000-000059000000}"/>
    <cellStyle name="C07L" xfId="91" xr:uid="{00000000-0005-0000-0000-00005A000000}"/>
    <cellStyle name="C07L 2" xfId="92" xr:uid="{00000000-0005-0000-0000-00005B000000}"/>
    <cellStyle name="Calculation 2" xfId="93" xr:uid="{00000000-0005-0000-0000-00005C000000}"/>
    <cellStyle name="Check Cell 2" xfId="94" xr:uid="{00000000-0005-0000-0000-00005D000000}"/>
    <cellStyle name="Comma 2" xfId="95" xr:uid="{00000000-0005-0000-0000-00005E000000}"/>
    <cellStyle name="Comma 2 2" xfId="96" xr:uid="{00000000-0005-0000-0000-00005F000000}"/>
    <cellStyle name="Comma 2 3" xfId="97" xr:uid="{00000000-0005-0000-0000-000060000000}"/>
    <cellStyle name="Comma 3" xfId="98" xr:uid="{00000000-0005-0000-0000-000061000000}"/>
    <cellStyle name="Comma 3 2" xfId="99" xr:uid="{00000000-0005-0000-0000-000062000000}"/>
    <cellStyle name="Comma 4" xfId="100" xr:uid="{00000000-0005-0000-0000-000063000000}"/>
    <cellStyle name="Comma 4 2" xfId="101" xr:uid="{00000000-0005-0000-0000-000064000000}"/>
    <cellStyle name="Comma 5" xfId="102" xr:uid="{00000000-0005-0000-0000-000065000000}"/>
    <cellStyle name="Comma 5 2" xfId="103" xr:uid="{00000000-0005-0000-0000-000066000000}"/>
    <cellStyle name="Comma 6" xfId="104" xr:uid="{00000000-0005-0000-0000-000067000000}"/>
    <cellStyle name="Comma 6 2" xfId="105" xr:uid="{00000000-0005-0000-0000-000068000000}"/>
    <cellStyle name="Comma 7" xfId="106" xr:uid="{00000000-0005-0000-0000-000069000000}"/>
    <cellStyle name="Comma 7 2" xfId="107" xr:uid="{00000000-0005-0000-0000-00006A000000}"/>
    <cellStyle name="Comma 8" xfId="108" xr:uid="{00000000-0005-0000-0000-00006B000000}"/>
    <cellStyle name="Comma 8 2" xfId="109" xr:uid="{00000000-0005-0000-0000-00006C000000}"/>
    <cellStyle name="Comma 8 2 2" xfId="110" xr:uid="{00000000-0005-0000-0000-00006D000000}"/>
    <cellStyle name="Comma 8 3" xfId="111" xr:uid="{00000000-0005-0000-0000-00006E000000}"/>
    <cellStyle name="Comma 9" xfId="112" xr:uid="{00000000-0005-0000-0000-00006F000000}"/>
    <cellStyle name="Comma 9 2" xfId="113" xr:uid="{00000000-0005-0000-0000-000070000000}"/>
    <cellStyle name="Comma0" xfId="114" xr:uid="{00000000-0005-0000-0000-000071000000}"/>
    <cellStyle name="Currency0" xfId="115" xr:uid="{00000000-0005-0000-0000-000072000000}"/>
    <cellStyle name="Date" xfId="116" xr:uid="{00000000-0005-0000-0000-000073000000}"/>
    <cellStyle name="Euro" xfId="117" xr:uid="{00000000-0005-0000-0000-000074000000}"/>
    <cellStyle name="EXPENSE REPORT" xfId="118" xr:uid="{00000000-0005-0000-0000-000075000000}"/>
    <cellStyle name="EXPENSE REPORT 2" xfId="119" xr:uid="{00000000-0005-0000-0000-000076000000}"/>
    <cellStyle name="Explanatory Text 2" xfId="120" xr:uid="{00000000-0005-0000-0000-000077000000}"/>
    <cellStyle name="Fixed" xfId="121" xr:uid="{00000000-0005-0000-0000-000078000000}"/>
    <cellStyle name="Good 2" xfId="122" xr:uid="{00000000-0005-0000-0000-000079000000}"/>
    <cellStyle name="Grey" xfId="123" xr:uid="{00000000-0005-0000-0000-00007A000000}"/>
    <cellStyle name="Header1" xfId="124" xr:uid="{00000000-0005-0000-0000-00007B000000}"/>
    <cellStyle name="Header1 2" xfId="125" xr:uid="{00000000-0005-0000-0000-00007C000000}"/>
    <cellStyle name="Header2" xfId="126" xr:uid="{00000000-0005-0000-0000-00007D000000}"/>
    <cellStyle name="Header2 2" xfId="127" xr:uid="{00000000-0005-0000-0000-00007E000000}"/>
    <cellStyle name="Heading" xfId="128" xr:uid="{00000000-0005-0000-0000-00007F000000}"/>
    <cellStyle name="Heading 1 2" xfId="129" xr:uid="{00000000-0005-0000-0000-000080000000}"/>
    <cellStyle name="Heading 2 2" xfId="130" xr:uid="{00000000-0005-0000-0000-000081000000}"/>
    <cellStyle name="Heading 3 2" xfId="131" xr:uid="{00000000-0005-0000-0000-000082000000}"/>
    <cellStyle name="Heading 4 2" xfId="132" xr:uid="{00000000-0005-0000-0000-000083000000}"/>
    <cellStyle name="Heading1" xfId="133" xr:uid="{00000000-0005-0000-0000-000084000000}"/>
    <cellStyle name="Heading1 2" xfId="134" xr:uid="{00000000-0005-0000-0000-000085000000}"/>
    <cellStyle name="Input [yellow]" xfId="135" xr:uid="{00000000-0005-0000-0000-000086000000}"/>
    <cellStyle name="Input 2" xfId="136" xr:uid="{00000000-0005-0000-0000-000087000000}"/>
    <cellStyle name="Lines" xfId="137" xr:uid="{00000000-0005-0000-0000-000088000000}"/>
    <cellStyle name="Lines 2" xfId="138" xr:uid="{00000000-0005-0000-0000-000089000000}"/>
    <cellStyle name="Linked Cell 2" xfId="139" xr:uid="{00000000-0005-0000-0000-00008A000000}"/>
    <cellStyle name="Neutral 2" xfId="140" xr:uid="{00000000-0005-0000-0000-00008B000000}"/>
    <cellStyle name="no dec" xfId="141" xr:uid="{00000000-0005-0000-0000-00008C000000}"/>
    <cellStyle name="Normal - Style1" xfId="142" xr:uid="{00000000-0005-0000-0000-00008E000000}"/>
    <cellStyle name="Normal 10" xfId="143" xr:uid="{00000000-0005-0000-0000-00008F000000}"/>
    <cellStyle name="Normal 11" xfId="144" xr:uid="{00000000-0005-0000-0000-000090000000}"/>
    <cellStyle name="Normal 11 2" xfId="145" xr:uid="{00000000-0005-0000-0000-000091000000}"/>
    <cellStyle name="Normal 12" xfId="146" xr:uid="{00000000-0005-0000-0000-000092000000}"/>
    <cellStyle name="Normal 13" xfId="147" xr:uid="{00000000-0005-0000-0000-000093000000}"/>
    <cellStyle name="Normal 14" xfId="148" xr:uid="{00000000-0005-0000-0000-000094000000}"/>
    <cellStyle name="Normal 15" xfId="149" xr:uid="{00000000-0005-0000-0000-000095000000}"/>
    <cellStyle name="Normal 16" xfId="150" xr:uid="{00000000-0005-0000-0000-000096000000}"/>
    <cellStyle name="Normal 17" xfId="151" xr:uid="{00000000-0005-0000-0000-000097000000}"/>
    <cellStyle name="Normal 18" xfId="152" xr:uid="{00000000-0005-0000-0000-000098000000}"/>
    <cellStyle name="Normal 19" xfId="153" xr:uid="{00000000-0005-0000-0000-000099000000}"/>
    <cellStyle name="Normal 2" xfId="154" xr:uid="{00000000-0005-0000-0000-00009A000000}"/>
    <cellStyle name="Normal 2 2" xfId="155" xr:uid="{00000000-0005-0000-0000-00009B000000}"/>
    <cellStyle name="Normal 2 2 2" xfId="156" xr:uid="{00000000-0005-0000-0000-00009C000000}"/>
    <cellStyle name="Normal 2 3" xfId="157" xr:uid="{00000000-0005-0000-0000-00009D000000}"/>
    <cellStyle name="Normal 20" xfId="158" xr:uid="{00000000-0005-0000-0000-00009E000000}"/>
    <cellStyle name="Normal 21" xfId="159" xr:uid="{00000000-0005-0000-0000-00009F000000}"/>
    <cellStyle name="Normal 3" xfId="160" xr:uid="{00000000-0005-0000-0000-0000A0000000}"/>
    <cellStyle name="Normal 3 2" xfId="161" xr:uid="{00000000-0005-0000-0000-0000A1000000}"/>
    <cellStyle name="Normal 3 2 2" xfId="162" xr:uid="{00000000-0005-0000-0000-0000A2000000}"/>
    <cellStyle name="Normal 3 2 3" xfId="163" xr:uid="{00000000-0005-0000-0000-0000A3000000}"/>
    <cellStyle name="Normal 3 3" xfId="164" xr:uid="{00000000-0005-0000-0000-0000A4000000}"/>
    <cellStyle name="Normal 3 4" xfId="165" xr:uid="{00000000-0005-0000-0000-0000A5000000}"/>
    <cellStyle name="Normal 4" xfId="166" xr:uid="{00000000-0005-0000-0000-0000A6000000}"/>
    <cellStyle name="Normal 4 2" xfId="167" xr:uid="{00000000-0005-0000-0000-0000A7000000}"/>
    <cellStyle name="Normal 4 2 2" xfId="168" xr:uid="{00000000-0005-0000-0000-0000A8000000}"/>
    <cellStyle name="Normal 4 2 3" xfId="169" xr:uid="{00000000-0005-0000-0000-0000A9000000}"/>
    <cellStyle name="Normal 4 3" xfId="170" xr:uid="{00000000-0005-0000-0000-0000AA000000}"/>
    <cellStyle name="Normal 4 4" xfId="171" xr:uid="{00000000-0005-0000-0000-0000AB000000}"/>
    <cellStyle name="Normal 5" xfId="172" xr:uid="{00000000-0005-0000-0000-0000AC000000}"/>
    <cellStyle name="Normal 5 2" xfId="173" xr:uid="{00000000-0005-0000-0000-0000AD000000}"/>
    <cellStyle name="Normal 5 2 2" xfId="174" xr:uid="{00000000-0005-0000-0000-0000AE000000}"/>
    <cellStyle name="Normal 6" xfId="175" xr:uid="{00000000-0005-0000-0000-0000AF000000}"/>
    <cellStyle name="Normal 6 2" xfId="176" xr:uid="{00000000-0005-0000-0000-0000B0000000}"/>
    <cellStyle name="Normal 6 3" xfId="177" xr:uid="{00000000-0005-0000-0000-0000B1000000}"/>
    <cellStyle name="Normal 7" xfId="178" xr:uid="{00000000-0005-0000-0000-0000B2000000}"/>
    <cellStyle name="Normal 7 2" xfId="179" xr:uid="{00000000-0005-0000-0000-0000B3000000}"/>
    <cellStyle name="Normal 7 3" xfId="180" xr:uid="{00000000-0005-0000-0000-0000B4000000}"/>
    <cellStyle name="Normal 8" xfId="181" xr:uid="{00000000-0005-0000-0000-0000B5000000}"/>
    <cellStyle name="Normal 8 2" xfId="182" xr:uid="{00000000-0005-0000-0000-0000B6000000}"/>
    <cellStyle name="Normal 8 3" xfId="183" xr:uid="{00000000-0005-0000-0000-0000B7000000}"/>
    <cellStyle name="Normal 9" xfId="184" xr:uid="{00000000-0005-0000-0000-0000B8000000}"/>
    <cellStyle name="Normal 9 2" xfId="185" xr:uid="{00000000-0005-0000-0000-0000B9000000}"/>
    <cellStyle name="Normal 9 2 2" xfId="186" xr:uid="{00000000-0005-0000-0000-0000BA000000}"/>
    <cellStyle name="Normal 9 3" xfId="187" xr:uid="{00000000-0005-0000-0000-0000BB000000}"/>
    <cellStyle name="Normal2" xfId="188" xr:uid="{00000000-0005-0000-0000-0000BC000000}"/>
    <cellStyle name="Note 2" xfId="189" xr:uid="{00000000-0005-0000-0000-0000BD000000}"/>
    <cellStyle name="Note 2 2" xfId="190" xr:uid="{00000000-0005-0000-0000-0000BE000000}"/>
    <cellStyle name="Note 3" xfId="191" xr:uid="{00000000-0005-0000-0000-0000BF000000}"/>
    <cellStyle name="Output 2" xfId="192" xr:uid="{00000000-0005-0000-0000-0000C0000000}"/>
    <cellStyle name="Percent (0)" xfId="193" xr:uid="{00000000-0005-0000-0000-0000C1000000}"/>
    <cellStyle name="Percent [2]" xfId="194" xr:uid="{00000000-0005-0000-0000-0000C2000000}"/>
    <cellStyle name="Percent 10" xfId="195" xr:uid="{00000000-0005-0000-0000-0000C3000000}"/>
    <cellStyle name="Percent 11" xfId="196" xr:uid="{00000000-0005-0000-0000-0000C4000000}"/>
    <cellStyle name="Percent 12" xfId="197" xr:uid="{00000000-0005-0000-0000-0000C5000000}"/>
    <cellStyle name="Percent 13" xfId="198" xr:uid="{00000000-0005-0000-0000-0000C6000000}"/>
    <cellStyle name="Percent 14" xfId="199" xr:uid="{00000000-0005-0000-0000-0000C7000000}"/>
    <cellStyle name="Percent 15" xfId="200" xr:uid="{00000000-0005-0000-0000-0000C8000000}"/>
    <cellStyle name="Percent 2" xfId="201" xr:uid="{00000000-0005-0000-0000-0000C9000000}"/>
    <cellStyle name="Percent 2 2" xfId="202" xr:uid="{00000000-0005-0000-0000-0000CA000000}"/>
    <cellStyle name="Percent 3" xfId="203" xr:uid="{00000000-0005-0000-0000-0000CB000000}"/>
    <cellStyle name="Percent 3 2" xfId="204" xr:uid="{00000000-0005-0000-0000-0000CC000000}"/>
    <cellStyle name="Percent 4" xfId="205" xr:uid="{00000000-0005-0000-0000-0000CD000000}"/>
    <cellStyle name="Percent 4 2" xfId="206" xr:uid="{00000000-0005-0000-0000-0000CE000000}"/>
    <cellStyle name="Percent 5" xfId="207" xr:uid="{00000000-0005-0000-0000-0000CF000000}"/>
    <cellStyle name="Percent 5 2" xfId="208" xr:uid="{00000000-0005-0000-0000-0000D0000000}"/>
    <cellStyle name="Percent 6" xfId="209" xr:uid="{00000000-0005-0000-0000-0000D1000000}"/>
    <cellStyle name="Percent 6 2" xfId="210" xr:uid="{00000000-0005-0000-0000-0000D2000000}"/>
    <cellStyle name="Percent 7" xfId="211" xr:uid="{00000000-0005-0000-0000-0000D3000000}"/>
    <cellStyle name="Percent 7 2" xfId="212" xr:uid="{00000000-0005-0000-0000-0000D4000000}"/>
    <cellStyle name="Percent 8" xfId="213" xr:uid="{00000000-0005-0000-0000-0000D5000000}"/>
    <cellStyle name="Percent 8 2" xfId="214" xr:uid="{00000000-0005-0000-0000-0000D6000000}"/>
    <cellStyle name="Percent 8 2 2" xfId="215" xr:uid="{00000000-0005-0000-0000-0000D7000000}"/>
    <cellStyle name="Percent 8 3" xfId="216" xr:uid="{00000000-0005-0000-0000-0000D8000000}"/>
    <cellStyle name="Percent 9" xfId="217" xr:uid="{00000000-0005-0000-0000-0000D9000000}"/>
    <cellStyle name="Percent 9 2" xfId="218" xr:uid="{00000000-0005-0000-0000-0000DA000000}"/>
    <cellStyle name="PSChar" xfId="219" xr:uid="{00000000-0005-0000-0000-0000DB000000}"/>
    <cellStyle name="PSChar 2" xfId="220" xr:uid="{00000000-0005-0000-0000-0000DC000000}"/>
    <cellStyle name="PSDate" xfId="221" xr:uid="{00000000-0005-0000-0000-0000DD000000}"/>
    <cellStyle name="PSDec" xfId="222" xr:uid="{00000000-0005-0000-0000-0000DE000000}"/>
    <cellStyle name="PSHeading" xfId="223" xr:uid="{00000000-0005-0000-0000-0000DF000000}"/>
    <cellStyle name="PSHeading 2" xfId="224" xr:uid="{00000000-0005-0000-0000-0000E0000000}"/>
    <cellStyle name="PSInt" xfId="225" xr:uid="{00000000-0005-0000-0000-0000E1000000}"/>
    <cellStyle name="PSSpacer" xfId="226" xr:uid="{00000000-0005-0000-0000-0000E2000000}"/>
    <cellStyle name="PSSpacer 2" xfId="227" xr:uid="{00000000-0005-0000-0000-0000E3000000}"/>
    <cellStyle name="R00A" xfId="228" xr:uid="{00000000-0005-0000-0000-0000E4000000}"/>
    <cellStyle name="R00B" xfId="229" xr:uid="{00000000-0005-0000-0000-0000E5000000}"/>
    <cellStyle name="R00B 2" xfId="230" xr:uid="{00000000-0005-0000-0000-0000E6000000}"/>
    <cellStyle name="R00L" xfId="231" xr:uid="{00000000-0005-0000-0000-0000E7000000}"/>
    <cellStyle name="R00L 2" xfId="232" xr:uid="{00000000-0005-0000-0000-0000E8000000}"/>
    <cellStyle name="R01A" xfId="233" xr:uid="{00000000-0005-0000-0000-0000E9000000}"/>
    <cellStyle name="R01B" xfId="234" xr:uid="{00000000-0005-0000-0000-0000EA000000}"/>
    <cellStyle name="R01B 2" xfId="235" xr:uid="{00000000-0005-0000-0000-0000EB000000}"/>
    <cellStyle name="R01H" xfId="236" xr:uid="{00000000-0005-0000-0000-0000EC000000}"/>
    <cellStyle name="R01H 2" xfId="237" xr:uid="{00000000-0005-0000-0000-0000ED000000}"/>
    <cellStyle name="R01L" xfId="238" xr:uid="{00000000-0005-0000-0000-0000EE000000}"/>
    <cellStyle name="R01L 2" xfId="239" xr:uid="{00000000-0005-0000-0000-0000EF000000}"/>
    <cellStyle name="R02A" xfId="240" xr:uid="{00000000-0005-0000-0000-0000F0000000}"/>
    <cellStyle name="R02B" xfId="241" xr:uid="{00000000-0005-0000-0000-0000F1000000}"/>
    <cellStyle name="R02B 2" xfId="242" xr:uid="{00000000-0005-0000-0000-0000F2000000}"/>
    <cellStyle name="R02H" xfId="243" xr:uid="{00000000-0005-0000-0000-0000F3000000}"/>
    <cellStyle name="R02H 2" xfId="244" xr:uid="{00000000-0005-0000-0000-0000F4000000}"/>
    <cellStyle name="R02L" xfId="245" xr:uid="{00000000-0005-0000-0000-0000F5000000}"/>
    <cellStyle name="R02L 2" xfId="246" xr:uid="{00000000-0005-0000-0000-0000F6000000}"/>
    <cellStyle name="R03A" xfId="247" xr:uid="{00000000-0005-0000-0000-0000F7000000}"/>
    <cellStyle name="R03B" xfId="248" xr:uid="{00000000-0005-0000-0000-0000F8000000}"/>
    <cellStyle name="R03B 2" xfId="249" xr:uid="{00000000-0005-0000-0000-0000F9000000}"/>
    <cellStyle name="R03H" xfId="250" xr:uid="{00000000-0005-0000-0000-0000FA000000}"/>
    <cellStyle name="R03H 2" xfId="251" xr:uid="{00000000-0005-0000-0000-0000FB000000}"/>
    <cellStyle name="R03L" xfId="252" xr:uid="{00000000-0005-0000-0000-0000FC000000}"/>
    <cellStyle name="R03L 2" xfId="253" xr:uid="{00000000-0005-0000-0000-0000FD000000}"/>
    <cellStyle name="R04A" xfId="254" xr:uid="{00000000-0005-0000-0000-0000FE000000}"/>
    <cellStyle name="R04B" xfId="255" xr:uid="{00000000-0005-0000-0000-0000FF000000}"/>
    <cellStyle name="R04B 2" xfId="256" xr:uid="{00000000-0005-0000-0000-000000010000}"/>
    <cellStyle name="R04H" xfId="257" xr:uid="{00000000-0005-0000-0000-000001010000}"/>
    <cellStyle name="R04H 2" xfId="258" xr:uid="{00000000-0005-0000-0000-000002010000}"/>
    <cellStyle name="R04L" xfId="259" xr:uid="{00000000-0005-0000-0000-000003010000}"/>
    <cellStyle name="R04L 2" xfId="260" xr:uid="{00000000-0005-0000-0000-000004010000}"/>
    <cellStyle name="R05A" xfId="261" xr:uid="{00000000-0005-0000-0000-000005010000}"/>
    <cellStyle name="R05B" xfId="262" xr:uid="{00000000-0005-0000-0000-000006010000}"/>
    <cellStyle name="R05B 2" xfId="263" xr:uid="{00000000-0005-0000-0000-000007010000}"/>
    <cellStyle name="R05H" xfId="264" xr:uid="{00000000-0005-0000-0000-000008010000}"/>
    <cellStyle name="R05H 2" xfId="265" xr:uid="{00000000-0005-0000-0000-000009010000}"/>
    <cellStyle name="R05L" xfId="266" xr:uid="{00000000-0005-0000-0000-00000A010000}"/>
    <cellStyle name="R05L 2" xfId="267" xr:uid="{00000000-0005-0000-0000-00000B010000}"/>
    <cellStyle name="R06A" xfId="268" xr:uid="{00000000-0005-0000-0000-00000C010000}"/>
    <cellStyle name="R06B" xfId="269" xr:uid="{00000000-0005-0000-0000-00000D010000}"/>
    <cellStyle name="R06B 2" xfId="270" xr:uid="{00000000-0005-0000-0000-00000E010000}"/>
    <cellStyle name="R06H" xfId="271" xr:uid="{00000000-0005-0000-0000-00000F010000}"/>
    <cellStyle name="R06H 2" xfId="272" xr:uid="{00000000-0005-0000-0000-000010010000}"/>
    <cellStyle name="R06L" xfId="273" xr:uid="{00000000-0005-0000-0000-000011010000}"/>
    <cellStyle name="R06L 2" xfId="274" xr:uid="{00000000-0005-0000-0000-000012010000}"/>
    <cellStyle name="R07A" xfId="275" xr:uid="{00000000-0005-0000-0000-000013010000}"/>
    <cellStyle name="R07B" xfId="276" xr:uid="{00000000-0005-0000-0000-000014010000}"/>
    <cellStyle name="R07B 2" xfId="277" xr:uid="{00000000-0005-0000-0000-000015010000}"/>
    <cellStyle name="R07H" xfId="278" xr:uid="{00000000-0005-0000-0000-000016010000}"/>
    <cellStyle name="R07H 2" xfId="279" xr:uid="{00000000-0005-0000-0000-000017010000}"/>
    <cellStyle name="R07L" xfId="280" xr:uid="{00000000-0005-0000-0000-000018010000}"/>
    <cellStyle name="R07L 2" xfId="281" xr:uid="{00000000-0005-0000-0000-000019010000}"/>
    <cellStyle name="R08A" xfId="282" xr:uid="{00000000-0005-0000-0000-00001A010000}"/>
    <cellStyle name="R08H" xfId="283" xr:uid="{00000000-0005-0000-0000-00001B010000}"/>
    <cellStyle name="R08L" xfId="284" xr:uid="{00000000-0005-0000-0000-00001C010000}"/>
    <cellStyle name="R09H" xfId="285" xr:uid="{00000000-0005-0000-0000-00001D010000}"/>
    <cellStyle name="R09L" xfId="286" xr:uid="{00000000-0005-0000-0000-00001E010000}"/>
    <cellStyle name="R10H" xfId="287" xr:uid="{00000000-0005-0000-0000-00001F010000}"/>
    <cellStyle name="R10L" xfId="288" xr:uid="{00000000-0005-0000-0000-000020010000}"/>
    <cellStyle name="Standard" xfId="0" builtinId="0"/>
    <cellStyle name="Style 1" xfId="289" xr:uid="{00000000-0005-0000-0000-000021010000}"/>
    <cellStyle name="Style 1 2" xfId="290" xr:uid="{00000000-0005-0000-0000-000022010000}"/>
    <cellStyle name="Style 1 3" xfId="291" xr:uid="{00000000-0005-0000-0000-000023010000}"/>
    <cellStyle name="Tickmark" xfId="292" xr:uid="{00000000-0005-0000-0000-000024010000}"/>
    <cellStyle name="Tickmark 2" xfId="293" xr:uid="{00000000-0005-0000-0000-000025010000}"/>
    <cellStyle name="Title 2" xfId="294" xr:uid="{00000000-0005-0000-0000-000026010000}"/>
    <cellStyle name="Total 2" xfId="295" xr:uid="{00000000-0005-0000-0000-000027010000}"/>
    <cellStyle name="Warning Text 2" xfId="296" xr:uid="{00000000-0005-0000-0000-000028010000}"/>
    <cellStyle name="Обычный_RTS_select_issues" xfId="297" xr:uid="{00000000-0005-0000-0000-000029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Rent-Price Ratio, U.S. Stock of Owner-Occupied Housing
1960:1 - 2018:2</a:t>
            </a:r>
          </a:p>
        </c:rich>
      </c:tx>
      <c:layout>
        <c:manualLayout>
          <c:xMode val="edge"/>
          <c:yMode val="edge"/>
          <c:x val="0.229744724969877"/>
          <c:y val="1.95757925547264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234184239733627"/>
          <c:h val="0.72593800978792822"/>
        </c:manualLayout>
      </c:layout>
      <c:lineChart>
        <c:grouping val="standard"/>
        <c:varyColors val="0"/>
        <c:ser>
          <c:idx val="1"/>
          <c:order val="0"/>
          <c:tx>
            <c:v>CSW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cat>
            <c:numRef>
              <c:f>'rent-price data'!$A$3:$A$236</c:f>
              <c:numCache>
                <c:formatCode>General</c:formatCode>
                <c:ptCount val="234"/>
                <c:pt idx="0">
                  <c:v>1960.1</c:v>
                </c:pt>
                <c:pt idx="1">
                  <c:v>1960.1999999999998</c:v>
                </c:pt>
                <c:pt idx="2">
                  <c:v>1960.2999999999997</c:v>
                </c:pt>
                <c:pt idx="3">
                  <c:v>1960.3999999999996</c:v>
                </c:pt>
                <c:pt idx="4">
                  <c:v>1961.0999999999997</c:v>
                </c:pt>
                <c:pt idx="5">
                  <c:v>1961.1999999999996</c:v>
                </c:pt>
                <c:pt idx="6">
                  <c:v>1961.2999999999995</c:v>
                </c:pt>
                <c:pt idx="7">
                  <c:v>1961.3999999999994</c:v>
                </c:pt>
                <c:pt idx="8">
                  <c:v>1962.0999999999995</c:v>
                </c:pt>
                <c:pt idx="9">
                  <c:v>1962.1999999999994</c:v>
                </c:pt>
                <c:pt idx="10">
                  <c:v>1962.2999999999993</c:v>
                </c:pt>
                <c:pt idx="11">
                  <c:v>1962.3999999999992</c:v>
                </c:pt>
                <c:pt idx="12">
                  <c:v>1963.0999999999992</c:v>
                </c:pt>
                <c:pt idx="13">
                  <c:v>1963.1999999999991</c:v>
                </c:pt>
                <c:pt idx="14">
                  <c:v>1963.299999999999</c:v>
                </c:pt>
                <c:pt idx="15">
                  <c:v>1963.399999999999</c:v>
                </c:pt>
                <c:pt idx="16">
                  <c:v>1964.099999999999</c:v>
                </c:pt>
                <c:pt idx="17">
                  <c:v>1964.1999999999989</c:v>
                </c:pt>
                <c:pt idx="18">
                  <c:v>1964.2999999999988</c:v>
                </c:pt>
                <c:pt idx="19">
                  <c:v>1964.3999999999987</c:v>
                </c:pt>
                <c:pt idx="20">
                  <c:v>1965.0999999999988</c:v>
                </c:pt>
                <c:pt idx="21">
                  <c:v>1965.1999999999987</c:v>
                </c:pt>
                <c:pt idx="22">
                  <c:v>1965.2999999999986</c:v>
                </c:pt>
                <c:pt idx="23">
                  <c:v>1965.3999999999985</c:v>
                </c:pt>
                <c:pt idx="24">
                  <c:v>1966.0999999999985</c:v>
                </c:pt>
                <c:pt idx="25">
                  <c:v>1966.1999999999985</c:v>
                </c:pt>
                <c:pt idx="26">
                  <c:v>1966.2999999999984</c:v>
                </c:pt>
                <c:pt idx="27">
                  <c:v>1966.3999999999983</c:v>
                </c:pt>
                <c:pt idx="28">
                  <c:v>1967.0999999999983</c:v>
                </c:pt>
                <c:pt idx="29">
                  <c:v>1967.1999999999982</c:v>
                </c:pt>
                <c:pt idx="30">
                  <c:v>1967.2999999999981</c:v>
                </c:pt>
                <c:pt idx="31">
                  <c:v>1967.399999999998</c:v>
                </c:pt>
                <c:pt idx="32">
                  <c:v>1968.0999999999981</c:v>
                </c:pt>
                <c:pt idx="33">
                  <c:v>1968.199999999998</c:v>
                </c:pt>
                <c:pt idx="34">
                  <c:v>1968.2999999999979</c:v>
                </c:pt>
                <c:pt idx="35">
                  <c:v>1968.3999999999978</c:v>
                </c:pt>
                <c:pt idx="36">
                  <c:v>1969.0999999999979</c:v>
                </c:pt>
                <c:pt idx="37">
                  <c:v>1969.1999999999978</c:v>
                </c:pt>
                <c:pt idx="38">
                  <c:v>1969.2999999999977</c:v>
                </c:pt>
                <c:pt idx="39">
                  <c:v>1969.3999999999976</c:v>
                </c:pt>
                <c:pt idx="40">
                  <c:v>1970.0999999999976</c:v>
                </c:pt>
                <c:pt idx="41">
                  <c:v>1970.1999999999975</c:v>
                </c:pt>
                <c:pt idx="42">
                  <c:v>1970.2999999999975</c:v>
                </c:pt>
                <c:pt idx="43">
                  <c:v>1970.3999999999974</c:v>
                </c:pt>
                <c:pt idx="44">
                  <c:v>1971.0999999999974</c:v>
                </c:pt>
                <c:pt idx="45">
                  <c:v>1971.1999999999973</c:v>
                </c:pt>
                <c:pt idx="46">
                  <c:v>1971.2999999999972</c:v>
                </c:pt>
                <c:pt idx="47">
                  <c:v>1971.3999999999971</c:v>
                </c:pt>
                <c:pt idx="48">
                  <c:v>1972.0999999999972</c:v>
                </c:pt>
                <c:pt idx="49">
                  <c:v>1972.1999999999971</c:v>
                </c:pt>
                <c:pt idx="50">
                  <c:v>1972.299999999997</c:v>
                </c:pt>
                <c:pt idx="51">
                  <c:v>1972.3999999999969</c:v>
                </c:pt>
                <c:pt idx="52">
                  <c:v>1973.099999999997</c:v>
                </c:pt>
                <c:pt idx="53">
                  <c:v>1973.1999999999969</c:v>
                </c:pt>
                <c:pt idx="54">
                  <c:v>1973.2999999999968</c:v>
                </c:pt>
                <c:pt idx="55">
                  <c:v>1973.3999999999967</c:v>
                </c:pt>
                <c:pt idx="56">
                  <c:v>1974.0999999999967</c:v>
                </c:pt>
                <c:pt idx="57">
                  <c:v>1974.1999999999966</c:v>
                </c:pt>
                <c:pt idx="58">
                  <c:v>1974.2999999999965</c:v>
                </c:pt>
                <c:pt idx="59">
                  <c:v>1974.3999999999965</c:v>
                </c:pt>
                <c:pt idx="60">
                  <c:v>1975.0999999999965</c:v>
                </c:pt>
                <c:pt idx="61">
                  <c:v>1975.1999999999964</c:v>
                </c:pt>
                <c:pt idx="62">
                  <c:v>1975.2999999999963</c:v>
                </c:pt>
                <c:pt idx="63">
                  <c:v>1975.3999999999962</c:v>
                </c:pt>
                <c:pt idx="64">
                  <c:v>1976.0999999999963</c:v>
                </c:pt>
                <c:pt idx="65">
                  <c:v>1976.1999999999962</c:v>
                </c:pt>
                <c:pt idx="66">
                  <c:v>1976.2999999999961</c:v>
                </c:pt>
                <c:pt idx="67">
                  <c:v>1976.399999999996</c:v>
                </c:pt>
                <c:pt idx="68">
                  <c:v>1977.099999999996</c:v>
                </c:pt>
                <c:pt idx="69">
                  <c:v>1977.199999999996</c:v>
                </c:pt>
                <c:pt idx="70">
                  <c:v>1977.2999999999959</c:v>
                </c:pt>
                <c:pt idx="71">
                  <c:v>1977.3999999999958</c:v>
                </c:pt>
                <c:pt idx="72">
                  <c:v>1978.0999999999958</c:v>
                </c:pt>
                <c:pt idx="73">
                  <c:v>1978.1999999999957</c:v>
                </c:pt>
                <c:pt idx="74">
                  <c:v>1978.2999999999956</c:v>
                </c:pt>
                <c:pt idx="75">
                  <c:v>1978.3999999999955</c:v>
                </c:pt>
                <c:pt idx="76">
                  <c:v>1979.0999999999956</c:v>
                </c:pt>
                <c:pt idx="77">
                  <c:v>1979.1999999999955</c:v>
                </c:pt>
                <c:pt idx="78">
                  <c:v>1979.2999999999954</c:v>
                </c:pt>
                <c:pt idx="79">
                  <c:v>1979.3999999999953</c:v>
                </c:pt>
                <c:pt idx="80">
                  <c:v>1980.0999999999954</c:v>
                </c:pt>
                <c:pt idx="81">
                  <c:v>1980.1999999999953</c:v>
                </c:pt>
                <c:pt idx="82">
                  <c:v>1980.2999999999952</c:v>
                </c:pt>
                <c:pt idx="83">
                  <c:v>1980.3999999999951</c:v>
                </c:pt>
                <c:pt idx="84">
                  <c:v>1981.0999999999951</c:v>
                </c:pt>
                <c:pt idx="85">
                  <c:v>1981.199999999995</c:v>
                </c:pt>
                <c:pt idx="86">
                  <c:v>1981.299999999995</c:v>
                </c:pt>
                <c:pt idx="87">
                  <c:v>1981.3999999999949</c:v>
                </c:pt>
                <c:pt idx="88">
                  <c:v>1982.0999999999949</c:v>
                </c:pt>
                <c:pt idx="89">
                  <c:v>1982.1999999999948</c:v>
                </c:pt>
                <c:pt idx="90">
                  <c:v>1982.2999999999947</c:v>
                </c:pt>
                <c:pt idx="91">
                  <c:v>1982.3999999999946</c:v>
                </c:pt>
                <c:pt idx="92">
                  <c:v>1983.0999999999947</c:v>
                </c:pt>
                <c:pt idx="93">
                  <c:v>1983.1999999999946</c:v>
                </c:pt>
                <c:pt idx="94">
                  <c:v>1983.2999999999945</c:v>
                </c:pt>
                <c:pt idx="95">
                  <c:v>1983.3999999999944</c:v>
                </c:pt>
                <c:pt idx="96">
                  <c:v>1984.0999999999945</c:v>
                </c:pt>
                <c:pt idx="97">
                  <c:v>1984.1999999999944</c:v>
                </c:pt>
                <c:pt idx="98">
                  <c:v>1984.2999999999943</c:v>
                </c:pt>
                <c:pt idx="99">
                  <c:v>1984.3999999999942</c:v>
                </c:pt>
                <c:pt idx="100">
                  <c:v>1985.0999999999942</c:v>
                </c:pt>
                <c:pt idx="101">
                  <c:v>1985.1999999999941</c:v>
                </c:pt>
                <c:pt idx="102">
                  <c:v>1985.299999999994</c:v>
                </c:pt>
                <c:pt idx="103">
                  <c:v>1985.399999999994</c:v>
                </c:pt>
                <c:pt idx="104">
                  <c:v>1986.099999999994</c:v>
                </c:pt>
                <c:pt idx="105">
                  <c:v>1986.1999999999939</c:v>
                </c:pt>
                <c:pt idx="106">
                  <c:v>1986.2999999999938</c:v>
                </c:pt>
                <c:pt idx="107">
                  <c:v>1986.3999999999937</c:v>
                </c:pt>
                <c:pt idx="108">
                  <c:v>1987.0999999999938</c:v>
                </c:pt>
                <c:pt idx="109">
                  <c:v>1987.1999999999937</c:v>
                </c:pt>
                <c:pt idx="110">
                  <c:v>1987.2999999999936</c:v>
                </c:pt>
                <c:pt idx="111">
                  <c:v>1987.3999999999935</c:v>
                </c:pt>
                <c:pt idx="112">
                  <c:v>1988.0999999999935</c:v>
                </c:pt>
                <c:pt idx="113">
                  <c:v>1988.1999999999935</c:v>
                </c:pt>
                <c:pt idx="114">
                  <c:v>1988.2999999999934</c:v>
                </c:pt>
                <c:pt idx="115">
                  <c:v>1988.3999999999933</c:v>
                </c:pt>
                <c:pt idx="116">
                  <c:v>1989.0999999999933</c:v>
                </c:pt>
                <c:pt idx="117">
                  <c:v>1989.1999999999932</c:v>
                </c:pt>
                <c:pt idx="118">
                  <c:v>1989.2999999999931</c:v>
                </c:pt>
                <c:pt idx="119">
                  <c:v>1989.399999999993</c:v>
                </c:pt>
                <c:pt idx="120">
                  <c:v>1990.0999999999931</c:v>
                </c:pt>
                <c:pt idx="121">
                  <c:v>1990.199999999993</c:v>
                </c:pt>
                <c:pt idx="122">
                  <c:v>1990.2999999999929</c:v>
                </c:pt>
                <c:pt idx="123">
                  <c:v>1990.3999999999928</c:v>
                </c:pt>
                <c:pt idx="124">
                  <c:v>1991.0999999999929</c:v>
                </c:pt>
                <c:pt idx="125">
                  <c:v>1991.1999999999928</c:v>
                </c:pt>
                <c:pt idx="126">
                  <c:v>1991.2999999999927</c:v>
                </c:pt>
                <c:pt idx="127">
                  <c:v>1991.3999999999926</c:v>
                </c:pt>
                <c:pt idx="128">
                  <c:v>1992.0999999999926</c:v>
                </c:pt>
                <c:pt idx="129">
                  <c:v>1992.1999999999925</c:v>
                </c:pt>
                <c:pt idx="130">
                  <c:v>1992.2999999999925</c:v>
                </c:pt>
                <c:pt idx="131">
                  <c:v>1992.3999999999924</c:v>
                </c:pt>
                <c:pt idx="132">
                  <c:v>1993.0999999999924</c:v>
                </c:pt>
                <c:pt idx="133">
                  <c:v>1993.1999999999923</c:v>
                </c:pt>
                <c:pt idx="134">
                  <c:v>1993.2999999999922</c:v>
                </c:pt>
                <c:pt idx="135">
                  <c:v>1993.3999999999921</c:v>
                </c:pt>
                <c:pt idx="136">
                  <c:v>1994.0999999999922</c:v>
                </c:pt>
                <c:pt idx="137">
                  <c:v>1994.1999999999921</c:v>
                </c:pt>
                <c:pt idx="138">
                  <c:v>1994.299999999992</c:v>
                </c:pt>
                <c:pt idx="139">
                  <c:v>1994.3999999999919</c:v>
                </c:pt>
                <c:pt idx="140">
                  <c:v>1995.099999999992</c:v>
                </c:pt>
                <c:pt idx="141">
                  <c:v>1995.1999999999919</c:v>
                </c:pt>
                <c:pt idx="142">
                  <c:v>1995.2999999999918</c:v>
                </c:pt>
                <c:pt idx="143">
                  <c:v>1995.3999999999917</c:v>
                </c:pt>
                <c:pt idx="144">
                  <c:v>1996.0999999999917</c:v>
                </c:pt>
                <c:pt idx="145">
                  <c:v>1996.1999999999916</c:v>
                </c:pt>
                <c:pt idx="146">
                  <c:v>1996.2999999999915</c:v>
                </c:pt>
                <c:pt idx="147">
                  <c:v>1996.3999999999915</c:v>
                </c:pt>
                <c:pt idx="148">
                  <c:v>1997.0999999999915</c:v>
                </c:pt>
                <c:pt idx="149">
                  <c:v>1997.1999999999914</c:v>
                </c:pt>
                <c:pt idx="150">
                  <c:v>1997.2999999999913</c:v>
                </c:pt>
                <c:pt idx="151">
                  <c:v>1997.3999999999912</c:v>
                </c:pt>
                <c:pt idx="152">
                  <c:v>1998.0999999999913</c:v>
                </c:pt>
                <c:pt idx="153">
                  <c:v>1998.1999999999912</c:v>
                </c:pt>
                <c:pt idx="154">
                  <c:v>1998.2999999999911</c:v>
                </c:pt>
                <c:pt idx="155">
                  <c:v>1998.399999999991</c:v>
                </c:pt>
                <c:pt idx="156">
                  <c:v>1999.099999999991</c:v>
                </c:pt>
                <c:pt idx="157">
                  <c:v>1999.199999999991</c:v>
                </c:pt>
                <c:pt idx="158">
                  <c:v>1999.2999999999909</c:v>
                </c:pt>
                <c:pt idx="159">
                  <c:v>1999.3999999999908</c:v>
                </c:pt>
                <c:pt idx="160">
                  <c:v>2000.0999999999908</c:v>
                </c:pt>
                <c:pt idx="161">
                  <c:v>2000.1999999999907</c:v>
                </c:pt>
                <c:pt idx="162">
                  <c:v>2000.2999999999906</c:v>
                </c:pt>
                <c:pt idx="163">
                  <c:v>2000.3999999999905</c:v>
                </c:pt>
                <c:pt idx="164">
                  <c:v>2001.0999999999906</c:v>
                </c:pt>
                <c:pt idx="165">
                  <c:v>2001.1999999999905</c:v>
                </c:pt>
                <c:pt idx="166">
                  <c:v>2001.2999999999904</c:v>
                </c:pt>
                <c:pt idx="167">
                  <c:v>2001.3999999999903</c:v>
                </c:pt>
                <c:pt idx="168">
                  <c:v>2002.0999999999904</c:v>
                </c:pt>
                <c:pt idx="169">
                  <c:v>2002.1999999999903</c:v>
                </c:pt>
                <c:pt idx="170">
                  <c:v>2002.2999999999902</c:v>
                </c:pt>
                <c:pt idx="171">
                  <c:v>2002.3999999999901</c:v>
                </c:pt>
                <c:pt idx="172">
                  <c:v>2003.0999999999901</c:v>
                </c:pt>
                <c:pt idx="173">
                  <c:v>2003.19999999999</c:v>
                </c:pt>
                <c:pt idx="174">
                  <c:v>2003.29999999999</c:v>
                </c:pt>
                <c:pt idx="175">
                  <c:v>2003.3999999999899</c:v>
                </c:pt>
                <c:pt idx="176">
                  <c:v>2004.0999999999899</c:v>
                </c:pt>
                <c:pt idx="177">
                  <c:v>2004.1999999999898</c:v>
                </c:pt>
                <c:pt idx="178">
                  <c:v>2004.2999999999897</c:v>
                </c:pt>
                <c:pt idx="179">
                  <c:v>2004.3999999999896</c:v>
                </c:pt>
                <c:pt idx="180">
                  <c:v>2005.0999999999897</c:v>
                </c:pt>
                <c:pt idx="181">
                  <c:v>2005.1999999999896</c:v>
                </c:pt>
                <c:pt idx="182">
                  <c:v>2005.2999999999895</c:v>
                </c:pt>
                <c:pt idx="183">
                  <c:v>2005.3999999999894</c:v>
                </c:pt>
                <c:pt idx="184">
                  <c:v>2006.0999999999894</c:v>
                </c:pt>
                <c:pt idx="185">
                  <c:v>2006.1999999999894</c:v>
                </c:pt>
                <c:pt idx="186">
                  <c:v>2006.2999999999893</c:v>
                </c:pt>
                <c:pt idx="187">
                  <c:v>2006.3999999999892</c:v>
                </c:pt>
                <c:pt idx="188">
                  <c:v>2007.0999999999892</c:v>
                </c:pt>
                <c:pt idx="189">
                  <c:v>2007.1999999999891</c:v>
                </c:pt>
                <c:pt idx="190">
                  <c:v>2007.299999999989</c:v>
                </c:pt>
                <c:pt idx="191">
                  <c:v>2007.3999999999889</c:v>
                </c:pt>
                <c:pt idx="192">
                  <c:v>2008.099999999989</c:v>
                </c:pt>
                <c:pt idx="193">
                  <c:v>2008.1999999999889</c:v>
                </c:pt>
                <c:pt idx="194">
                  <c:v>2008.2999999999888</c:v>
                </c:pt>
                <c:pt idx="195">
                  <c:v>2008.3999999999887</c:v>
                </c:pt>
                <c:pt idx="196">
                  <c:v>2009.0999999999888</c:v>
                </c:pt>
                <c:pt idx="197">
                  <c:v>2009.1999999999887</c:v>
                </c:pt>
                <c:pt idx="198">
                  <c:v>2009.2999999999886</c:v>
                </c:pt>
                <c:pt idx="199">
                  <c:v>2009.3999999999885</c:v>
                </c:pt>
                <c:pt idx="200">
                  <c:v>2010.0999999999885</c:v>
                </c:pt>
                <c:pt idx="201">
                  <c:v>2010.1999999999884</c:v>
                </c:pt>
                <c:pt idx="202">
                  <c:v>2010.2999999999884</c:v>
                </c:pt>
                <c:pt idx="203">
                  <c:v>2010.3999999999883</c:v>
                </c:pt>
                <c:pt idx="204">
                  <c:v>2011.0999999999883</c:v>
                </c:pt>
                <c:pt idx="205">
                  <c:v>2011.1999999999882</c:v>
                </c:pt>
                <c:pt idx="206">
                  <c:v>2011.2999999999881</c:v>
                </c:pt>
                <c:pt idx="207">
                  <c:v>2011.399999999988</c:v>
                </c:pt>
                <c:pt idx="208">
                  <c:v>2012.0999999999881</c:v>
                </c:pt>
                <c:pt idx="209">
                  <c:v>2012.199999999988</c:v>
                </c:pt>
                <c:pt idx="210">
                  <c:v>2012.2999999999879</c:v>
                </c:pt>
                <c:pt idx="211">
                  <c:v>2012.3999999999878</c:v>
                </c:pt>
                <c:pt idx="212">
                  <c:v>2013.0999999999879</c:v>
                </c:pt>
                <c:pt idx="213">
                  <c:v>2013.1999999999878</c:v>
                </c:pt>
                <c:pt idx="214">
                  <c:v>2013.2999999999877</c:v>
                </c:pt>
                <c:pt idx="215">
                  <c:v>2013.3999999999876</c:v>
                </c:pt>
                <c:pt idx="216">
                  <c:v>2014.0999999999876</c:v>
                </c:pt>
                <c:pt idx="217">
                  <c:v>2014.1999999999875</c:v>
                </c:pt>
                <c:pt idx="218">
                  <c:v>2014.2999999999874</c:v>
                </c:pt>
                <c:pt idx="219">
                  <c:v>2014.3999999999874</c:v>
                </c:pt>
                <c:pt idx="220">
                  <c:v>2015.0999999999874</c:v>
                </c:pt>
                <c:pt idx="221">
                  <c:v>2015.1999999999873</c:v>
                </c:pt>
                <c:pt idx="222">
                  <c:v>2015.2999999999872</c:v>
                </c:pt>
                <c:pt idx="223">
                  <c:v>2015.3999999999871</c:v>
                </c:pt>
                <c:pt idx="224">
                  <c:v>2016.0999999999872</c:v>
                </c:pt>
                <c:pt idx="225">
                  <c:v>2016.1999999999871</c:v>
                </c:pt>
                <c:pt idx="226">
                  <c:v>2016.299999999987</c:v>
                </c:pt>
                <c:pt idx="227">
                  <c:v>2016.3999999999869</c:v>
                </c:pt>
                <c:pt idx="228">
                  <c:v>2017.0999999999869</c:v>
                </c:pt>
                <c:pt idx="229">
                  <c:v>2017.1999999999869</c:v>
                </c:pt>
                <c:pt idx="230">
                  <c:v>2017.2999999999868</c:v>
                </c:pt>
                <c:pt idx="231">
                  <c:v>2017.3999999999867</c:v>
                </c:pt>
                <c:pt idx="232">
                  <c:v>2018.0999999999867</c:v>
                </c:pt>
                <c:pt idx="233">
                  <c:v>2018.1999999999866</c:v>
                </c:pt>
              </c:numCache>
            </c:numRef>
          </c:cat>
          <c:val>
            <c:numRef>
              <c:f>'rent-price data'!$D$3:$D$236</c:f>
              <c:numCache>
                <c:formatCode>0.00%</c:formatCode>
                <c:ptCount val="234"/>
                <c:pt idx="0">
                  <c:v>5.604415688348658E-2</c:v>
                </c:pt>
                <c:pt idx="1">
                  <c:v>5.6019216788190378E-2</c:v>
                </c:pt>
                <c:pt idx="2">
                  <c:v>5.599390023895269E-2</c:v>
                </c:pt>
                <c:pt idx="3">
                  <c:v>5.611178882233292E-2</c:v>
                </c:pt>
                <c:pt idx="4">
                  <c:v>5.6084563992020248E-2</c:v>
                </c:pt>
                <c:pt idx="5">
                  <c:v>5.6058988637238731E-2</c:v>
                </c:pt>
                <c:pt idx="6">
                  <c:v>5.6038714137573456E-2</c:v>
                </c:pt>
                <c:pt idx="7">
                  <c:v>5.6171915870790096E-2</c:v>
                </c:pt>
                <c:pt idx="8">
                  <c:v>5.6180678243354119E-2</c:v>
                </c:pt>
                <c:pt idx="9">
                  <c:v>5.6217896789727231E-2</c:v>
                </c:pt>
                <c:pt idx="10">
                  <c:v>5.628863923419531E-2</c:v>
                </c:pt>
                <c:pt idx="11">
                  <c:v>5.6391603237734608E-2</c:v>
                </c:pt>
                <c:pt idx="12">
                  <c:v>5.6506700052175389E-2</c:v>
                </c:pt>
                <c:pt idx="13">
                  <c:v>5.6583063739256763E-2</c:v>
                </c:pt>
                <c:pt idx="14">
                  <c:v>5.6524670762080349E-2</c:v>
                </c:pt>
                <c:pt idx="15">
                  <c:v>5.6291490451011693E-2</c:v>
                </c:pt>
                <c:pt idx="16">
                  <c:v>5.5978168587022439E-2</c:v>
                </c:pt>
                <c:pt idx="17">
                  <c:v>5.5637387262122404E-2</c:v>
                </c:pt>
                <c:pt idx="18">
                  <c:v>5.5263737986592371E-2</c:v>
                </c:pt>
                <c:pt idx="19">
                  <c:v>5.4931378646871788E-2</c:v>
                </c:pt>
                <c:pt idx="20">
                  <c:v>5.4840933078975203E-2</c:v>
                </c:pt>
                <c:pt idx="21">
                  <c:v>5.4820127613786671E-2</c:v>
                </c:pt>
                <c:pt idx="22">
                  <c:v>5.4702688397626348E-2</c:v>
                </c:pt>
                <c:pt idx="23">
                  <c:v>5.4367168125949043E-2</c:v>
                </c:pt>
                <c:pt idx="24">
                  <c:v>5.3984963312653372E-2</c:v>
                </c:pt>
                <c:pt idx="25">
                  <c:v>5.3371429923315734E-2</c:v>
                </c:pt>
                <c:pt idx="26">
                  <c:v>5.2866741038007405E-2</c:v>
                </c:pt>
                <c:pt idx="27">
                  <c:v>5.2419553062507604E-2</c:v>
                </c:pt>
                <c:pt idx="28">
                  <c:v>5.197258222944099E-2</c:v>
                </c:pt>
                <c:pt idx="29">
                  <c:v>5.1550890358731762E-2</c:v>
                </c:pt>
                <c:pt idx="30">
                  <c:v>5.1192169928706115E-2</c:v>
                </c:pt>
                <c:pt idx="31">
                  <c:v>5.0827257229065684E-2</c:v>
                </c:pt>
                <c:pt idx="32">
                  <c:v>5.0137332325447086E-2</c:v>
                </c:pt>
                <c:pt idx="33">
                  <c:v>4.9612999330905988E-2</c:v>
                </c:pt>
                <c:pt idx="34">
                  <c:v>4.9317794393382478E-2</c:v>
                </c:pt>
                <c:pt idx="35">
                  <c:v>4.9323423417407357E-2</c:v>
                </c:pt>
                <c:pt idx="36">
                  <c:v>4.9769745586291152E-2</c:v>
                </c:pt>
                <c:pt idx="37">
                  <c:v>5.0752336679976209E-2</c:v>
                </c:pt>
                <c:pt idx="38">
                  <c:v>5.2169496968242773E-2</c:v>
                </c:pt>
                <c:pt idx="39">
                  <c:v>5.3876631252322497E-2</c:v>
                </c:pt>
                <c:pt idx="40">
                  <c:v>5.5686173647823183E-2</c:v>
                </c:pt>
                <c:pt idx="41">
                  <c:v>5.721247779594122E-2</c:v>
                </c:pt>
                <c:pt idx="42">
                  <c:v>5.8519925901296725E-2</c:v>
                </c:pt>
                <c:pt idx="43">
                  <c:v>5.9854669128659346E-2</c:v>
                </c:pt>
                <c:pt idx="44">
                  <c:v>6.0406211766474031E-2</c:v>
                </c:pt>
                <c:pt idx="45">
                  <c:v>6.0825942514756925E-2</c:v>
                </c:pt>
                <c:pt idx="46">
                  <c:v>6.0775347721866345E-2</c:v>
                </c:pt>
                <c:pt idx="47">
                  <c:v>6.0706188691104182E-2</c:v>
                </c:pt>
                <c:pt idx="48">
                  <c:v>6.0462414262797588E-2</c:v>
                </c:pt>
                <c:pt idx="49">
                  <c:v>6.0175290562459044E-2</c:v>
                </c:pt>
                <c:pt idx="50">
                  <c:v>5.9547983827106105E-2</c:v>
                </c:pt>
                <c:pt idx="51">
                  <c:v>5.9023801265648823E-2</c:v>
                </c:pt>
                <c:pt idx="52">
                  <c:v>5.8721527224820991E-2</c:v>
                </c:pt>
                <c:pt idx="53">
                  <c:v>5.8023526577806323E-2</c:v>
                </c:pt>
                <c:pt idx="54">
                  <c:v>5.7480992608632694E-2</c:v>
                </c:pt>
                <c:pt idx="55">
                  <c:v>5.6994037680458069E-2</c:v>
                </c:pt>
                <c:pt idx="56">
                  <c:v>5.6775102522745514E-2</c:v>
                </c:pt>
                <c:pt idx="57">
                  <c:v>5.6416054581445316E-2</c:v>
                </c:pt>
                <c:pt idx="58">
                  <c:v>5.6256527163157745E-2</c:v>
                </c:pt>
                <c:pt idx="59">
                  <c:v>5.6258480145858505E-2</c:v>
                </c:pt>
                <c:pt idx="60">
                  <c:v>5.6179651427055999E-2</c:v>
                </c:pt>
                <c:pt idx="61">
                  <c:v>5.597364886188648E-2</c:v>
                </c:pt>
                <c:pt idx="62">
                  <c:v>5.5854862376610276E-2</c:v>
                </c:pt>
                <c:pt idx="63">
                  <c:v>5.5861413743088624E-2</c:v>
                </c:pt>
                <c:pt idx="64">
                  <c:v>5.577786755098206E-2</c:v>
                </c:pt>
                <c:pt idx="65">
                  <c:v>5.5433794512300141E-2</c:v>
                </c:pt>
                <c:pt idx="66">
                  <c:v>5.5108657243319981E-2</c:v>
                </c:pt>
                <c:pt idx="67">
                  <c:v>5.46545264919827E-2</c:v>
                </c:pt>
                <c:pt idx="68">
                  <c:v>5.4274495711499941E-2</c:v>
                </c:pt>
                <c:pt idx="69">
                  <c:v>5.3532110009865568E-2</c:v>
                </c:pt>
                <c:pt idx="70">
                  <c:v>5.2760355353607687E-2</c:v>
                </c:pt>
                <c:pt idx="71">
                  <c:v>5.1998955165154279E-2</c:v>
                </c:pt>
                <c:pt idx="72">
                  <c:v>5.1199414542153661E-2</c:v>
                </c:pt>
                <c:pt idx="73">
                  <c:v>5.055256719875225E-2</c:v>
                </c:pt>
                <c:pt idx="74">
                  <c:v>4.9875086580672821E-2</c:v>
                </c:pt>
                <c:pt idx="75">
                  <c:v>4.9328504559646838E-2</c:v>
                </c:pt>
                <c:pt idx="76">
                  <c:v>4.8513887118246522E-2</c:v>
                </c:pt>
                <c:pt idx="77">
                  <c:v>4.8194611208022778E-2</c:v>
                </c:pt>
                <c:pt idx="78">
                  <c:v>4.824267810764115E-2</c:v>
                </c:pt>
                <c:pt idx="79">
                  <c:v>4.832892890196111E-2</c:v>
                </c:pt>
                <c:pt idx="80">
                  <c:v>4.8375148466737995E-2</c:v>
                </c:pt>
                <c:pt idx="81">
                  <c:v>4.8738856698115077E-2</c:v>
                </c:pt>
                <c:pt idx="82">
                  <c:v>4.8842626424568332E-2</c:v>
                </c:pt>
                <c:pt idx="83">
                  <c:v>4.9142288725728511E-2</c:v>
                </c:pt>
                <c:pt idx="84">
                  <c:v>4.9256933472668255E-2</c:v>
                </c:pt>
                <c:pt idx="85">
                  <c:v>4.9466852442975148E-2</c:v>
                </c:pt>
                <c:pt idx="86">
                  <c:v>5.0025014046349105E-2</c:v>
                </c:pt>
                <c:pt idx="87">
                  <c:v>5.0611201216390921E-2</c:v>
                </c:pt>
                <c:pt idx="88">
                  <c:v>5.0895661216994056E-2</c:v>
                </c:pt>
                <c:pt idx="89">
                  <c:v>5.120537112840317E-2</c:v>
                </c:pt>
                <c:pt idx="90">
                  <c:v>5.1862944370685837E-2</c:v>
                </c:pt>
                <c:pt idx="91">
                  <c:v>5.2414948376351335E-2</c:v>
                </c:pt>
                <c:pt idx="92">
                  <c:v>5.2620853737597097E-2</c:v>
                </c:pt>
                <c:pt idx="93">
                  <c:v>5.266916568789045E-2</c:v>
                </c:pt>
                <c:pt idx="94">
                  <c:v>5.294316155793282E-2</c:v>
                </c:pt>
                <c:pt idx="95">
                  <c:v>5.2913910525063119E-2</c:v>
                </c:pt>
                <c:pt idx="96">
                  <c:v>5.2934990852519577E-2</c:v>
                </c:pt>
                <c:pt idx="97">
                  <c:v>5.3063348313130053E-2</c:v>
                </c:pt>
                <c:pt idx="98">
                  <c:v>5.3259737381462689E-2</c:v>
                </c:pt>
                <c:pt idx="99">
                  <c:v>5.336747106156154E-2</c:v>
                </c:pt>
                <c:pt idx="100">
                  <c:v>5.3271233342528E-2</c:v>
                </c:pt>
                <c:pt idx="101">
                  <c:v>5.3398739069190265E-2</c:v>
                </c:pt>
                <c:pt idx="102">
                  <c:v>5.335584325610114E-2</c:v>
                </c:pt>
                <c:pt idx="103">
                  <c:v>5.3383669904051474E-2</c:v>
                </c:pt>
                <c:pt idx="104">
                  <c:v>5.2929592582084663E-2</c:v>
                </c:pt>
                <c:pt idx="105">
                  <c:v>5.2753546130156523E-2</c:v>
                </c:pt>
                <c:pt idx="106">
                  <c:v>5.2469676196218486E-2</c:v>
                </c:pt>
                <c:pt idx="107">
                  <c:v>5.2011628978854287E-2</c:v>
                </c:pt>
                <c:pt idx="108">
                  <c:v>5.1485486678960586E-2</c:v>
                </c:pt>
                <c:pt idx="109">
                  <c:v>5.0787528771037725E-2</c:v>
                </c:pt>
                <c:pt idx="110">
                  <c:v>5.0787803659067834E-2</c:v>
                </c:pt>
                <c:pt idx="111">
                  <c:v>5.0431784043781729E-2</c:v>
                </c:pt>
                <c:pt idx="112">
                  <c:v>4.9909261129177172E-2</c:v>
                </c:pt>
                <c:pt idx="113">
                  <c:v>4.9423348176010178E-2</c:v>
                </c:pt>
                <c:pt idx="114">
                  <c:v>4.9293004798563328E-2</c:v>
                </c:pt>
                <c:pt idx="115">
                  <c:v>4.886053548601485E-2</c:v>
                </c:pt>
                <c:pt idx="116">
                  <c:v>4.843528066373811E-2</c:v>
                </c:pt>
                <c:pt idx="117">
                  <c:v>4.8109699466972099E-2</c:v>
                </c:pt>
                <c:pt idx="118">
                  <c:v>4.7993842078763213E-2</c:v>
                </c:pt>
                <c:pt idx="119">
                  <c:v>4.8000722012988925E-2</c:v>
                </c:pt>
                <c:pt idx="120">
                  <c:v>4.7948034086655954E-2</c:v>
                </c:pt>
                <c:pt idx="121">
                  <c:v>4.8184352719692132E-2</c:v>
                </c:pt>
                <c:pt idx="122">
                  <c:v>4.864509034284277E-2</c:v>
                </c:pt>
                <c:pt idx="123">
                  <c:v>4.882780104942936E-2</c:v>
                </c:pt>
                <c:pt idx="124">
                  <c:v>4.8957201844960274E-2</c:v>
                </c:pt>
                <c:pt idx="125">
                  <c:v>4.9112283010314409E-2</c:v>
                </c:pt>
                <c:pt idx="126">
                  <c:v>4.945047450551688E-2</c:v>
                </c:pt>
                <c:pt idx="127">
                  <c:v>4.9418803758170746E-2</c:v>
                </c:pt>
                <c:pt idx="128">
                  <c:v>4.9587302433503892E-2</c:v>
                </c:pt>
                <c:pt idx="129">
                  <c:v>4.9425469184412492E-2</c:v>
                </c:pt>
                <c:pt idx="130">
                  <c:v>4.9401170183466708E-2</c:v>
                </c:pt>
                <c:pt idx="131">
                  <c:v>4.9652279814003823E-2</c:v>
                </c:pt>
                <c:pt idx="132">
                  <c:v>4.960306969750506E-2</c:v>
                </c:pt>
                <c:pt idx="133">
                  <c:v>4.977009710182527E-2</c:v>
                </c:pt>
                <c:pt idx="134">
                  <c:v>4.9757439270520711E-2</c:v>
                </c:pt>
                <c:pt idx="135">
                  <c:v>4.9805567042741639E-2</c:v>
                </c:pt>
                <c:pt idx="136">
                  <c:v>4.998823987006535E-2</c:v>
                </c:pt>
                <c:pt idx="137">
                  <c:v>4.9815124421354613E-2</c:v>
                </c:pt>
                <c:pt idx="138">
                  <c:v>5.0086583006803034E-2</c:v>
                </c:pt>
                <c:pt idx="139">
                  <c:v>5.0031724508967604E-2</c:v>
                </c:pt>
                <c:pt idx="140">
                  <c:v>5.0005818681575206E-2</c:v>
                </c:pt>
                <c:pt idx="141">
                  <c:v>4.9841847653585687E-2</c:v>
                </c:pt>
                <c:pt idx="142">
                  <c:v>4.9704280032278204E-2</c:v>
                </c:pt>
                <c:pt idx="143">
                  <c:v>4.9602570844847788E-2</c:v>
                </c:pt>
                <c:pt idx="144">
                  <c:v>4.9493856193383381E-2</c:v>
                </c:pt>
                <c:pt idx="145">
                  <c:v>4.9445913779423437E-2</c:v>
                </c:pt>
                <c:pt idx="146">
                  <c:v>4.9435173768641802E-2</c:v>
                </c:pt>
                <c:pt idx="147">
                  <c:v>4.9373351950339428E-2</c:v>
                </c:pt>
                <c:pt idx="148">
                  <c:v>4.9272821281673734E-2</c:v>
                </c:pt>
                <c:pt idx="149">
                  <c:v>4.9183559374148478E-2</c:v>
                </c:pt>
                <c:pt idx="150">
                  <c:v>4.9076188935279638E-2</c:v>
                </c:pt>
                <c:pt idx="151">
                  <c:v>4.8910715437803017E-2</c:v>
                </c:pt>
                <c:pt idx="152">
                  <c:v>4.8706626349267937E-2</c:v>
                </c:pt>
                <c:pt idx="153">
                  <c:v>4.8561550127626502E-2</c:v>
                </c:pt>
                <c:pt idx="154">
                  <c:v>4.8493627219691089E-2</c:v>
                </c:pt>
                <c:pt idx="155">
                  <c:v>4.8356138526035666E-2</c:v>
                </c:pt>
                <c:pt idx="156">
                  <c:v>4.8083982822856648E-2</c:v>
                </c:pt>
                <c:pt idx="157">
                  <c:v>4.7773264302739919E-2</c:v>
                </c:pt>
                <c:pt idx="158">
                  <c:v>4.7469447016580589E-2</c:v>
                </c:pt>
                <c:pt idx="159">
                  <c:v>4.7273985180244428E-2</c:v>
                </c:pt>
                <c:pt idx="160">
                  <c:v>4.6969679663447721E-2</c:v>
                </c:pt>
                <c:pt idx="161">
                  <c:v>4.6495983836972427E-2</c:v>
                </c:pt>
                <c:pt idx="162">
                  <c:v>4.5913503954607887E-2</c:v>
                </c:pt>
                <c:pt idx="163">
                  <c:v>4.5242165837086033E-2</c:v>
                </c:pt>
                <c:pt idx="164">
                  <c:v>4.4738948263767689E-2</c:v>
                </c:pt>
                <c:pt idx="165">
                  <c:v>4.4539594630873876E-2</c:v>
                </c:pt>
                <c:pt idx="166">
                  <c:v>4.4253794603288973E-2</c:v>
                </c:pt>
                <c:pt idx="167">
                  <c:v>4.4132803785687097E-2</c:v>
                </c:pt>
                <c:pt idx="168">
                  <c:v>4.3823193220098915E-2</c:v>
                </c:pt>
                <c:pt idx="169">
                  <c:v>4.3181650315393123E-2</c:v>
                </c:pt>
                <c:pt idx="170">
                  <c:v>4.2423370701955183E-2</c:v>
                </c:pt>
                <c:pt idx="171">
                  <c:v>4.178045314086818E-2</c:v>
                </c:pt>
                <c:pt idx="172">
                  <c:v>4.1187773527090465E-2</c:v>
                </c:pt>
                <c:pt idx="173">
                  <c:v>4.0537649479924581E-2</c:v>
                </c:pt>
                <c:pt idx="174">
                  <c:v>3.9746724691908673E-2</c:v>
                </c:pt>
                <c:pt idx="175">
                  <c:v>3.8909101015708748E-2</c:v>
                </c:pt>
                <c:pt idx="176">
                  <c:v>3.7889131790072243E-2</c:v>
                </c:pt>
                <c:pt idx="177">
                  <c:v>3.6897737086664543E-2</c:v>
                </c:pt>
                <c:pt idx="178">
                  <c:v>3.6016389340745081E-2</c:v>
                </c:pt>
                <c:pt idx="179">
                  <c:v>3.5069254251268278E-2</c:v>
                </c:pt>
                <c:pt idx="180">
                  <c:v>3.4016424171072097E-2</c:v>
                </c:pt>
                <c:pt idx="181">
                  <c:v>3.3011998532223238E-2</c:v>
                </c:pt>
                <c:pt idx="182">
                  <c:v>3.2203668245355262E-2</c:v>
                </c:pt>
                <c:pt idx="183">
                  <c:v>3.1508360867554437E-2</c:v>
                </c:pt>
                <c:pt idx="184">
                  <c:v>3.1119342750333224E-2</c:v>
                </c:pt>
                <c:pt idx="185">
                  <c:v>3.1371844051827871E-2</c:v>
                </c:pt>
                <c:pt idx="186">
                  <c:v>3.1941387534462309E-2</c:v>
                </c:pt>
                <c:pt idx="187">
                  <c:v>3.2107712126303853E-2</c:v>
                </c:pt>
                <c:pt idx="188">
                  <c:v>3.22358658620285E-2</c:v>
                </c:pt>
                <c:pt idx="189">
                  <c:v>3.2909067911812584E-2</c:v>
                </c:pt>
                <c:pt idx="190">
                  <c:v>3.3735186712852167E-2</c:v>
                </c:pt>
                <c:pt idx="191">
                  <c:v>3.4571023436168073E-2</c:v>
                </c:pt>
                <c:pt idx="192">
                  <c:v>3.5564990789194534E-2</c:v>
                </c:pt>
                <c:pt idx="193">
                  <c:v>3.6805694994991853E-2</c:v>
                </c:pt>
                <c:pt idx="194">
                  <c:v>3.8070307010831202E-2</c:v>
                </c:pt>
                <c:pt idx="195">
                  <c:v>3.9733037613320338E-2</c:v>
                </c:pt>
                <c:pt idx="196">
                  <c:v>4.15229473564823E-2</c:v>
                </c:pt>
                <c:pt idx="197">
                  <c:v>4.2317455617059761E-2</c:v>
                </c:pt>
                <c:pt idx="198">
                  <c:v>4.2256093371583842E-2</c:v>
                </c:pt>
                <c:pt idx="199">
                  <c:v>4.2270782218037803E-2</c:v>
                </c:pt>
                <c:pt idx="200">
                  <c:v>4.2691626668735105E-2</c:v>
                </c:pt>
                <c:pt idx="201">
                  <c:v>4.2727489932068076E-2</c:v>
                </c:pt>
                <c:pt idx="202">
                  <c:v>4.3433597079422438E-2</c:v>
                </c:pt>
                <c:pt idx="203">
                  <c:v>4.4036541338756272E-2</c:v>
                </c:pt>
                <c:pt idx="204">
                  <c:v>4.4690546381268799E-2</c:v>
                </c:pt>
                <c:pt idx="205">
                  <c:v>4.5061416240909855E-2</c:v>
                </c:pt>
                <c:pt idx="206">
                  <c:v>4.5528833961599346E-2</c:v>
                </c:pt>
                <c:pt idx="207">
                  <c:v>4.6408334302100625E-2</c:v>
                </c:pt>
                <c:pt idx="208">
                  <c:v>4.6727144311035487E-2</c:v>
                </c:pt>
                <c:pt idx="209">
                  <c:v>4.5933074808680897E-2</c:v>
                </c:pt>
                <c:pt idx="210">
                  <c:v>4.5458556284094044E-2</c:v>
                </c:pt>
                <c:pt idx="211">
                  <c:v>4.4982543631683386E-2</c:v>
                </c:pt>
                <c:pt idx="212">
                  <c:v>4.4102460062885394E-2</c:v>
                </c:pt>
                <c:pt idx="213">
                  <c:v>4.3000128272127902E-2</c:v>
                </c:pt>
                <c:pt idx="214">
                  <c:v>4.2138980055290584E-2</c:v>
                </c:pt>
                <c:pt idx="215">
                  <c:v>4.1573558266447291E-2</c:v>
                </c:pt>
                <c:pt idx="216">
                  <c:v>4.1228796884872097E-2</c:v>
                </c:pt>
                <c:pt idx="217">
                  <c:v>4.1201351537662807E-2</c:v>
                </c:pt>
                <c:pt idx="218">
                  <c:v>4.1116521424321394E-2</c:v>
                </c:pt>
                <c:pt idx="219">
                  <c:v>4.0833271350109612E-2</c:v>
                </c:pt>
                <c:pt idx="220">
                  <c:v>4.0646503270401729E-2</c:v>
                </c:pt>
                <c:pt idx="221">
                  <c:v>4.0580766725973036E-2</c:v>
                </c:pt>
                <c:pt idx="222">
                  <c:v>4.0481026764708099E-2</c:v>
                </c:pt>
                <c:pt idx="223">
                  <c:v>4.0078984356449632E-2</c:v>
                </c:pt>
                <c:pt idx="224">
                  <c:v>3.9897748440431841E-2</c:v>
                </c:pt>
                <c:pt idx="225">
                  <c:v>3.9882528257295241E-2</c:v>
                </c:pt>
                <c:pt idx="226">
                  <c:v>3.9796689242412975E-2</c:v>
                </c:pt>
                <c:pt idx="227">
                  <c:v>3.9436771868554411E-2</c:v>
                </c:pt>
                <c:pt idx="228">
                  <c:v>3.9132053057607113E-2</c:v>
                </c:pt>
                <c:pt idx="229">
                  <c:v>3.8954446827559205E-2</c:v>
                </c:pt>
                <c:pt idx="230">
                  <c:v>3.8789704908719032E-2</c:v>
                </c:pt>
                <c:pt idx="231">
                  <c:v>3.8335020256001204E-2</c:v>
                </c:pt>
                <c:pt idx="232">
                  <c:v>3.7957468862010922E-2</c:v>
                </c:pt>
                <c:pt idx="233">
                  <c:v>3.7851513476980285E-2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6F7-A490-D33B3A9C5818}"/>
            </c:ext>
          </c:extLst>
        </c:ser>
        <c:ser>
          <c:idx val="2"/>
          <c:order val="1"/>
          <c:tx>
            <c:v>FHFA</c:v>
          </c:tx>
          <c:spPr>
            <a:ln>
              <a:solidFill>
                <a:schemeClr val="tx2"/>
              </a:solidFill>
            </a:ln>
          </c:spPr>
          <c:marker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'rent-price data'!$A$3:$A$236</c:f>
              <c:numCache>
                <c:formatCode>General</c:formatCode>
                <c:ptCount val="234"/>
                <c:pt idx="0">
                  <c:v>1960.1</c:v>
                </c:pt>
                <c:pt idx="1">
                  <c:v>1960.1999999999998</c:v>
                </c:pt>
                <c:pt idx="2">
                  <c:v>1960.2999999999997</c:v>
                </c:pt>
                <c:pt idx="3">
                  <c:v>1960.3999999999996</c:v>
                </c:pt>
                <c:pt idx="4">
                  <c:v>1961.0999999999997</c:v>
                </c:pt>
                <c:pt idx="5">
                  <c:v>1961.1999999999996</c:v>
                </c:pt>
                <c:pt idx="6">
                  <c:v>1961.2999999999995</c:v>
                </c:pt>
                <c:pt idx="7">
                  <c:v>1961.3999999999994</c:v>
                </c:pt>
                <c:pt idx="8">
                  <c:v>1962.0999999999995</c:v>
                </c:pt>
                <c:pt idx="9">
                  <c:v>1962.1999999999994</c:v>
                </c:pt>
                <c:pt idx="10">
                  <c:v>1962.2999999999993</c:v>
                </c:pt>
                <c:pt idx="11">
                  <c:v>1962.3999999999992</c:v>
                </c:pt>
                <c:pt idx="12">
                  <c:v>1963.0999999999992</c:v>
                </c:pt>
                <c:pt idx="13">
                  <c:v>1963.1999999999991</c:v>
                </c:pt>
                <c:pt idx="14">
                  <c:v>1963.299999999999</c:v>
                </c:pt>
                <c:pt idx="15">
                  <c:v>1963.399999999999</c:v>
                </c:pt>
                <c:pt idx="16">
                  <c:v>1964.099999999999</c:v>
                </c:pt>
                <c:pt idx="17">
                  <c:v>1964.1999999999989</c:v>
                </c:pt>
                <c:pt idx="18">
                  <c:v>1964.2999999999988</c:v>
                </c:pt>
                <c:pt idx="19">
                  <c:v>1964.3999999999987</c:v>
                </c:pt>
                <c:pt idx="20">
                  <c:v>1965.0999999999988</c:v>
                </c:pt>
                <c:pt idx="21">
                  <c:v>1965.1999999999987</c:v>
                </c:pt>
                <c:pt idx="22">
                  <c:v>1965.2999999999986</c:v>
                </c:pt>
                <c:pt idx="23">
                  <c:v>1965.3999999999985</c:v>
                </c:pt>
                <c:pt idx="24">
                  <c:v>1966.0999999999985</c:v>
                </c:pt>
                <c:pt idx="25">
                  <c:v>1966.1999999999985</c:v>
                </c:pt>
                <c:pt idx="26">
                  <c:v>1966.2999999999984</c:v>
                </c:pt>
                <c:pt idx="27">
                  <c:v>1966.3999999999983</c:v>
                </c:pt>
                <c:pt idx="28">
                  <c:v>1967.0999999999983</c:v>
                </c:pt>
                <c:pt idx="29">
                  <c:v>1967.1999999999982</c:v>
                </c:pt>
                <c:pt idx="30">
                  <c:v>1967.2999999999981</c:v>
                </c:pt>
                <c:pt idx="31">
                  <c:v>1967.399999999998</c:v>
                </c:pt>
                <c:pt idx="32">
                  <c:v>1968.0999999999981</c:v>
                </c:pt>
                <c:pt idx="33">
                  <c:v>1968.199999999998</c:v>
                </c:pt>
                <c:pt idx="34">
                  <c:v>1968.2999999999979</c:v>
                </c:pt>
                <c:pt idx="35">
                  <c:v>1968.3999999999978</c:v>
                </c:pt>
                <c:pt idx="36">
                  <c:v>1969.0999999999979</c:v>
                </c:pt>
                <c:pt idx="37">
                  <c:v>1969.1999999999978</c:v>
                </c:pt>
                <c:pt idx="38">
                  <c:v>1969.2999999999977</c:v>
                </c:pt>
                <c:pt idx="39">
                  <c:v>1969.3999999999976</c:v>
                </c:pt>
                <c:pt idx="40">
                  <c:v>1970.0999999999976</c:v>
                </c:pt>
                <c:pt idx="41">
                  <c:v>1970.1999999999975</c:v>
                </c:pt>
                <c:pt idx="42">
                  <c:v>1970.2999999999975</c:v>
                </c:pt>
                <c:pt idx="43">
                  <c:v>1970.3999999999974</c:v>
                </c:pt>
                <c:pt idx="44">
                  <c:v>1971.0999999999974</c:v>
                </c:pt>
                <c:pt idx="45">
                  <c:v>1971.1999999999973</c:v>
                </c:pt>
                <c:pt idx="46">
                  <c:v>1971.2999999999972</c:v>
                </c:pt>
                <c:pt idx="47">
                  <c:v>1971.3999999999971</c:v>
                </c:pt>
                <c:pt idx="48">
                  <c:v>1972.0999999999972</c:v>
                </c:pt>
                <c:pt idx="49">
                  <c:v>1972.1999999999971</c:v>
                </c:pt>
                <c:pt idx="50">
                  <c:v>1972.299999999997</c:v>
                </c:pt>
                <c:pt idx="51">
                  <c:v>1972.3999999999969</c:v>
                </c:pt>
                <c:pt idx="52">
                  <c:v>1973.099999999997</c:v>
                </c:pt>
                <c:pt idx="53">
                  <c:v>1973.1999999999969</c:v>
                </c:pt>
                <c:pt idx="54">
                  <c:v>1973.2999999999968</c:v>
                </c:pt>
                <c:pt idx="55">
                  <c:v>1973.3999999999967</c:v>
                </c:pt>
                <c:pt idx="56">
                  <c:v>1974.0999999999967</c:v>
                </c:pt>
                <c:pt idx="57">
                  <c:v>1974.1999999999966</c:v>
                </c:pt>
                <c:pt idx="58">
                  <c:v>1974.2999999999965</c:v>
                </c:pt>
                <c:pt idx="59">
                  <c:v>1974.3999999999965</c:v>
                </c:pt>
                <c:pt idx="60">
                  <c:v>1975.0999999999965</c:v>
                </c:pt>
                <c:pt idx="61">
                  <c:v>1975.1999999999964</c:v>
                </c:pt>
                <c:pt idx="62">
                  <c:v>1975.2999999999963</c:v>
                </c:pt>
                <c:pt idx="63">
                  <c:v>1975.3999999999962</c:v>
                </c:pt>
                <c:pt idx="64">
                  <c:v>1976.0999999999963</c:v>
                </c:pt>
                <c:pt idx="65">
                  <c:v>1976.1999999999962</c:v>
                </c:pt>
                <c:pt idx="66">
                  <c:v>1976.2999999999961</c:v>
                </c:pt>
                <c:pt idx="67">
                  <c:v>1976.399999999996</c:v>
                </c:pt>
                <c:pt idx="68">
                  <c:v>1977.099999999996</c:v>
                </c:pt>
                <c:pt idx="69">
                  <c:v>1977.199999999996</c:v>
                </c:pt>
                <c:pt idx="70">
                  <c:v>1977.2999999999959</c:v>
                </c:pt>
                <c:pt idx="71">
                  <c:v>1977.3999999999958</c:v>
                </c:pt>
                <c:pt idx="72">
                  <c:v>1978.0999999999958</c:v>
                </c:pt>
                <c:pt idx="73">
                  <c:v>1978.1999999999957</c:v>
                </c:pt>
                <c:pt idx="74">
                  <c:v>1978.2999999999956</c:v>
                </c:pt>
                <c:pt idx="75">
                  <c:v>1978.3999999999955</c:v>
                </c:pt>
                <c:pt idx="76">
                  <c:v>1979.0999999999956</c:v>
                </c:pt>
                <c:pt idx="77">
                  <c:v>1979.1999999999955</c:v>
                </c:pt>
                <c:pt idx="78">
                  <c:v>1979.2999999999954</c:v>
                </c:pt>
                <c:pt idx="79">
                  <c:v>1979.3999999999953</c:v>
                </c:pt>
                <c:pt idx="80">
                  <c:v>1980.0999999999954</c:v>
                </c:pt>
                <c:pt idx="81">
                  <c:v>1980.1999999999953</c:v>
                </c:pt>
                <c:pt idx="82">
                  <c:v>1980.2999999999952</c:v>
                </c:pt>
                <c:pt idx="83">
                  <c:v>1980.3999999999951</c:v>
                </c:pt>
                <c:pt idx="84">
                  <c:v>1981.0999999999951</c:v>
                </c:pt>
                <c:pt idx="85">
                  <c:v>1981.199999999995</c:v>
                </c:pt>
                <c:pt idx="86">
                  <c:v>1981.299999999995</c:v>
                </c:pt>
                <c:pt idx="87">
                  <c:v>1981.3999999999949</c:v>
                </c:pt>
                <c:pt idx="88">
                  <c:v>1982.0999999999949</c:v>
                </c:pt>
                <c:pt idx="89">
                  <c:v>1982.1999999999948</c:v>
                </c:pt>
                <c:pt idx="90">
                  <c:v>1982.2999999999947</c:v>
                </c:pt>
                <c:pt idx="91">
                  <c:v>1982.3999999999946</c:v>
                </c:pt>
                <c:pt idx="92">
                  <c:v>1983.0999999999947</c:v>
                </c:pt>
                <c:pt idx="93">
                  <c:v>1983.1999999999946</c:v>
                </c:pt>
                <c:pt idx="94">
                  <c:v>1983.2999999999945</c:v>
                </c:pt>
                <c:pt idx="95">
                  <c:v>1983.3999999999944</c:v>
                </c:pt>
                <c:pt idx="96">
                  <c:v>1984.0999999999945</c:v>
                </c:pt>
                <c:pt idx="97">
                  <c:v>1984.1999999999944</c:v>
                </c:pt>
                <c:pt idx="98">
                  <c:v>1984.2999999999943</c:v>
                </c:pt>
                <c:pt idx="99">
                  <c:v>1984.3999999999942</c:v>
                </c:pt>
                <c:pt idx="100">
                  <c:v>1985.0999999999942</c:v>
                </c:pt>
                <c:pt idx="101">
                  <c:v>1985.1999999999941</c:v>
                </c:pt>
                <c:pt idx="102">
                  <c:v>1985.299999999994</c:v>
                </c:pt>
                <c:pt idx="103">
                  <c:v>1985.399999999994</c:v>
                </c:pt>
                <c:pt idx="104">
                  <c:v>1986.099999999994</c:v>
                </c:pt>
                <c:pt idx="105">
                  <c:v>1986.1999999999939</c:v>
                </c:pt>
                <c:pt idx="106">
                  <c:v>1986.2999999999938</c:v>
                </c:pt>
                <c:pt idx="107">
                  <c:v>1986.3999999999937</c:v>
                </c:pt>
                <c:pt idx="108">
                  <c:v>1987.0999999999938</c:v>
                </c:pt>
                <c:pt idx="109">
                  <c:v>1987.1999999999937</c:v>
                </c:pt>
                <c:pt idx="110">
                  <c:v>1987.2999999999936</c:v>
                </c:pt>
                <c:pt idx="111">
                  <c:v>1987.3999999999935</c:v>
                </c:pt>
                <c:pt idx="112">
                  <c:v>1988.0999999999935</c:v>
                </c:pt>
                <c:pt idx="113">
                  <c:v>1988.1999999999935</c:v>
                </c:pt>
                <c:pt idx="114">
                  <c:v>1988.2999999999934</c:v>
                </c:pt>
                <c:pt idx="115">
                  <c:v>1988.3999999999933</c:v>
                </c:pt>
                <c:pt idx="116">
                  <c:v>1989.0999999999933</c:v>
                </c:pt>
                <c:pt idx="117">
                  <c:v>1989.1999999999932</c:v>
                </c:pt>
                <c:pt idx="118">
                  <c:v>1989.2999999999931</c:v>
                </c:pt>
                <c:pt idx="119">
                  <c:v>1989.399999999993</c:v>
                </c:pt>
                <c:pt idx="120">
                  <c:v>1990.0999999999931</c:v>
                </c:pt>
                <c:pt idx="121">
                  <c:v>1990.199999999993</c:v>
                </c:pt>
                <c:pt idx="122">
                  <c:v>1990.2999999999929</c:v>
                </c:pt>
                <c:pt idx="123">
                  <c:v>1990.3999999999928</c:v>
                </c:pt>
                <c:pt idx="124">
                  <c:v>1991.0999999999929</c:v>
                </c:pt>
                <c:pt idx="125">
                  <c:v>1991.1999999999928</c:v>
                </c:pt>
                <c:pt idx="126">
                  <c:v>1991.2999999999927</c:v>
                </c:pt>
                <c:pt idx="127">
                  <c:v>1991.3999999999926</c:v>
                </c:pt>
                <c:pt idx="128">
                  <c:v>1992.0999999999926</c:v>
                </c:pt>
                <c:pt idx="129">
                  <c:v>1992.1999999999925</c:v>
                </c:pt>
                <c:pt idx="130">
                  <c:v>1992.2999999999925</c:v>
                </c:pt>
                <c:pt idx="131">
                  <c:v>1992.3999999999924</c:v>
                </c:pt>
                <c:pt idx="132">
                  <c:v>1993.0999999999924</c:v>
                </c:pt>
                <c:pt idx="133">
                  <c:v>1993.1999999999923</c:v>
                </c:pt>
                <c:pt idx="134">
                  <c:v>1993.2999999999922</c:v>
                </c:pt>
                <c:pt idx="135">
                  <c:v>1993.3999999999921</c:v>
                </c:pt>
                <c:pt idx="136">
                  <c:v>1994.0999999999922</c:v>
                </c:pt>
                <c:pt idx="137">
                  <c:v>1994.1999999999921</c:v>
                </c:pt>
                <c:pt idx="138">
                  <c:v>1994.299999999992</c:v>
                </c:pt>
                <c:pt idx="139">
                  <c:v>1994.3999999999919</c:v>
                </c:pt>
                <c:pt idx="140">
                  <c:v>1995.099999999992</c:v>
                </c:pt>
                <c:pt idx="141">
                  <c:v>1995.1999999999919</c:v>
                </c:pt>
                <c:pt idx="142">
                  <c:v>1995.2999999999918</c:v>
                </c:pt>
                <c:pt idx="143">
                  <c:v>1995.3999999999917</c:v>
                </c:pt>
                <c:pt idx="144">
                  <c:v>1996.0999999999917</c:v>
                </c:pt>
                <c:pt idx="145">
                  <c:v>1996.1999999999916</c:v>
                </c:pt>
                <c:pt idx="146">
                  <c:v>1996.2999999999915</c:v>
                </c:pt>
                <c:pt idx="147">
                  <c:v>1996.3999999999915</c:v>
                </c:pt>
                <c:pt idx="148">
                  <c:v>1997.0999999999915</c:v>
                </c:pt>
                <c:pt idx="149">
                  <c:v>1997.1999999999914</c:v>
                </c:pt>
                <c:pt idx="150">
                  <c:v>1997.2999999999913</c:v>
                </c:pt>
                <c:pt idx="151">
                  <c:v>1997.3999999999912</c:v>
                </c:pt>
                <c:pt idx="152">
                  <c:v>1998.0999999999913</c:v>
                </c:pt>
                <c:pt idx="153">
                  <c:v>1998.1999999999912</c:v>
                </c:pt>
                <c:pt idx="154">
                  <c:v>1998.2999999999911</c:v>
                </c:pt>
                <c:pt idx="155">
                  <c:v>1998.399999999991</c:v>
                </c:pt>
                <c:pt idx="156">
                  <c:v>1999.099999999991</c:v>
                </c:pt>
                <c:pt idx="157">
                  <c:v>1999.199999999991</c:v>
                </c:pt>
                <c:pt idx="158">
                  <c:v>1999.2999999999909</c:v>
                </c:pt>
                <c:pt idx="159">
                  <c:v>1999.3999999999908</c:v>
                </c:pt>
                <c:pt idx="160">
                  <c:v>2000.0999999999908</c:v>
                </c:pt>
                <c:pt idx="161">
                  <c:v>2000.1999999999907</c:v>
                </c:pt>
                <c:pt idx="162">
                  <c:v>2000.2999999999906</c:v>
                </c:pt>
                <c:pt idx="163">
                  <c:v>2000.3999999999905</c:v>
                </c:pt>
                <c:pt idx="164">
                  <c:v>2001.0999999999906</c:v>
                </c:pt>
                <c:pt idx="165">
                  <c:v>2001.1999999999905</c:v>
                </c:pt>
                <c:pt idx="166">
                  <c:v>2001.2999999999904</c:v>
                </c:pt>
                <c:pt idx="167">
                  <c:v>2001.3999999999903</c:v>
                </c:pt>
                <c:pt idx="168">
                  <c:v>2002.0999999999904</c:v>
                </c:pt>
                <c:pt idx="169">
                  <c:v>2002.1999999999903</c:v>
                </c:pt>
                <c:pt idx="170">
                  <c:v>2002.2999999999902</c:v>
                </c:pt>
                <c:pt idx="171">
                  <c:v>2002.3999999999901</c:v>
                </c:pt>
                <c:pt idx="172">
                  <c:v>2003.0999999999901</c:v>
                </c:pt>
                <c:pt idx="173">
                  <c:v>2003.19999999999</c:v>
                </c:pt>
                <c:pt idx="174">
                  <c:v>2003.29999999999</c:v>
                </c:pt>
                <c:pt idx="175">
                  <c:v>2003.3999999999899</c:v>
                </c:pt>
                <c:pt idx="176">
                  <c:v>2004.0999999999899</c:v>
                </c:pt>
                <c:pt idx="177">
                  <c:v>2004.1999999999898</c:v>
                </c:pt>
                <c:pt idx="178">
                  <c:v>2004.2999999999897</c:v>
                </c:pt>
                <c:pt idx="179">
                  <c:v>2004.3999999999896</c:v>
                </c:pt>
                <c:pt idx="180">
                  <c:v>2005.0999999999897</c:v>
                </c:pt>
                <c:pt idx="181">
                  <c:v>2005.1999999999896</c:v>
                </c:pt>
                <c:pt idx="182">
                  <c:v>2005.2999999999895</c:v>
                </c:pt>
                <c:pt idx="183">
                  <c:v>2005.3999999999894</c:v>
                </c:pt>
                <c:pt idx="184">
                  <c:v>2006.0999999999894</c:v>
                </c:pt>
                <c:pt idx="185">
                  <c:v>2006.1999999999894</c:v>
                </c:pt>
                <c:pt idx="186">
                  <c:v>2006.2999999999893</c:v>
                </c:pt>
                <c:pt idx="187">
                  <c:v>2006.3999999999892</c:v>
                </c:pt>
                <c:pt idx="188">
                  <c:v>2007.0999999999892</c:v>
                </c:pt>
                <c:pt idx="189">
                  <c:v>2007.1999999999891</c:v>
                </c:pt>
                <c:pt idx="190">
                  <c:v>2007.299999999989</c:v>
                </c:pt>
                <c:pt idx="191">
                  <c:v>2007.3999999999889</c:v>
                </c:pt>
                <c:pt idx="192">
                  <c:v>2008.099999999989</c:v>
                </c:pt>
                <c:pt idx="193">
                  <c:v>2008.1999999999889</c:v>
                </c:pt>
                <c:pt idx="194">
                  <c:v>2008.2999999999888</c:v>
                </c:pt>
                <c:pt idx="195">
                  <c:v>2008.3999999999887</c:v>
                </c:pt>
                <c:pt idx="196">
                  <c:v>2009.0999999999888</c:v>
                </c:pt>
                <c:pt idx="197">
                  <c:v>2009.1999999999887</c:v>
                </c:pt>
                <c:pt idx="198">
                  <c:v>2009.2999999999886</c:v>
                </c:pt>
                <c:pt idx="199">
                  <c:v>2009.3999999999885</c:v>
                </c:pt>
                <c:pt idx="200">
                  <c:v>2010.0999999999885</c:v>
                </c:pt>
                <c:pt idx="201">
                  <c:v>2010.1999999999884</c:v>
                </c:pt>
                <c:pt idx="202">
                  <c:v>2010.2999999999884</c:v>
                </c:pt>
                <c:pt idx="203">
                  <c:v>2010.3999999999883</c:v>
                </c:pt>
                <c:pt idx="204">
                  <c:v>2011.0999999999883</c:v>
                </c:pt>
                <c:pt idx="205">
                  <c:v>2011.1999999999882</c:v>
                </c:pt>
                <c:pt idx="206">
                  <c:v>2011.2999999999881</c:v>
                </c:pt>
                <c:pt idx="207">
                  <c:v>2011.399999999988</c:v>
                </c:pt>
                <c:pt idx="208">
                  <c:v>2012.0999999999881</c:v>
                </c:pt>
                <c:pt idx="209">
                  <c:v>2012.199999999988</c:v>
                </c:pt>
                <c:pt idx="210">
                  <c:v>2012.2999999999879</c:v>
                </c:pt>
                <c:pt idx="211">
                  <c:v>2012.3999999999878</c:v>
                </c:pt>
                <c:pt idx="212">
                  <c:v>2013.0999999999879</c:v>
                </c:pt>
                <c:pt idx="213">
                  <c:v>2013.1999999999878</c:v>
                </c:pt>
                <c:pt idx="214">
                  <c:v>2013.2999999999877</c:v>
                </c:pt>
                <c:pt idx="215">
                  <c:v>2013.3999999999876</c:v>
                </c:pt>
                <c:pt idx="216">
                  <c:v>2014.0999999999876</c:v>
                </c:pt>
                <c:pt idx="217">
                  <c:v>2014.1999999999875</c:v>
                </c:pt>
                <c:pt idx="218">
                  <c:v>2014.2999999999874</c:v>
                </c:pt>
                <c:pt idx="219">
                  <c:v>2014.3999999999874</c:v>
                </c:pt>
                <c:pt idx="220">
                  <c:v>2015.0999999999874</c:v>
                </c:pt>
                <c:pt idx="221">
                  <c:v>2015.1999999999873</c:v>
                </c:pt>
                <c:pt idx="222">
                  <c:v>2015.2999999999872</c:v>
                </c:pt>
                <c:pt idx="223">
                  <c:v>2015.3999999999871</c:v>
                </c:pt>
                <c:pt idx="224">
                  <c:v>2016.0999999999872</c:v>
                </c:pt>
                <c:pt idx="225">
                  <c:v>2016.1999999999871</c:v>
                </c:pt>
                <c:pt idx="226">
                  <c:v>2016.299999999987</c:v>
                </c:pt>
                <c:pt idx="227">
                  <c:v>2016.3999999999869</c:v>
                </c:pt>
                <c:pt idx="228">
                  <c:v>2017.0999999999869</c:v>
                </c:pt>
                <c:pt idx="229">
                  <c:v>2017.1999999999869</c:v>
                </c:pt>
                <c:pt idx="230">
                  <c:v>2017.2999999999868</c:v>
                </c:pt>
                <c:pt idx="231">
                  <c:v>2017.3999999999867</c:v>
                </c:pt>
                <c:pt idx="232">
                  <c:v>2018.0999999999867</c:v>
                </c:pt>
                <c:pt idx="233">
                  <c:v>2018.1999999999866</c:v>
                </c:pt>
              </c:numCache>
            </c:numRef>
          </c:cat>
          <c:val>
            <c:numRef>
              <c:f>'rent-price data'!$F$3:$F$236</c:f>
              <c:numCache>
                <c:formatCode>0.00%</c:formatCode>
                <c:ptCount val="234"/>
                <c:pt idx="0">
                  <c:v>5.604415688348658E-2</c:v>
                </c:pt>
                <c:pt idx="1">
                  <c:v>5.6019216788190378E-2</c:v>
                </c:pt>
                <c:pt idx="2">
                  <c:v>5.599390023895269E-2</c:v>
                </c:pt>
                <c:pt idx="3">
                  <c:v>5.611178882233292E-2</c:v>
                </c:pt>
                <c:pt idx="4">
                  <c:v>5.6084563992020248E-2</c:v>
                </c:pt>
                <c:pt idx="5">
                  <c:v>5.6058988637238731E-2</c:v>
                </c:pt>
                <c:pt idx="6">
                  <c:v>5.6038714137573456E-2</c:v>
                </c:pt>
                <c:pt idx="7">
                  <c:v>5.6171915870790096E-2</c:v>
                </c:pt>
                <c:pt idx="8">
                  <c:v>5.6180678243354119E-2</c:v>
                </c:pt>
                <c:pt idx="9">
                  <c:v>5.6217896789727231E-2</c:v>
                </c:pt>
                <c:pt idx="10">
                  <c:v>5.628863923419531E-2</c:v>
                </c:pt>
                <c:pt idx="11">
                  <c:v>5.6391603237734608E-2</c:v>
                </c:pt>
                <c:pt idx="12">
                  <c:v>5.6506700052175389E-2</c:v>
                </c:pt>
                <c:pt idx="13">
                  <c:v>5.6583063739256763E-2</c:v>
                </c:pt>
                <c:pt idx="14">
                  <c:v>5.6524670762080349E-2</c:v>
                </c:pt>
                <c:pt idx="15">
                  <c:v>5.6291490451011693E-2</c:v>
                </c:pt>
                <c:pt idx="16">
                  <c:v>5.5978168587022439E-2</c:v>
                </c:pt>
                <c:pt idx="17">
                  <c:v>5.5637387262122404E-2</c:v>
                </c:pt>
                <c:pt idx="18">
                  <c:v>5.5263737986592371E-2</c:v>
                </c:pt>
                <c:pt idx="19">
                  <c:v>5.4931378646871788E-2</c:v>
                </c:pt>
                <c:pt idx="20">
                  <c:v>5.4840933078975203E-2</c:v>
                </c:pt>
                <c:pt idx="21">
                  <c:v>5.4820127613786671E-2</c:v>
                </c:pt>
                <c:pt idx="22">
                  <c:v>5.4702688397626348E-2</c:v>
                </c:pt>
                <c:pt idx="23">
                  <c:v>5.4367168125949043E-2</c:v>
                </c:pt>
                <c:pt idx="24">
                  <c:v>5.3984963312653372E-2</c:v>
                </c:pt>
                <c:pt idx="25">
                  <c:v>5.3371429923315734E-2</c:v>
                </c:pt>
                <c:pt idx="26">
                  <c:v>5.2866741038007405E-2</c:v>
                </c:pt>
                <c:pt idx="27">
                  <c:v>5.2419553062507604E-2</c:v>
                </c:pt>
                <c:pt idx="28">
                  <c:v>5.197258222944099E-2</c:v>
                </c:pt>
                <c:pt idx="29">
                  <c:v>5.1550890358731762E-2</c:v>
                </c:pt>
                <c:pt idx="30">
                  <c:v>5.1192169928706115E-2</c:v>
                </c:pt>
                <c:pt idx="31">
                  <c:v>5.0827257229065684E-2</c:v>
                </c:pt>
                <c:pt idx="32">
                  <c:v>5.0137332325447086E-2</c:v>
                </c:pt>
                <c:pt idx="33">
                  <c:v>4.9612999330905988E-2</c:v>
                </c:pt>
                <c:pt idx="34">
                  <c:v>4.9317794393382478E-2</c:v>
                </c:pt>
                <c:pt idx="35">
                  <c:v>4.9323423417407357E-2</c:v>
                </c:pt>
                <c:pt idx="36">
                  <c:v>4.9769745586291152E-2</c:v>
                </c:pt>
                <c:pt idx="37">
                  <c:v>5.0752336679976209E-2</c:v>
                </c:pt>
                <c:pt idx="38">
                  <c:v>5.2169496968242773E-2</c:v>
                </c:pt>
                <c:pt idx="39">
                  <c:v>5.3876631252322497E-2</c:v>
                </c:pt>
                <c:pt idx="40">
                  <c:v>5.5686173647823183E-2</c:v>
                </c:pt>
                <c:pt idx="41">
                  <c:v>5.721247779594122E-2</c:v>
                </c:pt>
                <c:pt idx="42">
                  <c:v>5.8519925901296725E-2</c:v>
                </c:pt>
                <c:pt idx="43">
                  <c:v>5.9854669128659346E-2</c:v>
                </c:pt>
                <c:pt idx="44">
                  <c:v>6.0406211766474031E-2</c:v>
                </c:pt>
                <c:pt idx="45">
                  <c:v>6.0825942514756925E-2</c:v>
                </c:pt>
                <c:pt idx="46">
                  <c:v>6.0775347721866345E-2</c:v>
                </c:pt>
                <c:pt idx="47">
                  <c:v>6.0706188691104182E-2</c:v>
                </c:pt>
                <c:pt idx="48">
                  <c:v>6.0462414262797588E-2</c:v>
                </c:pt>
                <c:pt idx="49">
                  <c:v>6.0175290562459044E-2</c:v>
                </c:pt>
                <c:pt idx="50">
                  <c:v>5.9547983827106105E-2</c:v>
                </c:pt>
                <c:pt idx="51">
                  <c:v>5.9023801265648823E-2</c:v>
                </c:pt>
                <c:pt idx="52">
                  <c:v>5.8721527224820991E-2</c:v>
                </c:pt>
                <c:pt idx="53">
                  <c:v>5.8023526577806323E-2</c:v>
                </c:pt>
                <c:pt idx="54">
                  <c:v>5.7480992608632694E-2</c:v>
                </c:pt>
                <c:pt idx="55">
                  <c:v>5.6994037680458069E-2</c:v>
                </c:pt>
                <c:pt idx="56">
                  <c:v>5.6775102522745514E-2</c:v>
                </c:pt>
                <c:pt idx="57">
                  <c:v>5.6416054581445316E-2</c:v>
                </c:pt>
                <c:pt idx="58">
                  <c:v>5.6256527163157745E-2</c:v>
                </c:pt>
                <c:pt idx="59">
                  <c:v>5.6258480145858505E-2</c:v>
                </c:pt>
                <c:pt idx="60">
                  <c:v>5.6179651427055999E-2</c:v>
                </c:pt>
                <c:pt idx="61">
                  <c:v>5.597364886188648E-2</c:v>
                </c:pt>
                <c:pt idx="62">
                  <c:v>5.5854862376610276E-2</c:v>
                </c:pt>
                <c:pt idx="63">
                  <c:v>5.5861413743088624E-2</c:v>
                </c:pt>
                <c:pt idx="64">
                  <c:v>5.577786755098206E-2</c:v>
                </c:pt>
                <c:pt idx="65">
                  <c:v>5.5433794512300141E-2</c:v>
                </c:pt>
                <c:pt idx="66">
                  <c:v>5.5108657243319981E-2</c:v>
                </c:pt>
                <c:pt idx="67">
                  <c:v>5.46545264919827E-2</c:v>
                </c:pt>
                <c:pt idx="68">
                  <c:v>5.4274495711499941E-2</c:v>
                </c:pt>
                <c:pt idx="69">
                  <c:v>5.3532110009865568E-2</c:v>
                </c:pt>
                <c:pt idx="70">
                  <c:v>5.2760355353607687E-2</c:v>
                </c:pt>
                <c:pt idx="71">
                  <c:v>5.1998955165154279E-2</c:v>
                </c:pt>
                <c:pt idx="72">
                  <c:v>5.1199414542153661E-2</c:v>
                </c:pt>
                <c:pt idx="73">
                  <c:v>5.055256719875225E-2</c:v>
                </c:pt>
                <c:pt idx="74">
                  <c:v>4.9875086580672821E-2</c:v>
                </c:pt>
                <c:pt idx="75">
                  <c:v>4.9328504559646838E-2</c:v>
                </c:pt>
                <c:pt idx="76">
                  <c:v>4.8513887118246522E-2</c:v>
                </c:pt>
                <c:pt idx="77">
                  <c:v>4.8194611208022778E-2</c:v>
                </c:pt>
                <c:pt idx="78">
                  <c:v>4.824267810764115E-2</c:v>
                </c:pt>
                <c:pt idx="79">
                  <c:v>4.832892890196111E-2</c:v>
                </c:pt>
                <c:pt idx="80">
                  <c:v>4.8375148466737995E-2</c:v>
                </c:pt>
                <c:pt idx="81">
                  <c:v>4.8738856698115077E-2</c:v>
                </c:pt>
                <c:pt idx="82">
                  <c:v>4.8842626424568332E-2</c:v>
                </c:pt>
                <c:pt idx="83">
                  <c:v>4.9142288725728511E-2</c:v>
                </c:pt>
                <c:pt idx="84">
                  <c:v>4.9256933472668255E-2</c:v>
                </c:pt>
                <c:pt idx="85">
                  <c:v>4.9466852442975148E-2</c:v>
                </c:pt>
                <c:pt idx="86">
                  <c:v>5.0025014046349105E-2</c:v>
                </c:pt>
                <c:pt idx="87">
                  <c:v>5.0611201216390921E-2</c:v>
                </c:pt>
                <c:pt idx="88">
                  <c:v>5.0895661216994056E-2</c:v>
                </c:pt>
                <c:pt idx="89">
                  <c:v>5.120537112840317E-2</c:v>
                </c:pt>
                <c:pt idx="90">
                  <c:v>5.1862944370685837E-2</c:v>
                </c:pt>
                <c:pt idx="91">
                  <c:v>5.2414948376351335E-2</c:v>
                </c:pt>
                <c:pt idx="92">
                  <c:v>5.2620853737597097E-2</c:v>
                </c:pt>
                <c:pt idx="93">
                  <c:v>5.266916568789045E-2</c:v>
                </c:pt>
                <c:pt idx="94">
                  <c:v>5.294316155793282E-2</c:v>
                </c:pt>
                <c:pt idx="95">
                  <c:v>5.2913910525063119E-2</c:v>
                </c:pt>
                <c:pt idx="96">
                  <c:v>5.2934990852519577E-2</c:v>
                </c:pt>
                <c:pt idx="97">
                  <c:v>5.3063348313130053E-2</c:v>
                </c:pt>
                <c:pt idx="98">
                  <c:v>5.3259737381462689E-2</c:v>
                </c:pt>
                <c:pt idx="99">
                  <c:v>5.336747106156154E-2</c:v>
                </c:pt>
                <c:pt idx="100">
                  <c:v>5.3271233342528E-2</c:v>
                </c:pt>
                <c:pt idx="101">
                  <c:v>5.3398739069190265E-2</c:v>
                </c:pt>
                <c:pt idx="102">
                  <c:v>5.335584325610114E-2</c:v>
                </c:pt>
                <c:pt idx="103">
                  <c:v>5.3383669904051474E-2</c:v>
                </c:pt>
                <c:pt idx="104">
                  <c:v>5.2929592582084663E-2</c:v>
                </c:pt>
                <c:pt idx="105">
                  <c:v>5.2753546130156523E-2</c:v>
                </c:pt>
                <c:pt idx="106">
                  <c:v>5.2469676196218486E-2</c:v>
                </c:pt>
                <c:pt idx="107">
                  <c:v>5.2011628978854287E-2</c:v>
                </c:pt>
                <c:pt idx="108">
                  <c:v>5.1485486678960586E-2</c:v>
                </c:pt>
                <c:pt idx="109">
                  <c:v>5.0787528771037725E-2</c:v>
                </c:pt>
                <c:pt idx="110">
                  <c:v>5.0787803659067834E-2</c:v>
                </c:pt>
                <c:pt idx="111">
                  <c:v>5.0431784043781729E-2</c:v>
                </c:pt>
                <c:pt idx="112">
                  <c:v>4.9909261129177172E-2</c:v>
                </c:pt>
                <c:pt idx="113">
                  <c:v>4.9423348176010178E-2</c:v>
                </c:pt>
                <c:pt idx="114">
                  <c:v>4.9293004798563328E-2</c:v>
                </c:pt>
                <c:pt idx="115">
                  <c:v>4.886053548601485E-2</c:v>
                </c:pt>
                <c:pt idx="116">
                  <c:v>4.843528066373811E-2</c:v>
                </c:pt>
                <c:pt idx="117">
                  <c:v>4.8109699466972099E-2</c:v>
                </c:pt>
                <c:pt idx="118">
                  <c:v>4.7993842078763213E-2</c:v>
                </c:pt>
                <c:pt idx="119">
                  <c:v>4.8000722012988925E-2</c:v>
                </c:pt>
                <c:pt idx="120">
                  <c:v>4.7948034086655954E-2</c:v>
                </c:pt>
                <c:pt idx="121">
                  <c:v>4.8184352719692132E-2</c:v>
                </c:pt>
                <c:pt idx="122">
                  <c:v>4.864509034284277E-2</c:v>
                </c:pt>
                <c:pt idx="123">
                  <c:v>4.882780104942936E-2</c:v>
                </c:pt>
                <c:pt idx="124">
                  <c:v>4.8957201844960274E-2</c:v>
                </c:pt>
                <c:pt idx="125">
                  <c:v>4.9112283010314409E-2</c:v>
                </c:pt>
                <c:pt idx="126">
                  <c:v>4.945047450551688E-2</c:v>
                </c:pt>
                <c:pt idx="127">
                  <c:v>4.9418803758170746E-2</c:v>
                </c:pt>
                <c:pt idx="128">
                  <c:v>4.9587302433503892E-2</c:v>
                </c:pt>
                <c:pt idx="129">
                  <c:v>4.9425469184412492E-2</c:v>
                </c:pt>
                <c:pt idx="130">
                  <c:v>4.9401170183466708E-2</c:v>
                </c:pt>
                <c:pt idx="131">
                  <c:v>4.9652279814003823E-2</c:v>
                </c:pt>
                <c:pt idx="132">
                  <c:v>4.960306969750506E-2</c:v>
                </c:pt>
                <c:pt idx="133">
                  <c:v>4.977009710182527E-2</c:v>
                </c:pt>
                <c:pt idx="134">
                  <c:v>4.9757439270520711E-2</c:v>
                </c:pt>
                <c:pt idx="135">
                  <c:v>4.9805567042741639E-2</c:v>
                </c:pt>
                <c:pt idx="136">
                  <c:v>4.998823987006535E-2</c:v>
                </c:pt>
                <c:pt idx="137">
                  <c:v>4.9815124421354613E-2</c:v>
                </c:pt>
                <c:pt idx="138">
                  <c:v>5.0086583006803034E-2</c:v>
                </c:pt>
                <c:pt idx="139">
                  <c:v>5.0031724508967604E-2</c:v>
                </c:pt>
                <c:pt idx="140">
                  <c:v>5.0005818681575206E-2</c:v>
                </c:pt>
                <c:pt idx="141">
                  <c:v>4.9841847653585687E-2</c:v>
                </c:pt>
                <c:pt idx="142">
                  <c:v>4.9704280032278204E-2</c:v>
                </c:pt>
                <c:pt idx="143">
                  <c:v>4.9602570844847788E-2</c:v>
                </c:pt>
                <c:pt idx="144">
                  <c:v>4.9493856193383381E-2</c:v>
                </c:pt>
                <c:pt idx="145">
                  <c:v>4.9445913779423437E-2</c:v>
                </c:pt>
                <c:pt idx="146">
                  <c:v>4.9435173768641802E-2</c:v>
                </c:pt>
                <c:pt idx="147">
                  <c:v>4.9373351950339428E-2</c:v>
                </c:pt>
                <c:pt idx="148">
                  <c:v>4.9272821281673734E-2</c:v>
                </c:pt>
                <c:pt idx="149">
                  <c:v>4.9183559374148478E-2</c:v>
                </c:pt>
                <c:pt idx="150">
                  <c:v>4.9076188935279638E-2</c:v>
                </c:pt>
                <c:pt idx="151">
                  <c:v>4.8910715437803017E-2</c:v>
                </c:pt>
                <c:pt idx="152">
                  <c:v>4.8706626349267937E-2</c:v>
                </c:pt>
                <c:pt idx="153">
                  <c:v>4.8561550127626502E-2</c:v>
                </c:pt>
                <c:pt idx="154">
                  <c:v>4.8493627219691089E-2</c:v>
                </c:pt>
                <c:pt idx="155">
                  <c:v>4.8356138526035666E-2</c:v>
                </c:pt>
                <c:pt idx="156">
                  <c:v>4.8083982822856648E-2</c:v>
                </c:pt>
                <c:pt idx="157">
                  <c:v>4.7773264302739919E-2</c:v>
                </c:pt>
                <c:pt idx="158">
                  <c:v>4.7469447016580589E-2</c:v>
                </c:pt>
                <c:pt idx="159">
                  <c:v>4.7273985180244428E-2</c:v>
                </c:pt>
                <c:pt idx="160">
                  <c:v>4.6969679663447721E-2</c:v>
                </c:pt>
                <c:pt idx="161">
                  <c:v>4.6495983836972427E-2</c:v>
                </c:pt>
                <c:pt idx="162">
                  <c:v>4.6106787722915515E-2</c:v>
                </c:pt>
                <c:pt idx="163">
                  <c:v>4.5698950191904265E-2</c:v>
                </c:pt>
                <c:pt idx="164">
                  <c:v>4.5282155029592756E-2</c:v>
                </c:pt>
                <c:pt idx="165">
                  <c:v>4.5055397987322693E-2</c:v>
                </c:pt>
                <c:pt idx="166">
                  <c:v>4.4850532307339569E-2</c:v>
                </c:pt>
                <c:pt idx="167">
                  <c:v>4.4701197111773026E-2</c:v>
                </c:pt>
                <c:pt idx="168">
                  <c:v>4.4416823359357788E-2</c:v>
                </c:pt>
                <c:pt idx="169">
                  <c:v>4.400637181971042E-2</c:v>
                </c:pt>
                <c:pt idx="170">
                  <c:v>4.3509591768733237E-2</c:v>
                </c:pt>
                <c:pt idx="171">
                  <c:v>4.2973853937732939E-2</c:v>
                </c:pt>
                <c:pt idx="172">
                  <c:v>4.2498012691581252E-2</c:v>
                </c:pt>
                <c:pt idx="173">
                  <c:v>4.1937009596054328E-2</c:v>
                </c:pt>
                <c:pt idx="174">
                  <c:v>4.1320613178680909E-2</c:v>
                </c:pt>
                <c:pt idx="175">
                  <c:v>4.0670093918017652E-2</c:v>
                </c:pt>
                <c:pt idx="176">
                  <c:v>3.9988080805882877E-2</c:v>
                </c:pt>
                <c:pt idx="177">
                  <c:v>3.9290571100647563E-2</c:v>
                </c:pt>
                <c:pt idx="178">
                  <c:v>3.8518766234287669E-2</c:v>
                </c:pt>
                <c:pt idx="179">
                  <c:v>3.7760071315337006E-2</c:v>
                </c:pt>
                <c:pt idx="180">
                  <c:v>3.708142960501324E-2</c:v>
                </c:pt>
                <c:pt idx="181">
                  <c:v>3.6325954720132572E-2</c:v>
                </c:pt>
                <c:pt idx="182">
                  <c:v>3.559829387427204E-2</c:v>
                </c:pt>
                <c:pt idx="183">
                  <c:v>3.5075296537154722E-2</c:v>
                </c:pt>
                <c:pt idx="184">
                  <c:v>3.4855878440764008E-2</c:v>
                </c:pt>
                <c:pt idx="185">
                  <c:v>3.5011328342257272E-2</c:v>
                </c:pt>
                <c:pt idx="186">
                  <c:v>3.5349969219828338E-2</c:v>
                </c:pt>
                <c:pt idx="187">
                  <c:v>3.5514848480162266E-2</c:v>
                </c:pt>
                <c:pt idx="188">
                  <c:v>3.5594446047699145E-2</c:v>
                </c:pt>
                <c:pt idx="189">
                  <c:v>3.5868173467472772E-2</c:v>
                </c:pt>
                <c:pt idx="190">
                  <c:v>3.6546276224003506E-2</c:v>
                </c:pt>
                <c:pt idx="191">
                  <c:v>3.7504106601441434E-2</c:v>
                </c:pt>
                <c:pt idx="192">
                  <c:v>3.8657493824767908E-2</c:v>
                </c:pt>
                <c:pt idx="193">
                  <c:v>3.9963196790875358E-2</c:v>
                </c:pt>
                <c:pt idx="194">
                  <c:v>4.1186897007884117E-2</c:v>
                </c:pt>
                <c:pt idx="195">
                  <c:v>4.2660289898965663E-2</c:v>
                </c:pt>
                <c:pt idx="196">
                  <c:v>4.309952199907937E-2</c:v>
                </c:pt>
                <c:pt idx="197">
                  <c:v>4.3921961074308423E-2</c:v>
                </c:pt>
                <c:pt idx="198">
                  <c:v>4.4172483717409922E-2</c:v>
                </c:pt>
                <c:pt idx="199">
                  <c:v>4.4145537166658803E-2</c:v>
                </c:pt>
                <c:pt idx="200">
                  <c:v>4.4487983672429954E-2</c:v>
                </c:pt>
                <c:pt idx="201">
                  <c:v>4.4691534585763089E-2</c:v>
                </c:pt>
                <c:pt idx="202">
                  <c:v>4.5505690510807141E-2</c:v>
                </c:pt>
                <c:pt idx="203">
                  <c:v>4.6046264930771505E-2</c:v>
                </c:pt>
                <c:pt idx="204">
                  <c:v>4.7233607833865168E-2</c:v>
                </c:pt>
                <c:pt idx="205">
                  <c:v>4.7750645964564707E-2</c:v>
                </c:pt>
                <c:pt idx="206">
                  <c:v>4.7810578489476112E-2</c:v>
                </c:pt>
                <c:pt idx="207">
                  <c:v>4.7966181583356068E-2</c:v>
                </c:pt>
                <c:pt idx="208">
                  <c:v>4.7994207221616361E-2</c:v>
                </c:pt>
                <c:pt idx="209">
                  <c:v>4.7430039418290583E-2</c:v>
                </c:pt>
                <c:pt idx="210">
                  <c:v>4.7079515851140417E-2</c:v>
                </c:pt>
                <c:pt idx="211">
                  <c:v>4.6621136718371897E-2</c:v>
                </c:pt>
                <c:pt idx="212">
                  <c:v>4.5905671733247923E-2</c:v>
                </c:pt>
                <c:pt idx="213">
                  <c:v>4.5214651744187755E-2</c:v>
                </c:pt>
                <c:pt idx="214">
                  <c:v>4.4731894057611625E-2</c:v>
                </c:pt>
                <c:pt idx="215">
                  <c:v>4.4580823249597265E-2</c:v>
                </c:pt>
                <c:pt idx="216">
                  <c:v>4.4312983751526258E-2</c:v>
                </c:pt>
                <c:pt idx="217">
                  <c:v>4.4217291676832464E-2</c:v>
                </c:pt>
                <c:pt idx="218">
                  <c:v>4.3967737753430228E-2</c:v>
                </c:pt>
                <c:pt idx="219">
                  <c:v>4.3675563442464545E-2</c:v>
                </c:pt>
                <c:pt idx="220">
                  <c:v>4.338460514481432E-2</c:v>
                </c:pt>
                <c:pt idx="221">
                  <c:v>4.3144837050141369E-2</c:v>
                </c:pt>
                <c:pt idx="222">
                  <c:v>4.293512121278345E-2</c:v>
                </c:pt>
                <c:pt idx="223">
                  <c:v>4.259585896452843E-2</c:v>
                </c:pt>
                <c:pt idx="224">
                  <c:v>4.2312157143506356E-2</c:v>
                </c:pt>
                <c:pt idx="225">
                  <c:v>4.2079994450743542E-2</c:v>
                </c:pt>
                <c:pt idx="226">
                  <c:v>4.179089058135415E-2</c:v>
                </c:pt>
                <c:pt idx="227">
                  <c:v>4.1492498406469194E-2</c:v>
                </c:pt>
                <c:pt idx="228">
                  <c:v>4.1185259411387891E-2</c:v>
                </c:pt>
                <c:pt idx="229">
                  <c:v>4.0718590976602471E-2</c:v>
                </c:pt>
                <c:pt idx="230">
                  <c:v>4.0417090981955527E-2</c:v>
                </c:pt>
                <c:pt idx="231">
                  <c:v>4.0060687008138161E-2</c:v>
                </c:pt>
                <c:pt idx="232">
                  <c:v>3.9633287813127645E-2</c:v>
                </c:pt>
                <c:pt idx="233">
                  <c:v>3.9534113501743247E-2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6F7-A490-D33B3A9C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895872"/>
        <c:axId val="767896432"/>
      </c:lineChart>
      <c:catAx>
        <c:axId val="7678958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67896432"/>
        <c:crosses val="autoZero"/>
        <c:auto val="0"/>
        <c:lblAlgn val="ctr"/>
        <c:lblOffset val="50"/>
        <c:tickLblSkip val="12"/>
        <c:tickMarkSkip val="4"/>
        <c:noMultiLvlLbl val="0"/>
      </c:catAx>
      <c:valAx>
        <c:axId val="767896432"/>
        <c:scaling>
          <c:orientation val="minMax"/>
          <c:min val="2.5000000000000005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67895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2491103202847"/>
          <c:y val="0.69371727748691103"/>
          <c:w val="0.18950177935943058"/>
          <c:h val="4.0575916230366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045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7"/>
  <sheetViews>
    <sheetView workbookViewId="0">
      <pane xSplit="1" ySplit="2" topLeftCell="B207" activePane="bottomRight" state="frozen"/>
      <selection pane="topRight" activeCell="C1" sqref="C1"/>
      <selection pane="bottomLeft" activeCell="A2" sqref="A2"/>
      <selection pane="bottomRight" activeCell="A236" sqref="A236"/>
    </sheetView>
  </sheetViews>
  <sheetFormatPr baseColWidth="10" defaultColWidth="8.88671875" defaultRowHeight="13.2"/>
  <cols>
    <col min="1" max="1" width="8.88671875" style="1" customWidth="1"/>
    <col min="2" max="2" width="25.88671875" style="4" bestFit="1" customWidth="1"/>
    <col min="3" max="3" width="20.5546875" style="2" customWidth="1"/>
    <col min="4" max="4" width="15.33203125" style="5" customWidth="1"/>
    <col min="5" max="5" width="20.5546875" style="2" customWidth="1"/>
    <col min="6" max="6" width="15.33203125" style="5" customWidth="1"/>
  </cols>
  <sheetData>
    <row r="1" spans="1:6">
      <c r="C1" s="26" t="s">
        <v>4</v>
      </c>
      <c r="D1" s="27"/>
      <c r="E1" s="26" t="s">
        <v>36</v>
      </c>
      <c r="F1" s="27"/>
    </row>
    <row r="2" spans="1:6">
      <c r="A2" s="1" t="s">
        <v>25</v>
      </c>
      <c r="B2" s="4" t="s">
        <v>1</v>
      </c>
      <c r="C2" s="2" t="s">
        <v>2</v>
      </c>
      <c r="D2" s="5" t="s">
        <v>3</v>
      </c>
      <c r="E2" s="2" t="s">
        <v>2</v>
      </c>
      <c r="F2" s="5" t="s">
        <v>3</v>
      </c>
    </row>
    <row r="3" spans="1:6">
      <c r="A3" s="1">
        <f>1960.1</f>
        <v>1960.1</v>
      </c>
      <c r="B3" s="4">
        <v>809.55</v>
      </c>
      <c r="C3" s="2">
        <v>14444.86</v>
      </c>
      <c r="D3" s="6">
        <f>B3/C3</f>
        <v>5.604415688348658E-2</v>
      </c>
      <c r="E3" s="2">
        <v>14444.86</v>
      </c>
      <c r="F3" s="6">
        <f t="shared" ref="F3:F66" si="0">B3/E3</f>
        <v>5.604415688348658E-2</v>
      </c>
    </row>
    <row r="4" spans="1:6">
      <c r="A4" s="1">
        <f>IF(MOD(A3,1)&gt;0.31,A3+0.7,A3+0.1)</f>
        <v>1960.1999999999998</v>
      </c>
      <c r="B4" s="4">
        <v>816</v>
      </c>
      <c r="C4" s="2">
        <v>14566.43</v>
      </c>
      <c r="D4" s="6">
        <f t="shared" ref="D4:D67" si="1">B4/C4</f>
        <v>5.6019216788190378E-2</v>
      </c>
      <c r="E4" s="2">
        <v>14566.43</v>
      </c>
      <c r="F4" s="6">
        <f t="shared" si="0"/>
        <v>5.6019216788190378E-2</v>
      </c>
    </row>
    <row r="5" spans="1:6">
      <c r="A5" s="1">
        <f t="shared" ref="A5:A68" si="2">IF(MOD(A4,1)&gt;0.31,A4+0.7,A4+0.1)</f>
        <v>1960.2999999999997</v>
      </c>
      <c r="B5" s="4">
        <v>822.5</v>
      </c>
      <c r="C5" s="2">
        <v>14689.1</v>
      </c>
      <c r="D5" s="6">
        <f t="shared" si="1"/>
        <v>5.599390023895269E-2</v>
      </c>
      <c r="E5" s="2">
        <v>14689.1</v>
      </c>
      <c r="F5" s="6">
        <f t="shared" si="0"/>
        <v>5.599390023895269E-2</v>
      </c>
    </row>
    <row r="6" spans="1:6">
      <c r="A6" s="1">
        <f t="shared" si="2"/>
        <v>1960.3999999999996</v>
      </c>
      <c r="B6" s="4">
        <v>831.18</v>
      </c>
      <c r="C6" s="2">
        <v>14812.93</v>
      </c>
      <c r="D6" s="6">
        <f t="shared" si="1"/>
        <v>5.611178882233292E-2</v>
      </c>
      <c r="E6" s="2">
        <v>14812.93</v>
      </c>
      <c r="F6" s="6">
        <f t="shared" si="0"/>
        <v>5.611178882233292E-2</v>
      </c>
    </row>
    <row r="7" spans="1:6">
      <c r="A7" s="1">
        <f t="shared" si="2"/>
        <v>1961.0999999999997</v>
      </c>
      <c r="B7" s="4">
        <v>837.78</v>
      </c>
      <c r="C7" s="2">
        <v>14937.8</v>
      </c>
      <c r="D7" s="6">
        <f t="shared" si="1"/>
        <v>5.6084563992020248E-2</v>
      </c>
      <c r="E7" s="2">
        <v>14937.8</v>
      </c>
      <c r="F7" s="6">
        <f t="shared" si="0"/>
        <v>5.6084563992020248E-2</v>
      </c>
    </row>
    <row r="8" spans="1:6">
      <c r="A8" s="1">
        <f t="shared" si="2"/>
        <v>1961.1999999999996</v>
      </c>
      <c r="B8" s="4">
        <v>844.43</v>
      </c>
      <c r="C8" s="2">
        <v>15063.24</v>
      </c>
      <c r="D8" s="6">
        <f t="shared" si="1"/>
        <v>5.6058988637238731E-2</v>
      </c>
      <c r="E8" s="2">
        <v>15063.24</v>
      </c>
      <c r="F8" s="6">
        <f t="shared" si="0"/>
        <v>5.6058988637238731E-2</v>
      </c>
    </row>
    <row r="9" spans="1:6">
      <c r="A9" s="1">
        <f t="shared" si="2"/>
        <v>1961.2999999999995</v>
      </c>
      <c r="B9" s="4">
        <v>851.13</v>
      </c>
      <c r="C9" s="2">
        <v>15188.25</v>
      </c>
      <c r="D9" s="6">
        <f t="shared" si="1"/>
        <v>5.6038714137573456E-2</v>
      </c>
      <c r="E9" s="2">
        <v>15188.25</v>
      </c>
      <c r="F9" s="6">
        <f t="shared" si="0"/>
        <v>5.6038714137573456E-2</v>
      </c>
    </row>
    <row r="10" spans="1:6">
      <c r="A10" s="1">
        <f t="shared" si="2"/>
        <v>1961.3999999999994</v>
      </c>
      <c r="B10" s="4">
        <v>860.06</v>
      </c>
      <c r="C10" s="2">
        <v>15311.21</v>
      </c>
      <c r="D10" s="6">
        <f t="shared" si="1"/>
        <v>5.6171915870790096E-2</v>
      </c>
      <c r="E10" s="2">
        <v>15311.21</v>
      </c>
      <c r="F10" s="6">
        <f t="shared" si="0"/>
        <v>5.6171915870790096E-2</v>
      </c>
    </row>
    <row r="11" spans="1:6">
      <c r="A11" s="1">
        <f t="shared" si="2"/>
        <v>1962.0999999999995</v>
      </c>
      <c r="B11" s="4">
        <v>866.86</v>
      </c>
      <c r="C11" s="2">
        <v>15429.86</v>
      </c>
      <c r="D11" s="6">
        <f t="shared" si="1"/>
        <v>5.6180678243354119E-2</v>
      </c>
      <c r="E11" s="2">
        <v>15429.86</v>
      </c>
      <c r="F11" s="6">
        <f t="shared" si="0"/>
        <v>5.6180678243354119E-2</v>
      </c>
    </row>
    <row r="12" spans="1:6">
      <c r="A12" s="1">
        <f t="shared" si="2"/>
        <v>1962.1999999999994</v>
      </c>
      <c r="B12" s="4">
        <v>873.72</v>
      </c>
      <c r="C12" s="2">
        <v>15541.67</v>
      </c>
      <c r="D12" s="6">
        <f t="shared" si="1"/>
        <v>5.6217896789727231E-2</v>
      </c>
      <c r="E12" s="2">
        <v>15541.67</v>
      </c>
      <c r="F12" s="6">
        <f t="shared" si="0"/>
        <v>5.6217896789727231E-2</v>
      </c>
    </row>
    <row r="13" spans="1:6">
      <c r="A13" s="1">
        <f t="shared" si="2"/>
        <v>1962.2999999999993</v>
      </c>
      <c r="B13" s="4">
        <v>880.62</v>
      </c>
      <c r="C13" s="2">
        <v>15644.72</v>
      </c>
      <c r="D13" s="6">
        <f t="shared" si="1"/>
        <v>5.628863923419531E-2</v>
      </c>
      <c r="E13" s="2">
        <v>15644.72</v>
      </c>
      <c r="F13" s="6">
        <f t="shared" si="0"/>
        <v>5.628863923419531E-2</v>
      </c>
    </row>
    <row r="14" spans="1:6">
      <c r="A14" s="1">
        <f t="shared" si="2"/>
        <v>1962.3999999999992</v>
      </c>
      <c r="B14" s="4">
        <v>887.57</v>
      </c>
      <c r="C14" s="2">
        <v>15739.4</v>
      </c>
      <c r="D14" s="6">
        <f t="shared" si="1"/>
        <v>5.6391603237734608E-2</v>
      </c>
      <c r="E14" s="2">
        <v>15739.4</v>
      </c>
      <c r="F14" s="6">
        <f t="shared" si="0"/>
        <v>5.6391603237734608E-2</v>
      </c>
    </row>
    <row r="15" spans="1:6">
      <c r="A15" s="1">
        <f t="shared" si="2"/>
        <v>1963.0999999999992</v>
      </c>
      <c r="B15" s="4">
        <v>894.57</v>
      </c>
      <c r="C15" s="2">
        <v>15831.22</v>
      </c>
      <c r="D15" s="6">
        <f t="shared" si="1"/>
        <v>5.6506700052175389E-2</v>
      </c>
      <c r="E15" s="2">
        <v>15831.22</v>
      </c>
      <c r="F15" s="6">
        <f t="shared" si="0"/>
        <v>5.6506700052175389E-2</v>
      </c>
    </row>
    <row r="16" spans="1:6">
      <c r="A16" s="1">
        <f t="shared" si="2"/>
        <v>1963.1999999999991</v>
      </c>
      <c r="B16" s="4">
        <v>901.62</v>
      </c>
      <c r="C16" s="2">
        <v>15934.45</v>
      </c>
      <c r="D16" s="6">
        <f t="shared" si="1"/>
        <v>5.6583063739256763E-2</v>
      </c>
      <c r="E16" s="2">
        <v>15934.45</v>
      </c>
      <c r="F16" s="6">
        <f t="shared" si="0"/>
        <v>5.6583063739256763E-2</v>
      </c>
    </row>
    <row r="17" spans="1:6">
      <c r="A17" s="1">
        <f t="shared" si="2"/>
        <v>1963.299999999999</v>
      </c>
      <c r="B17" s="4">
        <v>908.72</v>
      </c>
      <c r="C17" s="2">
        <v>16076.52</v>
      </c>
      <c r="D17" s="6">
        <f t="shared" si="1"/>
        <v>5.6524670762080349E-2</v>
      </c>
      <c r="E17" s="2">
        <v>16076.52</v>
      </c>
      <c r="F17" s="6">
        <f t="shared" si="0"/>
        <v>5.6524670762080349E-2</v>
      </c>
    </row>
    <row r="18" spans="1:6">
      <c r="A18" s="1">
        <f t="shared" si="2"/>
        <v>1963.399999999999</v>
      </c>
      <c r="B18" s="4">
        <v>915.88</v>
      </c>
      <c r="C18" s="2">
        <v>16270.31</v>
      </c>
      <c r="D18" s="6">
        <f t="shared" si="1"/>
        <v>5.6291490451011693E-2</v>
      </c>
      <c r="E18" s="2">
        <v>16270.31</v>
      </c>
      <c r="F18" s="6">
        <f t="shared" si="0"/>
        <v>5.6291490451011693E-2</v>
      </c>
    </row>
    <row r="19" spans="1:6">
      <c r="A19" s="1">
        <f t="shared" si="2"/>
        <v>1964.099999999999</v>
      </c>
      <c r="B19" s="4">
        <v>923.08</v>
      </c>
      <c r="C19" s="2">
        <v>16490</v>
      </c>
      <c r="D19" s="6">
        <f t="shared" si="1"/>
        <v>5.5978168587022439E-2</v>
      </c>
      <c r="E19" s="2">
        <v>16490</v>
      </c>
      <c r="F19" s="6">
        <f t="shared" si="0"/>
        <v>5.5978168587022439E-2</v>
      </c>
    </row>
    <row r="20" spans="1:6">
      <c r="A20" s="1">
        <f t="shared" si="2"/>
        <v>1964.1999999999989</v>
      </c>
      <c r="B20" s="4">
        <v>930.33</v>
      </c>
      <c r="C20" s="2">
        <v>16721.310000000001</v>
      </c>
      <c r="D20" s="6">
        <f t="shared" si="1"/>
        <v>5.5637387262122404E-2</v>
      </c>
      <c r="E20" s="2">
        <v>16721.310000000001</v>
      </c>
      <c r="F20" s="6">
        <f t="shared" si="0"/>
        <v>5.5637387262122404E-2</v>
      </c>
    </row>
    <row r="21" spans="1:6">
      <c r="A21" s="1">
        <f t="shared" si="2"/>
        <v>1964.2999999999988</v>
      </c>
      <c r="B21" s="4">
        <v>937.63</v>
      </c>
      <c r="C21" s="2">
        <v>16966.46</v>
      </c>
      <c r="D21" s="6">
        <f t="shared" si="1"/>
        <v>5.5263737986592371E-2</v>
      </c>
      <c r="E21" s="2">
        <v>16966.46</v>
      </c>
      <c r="F21" s="6">
        <f t="shared" si="0"/>
        <v>5.5263737986592371E-2</v>
      </c>
    </row>
    <row r="22" spans="1:6">
      <c r="A22" s="1">
        <f t="shared" si="2"/>
        <v>1964.3999999999987</v>
      </c>
      <c r="B22" s="4">
        <v>944.99</v>
      </c>
      <c r="C22" s="2">
        <v>17203.099999999999</v>
      </c>
      <c r="D22" s="6">
        <f t="shared" si="1"/>
        <v>5.4931378646871788E-2</v>
      </c>
      <c r="E22" s="2">
        <v>17203.099999999999</v>
      </c>
      <c r="F22" s="6">
        <f t="shared" si="0"/>
        <v>5.4931378646871788E-2</v>
      </c>
    </row>
    <row r="23" spans="1:6">
      <c r="A23" s="1">
        <f t="shared" si="2"/>
        <v>1965.0999999999988</v>
      </c>
      <c r="B23" s="4">
        <v>952.4</v>
      </c>
      <c r="C23" s="2">
        <v>17366.59</v>
      </c>
      <c r="D23" s="6">
        <f t="shared" si="1"/>
        <v>5.4840933078975203E-2</v>
      </c>
      <c r="E23" s="2">
        <v>17366.59</v>
      </c>
      <c r="F23" s="6">
        <f t="shared" si="0"/>
        <v>5.4840933078975203E-2</v>
      </c>
    </row>
    <row r="24" spans="1:6">
      <c r="A24" s="1">
        <f t="shared" si="2"/>
        <v>1965.1999999999987</v>
      </c>
      <c r="B24" s="4">
        <v>959.85</v>
      </c>
      <c r="C24" s="2">
        <v>17509.080000000002</v>
      </c>
      <c r="D24" s="6">
        <f t="shared" si="1"/>
        <v>5.4820127613786671E-2</v>
      </c>
      <c r="E24" s="2">
        <v>17509.080000000002</v>
      </c>
      <c r="F24" s="6">
        <f t="shared" si="0"/>
        <v>5.4820127613786671E-2</v>
      </c>
    </row>
    <row r="25" spans="1:6">
      <c r="A25" s="1">
        <f t="shared" si="2"/>
        <v>1965.2999999999986</v>
      </c>
      <c r="B25" s="4">
        <v>967.37</v>
      </c>
      <c r="C25" s="2">
        <v>17684.14</v>
      </c>
      <c r="D25" s="6">
        <f t="shared" si="1"/>
        <v>5.4702688397626348E-2</v>
      </c>
      <c r="E25" s="2">
        <v>17684.14</v>
      </c>
      <c r="F25" s="6">
        <f t="shared" si="0"/>
        <v>5.4702688397626348E-2</v>
      </c>
    </row>
    <row r="26" spans="1:6">
      <c r="A26" s="1">
        <f t="shared" si="2"/>
        <v>1965.3999999999985</v>
      </c>
      <c r="B26" s="4">
        <v>974.93</v>
      </c>
      <c r="C26" s="2">
        <v>17932.330000000002</v>
      </c>
      <c r="D26" s="6">
        <f t="shared" si="1"/>
        <v>5.4367168125949043E-2</v>
      </c>
      <c r="E26" s="2">
        <v>17932.330000000002</v>
      </c>
      <c r="F26" s="6">
        <f t="shared" si="0"/>
        <v>5.4367168125949043E-2</v>
      </c>
    </row>
    <row r="27" spans="1:6">
      <c r="A27" s="1">
        <f t="shared" si="2"/>
        <v>1966.0999999999985</v>
      </c>
      <c r="B27" s="4">
        <v>984.94</v>
      </c>
      <c r="C27" s="2">
        <v>18244.71</v>
      </c>
      <c r="D27" s="6">
        <f t="shared" si="1"/>
        <v>5.3984963312653372E-2</v>
      </c>
      <c r="E27" s="2">
        <v>18244.71</v>
      </c>
      <c r="F27" s="6">
        <f t="shared" si="0"/>
        <v>5.3984963312653372E-2</v>
      </c>
    </row>
    <row r="28" spans="1:6">
      <c r="A28" s="1">
        <f t="shared" si="2"/>
        <v>1966.1999999999985</v>
      </c>
      <c r="B28" s="4">
        <v>992.62</v>
      </c>
      <c r="C28" s="2">
        <v>18598.34</v>
      </c>
      <c r="D28" s="6">
        <f t="shared" si="1"/>
        <v>5.3371429923315734E-2</v>
      </c>
      <c r="E28" s="2">
        <v>18598.34</v>
      </c>
      <c r="F28" s="6">
        <f t="shared" si="0"/>
        <v>5.3371429923315734E-2</v>
      </c>
    </row>
    <row r="29" spans="1:6">
      <c r="A29" s="1">
        <f t="shared" si="2"/>
        <v>1966.2999999999984</v>
      </c>
      <c r="B29" s="4">
        <v>1002.77</v>
      </c>
      <c r="C29" s="2">
        <v>18967.88</v>
      </c>
      <c r="D29" s="6">
        <f t="shared" si="1"/>
        <v>5.2866741038007405E-2</v>
      </c>
      <c r="E29" s="2">
        <v>18967.88</v>
      </c>
      <c r="F29" s="6">
        <f t="shared" si="0"/>
        <v>5.2866741038007405E-2</v>
      </c>
    </row>
    <row r="30" spans="1:6">
      <c r="A30" s="1">
        <f t="shared" si="2"/>
        <v>1966.3999999999983</v>
      </c>
      <c r="B30" s="4">
        <v>1013</v>
      </c>
      <c r="C30" s="2">
        <v>19324.849999999999</v>
      </c>
      <c r="D30" s="6">
        <f t="shared" si="1"/>
        <v>5.2419553062507604E-2</v>
      </c>
      <c r="E30" s="2">
        <v>19324.849999999999</v>
      </c>
      <c r="F30" s="6">
        <f t="shared" si="0"/>
        <v>5.2419553062507604E-2</v>
      </c>
    </row>
    <row r="31" spans="1:6">
      <c r="A31" s="1">
        <f t="shared" si="2"/>
        <v>1967.0999999999983</v>
      </c>
      <c r="B31" s="4">
        <v>1023.31</v>
      </c>
      <c r="C31" s="2">
        <v>19689.419999999998</v>
      </c>
      <c r="D31" s="6">
        <f t="shared" si="1"/>
        <v>5.197258222944099E-2</v>
      </c>
      <c r="E31" s="2">
        <v>19689.419999999998</v>
      </c>
      <c r="F31" s="6">
        <f t="shared" si="0"/>
        <v>5.197258222944099E-2</v>
      </c>
    </row>
    <row r="32" spans="1:6">
      <c r="A32" s="1">
        <f t="shared" si="2"/>
        <v>1967.1999999999982</v>
      </c>
      <c r="B32" s="4">
        <v>1033.7</v>
      </c>
      <c r="C32" s="2">
        <v>20052.03</v>
      </c>
      <c r="D32" s="6">
        <f t="shared" si="1"/>
        <v>5.1550890358731762E-2</v>
      </c>
      <c r="E32" s="2">
        <v>20052.03</v>
      </c>
      <c r="F32" s="6">
        <f t="shared" si="0"/>
        <v>5.1550890358731762E-2</v>
      </c>
    </row>
    <row r="33" spans="1:6">
      <c r="A33" s="1">
        <f t="shared" si="2"/>
        <v>1967.2999999999981</v>
      </c>
      <c r="B33" s="4">
        <v>1044.18</v>
      </c>
      <c r="C33" s="2">
        <v>20397.259999999998</v>
      </c>
      <c r="D33" s="6">
        <f t="shared" si="1"/>
        <v>5.1192169928706115E-2</v>
      </c>
      <c r="E33" s="2">
        <v>20397.259999999998</v>
      </c>
      <c r="F33" s="6">
        <f t="shared" si="0"/>
        <v>5.1192169928706115E-2</v>
      </c>
    </row>
    <row r="34" spans="1:6">
      <c r="A34" s="1">
        <f t="shared" si="2"/>
        <v>1967.399999999998</v>
      </c>
      <c r="B34" s="4">
        <v>1057.21</v>
      </c>
      <c r="C34" s="2">
        <v>20800.060000000001</v>
      </c>
      <c r="D34" s="6">
        <f t="shared" si="1"/>
        <v>5.0827257229065684E-2</v>
      </c>
      <c r="E34" s="2">
        <v>20800.060000000001</v>
      </c>
      <c r="F34" s="6">
        <f t="shared" si="0"/>
        <v>5.0827257229065684E-2</v>
      </c>
    </row>
    <row r="35" spans="1:6">
      <c r="A35" s="1">
        <f t="shared" si="2"/>
        <v>1968.0999999999981</v>
      </c>
      <c r="B35" s="4">
        <v>1067.8599999999999</v>
      </c>
      <c r="C35" s="2">
        <v>21298.7</v>
      </c>
      <c r="D35" s="6">
        <f t="shared" si="1"/>
        <v>5.0137332325447086E-2</v>
      </c>
      <c r="E35" s="2">
        <v>21298.7</v>
      </c>
      <c r="F35" s="6">
        <f t="shared" si="0"/>
        <v>5.0137332325447086E-2</v>
      </c>
    </row>
    <row r="36" spans="1:6">
      <c r="A36" s="1">
        <f t="shared" si="2"/>
        <v>1968.199999999998</v>
      </c>
      <c r="B36" s="4">
        <v>1081.0999999999999</v>
      </c>
      <c r="C36" s="2">
        <v>21790.66</v>
      </c>
      <c r="D36" s="6">
        <f t="shared" si="1"/>
        <v>4.9612999330905988E-2</v>
      </c>
      <c r="E36" s="2">
        <v>21790.66</v>
      </c>
      <c r="F36" s="6">
        <f t="shared" si="0"/>
        <v>4.9612999330905988E-2</v>
      </c>
    </row>
    <row r="37" spans="1:6">
      <c r="A37" s="1">
        <f t="shared" si="2"/>
        <v>1968.2999999999979</v>
      </c>
      <c r="B37" s="4">
        <v>1094.46</v>
      </c>
      <c r="C37" s="2">
        <v>22191.99</v>
      </c>
      <c r="D37" s="6">
        <f t="shared" si="1"/>
        <v>4.9317794393382478E-2</v>
      </c>
      <c r="E37" s="2">
        <v>22191.99</v>
      </c>
      <c r="F37" s="6">
        <f t="shared" si="0"/>
        <v>4.9317794393382478E-2</v>
      </c>
    </row>
    <row r="38" spans="1:6">
      <c r="A38" s="1">
        <f t="shared" si="2"/>
        <v>1968.3999999999978</v>
      </c>
      <c r="B38" s="4">
        <v>1107.92</v>
      </c>
      <c r="C38" s="2">
        <v>22462.35</v>
      </c>
      <c r="D38" s="6">
        <f t="shared" si="1"/>
        <v>4.9323423417407357E-2</v>
      </c>
      <c r="E38" s="2">
        <v>22462.35</v>
      </c>
      <c r="F38" s="6">
        <f t="shared" si="0"/>
        <v>4.9323423417407357E-2</v>
      </c>
    </row>
    <row r="39" spans="1:6">
      <c r="A39" s="1">
        <f t="shared" si="2"/>
        <v>1969.0999999999979</v>
      </c>
      <c r="B39" s="4">
        <v>1121.5</v>
      </c>
      <c r="C39" s="2">
        <v>22533.77</v>
      </c>
      <c r="D39" s="6">
        <f t="shared" si="1"/>
        <v>4.9769745586291152E-2</v>
      </c>
      <c r="E39" s="2">
        <v>22533.77</v>
      </c>
      <c r="F39" s="6">
        <f t="shared" si="0"/>
        <v>4.9769745586291152E-2</v>
      </c>
    </row>
    <row r="40" spans="1:6">
      <c r="A40" s="1">
        <f t="shared" si="2"/>
        <v>1969.1999999999978</v>
      </c>
      <c r="B40" s="4">
        <v>1137.74</v>
      </c>
      <c r="C40" s="2">
        <v>22417.49</v>
      </c>
      <c r="D40" s="6">
        <f t="shared" si="1"/>
        <v>5.0752336679976209E-2</v>
      </c>
      <c r="E40" s="2">
        <v>22417.49</v>
      </c>
      <c r="F40" s="6">
        <f t="shared" si="0"/>
        <v>5.0752336679976209E-2</v>
      </c>
    </row>
    <row r="41" spans="1:6">
      <c r="A41" s="1">
        <f t="shared" si="2"/>
        <v>1969.2999999999977</v>
      </c>
      <c r="B41" s="4">
        <v>1156.7</v>
      </c>
      <c r="C41" s="2">
        <v>22171.96</v>
      </c>
      <c r="D41" s="6">
        <f t="shared" si="1"/>
        <v>5.2169496968242773E-2</v>
      </c>
      <c r="E41" s="2">
        <v>22171.96</v>
      </c>
      <c r="F41" s="6">
        <f t="shared" si="0"/>
        <v>5.2169496968242773E-2</v>
      </c>
    </row>
    <row r="42" spans="1:6">
      <c r="A42" s="1">
        <f t="shared" si="2"/>
        <v>1969.3999999999976</v>
      </c>
      <c r="B42" s="4">
        <v>1175.83</v>
      </c>
      <c r="C42" s="2">
        <v>21824.49</v>
      </c>
      <c r="D42" s="6">
        <f t="shared" si="1"/>
        <v>5.3876631252322497E-2</v>
      </c>
      <c r="E42" s="2">
        <v>21824.49</v>
      </c>
      <c r="F42" s="6">
        <f t="shared" si="0"/>
        <v>5.3876631252322497E-2</v>
      </c>
    </row>
    <row r="43" spans="1:6">
      <c r="A43" s="1">
        <f t="shared" si="2"/>
        <v>1970.0999999999976</v>
      </c>
      <c r="B43" s="4">
        <v>1195.1400000000001</v>
      </c>
      <c r="C43" s="2">
        <v>21462.06</v>
      </c>
      <c r="D43" s="6">
        <f t="shared" si="1"/>
        <v>5.5686173647823183E-2</v>
      </c>
      <c r="E43" s="2">
        <v>21462.06</v>
      </c>
      <c r="F43" s="6">
        <f t="shared" si="0"/>
        <v>5.5686173647823183E-2</v>
      </c>
    </row>
    <row r="44" spans="1:6">
      <c r="A44" s="1">
        <f t="shared" si="2"/>
        <v>1970.1999999999975</v>
      </c>
      <c r="B44" s="4">
        <v>1212</v>
      </c>
      <c r="C44" s="2">
        <v>21184.19</v>
      </c>
      <c r="D44" s="6">
        <f t="shared" si="1"/>
        <v>5.721247779594122E-2</v>
      </c>
      <c r="E44" s="2">
        <v>21184.19</v>
      </c>
      <c r="F44" s="6">
        <f t="shared" si="0"/>
        <v>5.721247779594122E-2</v>
      </c>
    </row>
    <row r="45" spans="1:6">
      <c r="A45" s="1">
        <f t="shared" si="2"/>
        <v>1970.2999999999975</v>
      </c>
      <c r="B45" s="4">
        <v>1232.02</v>
      </c>
      <c r="C45" s="2">
        <v>21053</v>
      </c>
      <c r="D45" s="6">
        <f t="shared" si="1"/>
        <v>5.8519925901296725E-2</v>
      </c>
      <c r="E45" s="2">
        <v>21053</v>
      </c>
      <c r="F45" s="6">
        <f t="shared" si="0"/>
        <v>5.8519925901296725E-2</v>
      </c>
    </row>
    <row r="46" spans="1:6">
      <c r="A46" s="1">
        <f t="shared" si="2"/>
        <v>1970.3999999999974</v>
      </c>
      <c r="B46" s="4">
        <v>1262.9000000000001</v>
      </c>
      <c r="C46" s="2">
        <v>21099.439999999999</v>
      </c>
      <c r="D46" s="6">
        <f t="shared" si="1"/>
        <v>5.9854669128659346E-2</v>
      </c>
      <c r="E46" s="2">
        <v>21099.439999999999</v>
      </c>
      <c r="F46" s="6">
        <f t="shared" si="0"/>
        <v>5.9854669128659346E-2</v>
      </c>
    </row>
    <row r="47" spans="1:6">
      <c r="A47" s="1">
        <f t="shared" si="2"/>
        <v>1971.0999999999974</v>
      </c>
      <c r="B47" s="4">
        <v>1286.1600000000001</v>
      </c>
      <c r="C47" s="2">
        <v>21291.85</v>
      </c>
      <c r="D47" s="6">
        <f t="shared" si="1"/>
        <v>6.0406211766474031E-2</v>
      </c>
      <c r="E47" s="2">
        <v>21291.85</v>
      </c>
      <c r="F47" s="6">
        <f t="shared" si="0"/>
        <v>6.0406211766474031E-2</v>
      </c>
    </row>
    <row r="48" spans="1:6">
      <c r="A48" s="1">
        <f t="shared" si="2"/>
        <v>1971.1999999999973</v>
      </c>
      <c r="B48" s="4">
        <v>1312.4</v>
      </c>
      <c r="C48" s="2">
        <v>21576.32</v>
      </c>
      <c r="D48" s="6">
        <f t="shared" si="1"/>
        <v>6.0825942514756925E-2</v>
      </c>
      <c r="E48" s="2">
        <v>21576.32</v>
      </c>
      <c r="F48" s="6">
        <f t="shared" si="0"/>
        <v>6.0825942514756925E-2</v>
      </c>
    </row>
    <row r="49" spans="1:6">
      <c r="A49" s="1">
        <f t="shared" si="2"/>
        <v>1971.2999999999972</v>
      </c>
      <c r="B49" s="4">
        <v>1330.83</v>
      </c>
      <c r="C49" s="2">
        <v>21897.53</v>
      </c>
      <c r="D49" s="6">
        <f t="shared" si="1"/>
        <v>6.0775347721866345E-2</v>
      </c>
      <c r="E49" s="2">
        <v>21897.53</v>
      </c>
      <c r="F49" s="6">
        <f t="shared" si="0"/>
        <v>6.0775347721866345E-2</v>
      </c>
    </row>
    <row r="50" spans="1:6">
      <c r="A50" s="1">
        <f t="shared" si="2"/>
        <v>1971.3999999999971</v>
      </c>
      <c r="B50" s="4">
        <v>1352.2</v>
      </c>
      <c r="C50" s="2">
        <v>22274.5</v>
      </c>
      <c r="D50" s="6">
        <f t="shared" si="1"/>
        <v>6.0706188691104182E-2</v>
      </c>
      <c r="E50" s="2">
        <v>22274.5</v>
      </c>
      <c r="F50" s="6">
        <f t="shared" si="0"/>
        <v>6.0706188691104182E-2</v>
      </c>
    </row>
    <row r="51" spans="1:6">
      <c r="A51" s="1">
        <f t="shared" si="2"/>
        <v>1972.0999999999972</v>
      </c>
      <c r="B51" s="4">
        <v>1373.83</v>
      </c>
      <c r="C51" s="2">
        <v>22722.05</v>
      </c>
      <c r="D51" s="6">
        <f t="shared" si="1"/>
        <v>6.0462414262797588E-2</v>
      </c>
      <c r="E51" s="2">
        <v>22722.05</v>
      </c>
      <c r="F51" s="6">
        <f t="shared" si="0"/>
        <v>6.0462414262797588E-2</v>
      </c>
    </row>
    <row r="52" spans="1:6">
      <c r="A52" s="1">
        <f t="shared" si="2"/>
        <v>1972.1999999999971</v>
      </c>
      <c r="B52" s="4">
        <v>1398.49</v>
      </c>
      <c r="C52" s="2">
        <v>23240.27</v>
      </c>
      <c r="D52" s="6">
        <f t="shared" si="1"/>
        <v>6.0175290562459044E-2</v>
      </c>
      <c r="E52" s="2">
        <v>23240.27</v>
      </c>
      <c r="F52" s="6">
        <f t="shared" si="0"/>
        <v>6.0175290562459044E-2</v>
      </c>
    </row>
    <row r="53" spans="1:6">
      <c r="A53" s="1">
        <f t="shared" si="2"/>
        <v>1972.299999999997</v>
      </c>
      <c r="B53" s="4">
        <v>1417.85</v>
      </c>
      <c r="C53" s="2">
        <v>23810.21</v>
      </c>
      <c r="D53" s="6">
        <f t="shared" si="1"/>
        <v>5.9547983827106105E-2</v>
      </c>
      <c r="E53" s="2">
        <v>23810.21</v>
      </c>
      <c r="F53" s="6">
        <f t="shared" si="0"/>
        <v>5.9547983827106105E-2</v>
      </c>
    </row>
    <row r="54" spans="1:6">
      <c r="A54" s="1">
        <f t="shared" si="2"/>
        <v>1972.3999999999969</v>
      </c>
      <c r="B54" s="4">
        <v>1443.08</v>
      </c>
      <c r="C54" s="2">
        <v>24449.119999999999</v>
      </c>
      <c r="D54" s="6">
        <f t="shared" si="1"/>
        <v>5.9023801265648823E-2</v>
      </c>
      <c r="E54" s="2">
        <v>24449.119999999999</v>
      </c>
      <c r="F54" s="6">
        <f t="shared" si="0"/>
        <v>5.9023801265648823E-2</v>
      </c>
    </row>
    <row r="55" spans="1:6">
      <c r="A55" s="1">
        <f t="shared" si="2"/>
        <v>1973.099999999997</v>
      </c>
      <c r="B55" s="4">
        <v>1477.15</v>
      </c>
      <c r="C55" s="2">
        <v>25155.17</v>
      </c>
      <c r="D55" s="6">
        <f t="shared" si="1"/>
        <v>5.8721527224820991E-2</v>
      </c>
      <c r="E55" s="2">
        <v>25155.17</v>
      </c>
      <c r="F55" s="6">
        <f t="shared" si="0"/>
        <v>5.8721527224820991E-2</v>
      </c>
    </row>
    <row r="56" spans="1:6">
      <c r="A56" s="1">
        <f t="shared" si="2"/>
        <v>1973.1999999999969</v>
      </c>
      <c r="B56" s="4">
        <v>1503.06</v>
      </c>
      <c r="C56" s="2">
        <v>25904.32</v>
      </c>
      <c r="D56" s="6">
        <f t="shared" si="1"/>
        <v>5.8023526577806323E-2</v>
      </c>
      <c r="E56" s="2">
        <v>25904.32</v>
      </c>
      <c r="F56" s="6">
        <f t="shared" si="0"/>
        <v>5.8023526577806323E-2</v>
      </c>
    </row>
    <row r="57" spans="1:6">
      <c r="A57" s="1">
        <f t="shared" si="2"/>
        <v>1973.2999999999968</v>
      </c>
      <c r="B57" s="4">
        <v>1532.18</v>
      </c>
      <c r="C57" s="2">
        <v>26655.42</v>
      </c>
      <c r="D57" s="6">
        <f t="shared" si="1"/>
        <v>5.7480992608632694E-2</v>
      </c>
      <c r="E57" s="2">
        <v>26655.42</v>
      </c>
      <c r="F57" s="6">
        <f t="shared" si="0"/>
        <v>5.7480992608632694E-2</v>
      </c>
    </row>
    <row r="58" spans="1:6">
      <c r="A58" s="1">
        <f t="shared" si="2"/>
        <v>1973.3999999999967</v>
      </c>
      <c r="B58" s="4">
        <v>1561.66</v>
      </c>
      <c r="C58" s="2">
        <v>27400.41</v>
      </c>
      <c r="D58" s="6">
        <f t="shared" si="1"/>
        <v>5.6994037680458069E-2</v>
      </c>
      <c r="E58" s="2">
        <v>27400.41</v>
      </c>
      <c r="F58" s="6">
        <f t="shared" si="0"/>
        <v>5.6994037680458069E-2</v>
      </c>
    </row>
    <row r="59" spans="1:6">
      <c r="A59" s="1">
        <f t="shared" si="2"/>
        <v>1974.0999999999967</v>
      </c>
      <c r="B59" s="4">
        <v>1597.38</v>
      </c>
      <c r="C59" s="2">
        <v>28135.22</v>
      </c>
      <c r="D59" s="6">
        <f t="shared" si="1"/>
        <v>5.6775102522745514E-2</v>
      </c>
      <c r="E59" s="2">
        <v>28135.22</v>
      </c>
      <c r="F59" s="6">
        <f t="shared" si="0"/>
        <v>5.6775102522745514E-2</v>
      </c>
    </row>
    <row r="60" spans="1:6">
      <c r="A60" s="1">
        <f t="shared" si="2"/>
        <v>1974.1999999999966</v>
      </c>
      <c r="B60" s="4">
        <v>1627.65</v>
      </c>
      <c r="C60" s="2">
        <v>28850.83</v>
      </c>
      <c r="D60" s="6">
        <f t="shared" si="1"/>
        <v>5.6416054581445316E-2</v>
      </c>
      <c r="E60" s="2">
        <v>28850.83</v>
      </c>
      <c r="F60" s="6">
        <f t="shared" si="0"/>
        <v>5.6416054581445316E-2</v>
      </c>
    </row>
    <row r="61" spans="1:6">
      <c r="A61" s="1">
        <f t="shared" si="2"/>
        <v>1974.2999999999965</v>
      </c>
      <c r="B61" s="4">
        <v>1661.28</v>
      </c>
      <c r="C61" s="2">
        <v>29530.44</v>
      </c>
      <c r="D61" s="6">
        <f t="shared" si="1"/>
        <v>5.6256527163157745E-2</v>
      </c>
      <c r="E61" s="2">
        <v>29530.44</v>
      </c>
      <c r="F61" s="6">
        <f t="shared" si="0"/>
        <v>5.6256527163157745E-2</v>
      </c>
    </row>
    <row r="62" spans="1:6">
      <c r="A62" s="1">
        <f t="shared" si="2"/>
        <v>1974.3999999999965</v>
      </c>
      <c r="B62" s="4">
        <v>1698.34</v>
      </c>
      <c r="C62" s="2">
        <v>30188.16</v>
      </c>
      <c r="D62" s="6">
        <f t="shared" si="1"/>
        <v>5.6258480145858505E-2</v>
      </c>
      <c r="E62" s="2">
        <v>30188.16</v>
      </c>
      <c r="F62" s="6">
        <f t="shared" si="0"/>
        <v>5.6258480145858505E-2</v>
      </c>
    </row>
    <row r="63" spans="1:6">
      <c r="A63" s="1">
        <f t="shared" si="2"/>
        <v>1975.0999999999965</v>
      </c>
      <c r="B63" s="4">
        <v>1732.84</v>
      </c>
      <c r="C63" s="2">
        <v>30844.62</v>
      </c>
      <c r="D63" s="6">
        <f t="shared" si="1"/>
        <v>5.6179651427055999E-2</v>
      </c>
      <c r="E63" s="2">
        <v>30844.62</v>
      </c>
      <c r="F63" s="6">
        <f t="shared" si="0"/>
        <v>5.6179651427055999E-2</v>
      </c>
    </row>
    <row r="64" spans="1:6">
      <c r="A64" s="1">
        <f t="shared" si="2"/>
        <v>1975.1999999999964</v>
      </c>
      <c r="B64" s="4">
        <v>1764.74</v>
      </c>
      <c r="C64" s="2">
        <v>31528.05</v>
      </c>
      <c r="D64" s="6">
        <f t="shared" si="1"/>
        <v>5.597364886188648E-2</v>
      </c>
      <c r="E64" s="2">
        <v>31528.05</v>
      </c>
      <c r="F64" s="6">
        <f t="shared" si="0"/>
        <v>5.597364886188648E-2</v>
      </c>
    </row>
    <row r="65" spans="1:6">
      <c r="A65" s="1">
        <f t="shared" si="2"/>
        <v>1975.2999999999963</v>
      </c>
      <c r="B65" s="4">
        <v>1800.1</v>
      </c>
      <c r="C65" s="2">
        <v>32228.17</v>
      </c>
      <c r="D65" s="6">
        <f t="shared" si="1"/>
        <v>5.5854862376610276E-2</v>
      </c>
      <c r="E65" s="2">
        <v>32228.17</v>
      </c>
      <c r="F65" s="6">
        <f t="shared" si="0"/>
        <v>5.5854862376610276E-2</v>
      </c>
    </row>
    <row r="66" spans="1:6">
      <c r="A66" s="1">
        <f t="shared" si="2"/>
        <v>1975.3999999999962</v>
      </c>
      <c r="B66" s="4">
        <v>1842.11</v>
      </c>
      <c r="C66" s="2">
        <v>32976.43</v>
      </c>
      <c r="D66" s="6">
        <f t="shared" si="1"/>
        <v>5.5861413743088624E-2</v>
      </c>
      <c r="E66" s="2">
        <v>32976.43</v>
      </c>
      <c r="F66" s="6">
        <f t="shared" si="0"/>
        <v>5.5861413743088624E-2</v>
      </c>
    </row>
    <row r="67" spans="1:6">
      <c r="A67" s="1">
        <f t="shared" si="2"/>
        <v>1976.0999999999963</v>
      </c>
      <c r="B67" s="4">
        <v>1884.67</v>
      </c>
      <c r="C67" s="2">
        <v>33788.85</v>
      </c>
      <c r="D67" s="6">
        <f t="shared" si="1"/>
        <v>5.577786755098206E-2</v>
      </c>
      <c r="E67" s="2">
        <v>33788.85</v>
      </c>
      <c r="F67" s="6">
        <f t="shared" ref="F67:F130" si="3">B67/E67</f>
        <v>5.577786755098206E-2</v>
      </c>
    </row>
    <row r="68" spans="1:6">
      <c r="A68" s="1">
        <f t="shared" si="2"/>
        <v>1976.1999999999962</v>
      </c>
      <c r="B68" s="4">
        <v>1921.48</v>
      </c>
      <c r="C68" s="2">
        <v>34662.61</v>
      </c>
      <c r="D68" s="6">
        <f t="shared" ref="D68:D131" si="4">B68/C68</f>
        <v>5.5433794512300141E-2</v>
      </c>
      <c r="E68" s="2">
        <v>34662.61</v>
      </c>
      <c r="F68" s="6">
        <f t="shared" si="3"/>
        <v>5.5433794512300141E-2</v>
      </c>
    </row>
    <row r="69" spans="1:6">
      <c r="A69" s="1">
        <f t="shared" ref="A69:A132" si="5">IF(MOD(A68,1)&gt;0.31,A68+0.7,A68+0.1)</f>
        <v>1976.2999999999961</v>
      </c>
      <c r="B69" s="4">
        <v>1961.92</v>
      </c>
      <c r="C69" s="2">
        <v>35600.94</v>
      </c>
      <c r="D69" s="6">
        <f t="shared" si="4"/>
        <v>5.5108657243319981E-2</v>
      </c>
      <c r="E69" s="2">
        <v>35600.94</v>
      </c>
      <c r="F69" s="6">
        <f t="shared" si="3"/>
        <v>5.5108657243319981E-2</v>
      </c>
    </row>
    <row r="70" spans="1:6">
      <c r="A70" s="1">
        <f t="shared" si="5"/>
        <v>1976.399999999996</v>
      </c>
      <c r="B70" s="4">
        <v>2002.89</v>
      </c>
      <c r="C70" s="2">
        <v>36646.370000000003</v>
      </c>
      <c r="D70" s="6">
        <f t="shared" si="4"/>
        <v>5.46545264919827E-2</v>
      </c>
      <c r="E70" s="2">
        <v>36646.370000000003</v>
      </c>
      <c r="F70" s="6">
        <f t="shared" si="3"/>
        <v>5.46545264919827E-2</v>
      </c>
    </row>
    <row r="71" spans="1:6">
      <c r="A71" s="1">
        <f t="shared" si="5"/>
        <v>1977.099999999996</v>
      </c>
      <c r="B71" s="4">
        <v>2054.04</v>
      </c>
      <c r="C71" s="2">
        <v>37845.4</v>
      </c>
      <c r="D71" s="6">
        <f t="shared" si="4"/>
        <v>5.4274495711499941E-2</v>
      </c>
      <c r="E71" s="2">
        <v>37845.4</v>
      </c>
      <c r="F71" s="6">
        <f t="shared" si="3"/>
        <v>5.4274495711499941E-2</v>
      </c>
    </row>
    <row r="72" spans="1:6">
      <c r="A72" s="1">
        <f t="shared" si="5"/>
        <v>1977.199999999996</v>
      </c>
      <c r="B72" s="4">
        <v>2099.38</v>
      </c>
      <c r="C72" s="2">
        <v>39217.21</v>
      </c>
      <c r="D72" s="6">
        <f t="shared" si="4"/>
        <v>5.3532110009865568E-2</v>
      </c>
      <c r="E72" s="2">
        <v>39217.21</v>
      </c>
      <c r="F72" s="6">
        <f t="shared" si="3"/>
        <v>5.3532110009865568E-2</v>
      </c>
    </row>
    <row r="73" spans="1:6">
      <c r="A73" s="1">
        <f t="shared" si="5"/>
        <v>1977.2999999999959</v>
      </c>
      <c r="B73" s="4">
        <v>2148.58</v>
      </c>
      <c r="C73" s="2">
        <v>40723.379999999997</v>
      </c>
      <c r="D73" s="6">
        <f t="shared" si="4"/>
        <v>5.2760355353607687E-2</v>
      </c>
      <c r="E73" s="2">
        <v>40723.379999999997</v>
      </c>
      <c r="F73" s="6">
        <f t="shared" si="3"/>
        <v>5.2760355353607687E-2</v>
      </c>
    </row>
    <row r="74" spans="1:6">
      <c r="A74" s="1">
        <f t="shared" si="5"/>
        <v>1977.3999999999958</v>
      </c>
      <c r="B74" s="4">
        <v>2201.7199999999998</v>
      </c>
      <c r="C74" s="2">
        <v>42341.62</v>
      </c>
      <c r="D74" s="6">
        <f t="shared" si="4"/>
        <v>5.1998955165154279E-2</v>
      </c>
      <c r="E74" s="2">
        <v>42341.62</v>
      </c>
      <c r="F74" s="6">
        <f t="shared" si="3"/>
        <v>5.1998955165154279E-2</v>
      </c>
    </row>
    <row r="75" spans="1:6">
      <c r="A75" s="1">
        <f t="shared" si="5"/>
        <v>1978.0999999999958</v>
      </c>
      <c r="B75" s="4">
        <v>2255.56</v>
      </c>
      <c r="C75" s="2">
        <v>44054.41</v>
      </c>
      <c r="D75" s="6">
        <f t="shared" si="4"/>
        <v>5.1199414542153661E-2</v>
      </c>
      <c r="E75" s="2">
        <v>44054.41</v>
      </c>
      <c r="F75" s="6">
        <f t="shared" si="3"/>
        <v>5.1199414542153661E-2</v>
      </c>
    </row>
    <row r="76" spans="1:6">
      <c r="A76" s="1">
        <f t="shared" si="5"/>
        <v>1978.1999999999957</v>
      </c>
      <c r="B76" s="4">
        <v>2316.81</v>
      </c>
      <c r="C76" s="2">
        <v>45829.72</v>
      </c>
      <c r="D76" s="6">
        <f t="shared" si="4"/>
        <v>5.055256719875225E-2</v>
      </c>
      <c r="E76" s="2">
        <v>45829.72</v>
      </c>
      <c r="F76" s="6">
        <f t="shared" si="3"/>
        <v>5.055256719875225E-2</v>
      </c>
    </row>
    <row r="77" spans="1:6">
      <c r="A77" s="1">
        <f t="shared" si="5"/>
        <v>1978.2999999999956</v>
      </c>
      <c r="B77" s="4">
        <v>2375.5</v>
      </c>
      <c r="C77" s="2">
        <v>47628.99</v>
      </c>
      <c r="D77" s="6">
        <f t="shared" si="4"/>
        <v>4.9875086580672821E-2</v>
      </c>
      <c r="E77" s="2">
        <v>47628.99</v>
      </c>
      <c r="F77" s="6">
        <f t="shared" si="3"/>
        <v>4.9875086580672821E-2</v>
      </c>
    </row>
    <row r="78" spans="1:6">
      <c r="A78" s="1">
        <f t="shared" si="5"/>
        <v>1978.3999999999955</v>
      </c>
      <c r="B78" s="4">
        <v>2438.38</v>
      </c>
      <c r="C78" s="2">
        <v>49431.46</v>
      </c>
      <c r="D78" s="6">
        <f t="shared" si="4"/>
        <v>4.9328504559646838E-2</v>
      </c>
      <c r="E78" s="2">
        <v>49431.46</v>
      </c>
      <c r="F78" s="6">
        <f t="shared" si="3"/>
        <v>4.9328504559646838E-2</v>
      </c>
    </row>
    <row r="79" spans="1:6">
      <c r="A79" s="1">
        <f t="shared" si="5"/>
        <v>1979.0999999999956</v>
      </c>
      <c r="B79" s="4">
        <v>2484.94</v>
      </c>
      <c r="C79" s="2">
        <v>51221.21</v>
      </c>
      <c r="D79" s="6">
        <f t="shared" si="4"/>
        <v>4.8513887118246522E-2</v>
      </c>
      <c r="E79" s="2">
        <v>51221.21</v>
      </c>
      <c r="F79" s="6">
        <f t="shared" si="3"/>
        <v>4.8513887118246522E-2</v>
      </c>
    </row>
    <row r="80" spans="1:6">
      <c r="A80" s="1">
        <f t="shared" si="5"/>
        <v>1979.1999999999955</v>
      </c>
      <c r="B80" s="4">
        <v>2552.83</v>
      </c>
      <c r="C80" s="2">
        <v>52969.2</v>
      </c>
      <c r="D80" s="6">
        <f t="shared" si="4"/>
        <v>4.8194611208022778E-2</v>
      </c>
      <c r="E80" s="2">
        <v>52969.2</v>
      </c>
      <c r="F80" s="6">
        <f t="shared" si="3"/>
        <v>4.8194611208022778E-2</v>
      </c>
    </row>
    <row r="81" spans="1:6">
      <c r="A81" s="1">
        <f t="shared" si="5"/>
        <v>1979.2999999999954</v>
      </c>
      <c r="B81" s="4">
        <v>2635.58</v>
      </c>
      <c r="C81" s="2">
        <v>54631.71</v>
      </c>
      <c r="D81" s="6">
        <f t="shared" si="4"/>
        <v>4.824267810764115E-2</v>
      </c>
      <c r="E81" s="2">
        <v>54631.71</v>
      </c>
      <c r="F81" s="6">
        <f t="shared" si="3"/>
        <v>4.824267810764115E-2</v>
      </c>
    </row>
    <row r="82" spans="1:6">
      <c r="A82" s="1">
        <f t="shared" si="5"/>
        <v>1979.3999999999953</v>
      </c>
      <c r="B82" s="4">
        <v>2715.95</v>
      </c>
      <c r="C82" s="2">
        <v>56197.19</v>
      </c>
      <c r="D82" s="6">
        <f t="shared" si="4"/>
        <v>4.832892890196111E-2</v>
      </c>
      <c r="E82" s="2">
        <v>56197.19</v>
      </c>
      <c r="F82" s="6">
        <f t="shared" si="3"/>
        <v>4.832892890196111E-2</v>
      </c>
    </row>
    <row r="83" spans="1:6">
      <c r="A83" s="1">
        <f t="shared" si="5"/>
        <v>1980.0999999999954</v>
      </c>
      <c r="B83" s="4">
        <v>2790.34</v>
      </c>
      <c r="C83" s="2">
        <v>57681.27</v>
      </c>
      <c r="D83" s="6">
        <f t="shared" si="4"/>
        <v>4.8375148466737995E-2</v>
      </c>
      <c r="E83" s="2">
        <v>57681.27</v>
      </c>
      <c r="F83" s="6">
        <f t="shared" si="3"/>
        <v>4.8375148466737995E-2</v>
      </c>
    </row>
    <row r="84" spans="1:6">
      <c r="A84" s="1">
        <f t="shared" si="5"/>
        <v>1980.1999999999953</v>
      </c>
      <c r="B84" s="4">
        <v>2880</v>
      </c>
      <c r="C84" s="2">
        <v>59090.43</v>
      </c>
      <c r="D84" s="6">
        <f t="shared" si="4"/>
        <v>4.8738856698115077E-2</v>
      </c>
      <c r="E84" s="2">
        <v>59090.43</v>
      </c>
      <c r="F84" s="6">
        <f t="shared" si="3"/>
        <v>4.8738856698115077E-2</v>
      </c>
    </row>
    <row r="85" spans="1:6">
      <c r="A85" s="1">
        <f t="shared" si="5"/>
        <v>1980.2999999999952</v>
      </c>
      <c r="B85" s="4">
        <v>2950.86</v>
      </c>
      <c r="C85" s="2">
        <v>60415.67</v>
      </c>
      <c r="D85" s="6">
        <f t="shared" si="4"/>
        <v>4.8842626424568332E-2</v>
      </c>
      <c r="E85" s="2">
        <v>60415.67</v>
      </c>
      <c r="F85" s="6">
        <f t="shared" si="3"/>
        <v>4.8842626424568332E-2</v>
      </c>
    </row>
    <row r="86" spans="1:6">
      <c r="A86" s="1">
        <f t="shared" si="5"/>
        <v>1980.3999999999951</v>
      </c>
      <c r="B86" s="4">
        <v>3029.37</v>
      </c>
      <c r="C86" s="2">
        <v>61644.87</v>
      </c>
      <c r="D86" s="6">
        <f t="shared" si="4"/>
        <v>4.9142288725728511E-2</v>
      </c>
      <c r="E86" s="2">
        <v>61644.87</v>
      </c>
      <c r="F86" s="6">
        <f t="shared" si="3"/>
        <v>4.9142288725728511E-2</v>
      </c>
    </row>
    <row r="87" spans="1:6">
      <c r="A87" s="1">
        <f t="shared" si="5"/>
        <v>1981.0999999999951</v>
      </c>
      <c r="B87" s="4">
        <v>3093.96</v>
      </c>
      <c r="C87" s="2">
        <v>62812.68</v>
      </c>
      <c r="D87" s="6">
        <f t="shared" si="4"/>
        <v>4.9256933472668255E-2</v>
      </c>
      <c r="E87" s="2">
        <v>62812.68</v>
      </c>
      <c r="F87" s="6">
        <f t="shared" si="3"/>
        <v>4.9256933472668255E-2</v>
      </c>
    </row>
    <row r="88" spans="1:6">
      <c r="A88" s="1">
        <f t="shared" si="5"/>
        <v>1981.199999999995</v>
      </c>
      <c r="B88" s="4">
        <v>3162.59</v>
      </c>
      <c r="C88" s="2">
        <v>63933.52</v>
      </c>
      <c r="D88" s="6">
        <f t="shared" si="4"/>
        <v>4.9466852442975148E-2</v>
      </c>
      <c r="E88" s="2">
        <v>63933.52</v>
      </c>
      <c r="F88" s="6">
        <f t="shared" si="3"/>
        <v>4.9466852442975148E-2</v>
      </c>
    </row>
    <row r="89" spans="1:6">
      <c r="A89" s="1">
        <f t="shared" si="5"/>
        <v>1981.299999999995</v>
      </c>
      <c r="B89" s="4">
        <v>3249.8</v>
      </c>
      <c r="C89" s="2">
        <v>64963.5</v>
      </c>
      <c r="D89" s="6">
        <f t="shared" si="4"/>
        <v>5.0025014046349105E-2</v>
      </c>
      <c r="E89" s="2">
        <v>64963.5</v>
      </c>
      <c r="F89" s="6">
        <f t="shared" si="3"/>
        <v>5.0025014046349105E-2</v>
      </c>
    </row>
    <row r="90" spans="1:6">
      <c r="A90" s="1">
        <f t="shared" si="5"/>
        <v>1981.3999999999949</v>
      </c>
      <c r="B90" s="4">
        <v>3333.94</v>
      </c>
      <c r="C90" s="2">
        <v>65873.56</v>
      </c>
      <c r="D90" s="6">
        <f t="shared" si="4"/>
        <v>5.0611201216390921E-2</v>
      </c>
      <c r="E90" s="2">
        <v>65873.56</v>
      </c>
      <c r="F90" s="6">
        <f t="shared" si="3"/>
        <v>5.0611201216390921E-2</v>
      </c>
    </row>
    <row r="91" spans="1:6">
      <c r="A91" s="1">
        <f t="shared" si="5"/>
        <v>1982.0999999999949</v>
      </c>
      <c r="B91" s="4">
        <v>3393.03</v>
      </c>
      <c r="C91" s="2">
        <v>66666.39</v>
      </c>
      <c r="D91" s="6">
        <f t="shared" si="4"/>
        <v>5.0895661216994056E-2</v>
      </c>
      <c r="E91" s="2">
        <v>66666.39</v>
      </c>
      <c r="F91" s="6">
        <f t="shared" si="3"/>
        <v>5.0895661216994056E-2</v>
      </c>
    </row>
    <row r="92" spans="1:6">
      <c r="A92" s="1">
        <f t="shared" si="5"/>
        <v>1982.1999999999948</v>
      </c>
      <c r="B92" s="4">
        <v>3448.82</v>
      </c>
      <c r="C92" s="2">
        <v>67352.7</v>
      </c>
      <c r="D92" s="6">
        <f t="shared" si="4"/>
        <v>5.120537112840317E-2</v>
      </c>
      <c r="E92" s="2">
        <v>67352.7</v>
      </c>
      <c r="F92" s="6">
        <f t="shared" si="3"/>
        <v>5.120537112840317E-2</v>
      </c>
    </row>
    <row r="93" spans="1:6">
      <c r="A93" s="1">
        <f t="shared" si="5"/>
        <v>1982.2999999999947</v>
      </c>
      <c r="B93" s="4">
        <v>3527.05</v>
      </c>
      <c r="C93" s="2">
        <v>68007.13</v>
      </c>
      <c r="D93" s="6">
        <f t="shared" si="4"/>
        <v>5.1862944370685837E-2</v>
      </c>
      <c r="E93" s="2">
        <v>68007.13</v>
      </c>
      <c r="F93" s="6">
        <f t="shared" si="3"/>
        <v>5.1862944370685837E-2</v>
      </c>
    </row>
    <row r="94" spans="1:6">
      <c r="A94" s="1">
        <f t="shared" si="5"/>
        <v>1982.3999999999946</v>
      </c>
      <c r="B94" s="4">
        <v>3602.08</v>
      </c>
      <c r="C94" s="2">
        <v>68722.38</v>
      </c>
      <c r="D94" s="6">
        <f t="shared" si="4"/>
        <v>5.2414948376351335E-2</v>
      </c>
      <c r="E94" s="2">
        <v>68722.38</v>
      </c>
      <c r="F94" s="6">
        <f t="shared" si="3"/>
        <v>5.2414948376351335E-2</v>
      </c>
    </row>
    <row r="95" spans="1:6">
      <c r="A95" s="1">
        <f t="shared" si="5"/>
        <v>1983.0999999999947</v>
      </c>
      <c r="B95" s="4">
        <v>3659.05</v>
      </c>
      <c r="C95" s="2">
        <v>69536.12</v>
      </c>
      <c r="D95" s="6">
        <f t="shared" si="4"/>
        <v>5.2620853737597097E-2</v>
      </c>
      <c r="E95" s="2">
        <v>69536.12</v>
      </c>
      <c r="F95" s="6">
        <f t="shared" si="3"/>
        <v>5.2620853737597097E-2</v>
      </c>
    </row>
    <row r="96" spans="1:6">
      <c r="A96" s="1">
        <f t="shared" si="5"/>
        <v>1983.1999999999946</v>
      </c>
      <c r="B96" s="4">
        <v>3708.94</v>
      </c>
      <c r="C96" s="2">
        <v>70419.570000000007</v>
      </c>
      <c r="D96" s="6">
        <f t="shared" si="4"/>
        <v>5.266916568789045E-2</v>
      </c>
      <c r="E96" s="2">
        <v>70419.570000000007</v>
      </c>
      <c r="F96" s="6">
        <f t="shared" si="3"/>
        <v>5.266916568789045E-2</v>
      </c>
    </row>
    <row r="97" spans="1:6">
      <c r="A97" s="1">
        <f t="shared" si="5"/>
        <v>1983.2999999999945</v>
      </c>
      <c r="B97" s="4">
        <v>3777.79</v>
      </c>
      <c r="C97" s="2">
        <v>71355.58</v>
      </c>
      <c r="D97" s="6">
        <f t="shared" si="4"/>
        <v>5.294316155793282E-2</v>
      </c>
      <c r="E97" s="2">
        <v>71355.58</v>
      </c>
      <c r="F97" s="6">
        <f t="shared" si="3"/>
        <v>5.294316155793282E-2</v>
      </c>
    </row>
    <row r="98" spans="1:6">
      <c r="A98" s="1">
        <f t="shared" si="5"/>
        <v>1983.3999999999944</v>
      </c>
      <c r="B98" s="4">
        <v>3828.35</v>
      </c>
      <c r="C98" s="2">
        <v>72350.539999999994</v>
      </c>
      <c r="D98" s="6">
        <f t="shared" si="4"/>
        <v>5.2913910525063119E-2</v>
      </c>
      <c r="E98" s="2">
        <v>72350.539999999994</v>
      </c>
      <c r="F98" s="6">
        <f t="shared" si="3"/>
        <v>5.2913910525063119E-2</v>
      </c>
    </row>
    <row r="99" spans="1:6">
      <c r="A99" s="1">
        <f t="shared" si="5"/>
        <v>1984.0999999999945</v>
      </c>
      <c r="B99" s="4">
        <v>3886.73</v>
      </c>
      <c r="C99" s="2">
        <v>73424.59</v>
      </c>
      <c r="D99" s="6">
        <f t="shared" si="4"/>
        <v>5.2934990852519577E-2</v>
      </c>
      <c r="E99" s="2">
        <v>73424.59</v>
      </c>
      <c r="F99" s="6">
        <f t="shared" si="3"/>
        <v>5.2934990852519577E-2</v>
      </c>
    </row>
    <row r="100" spans="1:6">
      <c r="A100" s="1">
        <f t="shared" si="5"/>
        <v>1984.1999999999944</v>
      </c>
      <c r="B100" s="4">
        <v>3956.78</v>
      </c>
      <c r="C100" s="2">
        <v>74567.100000000006</v>
      </c>
      <c r="D100" s="6">
        <f t="shared" si="4"/>
        <v>5.3063348313130053E-2</v>
      </c>
      <c r="E100" s="2">
        <v>74567.100000000006</v>
      </c>
      <c r="F100" s="6">
        <f t="shared" si="3"/>
        <v>5.3063348313130053E-2</v>
      </c>
    </row>
    <row r="101" spans="1:6">
      <c r="A101" s="1">
        <f t="shared" si="5"/>
        <v>1984.2999999999943</v>
      </c>
      <c r="B101" s="4">
        <v>4034.84</v>
      </c>
      <c r="C101" s="2">
        <v>75757.789999999994</v>
      </c>
      <c r="D101" s="6">
        <f t="shared" si="4"/>
        <v>5.3259737381462689E-2</v>
      </c>
      <c r="E101" s="2">
        <v>75757.789999999994</v>
      </c>
      <c r="F101" s="6">
        <f t="shared" si="3"/>
        <v>5.3259737381462689E-2</v>
      </c>
    </row>
    <row r="102" spans="1:6">
      <c r="A102" s="1">
        <f t="shared" si="5"/>
        <v>1984.3999999999942</v>
      </c>
      <c r="B102" s="4">
        <v>4109.6000000000004</v>
      </c>
      <c r="C102" s="2">
        <v>77005.710000000006</v>
      </c>
      <c r="D102" s="6">
        <f t="shared" si="4"/>
        <v>5.336747106156154E-2</v>
      </c>
      <c r="E102" s="2">
        <v>77005.710000000006</v>
      </c>
      <c r="F102" s="6">
        <f t="shared" si="3"/>
        <v>5.336747106156154E-2</v>
      </c>
    </row>
    <row r="103" spans="1:6">
      <c r="A103" s="1">
        <f t="shared" si="5"/>
        <v>1985.0999999999942</v>
      </c>
      <c r="B103" s="4">
        <v>4173.3999999999996</v>
      </c>
      <c r="C103" s="2">
        <v>78342.47</v>
      </c>
      <c r="D103" s="6">
        <f t="shared" si="4"/>
        <v>5.3271233342528E-2</v>
      </c>
      <c r="E103" s="2">
        <v>78342.47</v>
      </c>
      <c r="F103" s="6">
        <f t="shared" si="3"/>
        <v>5.3271233342528E-2</v>
      </c>
    </row>
    <row r="104" spans="1:6">
      <c r="A104" s="1">
        <f t="shared" si="5"/>
        <v>1985.1999999999941</v>
      </c>
      <c r="B104" s="4">
        <v>4260.53</v>
      </c>
      <c r="C104" s="2">
        <v>79787.09</v>
      </c>
      <c r="D104" s="6">
        <f t="shared" si="4"/>
        <v>5.3398739069190265E-2</v>
      </c>
      <c r="E104" s="2">
        <v>79787.09</v>
      </c>
      <c r="F104" s="6">
        <f t="shared" si="3"/>
        <v>5.3398739069190265E-2</v>
      </c>
    </row>
    <row r="105" spans="1:6">
      <c r="A105" s="1">
        <f t="shared" si="5"/>
        <v>1985.299999999994</v>
      </c>
      <c r="B105" s="4">
        <v>4340.54</v>
      </c>
      <c r="C105" s="2">
        <v>81350.789999999994</v>
      </c>
      <c r="D105" s="6">
        <f t="shared" si="4"/>
        <v>5.335584325610114E-2</v>
      </c>
      <c r="E105" s="2">
        <v>81350.789999999994</v>
      </c>
      <c r="F105" s="6">
        <f t="shared" si="3"/>
        <v>5.335584325610114E-2</v>
      </c>
    </row>
    <row r="106" spans="1:6">
      <c r="A106" s="1">
        <f t="shared" si="5"/>
        <v>1985.399999999994</v>
      </c>
      <c r="B106" s="4">
        <v>4432.6099999999997</v>
      </c>
      <c r="C106" s="2">
        <v>83033.070000000007</v>
      </c>
      <c r="D106" s="6">
        <f t="shared" si="4"/>
        <v>5.3383669904051474E-2</v>
      </c>
      <c r="E106" s="2">
        <v>83033.070000000007</v>
      </c>
      <c r="F106" s="6">
        <f t="shared" si="3"/>
        <v>5.3383669904051474E-2</v>
      </c>
    </row>
    <row r="107" spans="1:6">
      <c r="A107" s="1">
        <f t="shared" si="5"/>
        <v>1986.099999999994</v>
      </c>
      <c r="B107" s="4">
        <v>4490.49</v>
      </c>
      <c r="C107" s="2">
        <v>84838.93</v>
      </c>
      <c r="D107" s="6">
        <f t="shared" si="4"/>
        <v>5.2929592582084663E-2</v>
      </c>
      <c r="E107" s="2">
        <v>84838.93</v>
      </c>
      <c r="F107" s="6">
        <f t="shared" si="3"/>
        <v>5.2929592582084663E-2</v>
      </c>
    </row>
    <row r="108" spans="1:6">
      <c r="A108" s="1">
        <f t="shared" si="5"/>
        <v>1986.1999999999939</v>
      </c>
      <c r="B108" s="4">
        <v>4575.8599999999997</v>
      </c>
      <c r="C108" s="2">
        <v>86740.33</v>
      </c>
      <c r="D108" s="6">
        <f t="shared" si="4"/>
        <v>5.2753546130156523E-2</v>
      </c>
      <c r="E108" s="2">
        <v>86740.33</v>
      </c>
      <c r="F108" s="6">
        <f t="shared" si="3"/>
        <v>5.2753546130156523E-2</v>
      </c>
    </row>
    <row r="109" spans="1:6">
      <c r="A109" s="1">
        <f t="shared" si="5"/>
        <v>1986.2999999999938</v>
      </c>
      <c r="B109" s="4">
        <v>4653.9799999999996</v>
      </c>
      <c r="C109" s="2">
        <v>88698.47</v>
      </c>
      <c r="D109" s="6">
        <f t="shared" si="4"/>
        <v>5.2469676196218486E-2</v>
      </c>
      <c r="E109" s="2">
        <v>88698.47</v>
      </c>
      <c r="F109" s="6">
        <f t="shared" si="3"/>
        <v>5.2469676196218486E-2</v>
      </c>
    </row>
    <row r="110" spans="1:6">
      <c r="A110" s="1">
        <f t="shared" si="5"/>
        <v>1986.3999999999937</v>
      </c>
      <c r="B110" s="4">
        <v>4716.97</v>
      </c>
      <c r="C110" s="2">
        <v>90690.68</v>
      </c>
      <c r="D110" s="6">
        <f t="shared" si="4"/>
        <v>5.2011628978854287E-2</v>
      </c>
      <c r="E110" s="2">
        <v>90690.68</v>
      </c>
      <c r="F110" s="6">
        <f t="shared" si="3"/>
        <v>5.2011628978854287E-2</v>
      </c>
    </row>
    <row r="111" spans="1:6">
      <c r="A111" s="1">
        <f t="shared" si="5"/>
        <v>1987.0999999999938</v>
      </c>
      <c r="B111" s="4">
        <v>4772.51</v>
      </c>
      <c r="C111" s="2">
        <v>92696.22</v>
      </c>
      <c r="D111" s="6">
        <f t="shared" si="4"/>
        <v>5.1485486678960586E-2</v>
      </c>
      <c r="E111" s="2">
        <v>92696.22</v>
      </c>
      <c r="F111" s="6">
        <f t="shared" si="3"/>
        <v>5.1485486678960586E-2</v>
      </c>
    </row>
    <row r="112" spans="1:6">
      <c r="A112" s="1">
        <f t="shared" si="5"/>
        <v>1987.1999999999937</v>
      </c>
      <c r="B112" s="4">
        <v>4808.71</v>
      </c>
      <c r="C112" s="2">
        <v>94682.89</v>
      </c>
      <c r="D112" s="6">
        <f t="shared" si="4"/>
        <v>5.0787528771037725E-2</v>
      </c>
      <c r="E112" s="2">
        <v>94682.89</v>
      </c>
      <c r="F112" s="6">
        <f t="shared" si="3"/>
        <v>5.0787528771037725E-2</v>
      </c>
    </row>
    <row r="113" spans="1:6">
      <c r="A113" s="1">
        <f t="shared" si="5"/>
        <v>1987.2999999999936</v>
      </c>
      <c r="B113" s="4">
        <v>4908.24</v>
      </c>
      <c r="C113" s="2">
        <v>96642.1</v>
      </c>
      <c r="D113" s="6">
        <f t="shared" si="4"/>
        <v>5.0787803659067834E-2</v>
      </c>
      <c r="E113" s="2">
        <v>96642.1</v>
      </c>
      <c r="F113" s="6">
        <f t="shared" si="3"/>
        <v>5.0787803659067834E-2</v>
      </c>
    </row>
    <row r="114" spans="1:6">
      <c r="A114" s="1">
        <f t="shared" si="5"/>
        <v>1987.3999999999935</v>
      </c>
      <c r="B114" s="4">
        <v>4972.76</v>
      </c>
      <c r="C114" s="2">
        <v>98603.69</v>
      </c>
      <c r="D114" s="6">
        <f t="shared" si="4"/>
        <v>5.0431784043781729E-2</v>
      </c>
      <c r="E114" s="2">
        <v>98603.69</v>
      </c>
      <c r="F114" s="6">
        <f t="shared" si="3"/>
        <v>5.0431784043781729E-2</v>
      </c>
    </row>
    <row r="115" spans="1:6">
      <c r="A115" s="1">
        <f t="shared" si="5"/>
        <v>1988.0999999999935</v>
      </c>
      <c r="B115" s="4">
        <v>5021.79</v>
      </c>
      <c r="C115" s="2">
        <v>100618.4</v>
      </c>
      <c r="D115" s="6">
        <f t="shared" si="4"/>
        <v>4.9909261129177172E-2</v>
      </c>
      <c r="E115" s="2">
        <v>100618.4</v>
      </c>
      <c r="F115" s="6">
        <f t="shared" si="3"/>
        <v>4.9909261129177172E-2</v>
      </c>
    </row>
    <row r="116" spans="1:6">
      <c r="A116" s="1">
        <f t="shared" si="5"/>
        <v>1988.1999999999935</v>
      </c>
      <c r="B116" s="4">
        <v>5075.08</v>
      </c>
      <c r="C116" s="2">
        <v>102685.88</v>
      </c>
      <c r="D116" s="6">
        <f t="shared" si="4"/>
        <v>4.9423348176010178E-2</v>
      </c>
      <c r="E116" s="2">
        <v>102685.88</v>
      </c>
      <c r="F116" s="6">
        <f t="shared" si="3"/>
        <v>4.9423348176010178E-2</v>
      </c>
    </row>
    <row r="117" spans="1:6">
      <c r="A117" s="1">
        <f t="shared" si="5"/>
        <v>1988.2999999999934</v>
      </c>
      <c r="B117" s="4">
        <v>5164.68</v>
      </c>
      <c r="C117" s="2">
        <v>104775.11</v>
      </c>
      <c r="D117" s="6">
        <f t="shared" si="4"/>
        <v>4.9293004798563328E-2</v>
      </c>
      <c r="E117" s="2">
        <v>104775.11</v>
      </c>
      <c r="F117" s="6">
        <f t="shared" si="3"/>
        <v>4.9293004798563328E-2</v>
      </c>
    </row>
    <row r="118" spans="1:6">
      <c r="A118" s="1">
        <f t="shared" si="5"/>
        <v>1988.3999999999933</v>
      </c>
      <c r="B118" s="4">
        <v>5222.7299999999996</v>
      </c>
      <c r="C118" s="2">
        <v>106890.56</v>
      </c>
      <c r="D118" s="6">
        <f t="shared" si="4"/>
        <v>4.886053548601485E-2</v>
      </c>
      <c r="E118" s="2">
        <v>106890.56</v>
      </c>
      <c r="F118" s="6">
        <f t="shared" si="3"/>
        <v>4.886053548601485E-2</v>
      </c>
    </row>
    <row r="119" spans="1:6">
      <c r="A119" s="1">
        <f t="shared" si="5"/>
        <v>1989.0999999999933</v>
      </c>
      <c r="B119" s="4">
        <v>5281.12</v>
      </c>
      <c r="C119" s="2">
        <v>109034.57</v>
      </c>
      <c r="D119" s="6">
        <f t="shared" si="4"/>
        <v>4.843528066373811E-2</v>
      </c>
      <c r="E119" s="2">
        <v>109034.57</v>
      </c>
      <c r="F119" s="6">
        <f t="shared" si="3"/>
        <v>4.843528066373811E-2</v>
      </c>
    </row>
    <row r="120" spans="1:6">
      <c r="A120" s="1">
        <f t="shared" si="5"/>
        <v>1989.1999999999932</v>
      </c>
      <c r="B120" s="4">
        <v>5347.93</v>
      </c>
      <c r="C120" s="2">
        <v>111161.16</v>
      </c>
      <c r="D120" s="6">
        <f t="shared" si="4"/>
        <v>4.8109699466972099E-2</v>
      </c>
      <c r="E120" s="2">
        <v>111161.16</v>
      </c>
      <c r="F120" s="6">
        <f t="shared" si="3"/>
        <v>4.8109699466972099E-2</v>
      </c>
    </row>
    <row r="121" spans="1:6">
      <c r="A121" s="1">
        <f t="shared" si="5"/>
        <v>1989.2999999999931</v>
      </c>
      <c r="B121" s="4">
        <v>5431.37</v>
      </c>
      <c r="C121" s="2">
        <v>113168.06</v>
      </c>
      <c r="D121" s="6">
        <f t="shared" si="4"/>
        <v>4.7993842078763213E-2</v>
      </c>
      <c r="E121" s="2">
        <v>113168.06</v>
      </c>
      <c r="F121" s="6">
        <f t="shared" si="3"/>
        <v>4.7993842078763213E-2</v>
      </c>
    </row>
    <row r="122" spans="1:6">
      <c r="A122" s="1">
        <f t="shared" si="5"/>
        <v>1989.399999999993</v>
      </c>
      <c r="B122" s="4">
        <v>5515.33</v>
      </c>
      <c r="C122" s="2">
        <v>114900.98</v>
      </c>
      <c r="D122" s="6">
        <f t="shared" si="4"/>
        <v>4.8000722012988925E-2</v>
      </c>
      <c r="E122" s="2">
        <v>114900.98</v>
      </c>
      <c r="F122" s="6">
        <f t="shared" si="3"/>
        <v>4.8000722012988925E-2</v>
      </c>
    </row>
    <row r="123" spans="1:6">
      <c r="A123" s="1">
        <f t="shared" si="5"/>
        <v>1990.0999999999931</v>
      </c>
      <c r="B123" s="4">
        <v>5575.29</v>
      </c>
      <c r="C123" s="2">
        <v>116277.75999999999</v>
      </c>
      <c r="D123" s="6">
        <f t="shared" si="4"/>
        <v>4.7948034086655954E-2</v>
      </c>
      <c r="E123" s="2">
        <v>116277.75999999999</v>
      </c>
      <c r="F123" s="6">
        <f t="shared" si="3"/>
        <v>4.7948034086655954E-2</v>
      </c>
    </row>
    <row r="124" spans="1:6">
      <c r="A124" s="1">
        <f t="shared" si="5"/>
        <v>1990.199999999993</v>
      </c>
      <c r="B124" s="4">
        <v>5652</v>
      </c>
      <c r="C124" s="2">
        <v>117299.49</v>
      </c>
      <c r="D124" s="6">
        <f t="shared" si="4"/>
        <v>4.8184352719692132E-2</v>
      </c>
      <c r="E124" s="2">
        <v>117299.49</v>
      </c>
      <c r="F124" s="6">
        <f t="shared" si="3"/>
        <v>4.8184352719692132E-2</v>
      </c>
    </row>
    <row r="125" spans="1:6">
      <c r="A125" s="1">
        <f t="shared" si="5"/>
        <v>1990.2999999999929</v>
      </c>
      <c r="B125" s="4">
        <v>5741.76</v>
      </c>
      <c r="C125" s="2">
        <v>118033.7</v>
      </c>
      <c r="D125" s="6">
        <f t="shared" si="4"/>
        <v>4.864509034284277E-2</v>
      </c>
      <c r="E125" s="2">
        <v>118033.7</v>
      </c>
      <c r="F125" s="6">
        <f t="shared" si="3"/>
        <v>4.864509034284277E-2</v>
      </c>
    </row>
    <row r="126" spans="1:6">
      <c r="A126" s="1">
        <f t="shared" si="5"/>
        <v>1990.3999999999928</v>
      </c>
      <c r="B126" s="4">
        <v>5790.59</v>
      </c>
      <c r="C126" s="2">
        <v>118592.07</v>
      </c>
      <c r="D126" s="6">
        <f t="shared" si="4"/>
        <v>4.882780104942936E-2</v>
      </c>
      <c r="E126" s="2">
        <v>118592.07</v>
      </c>
      <c r="F126" s="6">
        <f t="shared" si="3"/>
        <v>4.882780104942936E-2</v>
      </c>
    </row>
    <row r="127" spans="1:6">
      <c r="A127" s="1">
        <f t="shared" si="5"/>
        <v>1991.0999999999929</v>
      </c>
      <c r="B127" s="4">
        <v>5831.26</v>
      </c>
      <c r="C127" s="2">
        <v>119109.34</v>
      </c>
      <c r="D127" s="6">
        <f t="shared" si="4"/>
        <v>4.8957201844960274E-2</v>
      </c>
      <c r="E127" s="2">
        <v>119109.34</v>
      </c>
      <c r="F127" s="6">
        <f t="shared" si="3"/>
        <v>4.8957201844960274E-2</v>
      </c>
    </row>
    <row r="128" spans="1:6">
      <c r="A128" s="1">
        <f t="shared" si="5"/>
        <v>1991.1999999999928</v>
      </c>
      <c r="B128" s="4">
        <v>5876.1</v>
      </c>
      <c r="C128" s="2">
        <v>119646.24</v>
      </c>
      <c r="D128" s="6">
        <f t="shared" si="4"/>
        <v>4.9112283010314409E-2</v>
      </c>
      <c r="E128" s="2">
        <v>119646.24</v>
      </c>
      <c r="F128" s="6">
        <f t="shared" si="3"/>
        <v>4.9112283010314409E-2</v>
      </c>
    </row>
    <row r="129" spans="1:6">
      <c r="A129" s="1">
        <f t="shared" si="5"/>
        <v>1991.2999999999927</v>
      </c>
      <c r="B129" s="4">
        <v>5945.66</v>
      </c>
      <c r="C129" s="2">
        <v>120234.64</v>
      </c>
      <c r="D129" s="6">
        <f t="shared" si="4"/>
        <v>4.945047450551688E-2</v>
      </c>
      <c r="E129" s="2">
        <v>120234.64</v>
      </c>
      <c r="F129" s="6">
        <f t="shared" si="3"/>
        <v>4.945047450551688E-2</v>
      </c>
    </row>
    <row r="130" spans="1:6">
      <c r="A130" s="1">
        <f t="shared" si="5"/>
        <v>1991.3999999999926</v>
      </c>
      <c r="B130" s="4">
        <v>5974.17</v>
      </c>
      <c r="C130" s="2">
        <v>120888.6</v>
      </c>
      <c r="D130" s="6">
        <f t="shared" si="4"/>
        <v>4.9418803758170746E-2</v>
      </c>
      <c r="E130" s="2">
        <v>120888.6</v>
      </c>
      <c r="F130" s="6">
        <f t="shared" si="3"/>
        <v>4.9418803758170746E-2</v>
      </c>
    </row>
    <row r="131" spans="1:6">
      <c r="A131" s="1">
        <f t="shared" si="5"/>
        <v>1992.0999999999926</v>
      </c>
      <c r="B131" s="4">
        <v>6027.41</v>
      </c>
      <c r="C131" s="2">
        <v>121551.48</v>
      </c>
      <c r="D131" s="6">
        <f t="shared" si="4"/>
        <v>4.9587302433503892E-2</v>
      </c>
      <c r="E131" s="2">
        <v>121551.48</v>
      </c>
      <c r="F131" s="6">
        <f t="shared" ref="F131:F164" si="6">B131/E131</f>
        <v>4.9587302433503892E-2</v>
      </c>
    </row>
    <row r="132" spans="1:6">
      <c r="A132" s="1">
        <f t="shared" si="5"/>
        <v>1992.1999999999925</v>
      </c>
      <c r="B132" s="4">
        <v>6039.52</v>
      </c>
      <c r="C132" s="2">
        <v>122194.49</v>
      </c>
      <c r="D132" s="6">
        <f t="shared" ref="D132:D164" si="7">B132/C132</f>
        <v>4.9425469184412492E-2</v>
      </c>
      <c r="E132" s="2">
        <v>122194.49</v>
      </c>
      <c r="F132" s="6">
        <f t="shared" si="6"/>
        <v>4.9425469184412492E-2</v>
      </c>
    </row>
    <row r="133" spans="1:6">
      <c r="A133" s="1">
        <f t="shared" ref="A133:A236" si="8">IF(MOD(A132,1)&gt;0.31,A132+0.7,A132+0.1)</f>
        <v>1992.2999999999925</v>
      </c>
      <c r="B133" s="4">
        <v>6068.13</v>
      </c>
      <c r="C133" s="2">
        <v>122833.73</v>
      </c>
      <c r="D133" s="6">
        <f t="shared" si="7"/>
        <v>4.9401170183466708E-2</v>
      </c>
      <c r="E133" s="2">
        <v>122833.73</v>
      </c>
      <c r="F133" s="6">
        <f t="shared" si="6"/>
        <v>4.9401170183466708E-2</v>
      </c>
    </row>
    <row r="134" spans="1:6">
      <c r="A134" s="1">
        <f t="shared" si="8"/>
        <v>1992.3999999999924</v>
      </c>
      <c r="B134" s="4">
        <v>6129.78</v>
      </c>
      <c r="C134" s="2">
        <v>123454.15</v>
      </c>
      <c r="D134" s="6">
        <f t="shared" si="7"/>
        <v>4.9652279814003823E-2</v>
      </c>
      <c r="E134" s="2">
        <v>123454.15</v>
      </c>
      <c r="F134" s="6">
        <f t="shared" si="6"/>
        <v>4.9652279814003823E-2</v>
      </c>
    </row>
    <row r="135" spans="1:6">
      <c r="A135" s="1">
        <f t="shared" si="8"/>
        <v>1993.0999999999924</v>
      </c>
      <c r="B135" s="4">
        <v>6154.36</v>
      </c>
      <c r="C135" s="2">
        <v>124072.16</v>
      </c>
      <c r="D135" s="6">
        <f t="shared" si="7"/>
        <v>4.960306969750506E-2</v>
      </c>
      <c r="E135" s="2">
        <v>124072.16</v>
      </c>
      <c r="F135" s="6">
        <f t="shared" si="6"/>
        <v>4.960306969750506E-2</v>
      </c>
    </row>
    <row r="136" spans="1:6">
      <c r="A136" s="1">
        <f t="shared" si="8"/>
        <v>1993.1999999999923</v>
      </c>
      <c r="B136" s="4">
        <v>6207.87</v>
      </c>
      <c r="C136" s="2">
        <v>124730.92</v>
      </c>
      <c r="D136" s="6">
        <f t="shared" si="7"/>
        <v>4.977009710182527E-2</v>
      </c>
      <c r="E136" s="2">
        <v>124730.92</v>
      </c>
      <c r="F136" s="6">
        <f t="shared" si="6"/>
        <v>4.977009710182527E-2</v>
      </c>
    </row>
    <row r="137" spans="1:6">
      <c r="A137" s="1">
        <f t="shared" si="8"/>
        <v>1993.2999999999922</v>
      </c>
      <c r="B137" s="4">
        <v>6240.79</v>
      </c>
      <c r="C137" s="2">
        <v>125424.26</v>
      </c>
      <c r="D137" s="6">
        <f t="shared" si="7"/>
        <v>4.9757439270520711E-2</v>
      </c>
      <c r="E137" s="2">
        <v>125424.26</v>
      </c>
      <c r="F137" s="6">
        <f t="shared" si="6"/>
        <v>4.9757439270520711E-2</v>
      </c>
    </row>
    <row r="138" spans="1:6">
      <c r="A138" s="1">
        <f t="shared" si="8"/>
        <v>1993.3999999999921</v>
      </c>
      <c r="B138" s="4">
        <v>6282.02</v>
      </c>
      <c r="C138" s="2">
        <v>126130.88</v>
      </c>
      <c r="D138" s="6">
        <f t="shared" si="7"/>
        <v>4.9805567042741639E-2</v>
      </c>
      <c r="E138" s="2">
        <v>126130.88</v>
      </c>
      <c r="F138" s="6">
        <f t="shared" si="6"/>
        <v>4.9805567042741639E-2</v>
      </c>
    </row>
    <row r="139" spans="1:6">
      <c r="A139" s="1">
        <f t="shared" si="8"/>
        <v>1994.0999999999922</v>
      </c>
      <c r="B139" s="4">
        <v>6339.85</v>
      </c>
      <c r="C139" s="2">
        <v>126826.83</v>
      </c>
      <c r="D139" s="6">
        <f t="shared" si="7"/>
        <v>4.998823987006535E-2</v>
      </c>
      <c r="E139" s="2">
        <v>126826.83</v>
      </c>
      <c r="F139" s="6">
        <f t="shared" si="6"/>
        <v>4.998823987006535E-2</v>
      </c>
    </row>
    <row r="140" spans="1:6">
      <c r="A140" s="1">
        <f t="shared" si="8"/>
        <v>1994.1999999999921</v>
      </c>
      <c r="B140" s="4">
        <v>6352.2</v>
      </c>
      <c r="C140" s="2">
        <v>127515.49</v>
      </c>
      <c r="D140" s="6">
        <f t="shared" si="7"/>
        <v>4.9815124421354613E-2</v>
      </c>
      <c r="E140" s="2">
        <v>127515.49</v>
      </c>
      <c r="F140" s="6">
        <f t="shared" si="6"/>
        <v>4.9815124421354613E-2</v>
      </c>
    </row>
    <row r="141" spans="1:6">
      <c r="A141" s="1">
        <f t="shared" si="8"/>
        <v>1994.299999999992</v>
      </c>
      <c r="B141" s="4">
        <v>6422.58</v>
      </c>
      <c r="C141" s="2">
        <v>128229.55</v>
      </c>
      <c r="D141" s="6">
        <f t="shared" si="7"/>
        <v>5.0086583006803034E-2</v>
      </c>
      <c r="E141" s="2">
        <v>128229.55</v>
      </c>
      <c r="F141" s="6">
        <f t="shared" si="6"/>
        <v>5.0086583006803034E-2</v>
      </c>
    </row>
    <row r="142" spans="1:6">
      <c r="A142" s="1">
        <f t="shared" si="8"/>
        <v>1994.3999999999919</v>
      </c>
      <c r="B142" s="4">
        <v>6455.73</v>
      </c>
      <c r="C142" s="2">
        <v>129032.73</v>
      </c>
      <c r="D142" s="6">
        <f t="shared" si="7"/>
        <v>5.0031724508967604E-2</v>
      </c>
      <c r="E142" s="2">
        <v>129032.73</v>
      </c>
      <c r="F142" s="6">
        <f t="shared" si="6"/>
        <v>5.0031724508967604E-2</v>
      </c>
    </row>
    <row r="143" spans="1:6">
      <c r="A143" s="1">
        <f t="shared" si="8"/>
        <v>1995.099999999992</v>
      </c>
      <c r="B143" s="4">
        <v>6501.37</v>
      </c>
      <c r="C143" s="2">
        <v>130012.27</v>
      </c>
      <c r="D143" s="6">
        <f t="shared" si="7"/>
        <v>5.0005818681575206E-2</v>
      </c>
      <c r="E143" s="2">
        <v>130012.27</v>
      </c>
      <c r="F143" s="6">
        <f t="shared" si="6"/>
        <v>5.0005818681575206E-2</v>
      </c>
    </row>
    <row r="144" spans="1:6">
      <c r="A144" s="1">
        <f t="shared" si="8"/>
        <v>1995.1999999999919</v>
      </c>
      <c r="B144" s="4">
        <v>6538.75</v>
      </c>
      <c r="C144" s="2">
        <v>131189.96</v>
      </c>
      <c r="D144" s="6">
        <f t="shared" si="7"/>
        <v>4.9841847653585687E-2</v>
      </c>
      <c r="E144" s="2">
        <v>131189.96</v>
      </c>
      <c r="F144" s="6">
        <f t="shared" si="6"/>
        <v>4.9841847653585687E-2</v>
      </c>
    </row>
    <row r="145" spans="1:6">
      <c r="A145" s="1">
        <f t="shared" si="8"/>
        <v>1995.2999999999918</v>
      </c>
      <c r="B145" s="4">
        <v>6584.49</v>
      </c>
      <c r="C145" s="2">
        <v>132473.29999999999</v>
      </c>
      <c r="D145" s="6">
        <f t="shared" si="7"/>
        <v>4.9704280032278204E-2</v>
      </c>
      <c r="E145" s="2">
        <v>132473.29999999999</v>
      </c>
      <c r="F145" s="6">
        <f t="shared" si="6"/>
        <v>4.9704280032278204E-2</v>
      </c>
    </row>
    <row r="146" spans="1:6">
      <c r="A146" s="1">
        <f t="shared" si="8"/>
        <v>1995.3999999999917</v>
      </c>
      <c r="B146" s="4">
        <v>6634.45</v>
      </c>
      <c r="C146" s="2">
        <v>133752.14000000001</v>
      </c>
      <c r="D146" s="6">
        <f t="shared" si="7"/>
        <v>4.9602570844847788E-2</v>
      </c>
      <c r="E146" s="2">
        <v>133752.14000000001</v>
      </c>
      <c r="F146" s="6">
        <f t="shared" si="6"/>
        <v>4.9602570844847788E-2</v>
      </c>
    </row>
    <row r="147" spans="1:6">
      <c r="A147" s="1">
        <f t="shared" si="8"/>
        <v>1996.0999999999917</v>
      </c>
      <c r="B147" s="4">
        <v>6680.31</v>
      </c>
      <c r="C147" s="2">
        <v>134972.51</v>
      </c>
      <c r="D147" s="6">
        <f t="shared" si="7"/>
        <v>4.9493856193383381E-2</v>
      </c>
      <c r="E147" s="2">
        <v>134972.51</v>
      </c>
      <c r="F147" s="6">
        <f t="shared" si="6"/>
        <v>4.9493856193383381E-2</v>
      </c>
    </row>
    <row r="148" spans="1:6">
      <c r="A148" s="1">
        <f t="shared" si="8"/>
        <v>1996.1999999999916</v>
      </c>
      <c r="B148" s="4">
        <v>6730.38</v>
      </c>
      <c r="C148" s="2">
        <v>136116</v>
      </c>
      <c r="D148" s="6">
        <f t="shared" si="7"/>
        <v>4.9445913779423437E-2</v>
      </c>
      <c r="E148" s="2">
        <v>136116</v>
      </c>
      <c r="F148" s="6">
        <f t="shared" si="6"/>
        <v>4.9445913779423437E-2</v>
      </c>
    </row>
    <row r="149" spans="1:6">
      <c r="A149" s="1">
        <f t="shared" si="8"/>
        <v>1996.2999999999915</v>
      </c>
      <c r="B149" s="4">
        <v>6784.68</v>
      </c>
      <c r="C149" s="2">
        <v>137243.98000000001</v>
      </c>
      <c r="D149" s="6">
        <f t="shared" si="7"/>
        <v>4.9435173768641802E-2</v>
      </c>
      <c r="E149" s="2">
        <v>137243.98000000001</v>
      </c>
      <c r="F149" s="6">
        <f t="shared" si="6"/>
        <v>4.9435173768641802E-2</v>
      </c>
    </row>
    <row r="150" spans="1:6">
      <c r="A150" s="1">
        <f t="shared" si="8"/>
        <v>1996.3999999999915</v>
      </c>
      <c r="B150" s="4">
        <v>6834.88</v>
      </c>
      <c r="C150" s="2">
        <v>138432.57</v>
      </c>
      <c r="D150" s="6">
        <f t="shared" si="7"/>
        <v>4.9373351950339428E-2</v>
      </c>
      <c r="E150" s="2">
        <v>138432.57</v>
      </c>
      <c r="F150" s="6">
        <f t="shared" si="6"/>
        <v>4.9373351950339428E-2</v>
      </c>
    </row>
    <row r="151" spans="1:6">
      <c r="A151" s="1">
        <f t="shared" si="8"/>
        <v>1997.0999999999915</v>
      </c>
      <c r="B151" s="4">
        <v>6885.15</v>
      </c>
      <c r="C151" s="2">
        <v>139735.25</v>
      </c>
      <c r="D151" s="6">
        <f t="shared" si="7"/>
        <v>4.9272821281673734E-2</v>
      </c>
      <c r="E151" s="2">
        <v>139735.25</v>
      </c>
      <c r="F151" s="6">
        <f t="shared" si="6"/>
        <v>4.9272821281673734E-2</v>
      </c>
    </row>
    <row r="152" spans="1:6">
      <c r="A152" s="1">
        <f t="shared" si="8"/>
        <v>1997.1999999999914</v>
      </c>
      <c r="B152" s="4">
        <v>6943.82</v>
      </c>
      <c r="C152" s="2">
        <v>141181.73000000001</v>
      </c>
      <c r="D152" s="6">
        <f t="shared" si="7"/>
        <v>4.9183559374148478E-2</v>
      </c>
      <c r="E152" s="2">
        <v>141181.73000000001</v>
      </c>
      <c r="F152" s="6">
        <f t="shared" si="6"/>
        <v>4.9183559374148478E-2</v>
      </c>
    </row>
    <row r="153" spans="1:6">
      <c r="A153" s="1">
        <f t="shared" si="8"/>
        <v>1997.2999999999913</v>
      </c>
      <c r="B153" s="4">
        <v>7006.74</v>
      </c>
      <c r="C153" s="2">
        <v>142772.70000000001</v>
      </c>
      <c r="D153" s="6">
        <f t="shared" si="7"/>
        <v>4.9076188935279638E-2</v>
      </c>
      <c r="E153" s="2">
        <v>142772.70000000001</v>
      </c>
      <c r="F153" s="6">
        <f t="shared" si="6"/>
        <v>4.9076188935279638E-2</v>
      </c>
    </row>
    <row r="154" spans="1:6">
      <c r="A154" s="1">
        <f t="shared" si="8"/>
        <v>1997.3999999999912</v>
      </c>
      <c r="B154" s="4">
        <v>7065.55</v>
      </c>
      <c r="C154" s="2">
        <v>144458.12</v>
      </c>
      <c r="D154" s="6">
        <f t="shared" si="7"/>
        <v>4.8910715437803017E-2</v>
      </c>
      <c r="E154" s="2">
        <v>144458.12</v>
      </c>
      <c r="F154" s="6">
        <f t="shared" si="6"/>
        <v>4.8910715437803017E-2</v>
      </c>
    </row>
    <row r="155" spans="1:6">
      <c r="A155" s="1">
        <f t="shared" si="8"/>
        <v>1998.0999999999913</v>
      </c>
      <c r="B155" s="4">
        <v>7120.26</v>
      </c>
      <c r="C155" s="2">
        <v>146186.68</v>
      </c>
      <c r="D155" s="6">
        <f t="shared" si="7"/>
        <v>4.8706626349267937E-2</v>
      </c>
      <c r="E155" s="2">
        <v>146186.68</v>
      </c>
      <c r="F155" s="6">
        <f t="shared" si="6"/>
        <v>4.8706626349267937E-2</v>
      </c>
    </row>
    <row r="156" spans="1:6">
      <c r="A156" s="1">
        <f t="shared" si="8"/>
        <v>1998.1999999999912</v>
      </c>
      <c r="B156" s="4">
        <v>7183.41</v>
      </c>
      <c r="C156" s="2">
        <v>147923.82</v>
      </c>
      <c r="D156" s="6">
        <f t="shared" si="7"/>
        <v>4.8561550127626502E-2</v>
      </c>
      <c r="E156" s="2">
        <v>147923.82</v>
      </c>
      <c r="F156" s="6">
        <f t="shared" si="6"/>
        <v>4.8561550127626502E-2</v>
      </c>
    </row>
    <row r="157" spans="1:6">
      <c r="A157" s="1">
        <f t="shared" si="8"/>
        <v>1998.2999999999911</v>
      </c>
      <c r="B157" s="4">
        <v>7259.19</v>
      </c>
      <c r="C157" s="2">
        <v>149693.69</v>
      </c>
      <c r="D157" s="6">
        <f t="shared" si="7"/>
        <v>4.8493627219691089E-2</v>
      </c>
      <c r="E157" s="2">
        <v>149693.69</v>
      </c>
      <c r="F157" s="6">
        <f t="shared" si="6"/>
        <v>4.8493627219691089E-2</v>
      </c>
    </row>
    <row r="158" spans="1:6">
      <c r="A158" s="1">
        <f t="shared" si="8"/>
        <v>1998.399999999991</v>
      </c>
      <c r="B158" s="4">
        <v>7326.69</v>
      </c>
      <c r="C158" s="2">
        <v>151515.20000000001</v>
      </c>
      <c r="D158" s="6">
        <f t="shared" si="7"/>
        <v>4.8356138526035666E-2</v>
      </c>
      <c r="E158" s="2">
        <v>151515.20000000001</v>
      </c>
      <c r="F158" s="6">
        <f t="shared" si="6"/>
        <v>4.8356138526035666E-2</v>
      </c>
    </row>
    <row r="159" spans="1:6">
      <c r="A159" s="1">
        <f t="shared" si="8"/>
        <v>1999.099999999991</v>
      </c>
      <c r="B159" s="4">
        <v>7377.5</v>
      </c>
      <c r="C159" s="2">
        <v>153429.47</v>
      </c>
      <c r="D159" s="6">
        <f t="shared" si="7"/>
        <v>4.8083982822856648E-2</v>
      </c>
      <c r="E159" s="2">
        <v>153429.47</v>
      </c>
      <c r="F159" s="6">
        <f t="shared" si="6"/>
        <v>4.8083982822856648E-2</v>
      </c>
    </row>
    <row r="160" spans="1:6">
      <c r="A160" s="1">
        <f t="shared" si="8"/>
        <v>1999.199999999991</v>
      </c>
      <c r="B160" s="4">
        <v>7428.38</v>
      </c>
      <c r="C160" s="2">
        <v>155492.41</v>
      </c>
      <c r="D160" s="6">
        <f t="shared" si="7"/>
        <v>4.7773264302739919E-2</v>
      </c>
      <c r="E160" s="2">
        <v>155492.41</v>
      </c>
      <c r="F160" s="6">
        <f t="shared" si="6"/>
        <v>4.7773264302739919E-2</v>
      </c>
    </row>
    <row r="161" spans="1:6">
      <c r="A161" s="1">
        <f t="shared" si="8"/>
        <v>1999.2999999999909</v>
      </c>
      <c r="B161" s="4">
        <v>7487.71</v>
      </c>
      <c r="C161" s="2">
        <v>157737.46</v>
      </c>
      <c r="D161" s="6">
        <f t="shared" si="7"/>
        <v>4.7469447016580589E-2</v>
      </c>
      <c r="E161" s="2">
        <v>157737.46</v>
      </c>
      <c r="F161" s="6">
        <f t="shared" si="6"/>
        <v>4.7469447016580589E-2</v>
      </c>
    </row>
    <row r="162" spans="1:6">
      <c r="A162" s="1">
        <f t="shared" si="8"/>
        <v>1999.3999999999908</v>
      </c>
      <c r="B162" s="4">
        <v>7572.32</v>
      </c>
      <c r="C162" s="2">
        <v>160179.43</v>
      </c>
      <c r="D162" s="6">
        <f t="shared" si="7"/>
        <v>4.7273985180244428E-2</v>
      </c>
      <c r="E162" s="2">
        <v>160179.43</v>
      </c>
      <c r="F162" s="6">
        <f t="shared" si="6"/>
        <v>4.7273985180244428E-2</v>
      </c>
    </row>
    <row r="163" spans="1:6">
      <c r="A163" s="1">
        <f t="shared" si="8"/>
        <v>2000.0999999999908</v>
      </c>
      <c r="B163" s="4">
        <v>7648.63</v>
      </c>
      <c r="C163" s="2">
        <v>162841.85999999999</v>
      </c>
      <c r="D163" s="6">
        <f t="shared" si="7"/>
        <v>4.6969679663447721E-2</v>
      </c>
      <c r="E163" s="2">
        <v>162841.85999999999</v>
      </c>
      <c r="F163" s="6">
        <f t="shared" si="6"/>
        <v>4.6969679663447721E-2</v>
      </c>
    </row>
    <row r="164" spans="1:6" ht="13.8" thickBot="1">
      <c r="A164" s="3">
        <f t="shared" si="8"/>
        <v>2000.1999999999907</v>
      </c>
      <c r="B164" s="7">
        <v>7704</v>
      </c>
      <c r="C164" s="8">
        <v>165691.73000000001</v>
      </c>
      <c r="D164" s="9">
        <f t="shared" si="7"/>
        <v>4.6495983836972427E-2</v>
      </c>
      <c r="E164" s="8">
        <v>165691.73000000001</v>
      </c>
      <c r="F164" s="9">
        <f t="shared" si="6"/>
        <v>4.6495983836972427E-2</v>
      </c>
    </row>
    <row r="165" spans="1:6">
      <c r="A165" s="1">
        <f t="shared" si="8"/>
        <v>2000.2999999999906</v>
      </c>
      <c r="B165" s="4">
        <f ca="1">B164*'BLS CSW OFHEO index data'!B4/'BLS CSW OFHEO index data'!B3</f>
        <v>7762.4128053917439</v>
      </c>
      <c r="C165" s="2">
        <f ca="1">C164*'BLS CSW OFHEO index data'!C4/'BLS CSW OFHEO index data'!C3</f>
        <v>169066.00753159696</v>
      </c>
      <c r="D165" s="6">
        <f ca="1">B165/C165</f>
        <v>4.5913503954607887E-2</v>
      </c>
      <c r="E165" s="2">
        <f>E164*'BLS CSW OFHEO index data'!D4/'BLS CSW OFHEO index data'!D3</f>
        <v>168357.26774202814</v>
      </c>
      <c r="F165" s="6">
        <f ca="1">B165/E165</f>
        <v>4.6106787722915515E-2</v>
      </c>
    </row>
    <row r="166" spans="1:6">
      <c r="A166" s="1">
        <f t="shared" si="8"/>
        <v>2000.3999999999905</v>
      </c>
      <c r="B166" s="4">
        <f ca="1">B165*'BLS CSW OFHEO index data'!B5/'BLS CSW OFHEO index data'!B4</f>
        <v>7828.6139848357197</v>
      </c>
      <c r="C166" s="2">
        <f ca="1">C165*'BLS CSW OFHEO index data'!C5/'BLS CSW OFHEO index data'!C4</f>
        <v>173038.00204937198</v>
      </c>
      <c r="D166" s="6">
        <f t="shared" ref="D166:D195" ca="1" si="9">B166/C166</f>
        <v>4.5242165837086033E-2</v>
      </c>
      <c r="E166" s="2">
        <f>E165*'BLS CSW OFHEO index data'!D5/'BLS CSW OFHEO index data'!D4</f>
        <v>171308.39881355932</v>
      </c>
      <c r="F166" s="6">
        <f t="shared" ref="F166:F195" ca="1" si="10">B166/E166</f>
        <v>4.5698950191904265E-2</v>
      </c>
    </row>
    <row r="167" spans="1:6">
      <c r="A167" s="1">
        <f t="shared" si="8"/>
        <v>2001.0999999999906</v>
      </c>
      <c r="B167" s="4">
        <f ca="1">B166*'BLS CSW OFHEO index data'!B6/'BLS CSW OFHEO index data'!B5</f>
        <v>7900.0074136478515</v>
      </c>
      <c r="C167" s="2">
        <f ca="1">C166*'BLS CSW OFHEO index data'!C6/'BLS CSW OFHEO index data'!C5</f>
        <v>176580.08782575151</v>
      </c>
      <c r="D167" s="6">
        <f t="shared" ca="1" si="9"/>
        <v>4.4738948263767689E-2</v>
      </c>
      <c r="E167" s="2">
        <f>E166*'BLS CSW OFHEO index data'!D6/'BLS CSW OFHEO index data'!D5</f>
        <v>174461.82516015516</v>
      </c>
      <c r="F167" s="6">
        <f t="shared" ca="1" si="10"/>
        <v>4.5282155029592756E-2</v>
      </c>
    </row>
    <row r="168" spans="1:6">
      <c r="A168" s="1">
        <f t="shared" si="8"/>
        <v>2001.1999999999905</v>
      </c>
      <c r="B168" s="4">
        <f ca="1">B167*'BLS CSW OFHEO index data'!B7/'BLS CSW OFHEO index data'!B6</f>
        <v>7986.9775905644474</v>
      </c>
      <c r="C168" s="2">
        <f ca="1">C167*'BLS CSW OFHEO index data'!C7/'BLS CSW OFHEO index data'!C6</f>
        <v>179323.08672221386</v>
      </c>
      <c r="D168" s="6">
        <f t="shared" ca="1" si="9"/>
        <v>4.4539594630873876E-2</v>
      </c>
      <c r="E168" s="2">
        <f>E167*'BLS CSW OFHEO index data'!D7/'BLS CSW OFHEO index data'!D6</f>
        <v>177270.1595669348</v>
      </c>
      <c r="F168" s="6">
        <f t="shared" ca="1" si="10"/>
        <v>4.5055397987322693E-2</v>
      </c>
    </row>
    <row r="169" spans="1:6">
      <c r="A169" s="1">
        <f t="shared" si="8"/>
        <v>2001.2999999999904</v>
      </c>
      <c r="B169" s="4">
        <f ca="1">B168*'BLS CSW OFHEO index data'!B8/'BLS CSW OFHEO index data'!B7</f>
        <v>8073.9477674810441</v>
      </c>
      <c r="C169" s="2">
        <f ca="1">C168*'BLS CSW OFHEO index data'!C8/'BLS CSW OFHEO index data'!C7</f>
        <v>182446.4509735168</v>
      </c>
      <c r="D169" s="6">
        <f t="shared" ca="1" si="9"/>
        <v>4.4253794603288973E-2</v>
      </c>
      <c r="E169" s="2">
        <f>E168*'BLS CSW OFHEO index data'!D8/'BLS CSW OFHEO index data'!D7</f>
        <v>180018.99536340134</v>
      </c>
      <c r="F169" s="6">
        <f t="shared" ca="1" si="10"/>
        <v>4.4850532307339569E-2</v>
      </c>
    </row>
    <row r="170" spans="1:6">
      <c r="A170" s="1">
        <f t="shared" si="8"/>
        <v>2001.3999999999903</v>
      </c>
      <c r="B170" s="4">
        <f ca="1">B169*'BLS CSW OFHEO index data'!B9/'BLS CSW OFHEO index data'!B8</f>
        <v>8172.600505475988</v>
      </c>
      <c r="C170" s="2">
        <f ca="1">C169*'BLS CSW OFHEO index data'!C9/'BLS CSW OFHEO index data'!C8</f>
        <v>185181.99172576659</v>
      </c>
      <c r="D170" s="6">
        <f t="shared" ca="1" si="9"/>
        <v>4.4132803785687097E-2</v>
      </c>
      <c r="E170" s="2">
        <f>E169*'BLS CSW OFHEO index data'!D9/'BLS CSW OFHEO index data'!D8</f>
        <v>182827.32977018098</v>
      </c>
      <c r="F170" s="6">
        <f t="shared" ca="1" si="10"/>
        <v>4.4701197111773026E-2</v>
      </c>
    </row>
    <row r="171" spans="1:6">
      <c r="A171" s="1">
        <f t="shared" si="8"/>
        <v>2002.0999999999904</v>
      </c>
      <c r="B171" s="4">
        <f ca="1">B170*'BLS CSW OFHEO index data'!B10/'BLS CSW OFHEO index data'!B9</f>
        <v>8256.9745577085068</v>
      </c>
      <c r="C171" s="2">
        <f ca="1">C170*'BLS CSW OFHEO index data'!C10/'BLS CSW OFHEO index data'!C9</f>
        <v>188415.62996649812</v>
      </c>
      <c r="D171" s="6">
        <f t="shared" ca="1" si="9"/>
        <v>4.3823193220098915E-2</v>
      </c>
      <c r="E171" s="2">
        <f>E170*'BLS CSW OFHEO index data'!D10/'BLS CSW OFHEO index data'!D9</f>
        <v>185897.45806233841</v>
      </c>
      <c r="F171" s="6">
        <f t="shared" ca="1" si="10"/>
        <v>4.4416823359357788E-2</v>
      </c>
    </row>
    <row r="172" spans="1:6">
      <c r="A172" s="1">
        <f t="shared" si="8"/>
        <v>2002.1999999999903</v>
      </c>
      <c r="B172" s="4">
        <f ca="1">B171*'BLS CSW OFHEO index data'!B11/'BLS CSW OFHEO index data'!B10</f>
        <v>8330.9641112047157</v>
      </c>
      <c r="C172" s="2">
        <f ca="1">C171*'BLS CSW OFHEO index data'!C11/'BLS CSW OFHEO index data'!C10</f>
        <v>192928.33993968373</v>
      </c>
      <c r="D172" s="6">
        <f t="shared" ca="1" si="9"/>
        <v>4.3181650315393123E-2</v>
      </c>
      <c r="E172" s="2">
        <f>E171*'BLS CSW OFHEO index data'!D11/'BLS CSW OFHEO index data'!D10</f>
        <v>189312.67829431198</v>
      </c>
      <c r="F172" s="6">
        <f t="shared" ca="1" si="10"/>
        <v>4.400637181971042E-2</v>
      </c>
    </row>
    <row r="173" spans="1:6">
      <c r="A173" s="1">
        <f t="shared" si="8"/>
        <v>2002.2999999999902</v>
      </c>
      <c r="B173" s="4">
        <f ca="1">B172*'BLS CSW OFHEO index data'!B12/'BLS CSW OFHEO index data'!B11</f>
        <v>8395.8672283066535</v>
      </c>
      <c r="C173" s="2">
        <f ca="1">C172*'BLS CSW OFHEO index data'!C12/'BLS CSW OFHEO index data'!C11</f>
        <v>197906.65120156776</v>
      </c>
      <c r="D173" s="6">
        <f t="shared" ca="1" si="9"/>
        <v>4.2423370701955183E-2</v>
      </c>
      <c r="E173" s="2">
        <f>E172*'BLS CSW OFHEO index data'!D12/'BLS CSW OFHEO index data'!D11</f>
        <v>192965.89296753806</v>
      </c>
      <c r="F173" s="6">
        <f t="shared" ca="1" si="10"/>
        <v>4.3509591768733237E-2</v>
      </c>
    </row>
    <row r="174" spans="1:6">
      <c r="A174" s="1">
        <f t="shared" si="8"/>
        <v>2002.3999999999901</v>
      </c>
      <c r="B174" s="4">
        <f ca="1">B173*'BLS CSW OFHEO index data'!B13/'BLS CSW OFHEO index data'!B12</f>
        <v>8458.1742207245115</v>
      </c>
      <c r="C174" s="2">
        <f ca="1">C173*'BLS CSW OFHEO index data'!C13/'BLS CSW OFHEO index data'!C12</f>
        <v>202443.3337811509</v>
      </c>
      <c r="D174" s="6">
        <f t="shared" ca="1" si="9"/>
        <v>4.178045314086818E-2</v>
      </c>
      <c r="E174" s="2">
        <f>E173*'BLS CSW OFHEO index data'!D13/'BLS CSW OFHEO index data'!D12</f>
        <v>196821.4029158288</v>
      </c>
      <c r="F174" s="6">
        <f t="shared" ca="1" si="10"/>
        <v>4.2973853937732939E-2</v>
      </c>
    </row>
    <row r="175" spans="1:6">
      <c r="A175" s="1">
        <f t="shared" si="8"/>
        <v>2003.0999999999901</v>
      </c>
      <c r="B175" s="4">
        <f ca="1">B174*'BLS CSW OFHEO index data'!B14/'BLS CSW OFHEO index data'!B13</f>
        <v>8512.6928390901412</v>
      </c>
      <c r="C175" s="2">
        <f ca="1">C174*'BLS CSW OFHEO index data'!C14/'BLS CSW OFHEO index data'!C13</f>
        <v>206680.09241847176</v>
      </c>
      <c r="D175" s="6">
        <f t="shared" ca="1" si="9"/>
        <v>4.1187773527090465E-2</v>
      </c>
      <c r="E175" s="2">
        <f>E174*'BLS CSW OFHEO index data'!D14/'BLS CSW OFHEO index data'!D13</f>
        <v>200308.02148017814</v>
      </c>
      <c r="F175" s="6">
        <f t="shared" ca="1" si="10"/>
        <v>4.2498012691581252E-2</v>
      </c>
    </row>
    <row r="176" spans="1:6">
      <c r="A176" s="1">
        <f t="shared" si="8"/>
        <v>2003.19999999999</v>
      </c>
      <c r="B176" s="4">
        <f ca="1">B175*'BLS CSW OFHEO index data'!B15/'BLS CSW OFHEO index data'!B14</f>
        <v>8536.0579612468391</v>
      </c>
      <c r="C176" s="2">
        <f ca="1">C175*'BLS CSW OFHEO index data'!C15/'BLS CSW OFHEO index data'!C14</f>
        <v>210571.11279908181</v>
      </c>
      <c r="D176" s="6">
        <f t="shared" ca="1" si="9"/>
        <v>4.0537649479924581E-2</v>
      </c>
      <c r="E176" s="2">
        <f>E175*'BLS CSW OFHEO index data'!D15/'BLS CSW OFHEO index data'!D14</f>
        <v>203544.74588121229</v>
      </c>
      <c r="F176" s="6">
        <f t="shared" ca="1" si="10"/>
        <v>4.1937009596054328E-2</v>
      </c>
    </row>
    <row r="177" spans="1:6">
      <c r="A177" s="1">
        <f t="shared" si="8"/>
        <v>2003.29999999999</v>
      </c>
      <c r="B177" s="4">
        <f ca="1">B176*'BLS CSW OFHEO index data'!B16/'BLS CSW OFHEO index data'!B15</f>
        <v>8576.2978938500401</v>
      </c>
      <c r="C177" s="2">
        <f ca="1">C176*'BLS CSW OFHEO index data'!C16/'BLS CSW OFHEO index data'!C15</f>
        <v>215773.70111192926</v>
      </c>
      <c r="D177" s="6">
        <f t="shared" ca="1" si="9"/>
        <v>3.9746724691908673E-2</v>
      </c>
      <c r="E177" s="2">
        <f>E176*'BLS CSW OFHEO index data'!D16/'BLS CSW OFHEO index data'!D15</f>
        <v>207554.95221631712</v>
      </c>
      <c r="F177" s="6">
        <f t="shared" ca="1" si="10"/>
        <v>4.1320613178680909E-2</v>
      </c>
    </row>
    <row r="178" spans="1:6">
      <c r="A178" s="1">
        <f t="shared" si="8"/>
        <v>2003.3999999999899</v>
      </c>
      <c r="B178" s="4">
        <f ca="1">B177*'BLS CSW OFHEO index data'!B17/'BLS CSW OFHEO index data'!B16</f>
        <v>8633.412636899744</v>
      </c>
      <c r="C178" s="2">
        <f ca="1">C177*'BLS CSW OFHEO index data'!C17/'BLS CSW OFHEO index data'!C16</f>
        <v>221886.71574329567</v>
      </c>
      <c r="D178" s="6">
        <f t="shared" ca="1" si="9"/>
        <v>3.8909101015708748E-2</v>
      </c>
      <c r="E178" s="2">
        <f>E177*'BLS CSW OFHEO index data'!D17/'BLS CSW OFHEO index data'!D16</f>
        <v>212279.14187517951</v>
      </c>
      <c r="F178" s="6">
        <f t="shared" ca="1" si="10"/>
        <v>4.0670093918017652E-2</v>
      </c>
    </row>
    <row r="179" spans="1:6">
      <c r="A179" s="1">
        <f t="shared" si="8"/>
        <v>2004.0999999999899</v>
      </c>
      <c r="B179" s="4">
        <f ca="1">B178*'BLS CSW OFHEO index data'!B18/'BLS CSW OFHEO index data'!B17</f>
        <v>8677.5467565290601</v>
      </c>
      <c r="C179" s="2">
        <f ca="1">C178*'BLS CSW OFHEO index data'!C18/'BLS CSW OFHEO index data'!C17</f>
        <v>229024.6924793025</v>
      </c>
      <c r="D179" s="6">
        <f t="shared" ca="1" si="9"/>
        <v>3.7889131790072243E-2</v>
      </c>
      <c r="E179" s="2">
        <f>E178*'BLS CSW OFHEO index data'!D18/'BLS CSW OFHEO index data'!D17</f>
        <v>217003.33153404194</v>
      </c>
      <c r="F179" s="6">
        <f t="shared" ca="1" si="10"/>
        <v>3.9988080805882877E-2</v>
      </c>
    </row>
    <row r="180" spans="1:6">
      <c r="A180" s="1">
        <f t="shared" si="8"/>
        <v>2004.1999999999898</v>
      </c>
      <c r="B180" s="4">
        <f ca="1">B179*'BLS CSW OFHEO index data'!B19/'BLS CSW OFHEO index data'!B18</f>
        <v>8739.8537489469199</v>
      </c>
      <c r="C180" s="2">
        <f ca="1">C179*'BLS CSW OFHEO index data'!C19/'BLS CSW OFHEO index data'!C18</f>
        <v>236866.93111880971</v>
      </c>
      <c r="D180" s="6">
        <f t="shared" ca="1" si="9"/>
        <v>3.6897737086664543E-2</v>
      </c>
      <c r="E180" s="2">
        <f>E179*'BLS CSW OFHEO index data'!D19/'BLS CSW OFHEO index data'!D18</f>
        <v>222441.50451666189</v>
      </c>
      <c r="F180" s="6">
        <f t="shared" ca="1" si="10"/>
        <v>3.9290571100647563E-2</v>
      </c>
    </row>
    <row r="181" spans="1:6">
      <c r="A181" s="1">
        <f t="shared" si="8"/>
        <v>2004.2999999999897</v>
      </c>
      <c r="B181" s="4">
        <f ca="1">B180*'BLS CSW OFHEO index data'!B20/'BLS CSW OFHEO index data'!B19</f>
        <v>8790.4781802864327</v>
      </c>
      <c r="C181" s="2">
        <f ca="1">C180*'BLS CSW OFHEO index data'!C20/'BLS CSW OFHEO index data'!C19</f>
        <v>244068.83480520986</v>
      </c>
      <c r="D181" s="6">
        <f t="shared" ca="1" si="9"/>
        <v>3.6016389340745081E-2</v>
      </c>
      <c r="E181" s="2">
        <f>E180*'BLS CSW OFHEO index data'!D20/'BLS CSW OFHEO index data'!D19</f>
        <v>228212.86971703536</v>
      </c>
      <c r="F181" s="6">
        <f t="shared" ca="1" si="10"/>
        <v>3.8518766234287669E-2</v>
      </c>
    </row>
    <row r="182" spans="1:6">
      <c r="A182" s="1">
        <f t="shared" si="8"/>
        <v>2004.3999999999896</v>
      </c>
      <c r="B182" s="4">
        <f ca="1">B181*'BLS CSW OFHEO index data'!B21/'BLS CSW OFHEO index data'!B20</f>
        <v>8829.4200505475965</v>
      </c>
      <c r="C182" s="2">
        <f ca="1">C181*'BLS CSW OFHEO index data'!C21/'BLS CSW OFHEO index data'!C20</f>
        <v>251770.96687843828</v>
      </c>
      <c r="D182" s="6">
        <f t="shared" ca="1" si="9"/>
        <v>3.5069254251268278E-2</v>
      </c>
      <c r="E182" s="2">
        <f>E181*'BLS CSW OFHEO index data'!D21/'BLS CSW OFHEO index data'!D20</f>
        <v>233829.53853059467</v>
      </c>
      <c r="F182" s="6">
        <f t="shared" ca="1" si="10"/>
        <v>3.7760071315337006E-2</v>
      </c>
    </row>
    <row r="183" spans="1:6">
      <c r="A183" s="1">
        <f t="shared" si="8"/>
        <v>2005.0999999999897</v>
      </c>
      <c r="B183" s="4">
        <f ca="1">B182*'BLS CSW OFHEO index data'!B22/'BLS CSW OFHEO index data'!B21</f>
        <v>8887.8328559393394</v>
      </c>
      <c r="C183" s="2">
        <f ca="1">C182*'BLS CSW OFHEO index data'!C22/'BLS CSW OFHEO index data'!C21</f>
        <v>261280.63347403929</v>
      </c>
      <c r="D183" s="6">
        <f t="shared" ca="1" si="9"/>
        <v>3.4016424171072097E-2</v>
      </c>
      <c r="E183" s="2">
        <f>E182*'BLS CSW OFHEO index data'!D22/'BLS CSW OFHEO index data'!D21</f>
        <v>239684.20178540651</v>
      </c>
      <c r="F183" s="6">
        <f t="shared" ca="1" si="10"/>
        <v>3.708142960501324E-2</v>
      </c>
    </row>
    <row r="184" spans="1:6">
      <c r="A184" s="1">
        <f t="shared" si="8"/>
        <v>2005.1999999999896</v>
      </c>
      <c r="B184" s="4">
        <f ca="1">B183*'BLS CSW OFHEO index data'!B23/'BLS CSW OFHEO index data'!B22</f>
        <v>8934.5631002527334</v>
      </c>
      <c r="C184" s="2">
        <f ca="1">C183*'BLS CSW OFHEO index data'!C23/'BLS CSW OFHEO index data'!C22</f>
        <v>270645.93170666858</v>
      </c>
      <c r="D184" s="6">
        <f t="shared" ca="1" si="9"/>
        <v>3.3011998532223238E-2</v>
      </c>
      <c r="E184" s="2">
        <f>E183*'BLS CSW OFHEO index data'!D23/'BLS CSW OFHEO index data'!D22</f>
        <v>245955.35531241025</v>
      </c>
      <c r="F184" s="6">
        <f t="shared" ca="1" si="10"/>
        <v>3.6325954720132572E-2</v>
      </c>
    </row>
    <row r="185" spans="1:6">
      <c r="A185" s="1">
        <f t="shared" si="8"/>
        <v>2005.2999999999895</v>
      </c>
      <c r="B185" s="4">
        <f ca="1">B184*'BLS CSW OFHEO index data'!B24/'BLS CSW OFHEO index data'!B23</f>
        <v>8985.1875315922462</v>
      </c>
      <c r="C185" s="2">
        <f ca="1">C184*'BLS CSW OFHEO index data'!C24/'BLS CSW OFHEO index data'!C23</f>
        <v>279011.30589022825</v>
      </c>
      <c r="D185" s="6">
        <f t="shared" ca="1" si="9"/>
        <v>3.2203668245355262E-2</v>
      </c>
      <c r="E185" s="2">
        <f>E184*'BLS CSW OFHEO index data'!D24/'BLS CSW OFHEO index data'!D23</f>
        <v>252405.00467035337</v>
      </c>
      <c r="F185" s="6">
        <f t="shared" ca="1" si="10"/>
        <v>3.559829387427204E-2</v>
      </c>
    </row>
    <row r="186" spans="1:6">
      <c r="A186" s="1">
        <f t="shared" si="8"/>
        <v>2005.3999999999894</v>
      </c>
      <c r="B186" s="4">
        <f ca="1">B185*'BLS CSW OFHEO index data'!B25/'BLS CSW OFHEO index data'!B24</f>
        <v>9041.0042122999112</v>
      </c>
      <c r="C186" s="2">
        <f ca="1">C185*'BLS CSW OFHEO index data'!C25/'BLS CSW OFHEO index data'!C24</f>
        <v>286939.84591276647</v>
      </c>
      <c r="D186" s="6">
        <f t="shared" ca="1" si="9"/>
        <v>3.1508360867554437E-2</v>
      </c>
      <c r="E186" s="2">
        <f>E185*'BLS CSW OFHEO index data'!D25/'BLS CSW OFHEO index data'!D24</f>
        <v>257759.87959853493</v>
      </c>
      <c r="F186" s="6">
        <f t="shared" ca="1" si="10"/>
        <v>3.5075296537154722E-2</v>
      </c>
    </row>
    <row r="187" spans="1:6">
      <c r="A187" s="1">
        <f t="shared" si="8"/>
        <v>2006.0999999999894</v>
      </c>
      <c r="B187" s="4">
        <f ca="1">B186*'BLS CSW OFHEO index data'!B26/'BLS CSW OFHEO index data'!B25</f>
        <v>9117.5898904801961</v>
      </c>
      <c r="C187" s="2">
        <f ca="1">C186*'BLS CSW OFHEO index data'!C26/'BLS CSW OFHEO index data'!C25</f>
        <v>292987.86814456631</v>
      </c>
      <c r="D187" s="6">
        <f t="shared" ca="1" si="9"/>
        <v>3.1119342750333224E-2</v>
      </c>
      <c r="E187" s="2">
        <f>E186*'BLS CSW OFHEO index data'!D26/'BLS CSW OFHEO index data'!D25</f>
        <v>261579.69038063777</v>
      </c>
      <c r="F187" s="6">
        <f t="shared" ca="1" si="10"/>
        <v>3.4855878440764008E-2</v>
      </c>
    </row>
    <row r="188" spans="1:6">
      <c r="A188" s="1">
        <f t="shared" si="8"/>
        <v>2006.1999999999894</v>
      </c>
      <c r="B188" s="4">
        <f ca="1">B187*'BLS CSW OFHEO index data'!B27/'BLS CSW OFHEO index data'!B26</f>
        <v>9225.3290648694128</v>
      </c>
      <c r="C188" s="2">
        <f ca="1">C187*'BLS CSW OFHEO index data'!C27/'BLS CSW OFHEO index data'!C26</f>
        <v>294063.97180952143</v>
      </c>
      <c r="D188" s="6">
        <f t="shared" ca="1" si="9"/>
        <v>3.1371844051827871E-2</v>
      </c>
      <c r="E188" s="2">
        <f>E187*'BLS CSW OFHEO index data'!D27/'BLS CSW OFHEO index data'!D26</f>
        <v>263495.54563272052</v>
      </c>
      <c r="F188" s="6">
        <f t="shared" ca="1" si="10"/>
        <v>3.5011328342257272E-2</v>
      </c>
    </row>
    <row r="189" spans="1:6">
      <c r="A189" s="1">
        <f t="shared" si="8"/>
        <v>2006.2999999999893</v>
      </c>
      <c r="B189" s="4">
        <f ca="1">B188*'BLS CSW OFHEO index data'!B28/'BLS CSW OFHEO index data'!B27</f>
        <v>9333.0682392586295</v>
      </c>
      <c r="C189" s="2">
        <f ca="1">C188*'BLS CSW OFHEO index data'!C28/'BLS CSW OFHEO index data'!C27</f>
        <v>292193.57578592864</v>
      </c>
      <c r="D189" s="6">
        <f t="shared" ca="1" si="9"/>
        <v>3.1941387534462309E-2</v>
      </c>
      <c r="E189" s="2">
        <f>E188*'BLS CSW OFHEO index data'!D28/'BLS CSW OFHEO index data'!D27</f>
        <v>264019.13340347604</v>
      </c>
      <c r="F189" s="6">
        <f t="shared" ca="1" si="10"/>
        <v>3.5349969219828338E-2</v>
      </c>
    </row>
    <row r="190" spans="1:6">
      <c r="A190" s="1">
        <f t="shared" si="8"/>
        <v>2006.3999999999892</v>
      </c>
      <c r="B190" s="4">
        <f ca="1">B189*'BLS CSW OFHEO index data'!B29/'BLS CSW OFHEO index data'!B28</f>
        <v>9423.9326032013414</v>
      </c>
      <c r="C190" s="2">
        <f ca="1">C189*'BLS CSW OFHEO index data'!C29/'BLS CSW OFHEO index data'!C28</f>
        <v>293509.93823944556</v>
      </c>
      <c r="D190" s="6">
        <f t="shared" ca="1" si="9"/>
        <v>3.2107712126303853E-2</v>
      </c>
      <c r="E190" s="2">
        <f>E189*'BLS CSW OFHEO index data'!D29/'BLS CSW OFHEO index data'!D28</f>
        <v>265351.9022744901</v>
      </c>
      <c r="F190" s="6">
        <f t="shared" ca="1" si="10"/>
        <v>3.5514848480162266E-2</v>
      </c>
    </row>
    <row r="191" spans="1:6">
      <c r="A191" s="1">
        <f t="shared" si="8"/>
        <v>2007.0999999999892</v>
      </c>
      <c r="B191" s="4">
        <f ca="1">B190*'BLS CSW OFHEO index data'!B30/'BLS CSW OFHEO index data'!B29</f>
        <v>9501.3879831507929</v>
      </c>
      <c r="C191" s="2">
        <f ca="1">C190*'BLS CSW OFHEO index data'!C30/'BLS CSW OFHEO index data'!C29</f>
        <v>294745.8592803842</v>
      </c>
      <c r="D191" s="6">
        <f t="shared" ca="1" si="9"/>
        <v>3.22358658620285E-2</v>
      </c>
      <c r="E191" s="2">
        <f>E190*'BLS CSW OFHEO index data'!D30/'BLS CSW OFHEO index data'!D29</f>
        <v>266934.56530881929</v>
      </c>
      <c r="F191" s="6">
        <f t="shared" ca="1" si="10"/>
        <v>3.5594446047699145E-2</v>
      </c>
    </row>
    <row r="192" spans="1:6">
      <c r="A192" s="1">
        <f t="shared" si="8"/>
        <v>2007.1999999999891</v>
      </c>
      <c r="B192" s="4">
        <f ca="1">B191*'BLS CSW OFHEO index data'!B31/'BLS CSW OFHEO index data'!B30</f>
        <v>9552.6874069081641</v>
      </c>
      <c r="C192" s="2">
        <f ca="1">C191*'BLS CSW OFHEO index data'!C31/'BLS CSW OFHEO index data'!C30</f>
        <v>290275.23454954079</v>
      </c>
      <c r="D192" s="6">
        <f t="shared" ca="1" si="9"/>
        <v>3.2909067911812584E-2</v>
      </c>
      <c r="E192" s="2">
        <f>E191*'BLS CSW OFHEO index data'!D31/'BLS CSW OFHEO index data'!D30</f>
        <v>266327.6794836254</v>
      </c>
      <c r="F192" s="6">
        <f t="shared" ca="1" si="10"/>
        <v>3.5868173467472772E-2</v>
      </c>
    </row>
    <row r="193" spans="1:6">
      <c r="A193" s="1">
        <f t="shared" si="8"/>
        <v>2007.299999999989</v>
      </c>
      <c r="B193" s="4">
        <f ca="1">B192*'BLS CSW OFHEO index data'!B32/'BLS CSW OFHEO index data'!B31</f>
        <v>9611.5155922493614</v>
      </c>
      <c r="C193" s="2">
        <f ca="1">C192*'BLS CSW OFHEO index data'!C32/'BLS CSW OFHEO index data'!C31</f>
        <v>284910.69796236348</v>
      </c>
      <c r="D193" s="6">
        <f t="shared" ca="1" si="9"/>
        <v>3.3735186712852167E-2</v>
      </c>
      <c r="E193" s="2">
        <f>E192*'BLS CSW OFHEO index data'!D32/'BLS CSW OFHEO index data'!D31</f>
        <v>262995.75730609021</v>
      </c>
      <c r="F193" s="6">
        <f t="shared" ca="1" si="10"/>
        <v>3.6546276224003506E-2</v>
      </c>
    </row>
    <row r="194" spans="1:6">
      <c r="A194" s="1">
        <f t="shared" si="8"/>
        <v>2007.3999999999889</v>
      </c>
      <c r="B194" s="4">
        <f ca="1">B193*'BLS CSW OFHEO index data'!B33/'BLS CSW OFHEO index data'!B32</f>
        <v>9689.8147127211378</v>
      </c>
      <c r="C194" s="2">
        <f ca="1">C193*'BLS CSW OFHEO index data'!C33/'BLS CSW OFHEO index data'!C32</f>
        <v>280287.18127516267</v>
      </c>
      <c r="D194" s="6">
        <f t="shared" ca="1" si="9"/>
        <v>3.4571023436168073E-2</v>
      </c>
      <c r="E194" s="2">
        <f>E193*'BLS CSW OFHEO index data'!D33/'BLS CSW OFHEO index data'!D32</f>
        <v>258366.76542372882</v>
      </c>
      <c r="F194" s="6">
        <f t="shared" ca="1" si="10"/>
        <v>3.7504106601441434E-2</v>
      </c>
    </row>
    <row r="195" spans="1:6">
      <c r="A195" s="1">
        <f t="shared" si="8"/>
        <v>2008.099999999989</v>
      </c>
      <c r="B195" s="4">
        <f ca="1">B194*'BLS CSW OFHEO index data'!B34/'BLS CSW OFHEO index data'!B33</f>
        <v>9752.7447750631763</v>
      </c>
      <c r="C195" s="2">
        <f ca="1">C194*'BLS CSW OFHEO index data'!C34/'BLS CSW OFHEO index data'!C33</f>
        <v>274223.17730576458</v>
      </c>
      <c r="D195" s="6">
        <f t="shared" ca="1" si="9"/>
        <v>3.5564990789194534E-2</v>
      </c>
      <c r="E195" s="2">
        <f>E194*'BLS CSW OFHEO index data'!D34/'BLS CSW OFHEO index data'!D33</f>
        <v>252286.0074497271</v>
      </c>
      <c r="F195" s="6">
        <f t="shared" ca="1" si="10"/>
        <v>3.8657493824767908E-2</v>
      </c>
    </row>
    <row r="196" spans="1:6">
      <c r="A196" s="1">
        <f t="shared" si="8"/>
        <v>2008.1999999999889</v>
      </c>
      <c r="B196" s="4">
        <f ca="1">B195*'BLS CSW OFHEO index data'!B35/'BLS CSW OFHEO index data'!B34</f>
        <v>9804.4336175231583</v>
      </c>
      <c r="C196" s="2">
        <f ca="1">C195*'BLS CSW OFHEO index data'!C35/'BLS CSW OFHEO index data'!C34</f>
        <v>266383.60228919046</v>
      </c>
      <c r="D196" s="6">
        <f t="shared" ref="D196:D202" ca="1" si="11">B196/C196</f>
        <v>3.6805694994991853E-2</v>
      </c>
      <c r="E196" s="2">
        <f>E195*'BLS CSW OFHEO index data'!D35/'BLS CSW OFHEO index data'!D34</f>
        <v>245336.56976515369</v>
      </c>
      <c r="F196" s="6">
        <f t="shared" ref="F196:F202" ca="1" si="12">B196/E196</f>
        <v>3.9963196790875358E-2</v>
      </c>
    </row>
    <row r="197" spans="1:6">
      <c r="A197" s="1">
        <f t="shared" si="8"/>
        <v>2008.2999999999888</v>
      </c>
      <c r="B197" s="4">
        <f ca="1">B196*'BLS CSW OFHEO index data'!B36/'BLS CSW OFHEO index data'!B35</f>
        <v>9854.6945914068983</v>
      </c>
      <c r="C197" s="2">
        <f ca="1">C196*'BLS CSW OFHEO index data'!C36/'BLS CSW OFHEO index data'!C35</f>
        <v>258855.13843119747</v>
      </c>
      <c r="D197" s="6">
        <f t="shared" ca="1" si="11"/>
        <v>3.8070307010831202E-2</v>
      </c>
      <c r="E197" s="2">
        <f>E196*'BLS CSW OFHEO index data'!D36/'BLS CSW OFHEO index data'!D35</f>
        <v>239267.7115132146</v>
      </c>
      <c r="F197" s="6">
        <f t="shared" ca="1" si="12"/>
        <v>4.1186897007884117E-2</v>
      </c>
    </row>
    <row r="198" spans="1:6">
      <c r="A198" s="1">
        <f t="shared" si="8"/>
        <v>2008.3999999999887</v>
      </c>
      <c r="B198" s="4">
        <f ca="1">B197*'BLS CSW OFHEO index data'!B37/'BLS CSW OFHEO index data'!B36</f>
        <v>9908.2266823925784</v>
      </c>
      <c r="C198" s="2">
        <f ca="1">C197*'BLS CSW OFHEO index data'!C37/'BLS CSW OFHEO index data'!C36</f>
        <v>249369.97716658056</v>
      </c>
      <c r="D198" s="6">
        <f t="shared" ca="1" si="11"/>
        <v>3.9733037613320338E-2</v>
      </c>
      <c r="E198" s="2">
        <f>E197*'BLS CSW OFHEO index data'!D37/'BLS CSW OFHEO index data'!D36</f>
        <v>232258.77521832808</v>
      </c>
      <c r="F198" s="6">
        <f t="shared" ca="1" si="12"/>
        <v>4.2660289898965663E-2</v>
      </c>
    </row>
    <row r="199" spans="1:6">
      <c r="A199" s="1">
        <f t="shared" si="8"/>
        <v>2009.0999999999888</v>
      </c>
      <c r="B199" s="4">
        <f ca="1">B198*'BLS CSW OFHEO index data'!B38/'BLS CSW OFHEO index data'!B37</f>
        <v>9958.954958719456</v>
      </c>
      <c r="C199" s="2">
        <f ca="1">C198*'BLS CSW OFHEO index data'!C38/'BLS CSW OFHEO index data'!C37</f>
        <v>239842.19793503475</v>
      </c>
      <c r="D199" s="6">
        <f t="shared" ca="1" si="11"/>
        <v>4.15229473564823E-2</v>
      </c>
      <c r="E199" s="2">
        <f>E198*'BLS CSW OFHEO index data'!D38/'BLS CSW OFHEO index data'!D37</f>
        <v>231068.80301206553</v>
      </c>
      <c r="F199" s="6">
        <f t="shared" ca="1" si="12"/>
        <v>4.309952199907937E-2</v>
      </c>
    </row>
    <row r="200" spans="1:6">
      <c r="A200" s="1">
        <f t="shared" si="8"/>
        <v>2009.1999999999887</v>
      </c>
      <c r="B200" s="4">
        <f ca="1">B199*'BLS CSW OFHEO index data'!B39/'BLS CSW OFHEO index data'!B38</f>
        <v>10004.218392586346</v>
      </c>
      <c r="C200" s="2">
        <f ca="1">C199*'BLS CSW OFHEO index data'!C39/'BLS CSW OFHEO index data'!C38</f>
        <v>236408.78797432399</v>
      </c>
      <c r="D200" s="6">
        <f t="shared" ca="1" si="11"/>
        <v>4.2317455617059761E-2</v>
      </c>
      <c r="E200" s="2">
        <f>E199*'BLS CSW OFHEO index data'!D39/'BLS CSW OFHEO index data'!D38</f>
        <v>227772.58000071821</v>
      </c>
      <c r="F200" s="6">
        <f t="shared" ca="1" si="12"/>
        <v>4.3921961074308423E-2</v>
      </c>
    </row>
    <row r="201" spans="1:6">
      <c r="A201" s="1">
        <f t="shared" si="8"/>
        <v>2009.2999999999886</v>
      </c>
      <c r="B201" s="4">
        <f ca="1">B200*'BLS CSW OFHEO index data'!B40/'BLS CSW OFHEO index data'!B39</f>
        <v>10011.344754844136</v>
      </c>
      <c r="C201" s="2">
        <f ca="1">C200*'BLS CSW OFHEO index data'!C40/'BLS CSW OFHEO index data'!C39</f>
        <v>236920.73630205754</v>
      </c>
      <c r="D201" s="6">
        <f t="shared" ca="1" si="11"/>
        <v>4.2256093371583842E-2</v>
      </c>
      <c r="E201" s="2">
        <f>E200*'BLS CSW OFHEO index data'!D40/'BLS CSW OFHEO index data'!D39</f>
        <v>226642.1064047688</v>
      </c>
      <c r="F201" s="6">
        <f t="shared" ca="1" si="12"/>
        <v>4.4172483717409922E-2</v>
      </c>
    </row>
    <row r="202" spans="1:6">
      <c r="A202" s="1">
        <f t="shared" si="8"/>
        <v>2009.3999999999885</v>
      </c>
      <c r="B202" s="4">
        <f ca="1">B201*'BLS CSW OFHEO index data'!B41/'BLS CSW OFHEO index data'!B40</f>
        <v>9996.8324178601433</v>
      </c>
      <c r="C202" s="2">
        <f ca="1">C201*'BLS CSW OFHEO index data'!C41/'BLS CSW OFHEO index data'!C40</f>
        <v>236495.08935735503</v>
      </c>
      <c r="D202" s="6">
        <f t="shared" ca="1" si="11"/>
        <v>4.2270782218037803E-2</v>
      </c>
      <c r="E202" s="2">
        <f>E201*'BLS CSW OFHEO index data'!D41/'BLS CSW OFHEO index data'!D40</f>
        <v>226451.71085176678</v>
      </c>
      <c r="F202" s="6">
        <f t="shared" ca="1" si="12"/>
        <v>4.4145537166658803E-2</v>
      </c>
    </row>
    <row r="203" spans="1:6">
      <c r="A203" s="1">
        <f t="shared" si="8"/>
        <v>2010.0999999999885</v>
      </c>
      <c r="B203" s="4">
        <f ca="1">B202*'BLS CSW OFHEO index data'!B42/'BLS CSW OFHEO index data'!B41</f>
        <v>9981.7359528222332</v>
      </c>
      <c r="C203" s="2">
        <f ca="1">C202*'BLS CSW OFHEO index data'!C42/'BLS CSW OFHEO index data'!C41</f>
        <v>233810.15744083331</v>
      </c>
      <c r="D203" s="6">
        <f t="shared" ref="D203:D208" ca="1" si="13">B203/C203</f>
        <v>4.2691626668735105E-2</v>
      </c>
      <c r="E203" s="2">
        <f>E202*'BLS CSW OFHEO index data'!D42/'BLS CSW OFHEO index data'!D41</f>
        <v>224369.25949080728</v>
      </c>
      <c r="F203" s="6">
        <f t="shared" ref="F203:F209" ca="1" si="14">B203/E203</f>
        <v>4.4487983672429954E-2</v>
      </c>
    </row>
    <row r="204" spans="1:6">
      <c r="A204" s="1">
        <f t="shared" si="8"/>
        <v>2010.1999999999884</v>
      </c>
      <c r="B204" s="4">
        <f ca="1">B203*'BLS CSW OFHEO index data'!B43/'BLS CSW OFHEO index data'!B42</f>
        <v>9980.6066385846589</v>
      </c>
      <c r="C204" s="2">
        <f ca="1">C203*'BLS CSW OFHEO index data'!C43/'BLS CSW OFHEO index data'!C42</f>
        <v>233587.47856362979</v>
      </c>
      <c r="D204" s="6">
        <f t="shared" ca="1" si="13"/>
        <v>4.2727489932068076E-2</v>
      </c>
      <c r="E204" s="2">
        <f>E203*'BLS CSW OFHEO index data'!D43/'BLS CSW OFHEO index data'!D42</f>
        <v>223322.08394929618</v>
      </c>
      <c r="F204" s="6">
        <f t="shared" ca="1" si="14"/>
        <v>4.4691534585763089E-2</v>
      </c>
    </row>
    <row r="205" spans="1:6">
      <c r="A205" s="1">
        <f t="shared" si="8"/>
        <v>2010.2999999999884</v>
      </c>
      <c r="B205" s="4">
        <f ca="1">B204*'BLS CSW OFHEO index data'!B44/'BLS CSW OFHEO index data'!B43</f>
        <v>9992.3930446503728</v>
      </c>
      <c r="C205" s="2">
        <f ca="1">C204*'BLS CSW OFHEO index data'!C44/'BLS CSW OFHEO index data'!C43</f>
        <v>230061.37452484854</v>
      </c>
      <c r="D205" s="6">
        <f t="shared" ca="1" si="13"/>
        <v>4.3433597079422438E-2</v>
      </c>
      <c r="E205" s="2">
        <f>E204*'BLS CSW OFHEO index data'!D44/'BLS CSW OFHEO index data'!D43</f>
        <v>219585.57122163172</v>
      </c>
      <c r="F205" s="6">
        <f t="shared" ca="1" si="14"/>
        <v>4.5505690510807141E-2</v>
      </c>
    </row>
    <row r="206" spans="1:6">
      <c r="A206" s="1">
        <f t="shared" si="8"/>
        <v>2010.3999999999883</v>
      </c>
      <c r="B206" s="4">
        <f ca="1">B205*'BLS CSW OFHEO index data'!B45/'BLS CSW OFHEO index data'!B44</f>
        <v>10011.370716090976</v>
      </c>
      <c r="C206" s="2">
        <f ca="1">C205*'BLS CSW OFHEO index data'!C45/'BLS CSW OFHEO index data'!C44</f>
        <v>227342.34823478368</v>
      </c>
      <c r="D206" s="6">
        <f t="shared" ca="1" si="13"/>
        <v>4.4036541338756272E-2</v>
      </c>
      <c r="E206" s="2">
        <f>E205*'BLS CSW OFHEO index data'!D45/'BLS CSW OFHEO index data'!D44</f>
        <v>217419.82180623387</v>
      </c>
      <c r="F206" s="6">
        <f t="shared" ca="1" si="14"/>
        <v>4.6046264930771505E-2</v>
      </c>
    </row>
    <row r="207" spans="1:6">
      <c r="A207" s="1">
        <f t="shared" si="8"/>
        <v>2011.0999999999883</v>
      </c>
      <c r="B207" s="4">
        <f ca="1">B206*'BLS CSW OFHEO index data'!B46/'BLS CSW OFHEO index data'!B45</f>
        <v>10044.133809604036</v>
      </c>
      <c r="C207" s="2">
        <f ca="1">C206*'BLS CSW OFHEO index data'!C46/'BLS CSW OFHEO index data'!C45</f>
        <v>224748.51222257255</v>
      </c>
      <c r="D207" s="6">
        <f t="shared" ca="1" si="13"/>
        <v>4.4690546381268799E-2</v>
      </c>
      <c r="E207" s="2">
        <f>E206*'BLS CSW OFHEO index data'!D46/'BLS CSW OFHEO index data'!D45</f>
        <v>212648.03325912094</v>
      </c>
      <c r="F207" s="6">
        <f t="shared" ca="1" si="14"/>
        <v>4.7233607833865168E-2</v>
      </c>
    </row>
    <row r="208" spans="1:6">
      <c r="A208" s="1">
        <f t="shared" si="8"/>
        <v>2011.1999999999882</v>
      </c>
      <c r="B208" s="4">
        <f ca="1">B207*'BLS CSW OFHEO index data'!B47/'BLS CSW OFHEO index data'!B46</f>
        <v>10076.234891322652</v>
      </c>
      <c r="C208" s="2">
        <f ca="1">C207*'BLS CSW OFHEO index data'!C47/'BLS CSW OFHEO index data'!C46</f>
        <v>223611.14523015707</v>
      </c>
      <c r="D208" s="6">
        <f t="shared" ca="1" si="13"/>
        <v>4.5061416240909855E-2</v>
      </c>
      <c r="E208" s="2">
        <f>E207*'BLS CSW OFHEO index data'!D47/'BLS CSW OFHEO index data'!D46</f>
        <v>211017.77133654128</v>
      </c>
      <c r="F208" s="6">
        <f t="shared" ca="1" si="14"/>
        <v>4.7750645964564707E-2</v>
      </c>
    </row>
    <row r="209" spans="1:6">
      <c r="A209" s="1">
        <f t="shared" si="8"/>
        <v>2011.2999999999881</v>
      </c>
      <c r="B209" s="4">
        <f ca="1">B208*'BLS CSW OFHEO index data'!B48/'BLS CSW OFHEO index data'!B47</f>
        <v>10129.844866048854</v>
      </c>
      <c r="C209" s="2">
        <f ca="1">C208*'BLS CSW OFHEO index data'!C48/'BLS CSW OFHEO index data'!C47</f>
        <v>222492.95632285968</v>
      </c>
      <c r="D209" s="6">
        <f t="shared" ref="D209:D215" ca="1" si="15">B209/C209</f>
        <v>4.5528833961599346E-2</v>
      </c>
      <c r="E209" s="2">
        <f>E208*'BLS CSW OFHEO index data'!D48/'BLS CSW OFHEO index data'!D47</f>
        <v>211874.55132505033</v>
      </c>
      <c r="F209" s="6">
        <f t="shared" ca="1" si="14"/>
        <v>4.7810578489476112E-2</v>
      </c>
    </row>
    <row r="210" spans="1:6">
      <c r="A210" s="1">
        <f t="shared" si="8"/>
        <v>2011.399999999988</v>
      </c>
      <c r="B210" s="4">
        <f ca="1">B209*'BLS CSW OFHEO index data'!B49/'BLS CSW OFHEO index data'!B48</f>
        <v>10179.365944397632</v>
      </c>
      <c r="C210" s="2">
        <f ca="1">C209*'BLS CSW OFHEO index data'!C49/'BLS CSW OFHEO index data'!C48</f>
        <v>219343.48856681274</v>
      </c>
      <c r="D210" s="6">
        <f t="shared" ca="1" si="15"/>
        <v>4.6408334302100625E-2</v>
      </c>
      <c r="E210" s="2">
        <f>E209*'BLS CSW OFHEO index data'!D49/'BLS CSW OFHEO index data'!D48</f>
        <v>212219.64326486646</v>
      </c>
      <c r="F210" s="6">
        <f t="shared" ref="F210:F215" ca="1" si="16">B210/E210</f>
        <v>4.7966181583356068E-2</v>
      </c>
    </row>
    <row r="211" spans="1:6">
      <c r="A211" s="1">
        <f t="shared" si="8"/>
        <v>2012.0999999999881</v>
      </c>
      <c r="B211" s="4">
        <f ca="1">B210*'BLS CSW OFHEO index data'!B50/'BLS CSW OFHEO index data'!B49</f>
        <v>10232.716306655426</v>
      </c>
      <c r="C211" s="2">
        <f ca="1">C210*'BLS CSW OFHEO index data'!C50/'BLS CSW OFHEO index data'!C49</f>
        <v>218988.6939921295</v>
      </c>
      <c r="D211" s="6">
        <f t="shared" ca="1" si="15"/>
        <v>4.6727144311035487E-2</v>
      </c>
      <c r="E211" s="2">
        <f>E210*'BLS CSW OFHEO index data'!D50/'BLS CSW OFHEO index data'!D49</f>
        <v>213207.32019606439</v>
      </c>
      <c r="F211" s="6">
        <f t="shared" ca="1" si="16"/>
        <v>4.7994207221616361E-2</v>
      </c>
    </row>
    <row r="212" spans="1:6">
      <c r="A212" s="1">
        <f t="shared" si="8"/>
        <v>2012.199999999988</v>
      </c>
      <c r="B212" s="4">
        <f ca="1">B211*'BLS CSW OFHEO index data'!B51/'BLS CSW OFHEO index data'!B50</f>
        <v>10286.832525695021</v>
      </c>
      <c r="C212" s="2">
        <f ca="1">C211*'BLS CSW OFHEO index data'!C51/'BLS CSW OFHEO index data'!C50</f>
        <v>223952.621690175</v>
      </c>
      <c r="D212" s="6">
        <f t="shared" ca="1" si="15"/>
        <v>4.5933074808680897E-2</v>
      </c>
      <c r="E212" s="2">
        <f>E211*'BLS CSW OFHEO index data'!D51/'BLS CSW OFHEO index data'!D50</f>
        <v>216884.33431341572</v>
      </c>
      <c r="F212" s="6">
        <f t="shared" ca="1" si="16"/>
        <v>4.7430039418290583E-2</v>
      </c>
    </row>
    <row r="213" spans="1:6">
      <c r="A213" s="1">
        <f t="shared" si="8"/>
        <v>2012.2999999999879</v>
      </c>
      <c r="B213" s="4">
        <f ca="1">B212*'BLS CSW OFHEO index data'!B52/'BLS CSW OFHEO index data'!B51</f>
        <v>10336.301681550121</v>
      </c>
      <c r="C213" s="2">
        <f ca="1">C212*'BLS CSW OFHEO index data'!C52/'BLS CSW OFHEO index data'!C51</f>
        <v>227378.57350667327</v>
      </c>
      <c r="D213" s="6">
        <f t="shared" ca="1" si="15"/>
        <v>4.5458556284094044E-2</v>
      </c>
      <c r="E213" s="2">
        <f>E212*'BLS CSW OFHEO index data'!D52/'BLS CSW OFHEO index data'!D51</f>
        <v>219549.87205544391</v>
      </c>
      <c r="F213" s="6">
        <f t="shared" ca="1" si="16"/>
        <v>4.7079515851140417E-2</v>
      </c>
    </row>
    <row r="214" spans="1:6">
      <c r="A214" s="1">
        <f t="shared" si="8"/>
        <v>2012.3999999999878</v>
      </c>
      <c r="B214" s="4">
        <f ca="1">B213*'BLS CSW OFHEO index data'!B53/'BLS CSW OFHEO index data'!B52</f>
        <v>10393.221715248521</v>
      </c>
      <c r="C214" s="2">
        <f ca="1">C213*'BLS CSW OFHEO index data'!C53/'BLS CSW OFHEO index data'!C52</f>
        <v>231050.11135759941</v>
      </c>
      <c r="D214" s="6">
        <f t="shared" ca="1" si="15"/>
        <v>4.4982543631683386E-2</v>
      </c>
      <c r="E214" s="2">
        <f>E213*'BLS CSW OFHEO index data'!D53/'BLS CSW OFHEO index data'!D52</f>
        <v>222929.3931212296</v>
      </c>
      <c r="F214" s="6">
        <f t="shared" ca="1" si="16"/>
        <v>4.6621136718371897E-2</v>
      </c>
    </row>
    <row r="215" spans="1:6">
      <c r="A215" s="1">
        <f t="shared" si="8"/>
        <v>2013.0999999999879</v>
      </c>
      <c r="B215" s="4">
        <f ca="1">B214*'BLS CSW OFHEO index data'!B54/'BLS CSW OFHEO index data'!B53</f>
        <v>10446.766786857619</v>
      </c>
      <c r="C215" s="2">
        <f ca="1">C214*'BLS CSW OFHEO index data'!C54/'BLS CSW OFHEO index data'!C53</f>
        <v>236874.92198760901</v>
      </c>
      <c r="D215" s="6">
        <f t="shared" ca="1" si="15"/>
        <v>4.4102460062885394E-2</v>
      </c>
      <c r="E215" s="2">
        <f>E214*'BLS CSW OFHEO index data'!D54/'BLS CSW OFHEO index data'!D53</f>
        <v>227570.28472565362</v>
      </c>
      <c r="F215" s="6">
        <f t="shared" ca="1" si="16"/>
        <v>4.5905671733247923E-2</v>
      </c>
    </row>
    <row r="216" spans="1:6">
      <c r="A216" s="1">
        <f t="shared" si="8"/>
        <v>2013.1999999999878</v>
      </c>
      <c r="B216" s="4">
        <f ca="1">B215*'BLS CSW OFHEO index data'!B55/'BLS CSW OFHEO index data'!B54</f>
        <v>10506.880053917434</v>
      </c>
      <c r="C216" s="2">
        <f ca="1">C215*'BLS CSW OFHEO index data'!C55/'BLS CSW OFHEO index data'!C54</f>
        <v>244345.31886566139</v>
      </c>
      <c r="D216" s="6">
        <f t="shared" ref="D216:D221" ca="1" si="17">B216/C216</f>
        <v>4.3000128272127902E-2</v>
      </c>
      <c r="E216" s="2">
        <f>E215*'BLS CSW OFHEO index data'!D55/'BLS CSW OFHEO index data'!D54</f>
        <v>232377.77243895439</v>
      </c>
      <c r="F216" s="6">
        <f t="shared" ref="F216:F221" ca="1" si="18">B216/E216</f>
        <v>4.5214651744187755E-2</v>
      </c>
    </row>
    <row r="217" spans="1:6">
      <c r="A217" s="1">
        <f t="shared" si="8"/>
        <v>2013.2999999999877</v>
      </c>
      <c r="B217" s="4">
        <f ca="1">B216*'BLS CSW OFHEO index data'!B56/'BLS CSW OFHEO index data'!B55</f>
        <v>10566.629863521477</v>
      </c>
      <c r="C217" s="2">
        <f ca="1">C216*'BLS CSW OFHEO index data'!C56/'BLS CSW OFHEO index data'!C55</f>
        <v>250756.65926553027</v>
      </c>
      <c r="D217" s="6">
        <f t="shared" ca="1" si="17"/>
        <v>4.2138980055290584E-2</v>
      </c>
      <c r="E217" s="2">
        <f>E216*'BLS CSW OFHEO index data'!D56/'BLS CSW OFHEO index data'!D55</f>
        <v>236221.38266518246</v>
      </c>
      <c r="F217" s="6">
        <f t="shared" ca="1" si="18"/>
        <v>4.4731894057611625E-2</v>
      </c>
    </row>
    <row r="218" spans="1:6">
      <c r="A218" s="1">
        <f t="shared" si="8"/>
        <v>2013.3999999999876</v>
      </c>
      <c r="B218" s="4">
        <f ca="1">B217*'BLS CSW OFHEO index data'!B57/'BLS CSW OFHEO index data'!B56</f>
        <v>10639.165587194602</v>
      </c>
      <c r="C218" s="2">
        <f ca="1">C217*'BLS CSW OFHEO index data'!C57/'BLS CSW OFHEO index data'!C56</f>
        <v>255911.83509016928</v>
      </c>
      <c r="D218" s="6">
        <f t="shared" ca="1" si="17"/>
        <v>4.1573558266447291E-2</v>
      </c>
      <c r="E218" s="2">
        <f>E217*'BLS CSW OFHEO index data'!D57/'BLS CSW OFHEO index data'!D56</f>
        <v>238648.92596595813</v>
      </c>
      <c r="F218" s="6">
        <f t="shared" ca="1" si="18"/>
        <v>4.4580823249597265E-2</v>
      </c>
    </row>
    <row r="219" spans="1:6">
      <c r="A219" s="1">
        <f t="shared" si="8"/>
        <v>2014.0999999999876</v>
      </c>
      <c r="B219" s="4">
        <f ca="1">B218*'BLS CSW OFHEO index data'!B58/'BLS CSW OFHEO index data'!B57</f>
        <v>10713.401772535801</v>
      </c>
      <c r="C219" s="2">
        <f ca="1">C218*'BLS CSW OFHEO index data'!C58/'BLS CSW OFHEO index data'!C57</f>
        <v>259852.39885733416</v>
      </c>
      <c r="D219" s="6">
        <f t="shared" ca="1" si="17"/>
        <v>4.1228796884872097E-2</v>
      </c>
      <c r="E219" s="2">
        <f>E218*'BLS CSW OFHEO index data'!D58/'BLS CSW OFHEO index data'!D57</f>
        <v>241766.65314636601</v>
      </c>
      <c r="F219" s="6">
        <f t="shared" ca="1" si="18"/>
        <v>4.4312983751526258E-2</v>
      </c>
    </row>
    <row r="220" spans="1:6">
      <c r="A220" s="1">
        <f t="shared" si="8"/>
        <v>2014.1999999999875</v>
      </c>
      <c r="B220" s="4">
        <f ca="1">B219*'BLS CSW OFHEO index data'!B59/'BLS CSW OFHEO index data'!B58</f>
        <v>10783.925499578763</v>
      </c>
      <c r="C220" s="2">
        <f ca="1">C219*'BLS CSW OFHEO index data'!C59/'BLS CSW OFHEO index data'!C58</f>
        <v>261737.17844476548</v>
      </c>
      <c r="D220" s="6">
        <f t="shared" ca="1" si="17"/>
        <v>4.1201351537662807E-2</v>
      </c>
      <c r="E220" s="2">
        <f>E219*'BLS CSW OFHEO index data'!D59/'BLS CSW OFHEO index data'!D58</f>
        <v>243884.80367351338</v>
      </c>
      <c r="F220" s="6">
        <f t="shared" ca="1" si="18"/>
        <v>4.4217291676832464E-2</v>
      </c>
    </row>
    <row r="221" spans="1:6">
      <c r="A221" s="1">
        <f t="shared" si="8"/>
        <v>2014.2999999999874</v>
      </c>
      <c r="B221" s="4">
        <f ca="1">B220*'BLS CSW OFHEO index data'!B60/'BLS CSW OFHEO index data'!B59</f>
        <v>10852.294443133946</v>
      </c>
      <c r="C221" s="2">
        <f ca="1">C220*'BLS CSW OFHEO index data'!C60/'BLS CSW OFHEO index data'!C59</f>
        <v>263939.9946104039</v>
      </c>
      <c r="D221" s="6">
        <f t="shared" ca="1" si="17"/>
        <v>4.1116521424321394E-2</v>
      </c>
      <c r="E221" s="2">
        <f>E220*'BLS CSW OFHEO index data'!D60/'BLS CSW OFHEO index data'!D59</f>
        <v>246824.0350229819</v>
      </c>
      <c r="F221" s="6">
        <f t="shared" ca="1" si="18"/>
        <v>4.3967737753430228E-2</v>
      </c>
    </row>
    <row r="222" spans="1:6">
      <c r="A222" s="1">
        <f t="shared" si="8"/>
        <v>2014.3999999999874</v>
      </c>
      <c r="B222" s="4">
        <f ca="1">B221*'BLS CSW OFHEO index data'!B61/'BLS CSW OFHEO index data'!B60</f>
        <v>10923.103743892159</v>
      </c>
      <c r="C222" s="2">
        <f ca="1">C221*'BLS CSW OFHEO index data'!C61/'BLS CSW OFHEO index data'!C60</f>
        <v>267504.98754400772</v>
      </c>
      <c r="D222" s="6">
        <f t="shared" ref="D222:D227" ca="1" si="19">B222/C222</f>
        <v>4.0833271350109612E-2</v>
      </c>
      <c r="E222" s="2">
        <f>E221*'BLS CSW OFHEO index data'!D61/'BLS CSW OFHEO index data'!D60</f>
        <v>250096.45859020395</v>
      </c>
      <c r="F222" s="6">
        <f t="shared" ref="F222:F227" ca="1" si="20">B222/E222</f>
        <v>4.3675563442464545E-2</v>
      </c>
    </row>
    <row r="223" spans="1:6">
      <c r="A223" s="1">
        <f t="shared" si="8"/>
        <v>2015.0999999999874</v>
      </c>
      <c r="B223" s="4">
        <f ca="1">B222*'BLS CSW OFHEO index data'!B62/'BLS CSW OFHEO index data'!B61</f>
        <v>11000.052879528219</v>
      </c>
      <c r="C223" s="2">
        <f ca="1">C222*'BLS CSW OFHEO index data'!C62/'BLS CSW OFHEO index data'!C61</f>
        <v>270627.28634613741</v>
      </c>
      <c r="D223" s="6">
        <f t="shared" ca="1" si="19"/>
        <v>4.0646503270401729E-2</v>
      </c>
      <c r="E223" s="2">
        <f>E222*'BLS CSW OFHEO index data'!D62/'BLS CSW OFHEO index data'!D61</f>
        <v>253547.37798836539</v>
      </c>
      <c r="F223" s="6">
        <f t="shared" ca="1" si="20"/>
        <v>4.338460514481432E-2</v>
      </c>
    </row>
    <row r="224" spans="1:6">
      <c r="A224" s="1">
        <f t="shared" si="8"/>
        <v>2015.1999999999873</v>
      </c>
      <c r="B224" s="4">
        <f ca="1">B223*'BLS CSW OFHEO index data'!B63/'BLS CSW OFHEO index data'!B62</f>
        <v>11090.203309182809</v>
      </c>
      <c r="C224" s="2">
        <f ca="1">C223*'BLS CSW OFHEO index data'!C63/'BLS CSW OFHEO index data'!C62</f>
        <v>273287.18020708836</v>
      </c>
      <c r="D224" s="6">
        <f t="shared" ca="1" si="19"/>
        <v>4.0580766725973036E-2</v>
      </c>
      <c r="E224" s="2">
        <f>E223*'BLS CSW OFHEO index data'!D63/'BLS CSW OFHEO index data'!D62</f>
        <v>257045.89627477736</v>
      </c>
      <c r="F224" s="6">
        <f t="shared" ca="1" si="20"/>
        <v>4.3144837050141369E-2</v>
      </c>
    </row>
    <row r="225" spans="1:6">
      <c r="A225" s="1">
        <f t="shared" si="8"/>
        <v>2015.2999999999872</v>
      </c>
      <c r="B225" s="4">
        <f ca="1">B224*'BLS CSW OFHEO index data'!B64/'BLS CSW OFHEO index data'!B63</f>
        <v>11180.885944397636</v>
      </c>
      <c r="C225" s="2">
        <f ca="1">C224*'BLS CSW OFHEO index data'!C64/'BLS CSW OFHEO index data'!C63</f>
        <v>276200.65097126644</v>
      </c>
      <c r="D225" s="6">
        <f t="shared" ca="1" si="19"/>
        <v>4.0481026764708099E-2</v>
      </c>
      <c r="E225" s="2">
        <f>E224*'BLS CSW OFHEO index data'!D64/'BLS CSW OFHEO index data'!D63</f>
        <v>260413.51761850045</v>
      </c>
      <c r="F225" s="6">
        <f t="shared" ca="1" si="20"/>
        <v>4.293512121278345E-2</v>
      </c>
    </row>
    <row r="226" spans="1:6">
      <c r="A226" s="1">
        <f t="shared" si="8"/>
        <v>2015.3999999999871</v>
      </c>
      <c r="B226" s="4">
        <f ca="1">B225*'BLS CSW OFHEO index data'!B65/'BLS CSW OFHEO index data'!B64</f>
        <v>11260.314379106989</v>
      </c>
      <c r="C226" s="2">
        <f ca="1">C225*'BLS CSW OFHEO index data'!C65/'BLS CSW OFHEO index data'!C64</f>
        <v>280953.08700842725</v>
      </c>
      <c r="D226" s="6">
        <f t="shared" ca="1" si="19"/>
        <v>4.0078984356449632E-2</v>
      </c>
      <c r="E226" s="2">
        <f>E225*'BLS CSW OFHEO index data'!D65/'BLS CSW OFHEO index data'!D64</f>
        <v>264352.32562122954</v>
      </c>
      <c r="F226" s="6">
        <f t="shared" ca="1" si="20"/>
        <v>4.259585896452843E-2</v>
      </c>
    </row>
    <row r="227" spans="1:6">
      <c r="A227" s="1">
        <f t="shared" si="8"/>
        <v>2016.0999999999872</v>
      </c>
      <c r="B227" s="4">
        <f ca="1">B226*'BLS CSW OFHEO index data'!B66/'BLS CSW OFHEO index data'!B65</f>
        <v>11345.934571187865</v>
      </c>
      <c r="C227" s="2">
        <f ca="1">C226*'BLS CSW OFHEO index data'!C66/'BLS CSW OFHEO index data'!C65</f>
        <v>284375.30975281924</v>
      </c>
      <c r="D227" s="6">
        <f t="shared" ca="1" si="19"/>
        <v>3.9897748440431841E-2</v>
      </c>
      <c r="E227" s="2">
        <f>E226*'BLS CSW OFHEO index data'!D66/'BLS CSW OFHEO index data'!D65</f>
        <v>268148.33695920714</v>
      </c>
      <c r="F227" s="6">
        <f t="shared" ca="1" si="20"/>
        <v>4.2312157143506356E-2</v>
      </c>
    </row>
    <row r="228" spans="1:6">
      <c r="A228" s="1">
        <f t="shared" si="8"/>
        <v>2016.1999999999871</v>
      </c>
      <c r="B228" s="4">
        <f ca="1">B227*'BLS CSW OFHEO index data'!B67/'BLS CSW OFHEO index data'!B66</f>
        <v>11447.92332940185</v>
      </c>
      <c r="C228" s="2">
        <f ca="1">C227*'BLS CSW OFHEO index data'!C67/'BLS CSW OFHEO index data'!C66</f>
        <v>287041.06358422292</v>
      </c>
      <c r="D228" s="6">
        <f t="shared" ref="D228:D236" ca="1" si="21">B228/C228</f>
        <v>3.9882528257295241E-2</v>
      </c>
      <c r="E228" s="2">
        <f>E227*'BLS CSW OFHEO index data'!D67/'BLS CSW OFHEO index data'!D66</f>
        <v>272051.44579574838</v>
      </c>
      <c r="F228" s="6">
        <f t="shared" ref="F228:F236" ca="1" si="22">B228/E228</f>
        <v>4.2079994450743542E-2</v>
      </c>
    </row>
    <row r="229" spans="1:6">
      <c r="A229" s="1">
        <f t="shared" si="8"/>
        <v>2016.299999999987</v>
      </c>
      <c r="B229" s="4">
        <f ca="1">B228*'BLS CSW OFHEO index data'!B68/'BLS CSW OFHEO index data'!B67</f>
        <v>11551.78129738837</v>
      </c>
      <c r="C229" s="2">
        <f ca="1">C228*'BLS CSW OFHEO index data'!C68/'BLS CSW OFHEO index data'!C67</f>
        <v>290269.9073036749</v>
      </c>
      <c r="D229" s="6">
        <f t="shared" ca="1" si="21"/>
        <v>3.9796689242412975E-2</v>
      </c>
      <c r="E229" s="2">
        <f>E228*'BLS CSW OFHEO index data'!D68/'BLS CSW OFHEO index data'!D67</f>
        <v>276418.64379273198</v>
      </c>
      <c r="F229" s="6">
        <f t="shared" ca="1" si="22"/>
        <v>4.179089058135415E-2</v>
      </c>
    </row>
    <row r="230" spans="1:6">
      <c r="A230" s="1">
        <f t="shared" si="8"/>
        <v>2016.3999999999869</v>
      </c>
      <c r="B230" s="4">
        <f ca="1">B229*'BLS CSW OFHEO index data'!B69/'BLS CSW OFHEO index data'!B68</f>
        <v>11656.431083403537</v>
      </c>
      <c r="C230" s="2">
        <f ca="1">C229*'BLS CSW OFHEO index data'!C69/'BLS CSW OFHEO index data'!C68</f>
        <v>295572.64783880528</v>
      </c>
      <c r="D230" s="6">
        <f t="shared" ca="1" si="21"/>
        <v>3.9436771868554411E-2</v>
      </c>
      <c r="E230" s="2">
        <f>E229*'BLS CSW OFHEO index data'!D69/'BLS CSW OFHEO index data'!D68</f>
        <v>280928.63845446712</v>
      </c>
      <c r="F230" s="6">
        <f t="shared" ca="1" si="22"/>
        <v>4.1492498406469194E-2</v>
      </c>
    </row>
    <row r="231" spans="1:6">
      <c r="A231" s="1">
        <f t="shared" si="8"/>
        <v>2017.0999999999869</v>
      </c>
      <c r="B231" s="4">
        <f ca="1">B230*'BLS CSW OFHEO index data'!B70/'BLS CSW OFHEO index data'!B69</f>
        <v>11746.062288121311</v>
      </c>
      <c r="C231" s="2">
        <f ca="1">C230*'BLS CSW OFHEO index data'!C70/'BLS CSW OFHEO index data'!C69</f>
        <v>300164.73377539602</v>
      </c>
      <c r="D231" s="6">
        <f t="shared" ca="1" si="21"/>
        <v>3.9132053057607113E-2</v>
      </c>
      <c r="E231" s="2">
        <f>E230*'BLS CSW OFHEO index data'!D70/'BLS CSW OFHEO index data'!D69</f>
        <v>285200.63867494976</v>
      </c>
      <c r="F231" s="6">
        <f t="shared" ca="1" si="22"/>
        <v>4.1185259411387891E-2</v>
      </c>
    </row>
    <row r="232" spans="1:6">
      <c r="A232" s="1">
        <f t="shared" si="8"/>
        <v>2017.1999999999869</v>
      </c>
      <c r="B232" s="4">
        <f ca="1">B231*'BLS CSW OFHEO index data'!B71/'BLS CSW OFHEO index data'!B70</f>
        <v>11826.165715248526</v>
      </c>
      <c r="C232" s="2">
        <f ca="1">C231*'BLS CSW OFHEO index data'!C71/'BLS CSW OFHEO index data'!C70</f>
        <v>303589.62014272111</v>
      </c>
      <c r="D232" s="6">
        <f t="shared" ca="1" si="21"/>
        <v>3.8954446827559205E-2</v>
      </c>
      <c r="E232" s="2">
        <f>E231*'BLS CSW OFHEO index data'!D71/'BLS CSW OFHEO index data'!D70</f>
        <v>290436.51638250507</v>
      </c>
      <c r="F232" s="6">
        <f t="shared" ca="1" si="22"/>
        <v>4.0718590976602471E-2</v>
      </c>
    </row>
    <row r="233" spans="1:6">
      <c r="A233" s="1">
        <f t="shared" si="8"/>
        <v>2017.2999999999868</v>
      </c>
      <c r="B233" s="4">
        <f ca="1">B232*'BLS CSW OFHEO index data'!B72/'BLS CSW OFHEO index data'!B71</f>
        <v>11924.727588879528</v>
      </c>
      <c r="C233" s="2">
        <f ca="1">C232*'BLS CSW OFHEO index data'!C72/'BLS CSW OFHEO index data'!C71</f>
        <v>307419.9099204574</v>
      </c>
      <c r="D233" s="6">
        <f t="shared" ca="1" si="21"/>
        <v>3.8789704908719032E-2</v>
      </c>
      <c r="E233" s="2">
        <f>E232*'BLS CSW OFHEO index data'!D72/'BLS CSW OFHEO index data'!D71</f>
        <v>295041.70882074122</v>
      </c>
      <c r="F233" s="6">
        <f t="shared" ca="1" si="22"/>
        <v>4.0417090981955527E-2</v>
      </c>
    </row>
    <row r="234" spans="1:6">
      <c r="A234" s="1">
        <f t="shared" si="8"/>
        <v>2017.3999999999867</v>
      </c>
      <c r="B234" s="4">
        <f ca="1">B233*'BLS CSW OFHEO index data'!B73/'BLS CSW OFHEO index data'!B72</f>
        <v>12025.98943218197</v>
      </c>
      <c r="C234" s="2">
        <f ca="1">C233*'BLS CSW OFHEO index data'!C73/'BLS CSW OFHEO index data'!C72</f>
        <v>313707.65821623238</v>
      </c>
      <c r="D234" s="6">
        <f t="shared" ca="1" si="21"/>
        <v>3.8335020256001204E-2</v>
      </c>
      <c r="E234" s="2">
        <f>E233*'BLS CSW OFHEO index data'!D73/'BLS CSW OFHEO index data'!D72</f>
        <v>300194.28847385821</v>
      </c>
      <c r="F234" s="6">
        <f t="shared" ca="1" si="22"/>
        <v>4.0060687008138161E-2</v>
      </c>
    </row>
    <row r="235" spans="1:6">
      <c r="A235" s="1">
        <f t="shared" si="8"/>
        <v>2018.0999999999867</v>
      </c>
      <c r="B235" s="4">
        <f ca="1">B234*'BLS CSW OFHEO index data'!B74/'BLS CSW OFHEO index data'!B73</f>
        <v>12123.123437236729</v>
      </c>
      <c r="C235" s="2">
        <f ca="1">C234*'BLS CSW OFHEO index data'!C74/'BLS CSW OFHEO index data'!C73</f>
        <v>319387.03503409703</v>
      </c>
      <c r="D235" s="6">
        <f t="shared" ca="1" si="21"/>
        <v>3.7957468862010922E-2</v>
      </c>
      <c r="E235" s="2">
        <f>E234*'BLS CSW OFHEO index data'!D74/'BLS CSW OFHEO index data'!D73</f>
        <v>305882.35561979329</v>
      </c>
      <c r="F235" s="6">
        <f t="shared" ca="1" si="22"/>
        <v>3.9633287813127645E-2</v>
      </c>
    </row>
    <row r="236" spans="1:6">
      <c r="A236" s="1">
        <f t="shared" si="8"/>
        <v>2018.1999999999866</v>
      </c>
      <c r="B236" s="4">
        <f ca="1">B235*'BLS CSW OFHEO index data'!B75/'BLS CSW OFHEO index data'!B74</f>
        <v>12226.864579612466</v>
      </c>
      <c r="C236" s="2">
        <f ca="1">C235*'BLS CSW OFHEO index data'!C75/'BLS CSW OFHEO index data'!C74</f>
        <v>323021.81488854694</v>
      </c>
      <c r="D236" s="6">
        <f t="shared" ca="1" si="21"/>
        <v>3.7851513476980285E-2</v>
      </c>
      <c r="E236" s="2">
        <f>E235*'BLS CSW OFHEO index data'!D75/'BLS CSW OFHEO index data'!D74</f>
        <v>309273.77640764159</v>
      </c>
      <c r="F236" s="6">
        <f t="shared" ca="1" si="22"/>
        <v>3.9534113501743247E-2</v>
      </c>
    </row>
    <row r="237" spans="1:6">
      <c r="D237" s="6"/>
      <c r="F237" s="6"/>
    </row>
  </sheetData>
  <mergeCells count="2">
    <mergeCell ref="C1:D1"/>
    <mergeCell ref="E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6"/>
  <sheetViews>
    <sheetView workbookViewId="0">
      <pane ySplit="2" topLeftCell="A3" activePane="bottomLeft" state="frozen"/>
      <selection pane="bottomLeft" activeCell="A4" sqref="A4"/>
    </sheetView>
  </sheetViews>
  <sheetFormatPr baseColWidth="10" defaultColWidth="8.88671875" defaultRowHeight="13.2"/>
  <cols>
    <col min="1" max="2" width="9.109375" style="1" customWidth="1"/>
    <col min="3" max="3" width="11.5546875" style="1" bestFit="1" customWidth="1"/>
    <col min="4" max="4" width="9.109375" style="1" customWidth="1"/>
  </cols>
  <sheetData>
    <row r="1" spans="1:6">
      <c r="A1" s="10"/>
      <c r="B1" s="10" t="s">
        <v>6</v>
      </c>
      <c r="C1" s="28" t="s">
        <v>7</v>
      </c>
      <c r="D1" s="29"/>
    </row>
    <row r="2" spans="1:6" ht="13.8" thickBot="1">
      <c r="A2" s="3" t="s">
        <v>24</v>
      </c>
      <c r="B2" s="11" t="s">
        <v>5</v>
      </c>
      <c r="C2" s="3" t="s">
        <v>29</v>
      </c>
      <c r="D2" s="3" t="s">
        <v>31</v>
      </c>
      <c r="F2" s="13" t="s">
        <v>42</v>
      </c>
    </row>
    <row r="3" spans="1:6" ht="13.8">
      <c r="A3" s="1">
        <v>2000.2</v>
      </c>
      <c r="B3" s="10">
        <f ca="1">'BLS wksheet'!D24</f>
        <v>197.83333333333334</v>
      </c>
      <c r="C3" s="15">
        <f ca="1">' CSW wksheet'!F54</f>
        <v>103.67566666666666</v>
      </c>
      <c r="D3" s="23">
        <v>139.24</v>
      </c>
      <c r="F3" t="s">
        <v>30</v>
      </c>
    </row>
    <row r="4" spans="1:6" ht="13.8">
      <c r="A4" s="1">
        <f t="shared" ref="A4:A75" si="0">IF(MOD(A3,1)&gt;0.31,A3+0.7,A3+0.1)</f>
        <v>2000.3</v>
      </c>
      <c r="B4" s="10">
        <f ca="1">'BLS wksheet'!D25</f>
        <v>199.33333333333334</v>
      </c>
      <c r="C4" s="15">
        <f ca="1">' CSW wksheet'!F55</f>
        <v>105.78699999999999</v>
      </c>
      <c r="D4" s="23">
        <v>141.47999999999999</v>
      </c>
    </row>
    <row r="5" spans="1:6" ht="13.8">
      <c r="A5" s="1">
        <f t="shared" si="0"/>
        <v>2000.3999999999999</v>
      </c>
      <c r="B5" s="10">
        <f ca="1">'BLS wksheet'!D26</f>
        <v>201.03333333333333</v>
      </c>
      <c r="C5" s="15">
        <f ca="1">' CSW wksheet'!F56</f>
        <v>108.27233333333334</v>
      </c>
      <c r="D5" s="23">
        <v>143.96</v>
      </c>
      <c r="F5" t="s">
        <v>37</v>
      </c>
    </row>
    <row r="6" spans="1:6" ht="13.8">
      <c r="A6" s="1">
        <f t="shared" si="0"/>
        <v>2001.1</v>
      </c>
      <c r="B6" s="10">
        <f ca="1">'BLS wksheet'!D27</f>
        <v>202.86666666666667</v>
      </c>
      <c r="C6" s="15">
        <f ca="1">' CSW wksheet'!F57</f>
        <v>110.48866666666667</v>
      </c>
      <c r="D6" s="23">
        <v>146.61000000000001</v>
      </c>
      <c r="F6" t="s">
        <v>33</v>
      </c>
    </row>
    <row r="7" spans="1:6" ht="13.8">
      <c r="A7" s="1">
        <f t="shared" si="0"/>
        <v>2001.1999999999998</v>
      </c>
      <c r="B7" s="10">
        <f ca="1">'BLS wksheet'!D28</f>
        <v>205.1</v>
      </c>
      <c r="C7" s="15">
        <f ca="1">' CSW wksheet'!F58</f>
        <v>112.205</v>
      </c>
      <c r="D7" s="23">
        <v>148.97</v>
      </c>
    </row>
    <row r="8" spans="1:6" ht="13.8">
      <c r="A8" s="1">
        <f t="shared" si="0"/>
        <v>2001.2999999999997</v>
      </c>
      <c r="B8" s="10">
        <f ca="1">'BLS wksheet'!D29</f>
        <v>207.33333333333334</v>
      </c>
      <c r="C8" s="15">
        <f ca="1">' CSW wksheet'!F59</f>
        <v>114.15933333333332</v>
      </c>
      <c r="D8" s="23">
        <v>151.28</v>
      </c>
    </row>
    <row r="9" spans="1:6" ht="13.8">
      <c r="A9" s="1">
        <f t="shared" si="0"/>
        <v>2001.3999999999996</v>
      </c>
      <c r="B9" s="10">
        <f ca="1">'BLS wksheet'!D30</f>
        <v>209.86666666666665</v>
      </c>
      <c r="C9" s="15">
        <f ca="1">' CSW wksheet'!F60</f>
        <v>115.871</v>
      </c>
      <c r="D9" s="23">
        <v>153.63999999999999</v>
      </c>
    </row>
    <row r="10" spans="1:6" ht="13.8">
      <c r="A10" s="1">
        <f t="shared" si="0"/>
        <v>2002.0999999999997</v>
      </c>
      <c r="B10" s="10">
        <f ca="1">'BLS wksheet'!D31</f>
        <v>212.0333333333333</v>
      </c>
      <c r="C10" s="15">
        <f ca="1">' CSW wksheet'!F61</f>
        <v>117.89433333333334</v>
      </c>
      <c r="D10" s="23">
        <v>156.22</v>
      </c>
    </row>
    <row r="11" spans="1:6" ht="13.8">
      <c r="A11" s="1">
        <f t="shared" si="0"/>
        <v>2002.1999999999996</v>
      </c>
      <c r="B11" s="10">
        <f ca="1">'BLS wksheet'!D32</f>
        <v>213.93333333333331</v>
      </c>
      <c r="C11" s="15">
        <f ca="1">' CSW wksheet'!F62</f>
        <v>120.718</v>
      </c>
      <c r="D11" s="23">
        <v>159.09</v>
      </c>
    </row>
    <row r="12" spans="1:6" ht="13.8">
      <c r="A12" s="1">
        <f t="shared" si="0"/>
        <v>2002.2999999999995</v>
      </c>
      <c r="B12" s="10">
        <f ca="1">'BLS wksheet'!D33</f>
        <v>215.6</v>
      </c>
      <c r="C12" s="15">
        <f ca="1">' CSW wksheet'!F63</f>
        <v>123.83300000000001</v>
      </c>
      <c r="D12" s="23">
        <v>162.16</v>
      </c>
    </row>
    <row r="13" spans="1:6" ht="13.8">
      <c r="A13" s="1">
        <f t="shared" si="0"/>
        <v>2002.3999999999994</v>
      </c>
      <c r="B13" s="10">
        <f ca="1">'BLS wksheet'!D34</f>
        <v>217.19999999999996</v>
      </c>
      <c r="C13" s="15">
        <f ca="1">' CSW wksheet'!F64</f>
        <v>126.67166666666668</v>
      </c>
      <c r="D13" s="23">
        <v>165.4</v>
      </c>
    </row>
    <row r="14" spans="1:6" ht="13.8">
      <c r="A14" s="1">
        <f t="shared" si="0"/>
        <v>2003.0999999999995</v>
      </c>
      <c r="B14" s="10">
        <f ca="1">'BLS wksheet'!D35</f>
        <v>218.6</v>
      </c>
      <c r="C14" s="15">
        <f ca="1">' CSW wksheet'!F65</f>
        <v>129.32266666666666</v>
      </c>
      <c r="D14" s="23">
        <v>168.33</v>
      </c>
    </row>
    <row r="15" spans="1:6" ht="13.8">
      <c r="A15" s="1">
        <f t="shared" si="0"/>
        <v>2003.1999999999994</v>
      </c>
      <c r="B15" s="10">
        <f ca="1">'BLS wksheet'!D36</f>
        <v>219.20000000000002</v>
      </c>
      <c r="C15" s="15">
        <f ca="1">' CSW wksheet'!F66</f>
        <v>131.75733333333332</v>
      </c>
      <c r="D15" s="23">
        <v>171.05</v>
      </c>
    </row>
    <row r="16" spans="1:6" ht="13.8">
      <c r="A16" s="1">
        <f t="shared" si="0"/>
        <v>2003.2999999999993</v>
      </c>
      <c r="B16" s="10">
        <f ca="1">'BLS wksheet'!D37</f>
        <v>220.23333333333335</v>
      </c>
      <c r="C16" s="15">
        <f ca="1">' CSW wksheet'!F67</f>
        <v>135.01266666666666</v>
      </c>
      <c r="D16" s="23">
        <v>174.42</v>
      </c>
    </row>
    <row r="17" spans="1:4" ht="13.8">
      <c r="A17" s="1">
        <f t="shared" si="0"/>
        <v>2003.3999999999992</v>
      </c>
      <c r="B17" s="10">
        <f ca="1">'BLS wksheet'!D38</f>
        <v>221.70000000000002</v>
      </c>
      <c r="C17" s="15">
        <f ca="1">' CSW wksheet'!F68</f>
        <v>138.83766666666668</v>
      </c>
      <c r="D17" s="23">
        <v>178.39</v>
      </c>
    </row>
    <row r="18" spans="1:4" ht="13.8">
      <c r="A18" s="1">
        <f t="shared" si="0"/>
        <v>2004.0999999999992</v>
      </c>
      <c r="B18" s="10">
        <f ca="1">'BLS wksheet'!D39</f>
        <v>222.83333333333334</v>
      </c>
      <c r="C18" s="15">
        <f ca="1">' CSW wksheet'!F69</f>
        <v>143.304</v>
      </c>
      <c r="D18" s="23">
        <v>182.36</v>
      </c>
    </row>
    <row r="19" spans="1:4" ht="13.8">
      <c r="A19" s="1">
        <f t="shared" si="0"/>
        <v>2004.1999999999991</v>
      </c>
      <c r="B19" s="10">
        <f ca="1">'BLS wksheet'!D40</f>
        <v>224.43333333333331</v>
      </c>
      <c r="C19" s="15">
        <f ca="1">' CSW wksheet'!F70</f>
        <v>148.21100000000001</v>
      </c>
      <c r="D19" s="23">
        <v>186.93</v>
      </c>
    </row>
    <row r="20" spans="1:4" ht="13.8">
      <c r="A20" s="1">
        <f t="shared" si="0"/>
        <v>2004.299999999999</v>
      </c>
      <c r="B20" s="10">
        <f ca="1">'BLS wksheet'!D41</f>
        <v>225.73333333333335</v>
      </c>
      <c r="C20" s="15">
        <f ca="1">' CSW wksheet'!F71</f>
        <v>152.7173333333333</v>
      </c>
      <c r="D20" s="23">
        <v>191.78</v>
      </c>
    </row>
    <row r="21" spans="1:4" ht="13.8">
      <c r="A21" s="1">
        <f t="shared" si="0"/>
        <v>2004.399999999999</v>
      </c>
      <c r="B21" s="10">
        <f ca="1">'BLS wksheet'!D42</f>
        <v>226.73333333333335</v>
      </c>
      <c r="C21" s="15">
        <f ca="1">' CSW wksheet'!F72</f>
        <v>157.53666666666666</v>
      </c>
      <c r="D21" s="23">
        <v>196.5</v>
      </c>
    </row>
    <row r="22" spans="1:4" ht="13.8">
      <c r="A22" s="1">
        <f t="shared" si="0"/>
        <v>2005.099999999999</v>
      </c>
      <c r="B22" s="10">
        <f ca="1">'BLS wksheet'!D43</f>
        <v>228.23333333333335</v>
      </c>
      <c r="C22" s="15">
        <f ca="1">' CSW wksheet'!F73</f>
        <v>163.48699999999999</v>
      </c>
      <c r="D22" s="23">
        <v>201.42</v>
      </c>
    </row>
    <row r="23" spans="1:4" ht="13.8">
      <c r="A23" s="1">
        <f t="shared" si="0"/>
        <v>2005.1999999999989</v>
      </c>
      <c r="B23" s="10">
        <f ca="1">'BLS wksheet'!D44</f>
        <v>229.43333333333331</v>
      </c>
      <c r="C23" s="15">
        <f ca="1">' CSW wksheet'!F74</f>
        <v>169.34699999999998</v>
      </c>
      <c r="D23" s="23">
        <v>206.69</v>
      </c>
    </row>
    <row r="24" spans="1:4" ht="13.8">
      <c r="A24" s="1">
        <f t="shared" si="0"/>
        <v>2005.2999999999988</v>
      </c>
      <c r="B24" s="10">
        <f ca="1">'BLS wksheet'!D45</f>
        <v>230.73333333333335</v>
      </c>
      <c r="C24" s="15">
        <f ca="1">' CSW wksheet'!F75</f>
        <v>174.58133333333333</v>
      </c>
      <c r="D24" s="22">
        <v>212.11</v>
      </c>
    </row>
    <row r="25" spans="1:4" ht="13.8">
      <c r="A25" s="1">
        <f t="shared" si="0"/>
        <v>2005.3999999999987</v>
      </c>
      <c r="B25" s="10">
        <f ca="1">'BLS wksheet'!D46</f>
        <v>232.16666666666666</v>
      </c>
      <c r="C25" s="15">
        <f ca="1">' CSW wksheet'!F76</f>
        <v>179.54233333333332</v>
      </c>
      <c r="D25" s="22">
        <v>216.61</v>
      </c>
    </row>
    <row r="26" spans="1:4" ht="13.8">
      <c r="A26" s="1">
        <f t="shared" si="0"/>
        <v>2006.0999999999988</v>
      </c>
      <c r="B26" s="10">
        <f ca="1">'BLS wksheet'!D47</f>
        <v>234.13333333333333</v>
      </c>
      <c r="C26" s="15">
        <f ca="1">' CSW wksheet'!F77</f>
        <v>183.32666666666668</v>
      </c>
      <c r="D26" s="22">
        <v>219.82</v>
      </c>
    </row>
    <row r="27" spans="1:4" ht="13.8">
      <c r="A27" s="1">
        <f t="shared" si="0"/>
        <v>2006.1999999999987</v>
      </c>
      <c r="B27" s="10">
        <f ca="1">'BLS wksheet'!D48</f>
        <v>236.9</v>
      </c>
      <c r="C27" s="15">
        <f ca="1">' CSW wksheet'!F78</f>
        <v>184</v>
      </c>
      <c r="D27" s="22">
        <v>221.43</v>
      </c>
    </row>
    <row r="28" spans="1:4" ht="13.8">
      <c r="A28" s="1">
        <f t="shared" si="0"/>
        <v>2006.2999999999986</v>
      </c>
      <c r="B28" s="10">
        <f ca="1">'BLS wksheet'!D49</f>
        <v>239.66666666666666</v>
      </c>
      <c r="C28" s="15">
        <f ca="1">' CSW wksheet'!F79</f>
        <v>182.82966666666667</v>
      </c>
      <c r="D28" s="22">
        <v>221.87</v>
      </c>
    </row>
    <row r="29" spans="1:4" ht="13.8">
      <c r="A29" s="1">
        <f t="shared" si="0"/>
        <v>2006.3999999999985</v>
      </c>
      <c r="B29" s="10">
        <f ca="1">'BLS wksheet'!D50</f>
        <v>242</v>
      </c>
      <c r="C29" s="15">
        <f ca="1">' CSW wksheet'!F80</f>
        <v>183.65333333333334</v>
      </c>
      <c r="D29" s="22">
        <v>222.99</v>
      </c>
    </row>
    <row r="30" spans="1:4" ht="13.8">
      <c r="A30" s="1">
        <f t="shared" si="0"/>
        <v>2007.0999999999985</v>
      </c>
      <c r="B30" s="10">
        <f ca="1">'BLS wksheet'!D51</f>
        <v>243.989</v>
      </c>
      <c r="C30" s="15">
        <f ca="1">' CSW wksheet'!F81</f>
        <v>184.4266666666667</v>
      </c>
      <c r="D30" s="22">
        <v>224.32</v>
      </c>
    </row>
    <row r="31" spans="1:4" ht="13.8">
      <c r="A31" s="1">
        <f t="shared" si="0"/>
        <v>2007.1999999999985</v>
      </c>
      <c r="B31" s="10">
        <f ca="1">'BLS wksheet'!D52</f>
        <v>245.30633333333333</v>
      </c>
      <c r="C31" s="15">
        <f ca="1">' CSW wksheet'!F82</f>
        <v>181.62933333333331</v>
      </c>
      <c r="D31" s="22">
        <v>223.81</v>
      </c>
    </row>
    <row r="32" spans="1:4" ht="13.8">
      <c r="A32" s="1">
        <f t="shared" si="0"/>
        <v>2007.2999999999984</v>
      </c>
      <c r="B32" s="10">
        <f ca="1">'BLS wksheet'!D53</f>
        <v>246.81700000000001</v>
      </c>
      <c r="C32" s="15">
        <f ca="1">' CSW wksheet'!F83</f>
        <v>178.27266666666665</v>
      </c>
      <c r="D32" s="22">
        <v>221.01</v>
      </c>
    </row>
    <row r="33" spans="1:4" ht="13.8">
      <c r="A33" s="1">
        <f t="shared" si="0"/>
        <v>2007.3999999999983</v>
      </c>
      <c r="B33" s="10">
        <f ca="1">'BLS wksheet'!D54</f>
        <v>248.82766666666669</v>
      </c>
      <c r="C33" s="15">
        <f ca="1">' CSW wksheet'!F84</f>
        <v>175.37966666666662</v>
      </c>
      <c r="D33" s="22">
        <v>217.12</v>
      </c>
    </row>
    <row r="34" spans="1:4" ht="13.8">
      <c r="A34" s="1">
        <f t="shared" si="0"/>
        <v>2008.0999999999983</v>
      </c>
      <c r="B34" s="10">
        <f ca="1">'BLS wksheet'!D55</f>
        <v>250.44366666666667</v>
      </c>
      <c r="C34" s="15">
        <f ca="1">' CSW wksheet'!F85</f>
        <v>171.58533333333332</v>
      </c>
      <c r="D34" s="22">
        <v>212.01</v>
      </c>
    </row>
    <row r="35" spans="1:4" ht="13.8">
      <c r="A35" s="1">
        <f t="shared" si="0"/>
        <v>2008.1999999999982</v>
      </c>
      <c r="B35" s="10">
        <f ca="1">'BLS wksheet'!D56</f>
        <v>251.77099999999999</v>
      </c>
      <c r="C35" s="15">
        <f ca="1">' CSW wksheet'!F86</f>
        <v>166.67999999999998</v>
      </c>
      <c r="D35" s="22">
        <v>206.17</v>
      </c>
    </row>
    <row r="36" spans="1:4" ht="13.8">
      <c r="A36" s="1">
        <f t="shared" si="0"/>
        <v>2008.2999999999981</v>
      </c>
      <c r="B36" s="10">
        <f ca="1">'BLS wksheet'!D57</f>
        <v>253.06166666666664</v>
      </c>
      <c r="C36" s="15">
        <f ca="1">' CSW wksheet'!F87</f>
        <v>161.96933333333334</v>
      </c>
      <c r="D36" s="22">
        <v>201.07</v>
      </c>
    </row>
    <row r="37" spans="1:4" ht="13.8">
      <c r="A37" s="1">
        <f t="shared" si="0"/>
        <v>2008.399999999998</v>
      </c>
      <c r="B37" s="10">
        <f ca="1">'BLS wksheet'!D58</f>
        <v>254.43633333333332</v>
      </c>
      <c r="C37" s="15">
        <f ca="1">' CSW wksheet'!F88</f>
        <v>156.03433333333334</v>
      </c>
      <c r="D37" s="22">
        <v>195.18</v>
      </c>
    </row>
    <row r="38" spans="1:4" ht="13.8">
      <c r="A38" s="1">
        <f t="shared" si="0"/>
        <v>2009.0999999999981</v>
      </c>
      <c r="B38" s="10">
        <f ca="1">'BLS wksheet'!D59</f>
        <v>255.73900000000003</v>
      </c>
      <c r="C38" s="15">
        <f ca="1">' CSW wksheet'!F89</f>
        <v>150.07266666666666</v>
      </c>
      <c r="D38" s="22">
        <v>194.18</v>
      </c>
    </row>
    <row r="39" spans="1:4" ht="13.8">
      <c r="A39" s="1">
        <f t="shared" si="0"/>
        <v>2009.199999999998</v>
      </c>
      <c r="B39" s="10">
        <f ca="1">'BLS wksheet'!D60</f>
        <v>256.90133333333335</v>
      </c>
      <c r="C39" s="15">
        <f ca="1">' CSW wksheet'!F90</f>
        <v>147.92433333333335</v>
      </c>
      <c r="D39" s="22">
        <v>191.41</v>
      </c>
    </row>
    <row r="40" spans="1:4" ht="13.8">
      <c r="A40" s="1">
        <f t="shared" si="0"/>
        <v>2009.2999999999979</v>
      </c>
      <c r="B40" s="10">
        <f ca="1">'BLS wksheet'!D61</f>
        <v>257.08433333333329</v>
      </c>
      <c r="C40" s="15">
        <f ca="1">' CSW wksheet'!F91</f>
        <v>148.24466666666663</v>
      </c>
      <c r="D40" s="22">
        <v>190.46</v>
      </c>
    </row>
    <row r="41" spans="1:4" ht="13.8">
      <c r="A41" s="1">
        <f t="shared" si="0"/>
        <v>2009.3999999999978</v>
      </c>
      <c r="B41" s="10">
        <f ca="1">'BLS wksheet'!D62</f>
        <v>256.71166666666664</v>
      </c>
      <c r="C41" s="15">
        <f ca="1">' CSW wksheet'!F92</f>
        <v>147.97833333333332</v>
      </c>
      <c r="D41" s="22">
        <v>190.3</v>
      </c>
    </row>
    <row r="42" spans="1:4" ht="13.8">
      <c r="A42" s="1">
        <f t="shared" si="0"/>
        <v>2010.0999999999979</v>
      </c>
      <c r="B42" s="10">
        <f ca="1">'BLS wksheet'!D63</f>
        <v>256.32400000000001</v>
      </c>
      <c r="C42" s="15">
        <f ca="1">' CSW wksheet'!F93</f>
        <v>146.29833333333332</v>
      </c>
      <c r="D42" s="22">
        <v>188.55</v>
      </c>
    </row>
    <row r="43" spans="1:4" ht="13.8">
      <c r="A43" s="1">
        <f t="shared" si="0"/>
        <v>2010.1999999999978</v>
      </c>
      <c r="B43" s="10">
        <f ca="1">'BLS wksheet'!D64</f>
        <v>256.29500000000002</v>
      </c>
      <c r="C43" s="15">
        <f ca="1">' CSW wksheet'!F94</f>
        <v>146.15900000000002</v>
      </c>
      <c r="D43" s="22">
        <v>187.67</v>
      </c>
    </row>
    <row r="44" spans="1:4" ht="13.8">
      <c r="A44" s="1">
        <f t="shared" si="0"/>
        <v>2010.2999999999977</v>
      </c>
      <c r="B44" s="10">
        <f ca="1">'BLS wksheet'!D65</f>
        <v>256.59766666666673</v>
      </c>
      <c r="C44" s="15">
        <f ca="1">' CSW wksheet'!F95</f>
        <v>143.95266666666666</v>
      </c>
      <c r="D44" s="22">
        <v>184.53</v>
      </c>
    </row>
    <row r="45" spans="1:4" ht="13.8">
      <c r="A45" s="1">
        <f t="shared" si="0"/>
        <v>2010.3999999999976</v>
      </c>
      <c r="B45" s="10">
        <f ca="1">'BLS wksheet'!D66</f>
        <v>257.08499999999998</v>
      </c>
      <c r="C45" s="15">
        <f ca="1">' CSW wksheet'!F96</f>
        <v>142.25133333333332</v>
      </c>
      <c r="D45" s="22">
        <v>182.71</v>
      </c>
    </row>
    <row r="46" spans="1:4" ht="13.8">
      <c r="A46" s="1">
        <f t="shared" si="0"/>
        <v>2011.0999999999976</v>
      </c>
      <c r="B46" s="10">
        <f ca="1">'BLS wksheet'!D67</f>
        <v>257.92633333333333</v>
      </c>
      <c r="C46" s="15">
        <f ca="1">' CSW wksheet'!F97</f>
        <v>140.62833333333333</v>
      </c>
      <c r="D46" s="22">
        <v>178.7</v>
      </c>
    </row>
    <row r="47" spans="1:4" ht="13.8">
      <c r="A47" s="1">
        <f t="shared" si="0"/>
        <v>2011.1999999999975</v>
      </c>
      <c r="B47" s="10">
        <f ca="1">'BLS wksheet'!D68</f>
        <v>258.75066666666663</v>
      </c>
      <c r="C47" s="15">
        <f ca="1">' CSW wksheet'!F98</f>
        <v>139.91666666666666</v>
      </c>
      <c r="D47" s="22">
        <v>177.33</v>
      </c>
    </row>
    <row r="48" spans="1:4" ht="13.8">
      <c r="A48" s="1">
        <f t="shared" si="0"/>
        <v>2011.2999999999975</v>
      </c>
      <c r="B48" s="10">
        <f ca="1">'BLS wksheet'!D69</f>
        <v>260.1273333333333</v>
      </c>
      <c r="C48" s="15">
        <f ca="1">' CSW wksheet'!F99</f>
        <v>139.21700000000001</v>
      </c>
      <c r="D48" s="22">
        <v>178.05</v>
      </c>
    </row>
    <row r="49" spans="1:4" ht="13.8">
      <c r="A49" s="1">
        <f t="shared" si="0"/>
        <v>2011.3999999999974</v>
      </c>
      <c r="B49" s="10">
        <f ca="1">'BLS wksheet'!D70</f>
        <v>261.399</v>
      </c>
      <c r="C49" s="15">
        <f ca="1">' CSW wksheet'!F100</f>
        <v>137.24633333333333</v>
      </c>
      <c r="D49" s="22">
        <v>178.34</v>
      </c>
    </row>
    <row r="50" spans="1:4" ht="13.8">
      <c r="A50" s="1">
        <f t="shared" si="0"/>
        <v>2012.0999999999974</v>
      </c>
      <c r="B50" s="10">
        <f ca="1">'BLS wksheet'!D71</f>
        <v>262.76900000000001</v>
      </c>
      <c r="C50" s="15">
        <f ca="1">' CSW wksheet'!F101</f>
        <v>137.02433333333332</v>
      </c>
      <c r="D50" s="22">
        <v>179.17</v>
      </c>
    </row>
    <row r="51" spans="1:4" ht="13.8">
      <c r="A51" s="1">
        <f t="shared" si="0"/>
        <v>2012.1999999999973</v>
      </c>
      <c r="B51" s="10">
        <f ca="1">'BLS wksheet'!D72</f>
        <v>264.15866666666665</v>
      </c>
      <c r="C51" s="15">
        <f ca="1">' CSW wksheet'!F102</f>
        <v>140.13033333333331</v>
      </c>
      <c r="D51" s="22">
        <v>182.26</v>
      </c>
    </row>
    <row r="52" spans="1:4" ht="13.8">
      <c r="A52" s="1">
        <f t="shared" si="0"/>
        <v>2012.2999999999972</v>
      </c>
      <c r="B52" s="10">
        <f ca="1">'BLS wksheet'!D73</f>
        <v>265.42900000000003</v>
      </c>
      <c r="C52" s="15">
        <f ca="1">' CSW wksheet'!F103</f>
        <v>142.274</v>
      </c>
      <c r="D52" s="22">
        <v>184.5</v>
      </c>
    </row>
    <row r="53" spans="1:4" ht="13.8">
      <c r="A53" s="1">
        <f t="shared" si="0"/>
        <v>2012.3999999999971</v>
      </c>
      <c r="B53" s="10">
        <f ca="1">'BLS wksheet'!D74</f>
        <v>266.89066666666668</v>
      </c>
      <c r="C53" s="15">
        <f ca="1">' CSW wksheet'!F104</f>
        <v>144.57133333333334</v>
      </c>
      <c r="D53" s="22">
        <v>187.34</v>
      </c>
    </row>
    <row r="54" spans="1:4" ht="13.8">
      <c r="A54" s="1">
        <f t="shared" si="0"/>
        <v>2013.0999999999972</v>
      </c>
      <c r="B54" s="10">
        <f ca="1">'BLS wksheet'!D75</f>
        <v>268.26566666666668</v>
      </c>
      <c r="C54" s="15">
        <f ca="1">' CSW wksheet'!F105</f>
        <v>148.21600000000001</v>
      </c>
      <c r="D54" s="22">
        <v>191.24</v>
      </c>
    </row>
    <row r="55" spans="1:4" ht="13.8">
      <c r="A55" s="1">
        <f t="shared" si="0"/>
        <v>2013.1999999999971</v>
      </c>
      <c r="B55" s="10">
        <f ca="1">'BLS wksheet'!D76</f>
        <v>269.80933333333331</v>
      </c>
      <c r="C55" s="15">
        <f ca="1">' CSW wksheet'!F106</f>
        <v>152.89033333333333</v>
      </c>
      <c r="D55" s="22">
        <v>195.28</v>
      </c>
    </row>
    <row r="56" spans="1:4" ht="13.8">
      <c r="A56" s="1">
        <f t="shared" si="0"/>
        <v>2013.299999999997</v>
      </c>
      <c r="B56" s="10">
        <f ca="1">'BLS wksheet'!D77</f>
        <v>271.34366666666665</v>
      </c>
      <c r="C56" s="15">
        <f ca="1">' CSW wksheet'!F107</f>
        <v>156.90200000000002</v>
      </c>
      <c r="D56" s="22">
        <v>198.51</v>
      </c>
    </row>
    <row r="57" spans="1:4" ht="13.8">
      <c r="A57" s="1">
        <f t="shared" si="0"/>
        <v>2013.3999999999969</v>
      </c>
      <c r="B57" s="10">
        <f ca="1">'BLS wksheet'!D78</f>
        <v>273.2063333333333</v>
      </c>
      <c r="C57" s="15">
        <f ca="1">' CSW wksheet'!F108</f>
        <v>160.12766666666667</v>
      </c>
      <c r="D57" s="22">
        <v>200.55</v>
      </c>
    </row>
    <row r="58" spans="1:4" ht="13.8">
      <c r="A58" s="1">
        <f t="shared" si="0"/>
        <v>2014.099999999997</v>
      </c>
      <c r="B58" s="10">
        <f ca="1">'BLS wksheet'!D79</f>
        <v>275.11266666666671</v>
      </c>
      <c r="C58" s="15">
        <f ca="1">' CSW wksheet'!F109</f>
        <v>162.59333333333333</v>
      </c>
      <c r="D58" s="22">
        <v>203.17</v>
      </c>
    </row>
    <row r="59" spans="1:4" ht="13.8">
      <c r="A59" s="1">
        <f t="shared" si="0"/>
        <v>2014.1999999999969</v>
      </c>
      <c r="B59" s="10">
        <f ca="1">'BLS wksheet'!D80</f>
        <v>276.92366666666663</v>
      </c>
      <c r="C59" s="15">
        <f ca="1">' CSW wksheet'!F110</f>
        <v>163.77266666666665</v>
      </c>
      <c r="D59" s="22">
        <v>204.95</v>
      </c>
    </row>
    <row r="60" spans="1:4" ht="13.8">
      <c r="A60" s="1">
        <f t="shared" si="0"/>
        <v>2014.2999999999968</v>
      </c>
      <c r="B60" s="10">
        <f ca="1">'BLS wksheet'!D81</f>
        <v>278.67933333333332</v>
      </c>
      <c r="C60" s="15">
        <f ca="1">' CSW wksheet'!F111</f>
        <v>165.15100000000001</v>
      </c>
      <c r="D60" s="22">
        <v>207.42</v>
      </c>
    </row>
    <row r="61" spans="1:4" ht="13.8">
      <c r="A61" s="1">
        <f t="shared" si="0"/>
        <v>2014.3999999999967</v>
      </c>
      <c r="B61" s="10">
        <f ca="1">'BLS wksheet'!D82</f>
        <v>280.49766666666665</v>
      </c>
      <c r="C61" s="15">
        <f ca="1">' CSW wksheet'!F112</f>
        <v>167.38166666666666</v>
      </c>
      <c r="D61" s="22">
        <v>210.17</v>
      </c>
    </row>
    <row r="62" spans="1:4" ht="13.8">
      <c r="A62" s="1">
        <f t="shared" si="0"/>
        <v>2015.0999999999967</v>
      </c>
      <c r="B62" s="10">
        <f ca="1">'BLS wksheet'!D83</f>
        <v>282.4736666666667</v>
      </c>
      <c r="C62" s="15">
        <f ca="1">' CSW wksheet'!F113</f>
        <v>169.33533333333332</v>
      </c>
      <c r="D62" s="22">
        <v>213.07</v>
      </c>
    </row>
    <row r="63" spans="1:4" ht="13.8">
      <c r="A63" s="1">
        <f t="shared" si="0"/>
        <v>2015.1999999999966</v>
      </c>
      <c r="B63" s="10">
        <f ca="1">'BLS wksheet'!D84</f>
        <v>284.78866666666664</v>
      </c>
      <c r="C63" s="15">
        <f ca="1">' CSW wksheet'!F114</f>
        <v>170.99966666666663</v>
      </c>
      <c r="D63" s="22">
        <v>216.01</v>
      </c>
    </row>
    <row r="64" spans="1:4" ht="13.8">
      <c r="A64" s="1">
        <f t="shared" si="0"/>
        <v>2015.2999999999965</v>
      </c>
      <c r="B64" s="10">
        <f ca="1">'BLS wksheet'!D85</f>
        <v>287.11733333333331</v>
      </c>
      <c r="C64" s="15">
        <f ca="1">' CSW wksheet'!F115</f>
        <v>172.82266666666666</v>
      </c>
      <c r="D64" s="22">
        <v>218.84</v>
      </c>
    </row>
    <row r="65" spans="1:4" ht="13.8">
      <c r="A65" s="1">
        <f t="shared" si="0"/>
        <v>2015.3999999999965</v>
      </c>
      <c r="B65" s="10">
        <f ca="1">'BLS wksheet'!D86</f>
        <v>289.15699999999998</v>
      </c>
      <c r="C65" s="15">
        <f ca="1">' CSW wksheet'!F116</f>
        <v>175.79633333333334</v>
      </c>
      <c r="D65" s="22">
        <v>222.15</v>
      </c>
    </row>
    <row r="66" spans="1:4" ht="13.8">
      <c r="A66" s="1">
        <f t="shared" si="0"/>
        <v>2016.0999999999965</v>
      </c>
      <c r="B66" s="10">
        <f ca="1">'BLS wksheet'!D87</f>
        <v>291.35566666666665</v>
      </c>
      <c r="C66" s="15">
        <f ca="1">' CSW wksheet'!F117</f>
        <v>177.93766666666667</v>
      </c>
      <c r="D66" s="22">
        <v>225.34</v>
      </c>
    </row>
    <row r="67" spans="1:4" ht="13.8">
      <c r="A67" s="1">
        <f t="shared" si="0"/>
        <v>2016.1999999999964</v>
      </c>
      <c r="B67" s="10">
        <f ca="1">'BLS wksheet'!D88</f>
        <v>293.97466666666668</v>
      </c>
      <c r="C67" s="15">
        <f ca="1">' CSW wksheet'!F118</f>
        <v>179.60566666666668</v>
      </c>
      <c r="D67" s="22">
        <v>228.62</v>
      </c>
    </row>
    <row r="68" spans="1:4" ht="13.8">
      <c r="A68" s="1">
        <f t="shared" si="0"/>
        <v>2016.2999999999963</v>
      </c>
      <c r="B68" s="10">
        <f ca="1">'BLS wksheet'!D89</f>
        <v>296.64166666666665</v>
      </c>
      <c r="C68" s="15">
        <f ca="1">' CSW wksheet'!F119</f>
        <v>181.626</v>
      </c>
      <c r="D68" s="22">
        <v>232.29</v>
      </c>
    </row>
    <row r="69" spans="1:4" ht="13.8">
      <c r="A69" s="1">
        <f t="shared" si="0"/>
        <v>2016.3999999999962</v>
      </c>
      <c r="B69" s="10">
        <f ca="1">'BLS wksheet'!D90</f>
        <v>299.32900000000001</v>
      </c>
      <c r="C69" s="15">
        <f ca="1">' CSW wksheet'!F120</f>
        <v>184.94399999999999</v>
      </c>
      <c r="D69" s="22">
        <v>236.08</v>
      </c>
    </row>
    <row r="70" spans="1:4" ht="13.8">
      <c r="A70" s="1">
        <f t="shared" si="0"/>
        <v>2017.0999999999963</v>
      </c>
      <c r="B70" s="10">
        <f ca="1">'BLS wksheet'!D91</f>
        <v>301.63066666666663</v>
      </c>
      <c r="C70" s="15">
        <f ca="1">' CSW wksheet'!F121</f>
        <v>187.81733333333332</v>
      </c>
      <c r="D70" s="22">
        <v>239.67</v>
      </c>
    </row>
    <row r="71" spans="1:4" ht="13.8">
      <c r="A71" s="1">
        <f t="shared" si="0"/>
        <v>2017.1999999999962</v>
      </c>
      <c r="B71" s="10">
        <f ca="1">'BLS wksheet'!D92</f>
        <v>303.6876666666667</v>
      </c>
      <c r="C71" s="15">
        <f ca="1">' CSW wksheet'!F122</f>
        <v>189.96033333333335</v>
      </c>
      <c r="D71" s="22">
        <v>244.07</v>
      </c>
    </row>
    <row r="72" spans="1:4" ht="13.8">
      <c r="A72" s="1">
        <f t="shared" si="0"/>
        <v>2017.2999999999961</v>
      </c>
      <c r="B72" s="10">
        <f ca="1">'BLS wksheet'!D93</f>
        <v>306.21866666666671</v>
      </c>
      <c r="C72" s="15">
        <f ca="1">' CSW wksheet'!F123</f>
        <v>192.357</v>
      </c>
      <c r="D72" s="22">
        <v>247.94</v>
      </c>
    </row>
    <row r="73" spans="1:4" ht="13.8">
      <c r="A73" s="1">
        <f t="shared" si="0"/>
        <v>2017.399999999996</v>
      </c>
      <c r="B73" s="10">
        <f ca="1">'BLS wksheet'!D94</f>
        <v>308.81900000000002</v>
      </c>
      <c r="C73" s="15">
        <f ca="1">' CSW wksheet'!F124</f>
        <v>196.29133333333334</v>
      </c>
      <c r="D73" s="22">
        <v>252.27</v>
      </c>
    </row>
    <row r="74" spans="1:4" ht="13.8">
      <c r="A74" s="1">
        <f t="shared" si="0"/>
        <v>2018.099999999996</v>
      </c>
      <c r="B74" s="10">
        <f ca="1">'BLS wksheet'!D95</f>
        <v>311.31333333333333</v>
      </c>
      <c r="C74" s="15">
        <f ca="1">' CSW wksheet'!F125</f>
        <v>199.845</v>
      </c>
      <c r="D74" s="22">
        <v>257.05</v>
      </c>
    </row>
    <row r="75" spans="1:4" ht="13.8">
      <c r="A75" s="1">
        <f t="shared" si="0"/>
        <v>2018.199999999996</v>
      </c>
      <c r="B75" s="10">
        <f ca="1">'BLS wksheet'!D96</f>
        <v>313.97733333333332</v>
      </c>
      <c r="C75" s="15">
        <f ca="1">' CSW wksheet'!F126</f>
        <v>202.11933333333332</v>
      </c>
      <c r="D75" s="22">
        <v>259.89999999999998</v>
      </c>
    </row>
    <row r="76" spans="1:4" ht="13.8">
      <c r="B76" s="10"/>
      <c r="C76" s="15"/>
      <c r="D76" s="22"/>
    </row>
  </sheetData>
  <mergeCells count="1">
    <mergeCell ref="C1:D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6"/>
  <sheetViews>
    <sheetView workbookViewId="0"/>
  </sheetViews>
  <sheetFormatPr baseColWidth="10" defaultColWidth="8.88671875" defaultRowHeight="13.2"/>
  <cols>
    <col min="18" max="21" width="9.109375" style="1" customWidth="1"/>
  </cols>
  <sheetData>
    <row r="1" spans="1:21">
      <c r="A1" s="16" t="s">
        <v>0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26</v>
      </c>
      <c r="O1" s="16" t="s">
        <v>27</v>
      </c>
      <c r="R1" s="12" t="s">
        <v>20</v>
      </c>
      <c r="S1" s="1" t="s">
        <v>21</v>
      </c>
      <c r="T1" s="1" t="s">
        <v>22</v>
      </c>
      <c r="U1" s="1" t="s">
        <v>23</v>
      </c>
    </row>
    <row r="2" spans="1:21">
      <c r="A2" s="16">
        <v>2000</v>
      </c>
      <c r="B2" s="17">
        <v>196</v>
      </c>
      <c r="C2" s="17">
        <v>196.5</v>
      </c>
      <c r="D2" s="17">
        <v>196.9</v>
      </c>
      <c r="E2" s="17">
        <v>197.3</v>
      </c>
      <c r="F2" s="17">
        <v>197.8</v>
      </c>
      <c r="G2" s="17">
        <v>198.4</v>
      </c>
      <c r="H2" s="17">
        <v>198.8</v>
      </c>
      <c r="I2" s="17">
        <v>199.3</v>
      </c>
      <c r="J2" s="17">
        <v>199.9</v>
      </c>
      <c r="K2" s="17">
        <v>200.5</v>
      </c>
      <c r="L2" s="17">
        <v>201</v>
      </c>
      <c r="M2" s="17">
        <v>201.6</v>
      </c>
      <c r="N2" s="17"/>
      <c r="O2" s="17"/>
      <c r="R2" s="1">
        <f t="shared" ref="R2:R10" si="0">AVERAGE(B2:D2)</f>
        <v>196.46666666666667</v>
      </c>
      <c r="S2" s="1">
        <f t="shared" ref="S2:S10" si="1">AVERAGE(E2:G2)</f>
        <v>197.83333333333334</v>
      </c>
      <c r="T2" s="1">
        <f t="shared" ref="T2:T10" si="2">AVERAGE(H2:J2)</f>
        <v>199.33333333333334</v>
      </c>
      <c r="U2" s="1">
        <f t="shared" ref="U2:U10" si="3">AVERAGE(K2:M2)</f>
        <v>201.03333333333333</v>
      </c>
    </row>
    <row r="3" spans="1:21">
      <c r="A3" s="16">
        <v>2001</v>
      </c>
      <c r="B3" s="17">
        <v>202.2</v>
      </c>
      <c r="C3" s="17">
        <v>202.8</v>
      </c>
      <c r="D3" s="17">
        <v>203.6</v>
      </c>
      <c r="E3" s="17">
        <v>204.3</v>
      </c>
      <c r="F3" s="17">
        <v>205.1</v>
      </c>
      <c r="G3" s="17">
        <v>205.9</v>
      </c>
      <c r="H3" s="17">
        <v>206.5</v>
      </c>
      <c r="I3" s="17">
        <v>207.4</v>
      </c>
      <c r="J3" s="17">
        <v>208.1</v>
      </c>
      <c r="K3" s="17">
        <v>209</v>
      </c>
      <c r="L3" s="17">
        <v>209.9</v>
      </c>
      <c r="M3" s="17">
        <v>210.7</v>
      </c>
      <c r="N3" s="17"/>
      <c r="O3" s="17"/>
      <c r="R3" s="1">
        <f t="shared" si="0"/>
        <v>202.86666666666667</v>
      </c>
      <c r="S3" s="1">
        <f t="shared" si="1"/>
        <v>205.1</v>
      </c>
      <c r="T3" s="1">
        <f t="shared" si="2"/>
        <v>207.33333333333334</v>
      </c>
      <c r="U3" s="1">
        <f t="shared" si="3"/>
        <v>209.86666666666665</v>
      </c>
    </row>
    <row r="4" spans="1:21">
      <c r="A4" s="16">
        <v>2002</v>
      </c>
      <c r="B4" s="17">
        <v>211.4</v>
      </c>
      <c r="C4" s="17">
        <v>212</v>
      </c>
      <c r="D4" s="17">
        <v>212.7</v>
      </c>
      <c r="E4" s="17">
        <v>213.4</v>
      </c>
      <c r="F4" s="17">
        <v>213.9</v>
      </c>
      <c r="G4" s="17">
        <v>214.5</v>
      </c>
      <c r="H4" s="17">
        <v>215.1</v>
      </c>
      <c r="I4" s="17">
        <v>215.5</v>
      </c>
      <c r="J4" s="17">
        <v>216.2</v>
      </c>
      <c r="K4" s="17">
        <v>216.7</v>
      </c>
      <c r="L4" s="17">
        <v>217.2</v>
      </c>
      <c r="M4" s="17">
        <v>217.7</v>
      </c>
      <c r="N4" s="17"/>
      <c r="O4" s="17"/>
      <c r="R4" s="1">
        <f t="shared" si="0"/>
        <v>212.0333333333333</v>
      </c>
      <c r="S4" s="1">
        <f t="shared" si="1"/>
        <v>213.93333333333331</v>
      </c>
      <c r="T4" s="1">
        <f t="shared" si="2"/>
        <v>215.6</v>
      </c>
      <c r="U4" s="1">
        <f t="shared" si="3"/>
        <v>217.19999999999996</v>
      </c>
    </row>
    <row r="5" spans="1:21">
      <c r="A5" s="16">
        <v>2003</v>
      </c>
      <c r="B5" s="17">
        <v>218.3</v>
      </c>
      <c r="C5" s="17">
        <v>218.6</v>
      </c>
      <c r="D5" s="17">
        <v>218.9</v>
      </c>
      <c r="E5" s="17">
        <v>219</v>
      </c>
      <c r="F5" s="17">
        <v>219.3</v>
      </c>
      <c r="G5" s="17">
        <v>219.3</v>
      </c>
      <c r="H5" s="17">
        <v>219.8</v>
      </c>
      <c r="I5" s="17">
        <v>220.2</v>
      </c>
      <c r="J5" s="17">
        <v>220.7</v>
      </c>
      <c r="K5" s="17">
        <v>221.3</v>
      </c>
      <c r="L5" s="17">
        <v>221.8</v>
      </c>
      <c r="M5" s="17">
        <v>222</v>
      </c>
      <c r="N5" s="17"/>
      <c r="O5" s="17"/>
      <c r="R5" s="1">
        <f t="shared" si="0"/>
        <v>218.6</v>
      </c>
      <c r="S5" s="1">
        <f t="shared" si="1"/>
        <v>219.20000000000002</v>
      </c>
      <c r="T5" s="1">
        <f t="shared" si="2"/>
        <v>220.23333333333335</v>
      </c>
      <c r="U5" s="1">
        <f t="shared" si="3"/>
        <v>221.70000000000002</v>
      </c>
    </row>
    <row r="6" spans="1:21">
      <c r="A6" s="16">
        <v>2004</v>
      </c>
      <c r="B6" s="17">
        <v>222.4</v>
      </c>
      <c r="C6" s="17">
        <v>222.8</v>
      </c>
      <c r="D6" s="17">
        <v>223.3</v>
      </c>
      <c r="E6" s="17">
        <v>224</v>
      </c>
      <c r="F6" s="17">
        <v>224.4</v>
      </c>
      <c r="G6" s="17">
        <v>224.9</v>
      </c>
      <c r="H6" s="17">
        <v>225.3</v>
      </c>
      <c r="I6" s="17">
        <v>225.8</v>
      </c>
      <c r="J6" s="17">
        <v>226.1</v>
      </c>
      <c r="K6" s="17">
        <v>226.4</v>
      </c>
      <c r="L6" s="17">
        <v>226.7</v>
      </c>
      <c r="M6" s="17">
        <v>227.1</v>
      </c>
      <c r="N6" s="17"/>
      <c r="O6" s="17"/>
      <c r="R6" s="1">
        <f t="shared" si="0"/>
        <v>222.83333333333334</v>
      </c>
      <c r="S6" s="1">
        <f t="shared" si="1"/>
        <v>224.43333333333331</v>
      </c>
      <c r="T6" s="1">
        <f t="shared" si="2"/>
        <v>225.73333333333335</v>
      </c>
      <c r="U6" s="1">
        <f t="shared" si="3"/>
        <v>226.73333333333335</v>
      </c>
    </row>
    <row r="7" spans="1:21">
      <c r="A7" s="16">
        <v>2005</v>
      </c>
      <c r="B7" s="17">
        <v>227.7</v>
      </c>
      <c r="C7" s="17">
        <v>228.3</v>
      </c>
      <c r="D7" s="17">
        <v>228.7</v>
      </c>
      <c r="E7" s="17">
        <v>229</v>
      </c>
      <c r="F7" s="17">
        <v>229.5</v>
      </c>
      <c r="G7" s="17">
        <v>229.8</v>
      </c>
      <c r="H7" s="17">
        <v>230.3</v>
      </c>
      <c r="I7" s="17">
        <v>230.7</v>
      </c>
      <c r="J7" s="17">
        <v>231.2</v>
      </c>
      <c r="K7" s="17">
        <v>231.6</v>
      </c>
      <c r="L7" s="17">
        <v>232.2</v>
      </c>
      <c r="M7" s="17">
        <v>232.7</v>
      </c>
      <c r="N7" s="17"/>
      <c r="O7" s="17"/>
      <c r="R7" s="1">
        <f t="shared" si="0"/>
        <v>228.23333333333335</v>
      </c>
      <c r="S7" s="1">
        <f t="shared" si="1"/>
        <v>229.43333333333331</v>
      </c>
      <c r="T7" s="1">
        <f t="shared" si="2"/>
        <v>230.73333333333335</v>
      </c>
      <c r="U7" s="1">
        <f t="shared" si="3"/>
        <v>232.16666666666666</v>
      </c>
    </row>
    <row r="8" spans="1:21">
      <c r="A8" s="16">
        <v>2006</v>
      </c>
      <c r="B8" s="17">
        <v>233.4</v>
      </c>
      <c r="C8" s="17">
        <v>234.1</v>
      </c>
      <c r="D8" s="17">
        <v>234.9</v>
      </c>
      <c r="E8" s="17">
        <v>235.8</v>
      </c>
      <c r="F8" s="17">
        <v>236.9</v>
      </c>
      <c r="G8" s="17">
        <v>238</v>
      </c>
      <c r="H8" s="17">
        <v>238.9</v>
      </c>
      <c r="I8" s="17">
        <v>239.7</v>
      </c>
      <c r="J8" s="17">
        <v>240.4</v>
      </c>
      <c r="K8" s="17">
        <v>241.3</v>
      </c>
      <c r="L8" s="17">
        <v>242</v>
      </c>
      <c r="M8" s="17">
        <v>242.7</v>
      </c>
      <c r="N8" s="17"/>
      <c r="O8" s="17"/>
      <c r="R8" s="1">
        <f t="shared" si="0"/>
        <v>234.13333333333333</v>
      </c>
      <c r="S8" s="1">
        <f t="shared" si="1"/>
        <v>236.9</v>
      </c>
      <c r="T8" s="1">
        <f t="shared" si="2"/>
        <v>239.66666666666666</v>
      </c>
      <c r="U8" s="1">
        <f t="shared" si="3"/>
        <v>242</v>
      </c>
    </row>
    <row r="9" spans="1:21">
      <c r="A9" s="16">
        <v>2007</v>
      </c>
      <c r="B9" s="17">
        <v>243.345</v>
      </c>
      <c r="C9" s="17">
        <v>244.02</v>
      </c>
      <c r="D9" s="17">
        <v>244.602</v>
      </c>
      <c r="E9" s="17">
        <v>244.99299999999999</v>
      </c>
      <c r="F9" s="17">
        <v>245.23599999999999</v>
      </c>
      <c r="G9" s="17">
        <v>245.69</v>
      </c>
      <c r="H9" s="17">
        <v>246.149</v>
      </c>
      <c r="I9" s="17">
        <v>246.815</v>
      </c>
      <c r="J9" s="17">
        <v>247.48699999999999</v>
      </c>
      <c r="K9" s="17">
        <v>248.07499999999999</v>
      </c>
      <c r="L9" s="17">
        <v>248.876</v>
      </c>
      <c r="M9" s="17">
        <v>249.53200000000001</v>
      </c>
      <c r="N9" s="17"/>
      <c r="O9" s="17"/>
      <c r="R9" s="1">
        <f t="shared" si="0"/>
        <v>243.989</v>
      </c>
      <c r="S9" s="1">
        <f t="shared" si="1"/>
        <v>245.30633333333333</v>
      </c>
      <c r="T9" s="1">
        <f t="shared" si="2"/>
        <v>246.81700000000001</v>
      </c>
      <c r="U9" s="1">
        <f t="shared" si="3"/>
        <v>248.82766666666669</v>
      </c>
    </row>
    <row r="10" spans="1:21">
      <c r="A10" s="16">
        <v>2008</v>
      </c>
      <c r="B10" s="17">
        <v>250.01300000000001</v>
      </c>
      <c r="C10" s="17">
        <v>250.41900000000001</v>
      </c>
      <c r="D10" s="17">
        <v>250.899</v>
      </c>
      <c r="E10" s="17">
        <v>251.40799999999999</v>
      </c>
      <c r="F10" s="17">
        <v>251.67599999999999</v>
      </c>
      <c r="G10" s="17">
        <v>252.22900000000001</v>
      </c>
      <c r="H10" s="17">
        <v>252.62100000000001</v>
      </c>
      <c r="I10" s="17">
        <v>252.99199999999999</v>
      </c>
      <c r="J10" s="17">
        <v>253.572</v>
      </c>
      <c r="K10" s="17">
        <v>253.93600000000001</v>
      </c>
      <c r="L10" s="17">
        <v>254.601</v>
      </c>
      <c r="M10" s="17">
        <v>254.77199999999999</v>
      </c>
      <c r="N10" s="17"/>
      <c r="O10" s="17"/>
      <c r="R10" s="1">
        <f t="shared" si="0"/>
        <v>250.44366666666667</v>
      </c>
      <c r="S10" s="1">
        <f t="shared" si="1"/>
        <v>251.77099999999999</v>
      </c>
      <c r="T10" s="1">
        <f t="shared" si="2"/>
        <v>253.06166666666664</v>
      </c>
      <c r="U10" s="1">
        <f t="shared" si="3"/>
        <v>254.43633333333332</v>
      </c>
    </row>
    <row r="11" spans="1:21">
      <c r="A11" s="16">
        <v>2009</v>
      </c>
      <c r="B11" s="17">
        <v>255.33</v>
      </c>
      <c r="C11" s="17">
        <v>255.65700000000001</v>
      </c>
      <c r="D11" s="17">
        <v>256.23</v>
      </c>
      <c r="E11" s="17">
        <v>256.60300000000001</v>
      </c>
      <c r="F11" s="17">
        <v>257.02800000000002</v>
      </c>
      <c r="G11" s="17">
        <v>257.07299999999998</v>
      </c>
      <c r="H11" s="17">
        <v>257.04500000000002</v>
      </c>
      <c r="I11" s="17">
        <v>257.24799999999999</v>
      </c>
      <c r="J11" s="17">
        <v>256.95999999999998</v>
      </c>
      <c r="K11" s="17">
        <v>256.92099999999999</v>
      </c>
      <c r="L11" s="17">
        <v>256.61700000000002</v>
      </c>
      <c r="M11" s="17">
        <v>256.59699999999998</v>
      </c>
      <c r="N11" s="17"/>
      <c r="O11" s="17"/>
      <c r="R11" s="1">
        <f t="shared" ref="R11:R16" si="4">AVERAGE(B11:D11)</f>
        <v>255.73900000000003</v>
      </c>
      <c r="S11" s="1">
        <f t="shared" ref="S11:S16" si="5">AVERAGE(E11:G11)</f>
        <v>256.90133333333335</v>
      </c>
      <c r="T11" s="1">
        <f t="shared" ref="T11:T16" si="6">AVERAGE(H11:J11)</f>
        <v>257.08433333333329</v>
      </c>
      <c r="U11" s="1">
        <f t="shared" ref="U11:U16" si="7">AVERAGE(K11:M11)</f>
        <v>256.71166666666664</v>
      </c>
    </row>
    <row r="12" spans="1:21">
      <c r="A12" s="16">
        <v>2010</v>
      </c>
      <c r="B12" s="17">
        <v>256.423</v>
      </c>
      <c r="C12" s="17">
        <v>256.37</v>
      </c>
      <c r="D12" s="17">
        <v>256.17899999999997</v>
      </c>
      <c r="E12" s="17">
        <v>256.14699999999999</v>
      </c>
      <c r="F12" s="17">
        <v>256.29599999999999</v>
      </c>
      <c r="G12" s="17">
        <v>256.44200000000001</v>
      </c>
      <c r="H12" s="17">
        <v>256.54500000000002</v>
      </c>
      <c r="I12" s="17">
        <v>256.56700000000001</v>
      </c>
      <c r="J12" s="17">
        <v>256.68099999999998</v>
      </c>
      <c r="K12" s="17">
        <v>256.827</v>
      </c>
      <c r="L12" s="17">
        <v>257.10199999999998</v>
      </c>
      <c r="M12" s="17">
        <v>257.32600000000002</v>
      </c>
      <c r="N12" s="17"/>
      <c r="O12" s="17"/>
      <c r="R12" s="1">
        <f t="shared" si="4"/>
        <v>256.32400000000001</v>
      </c>
      <c r="S12" s="1">
        <f t="shared" si="5"/>
        <v>256.29500000000002</v>
      </c>
      <c r="T12" s="1">
        <f t="shared" si="6"/>
        <v>256.59766666666673</v>
      </c>
      <c r="U12" s="1">
        <f t="shared" si="7"/>
        <v>257.08499999999998</v>
      </c>
    </row>
    <row r="13" spans="1:21">
      <c r="A13" s="16">
        <v>2011</v>
      </c>
      <c r="B13" s="17">
        <v>257.60899999999998</v>
      </c>
      <c r="C13" s="17">
        <v>257.97300000000001</v>
      </c>
      <c r="D13" s="17">
        <v>258.197</v>
      </c>
      <c r="E13" s="17">
        <v>258.42200000000003</v>
      </c>
      <c r="F13" s="17">
        <v>258.71600000000001</v>
      </c>
      <c r="G13" s="17">
        <v>259.11399999999998</v>
      </c>
      <c r="H13" s="17">
        <v>259.69499999999999</v>
      </c>
      <c r="I13" s="17">
        <v>260.19200000000001</v>
      </c>
      <c r="J13" s="17">
        <v>260.495</v>
      </c>
      <c r="K13" s="17">
        <v>260.983</v>
      </c>
      <c r="L13" s="17">
        <v>261.36200000000002</v>
      </c>
      <c r="M13" s="17">
        <v>261.85199999999998</v>
      </c>
      <c r="N13" s="17"/>
      <c r="O13" s="17"/>
      <c r="P13" s="17"/>
      <c r="R13" s="1">
        <f t="shared" si="4"/>
        <v>257.92633333333333</v>
      </c>
      <c r="S13" s="1">
        <f t="shared" si="5"/>
        <v>258.75066666666663</v>
      </c>
      <c r="T13" s="1">
        <f t="shared" si="6"/>
        <v>260.1273333333333</v>
      </c>
      <c r="U13" s="1">
        <f t="shared" si="7"/>
        <v>261.399</v>
      </c>
    </row>
    <row r="14" spans="1:21">
      <c r="A14" s="16">
        <v>2012</v>
      </c>
      <c r="B14" s="17">
        <v>262.34500000000003</v>
      </c>
      <c r="C14" s="17">
        <v>262.69900000000001</v>
      </c>
      <c r="D14" s="17">
        <v>263.26299999999998</v>
      </c>
      <c r="E14" s="17">
        <v>263.84699999999998</v>
      </c>
      <c r="F14" s="17">
        <v>264.17700000000002</v>
      </c>
      <c r="G14" s="17">
        <v>264.452</v>
      </c>
      <c r="H14" s="17">
        <v>264.87</v>
      </c>
      <c r="I14" s="17">
        <v>265.41300000000001</v>
      </c>
      <c r="J14" s="17">
        <v>266.00400000000002</v>
      </c>
      <c r="K14" s="17">
        <v>266.46899999999999</v>
      </c>
      <c r="L14" s="17">
        <v>266.89600000000002</v>
      </c>
      <c r="M14" s="17">
        <v>267.30700000000002</v>
      </c>
      <c r="N14" s="17"/>
      <c r="O14" s="17"/>
      <c r="P14" s="17"/>
      <c r="R14" s="1">
        <f t="shared" si="4"/>
        <v>262.76900000000001</v>
      </c>
      <c r="S14" s="1">
        <f t="shared" si="5"/>
        <v>264.15866666666665</v>
      </c>
      <c r="T14" s="1">
        <f t="shared" si="6"/>
        <v>265.42900000000003</v>
      </c>
      <c r="U14" s="1">
        <f t="shared" si="7"/>
        <v>266.89066666666668</v>
      </c>
    </row>
    <row r="15" spans="1:21">
      <c r="A15" s="16">
        <v>2013</v>
      </c>
      <c r="B15" s="17">
        <v>267.76299999999998</v>
      </c>
      <c r="C15" s="17">
        <v>268.30200000000002</v>
      </c>
      <c r="D15" s="17">
        <v>268.73200000000003</v>
      </c>
      <c r="E15" s="17">
        <v>269.28899999999999</v>
      </c>
      <c r="F15" s="17">
        <v>269.79899999999998</v>
      </c>
      <c r="G15" s="17">
        <v>270.33999999999997</v>
      </c>
      <c r="H15" s="17">
        <v>270.73500000000001</v>
      </c>
      <c r="I15" s="17">
        <v>271.39100000000002</v>
      </c>
      <c r="J15" s="17">
        <v>271.90499999999997</v>
      </c>
      <c r="K15" s="17">
        <v>272.49700000000001</v>
      </c>
      <c r="L15" s="17">
        <v>273.18599999999998</v>
      </c>
      <c r="M15" s="17">
        <v>273.93599999999998</v>
      </c>
      <c r="N15" s="17"/>
      <c r="O15" s="17"/>
      <c r="P15" s="17"/>
      <c r="R15" s="1">
        <f t="shared" si="4"/>
        <v>268.26566666666668</v>
      </c>
      <c r="S15" s="1">
        <f t="shared" si="5"/>
        <v>269.80933333333331</v>
      </c>
      <c r="T15" s="1">
        <f t="shared" si="6"/>
        <v>271.34366666666665</v>
      </c>
      <c r="U15" s="1">
        <f t="shared" si="7"/>
        <v>273.2063333333333</v>
      </c>
    </row>
    <row r="16" spans="1:21">
      <c r="A16" s="16">
        <v>2014</v>
      </c>
      <c r="B16" s="17">
        <v>274.50900000000001</v>
      </c>
      <c r="C16" s="17">
        <v>275.05599999999998</v>
      </c>
      <c r="D16" s="17">
        <v>275.77300000000002</v>
      </c>
      <c r="E16" s="17">
        <v>276.36799999999999</v>
      </c>
      <c r="F16" s="17">
        <v>276.93200000000002</v>
      </c>
      <c r="G16" s="17">
        <v>277.471</v>
      </c>
      <c r="H16" s="17">
        <v>278.10500000000002</v>
      </c>
      <c r="I16" s="17">
        <v>278.67700000000002</v>
      </c>
      <c r="J16" s="17">
        <v>279.25599999999997</v>
      </c>
      <c r="K16" s="17">
        <v>279.88900000000001</v>
      </c>
      <c r="L16" s="17">
        <v>280.548</v>
      </c>
      <c r="M16" s="17">
        <v>281.05599999999998</v>
      </c>
      <c r="N16" s="17"/>
      <c r="O16" s="17"/>
      <c r="P16" s="17"/>
      <c r="R16" s="1">
        <f t="shared" si="4"/>
        <v>275.11266666666671</v>
      </c>
      <c r="S16" s="1">
        <f t="shared" si="5"/>
        <v>276.92366666666663</v>
      </c>
      <c r="T16" s="1">
        <f t="shared" si="6"/>
        <v>278.67933333333332</v>
      </c>
      <c r="U16" s="1">
        <f t="shared" si="7"/>
        <v>280.49766666666665</v>
      </c>
    </row>
    <row r="17" spans="1:21">
      <c r="A17" s="16">
        <v>2015</v>
      </c>
      <c r="B17" s="17">
        <v>281.738</v>
      </c>
      <c r="C17" s="17">
        <v>282.46100000000001</v>
      </c>
      <c r="D17" s="17">
        <v>283.22199999999998</v>
      </c>
      <c r="E17" s="17">
        <v>284.05099999999999</v>
      </c>
      <c r="F17" s="17">
        <v>284.67099999999999</v>
      </c>
      <c r="G17" s="17">
        <v>285.64400000000001</v>
      </c>
      <c r="H17" s="17">
        <v>286.43299999999999</v>
      </c>
      <c r="I17" s="17">
        <v>287.08199999999999</v>
      </c>
      <c r="J17" s="17">
        <v>287.83699999999999</v>
      </c>
      <c r="K17" s="17">
        <v>288.49400000000003</v>
      </c>
      <c r="L17" s="17">
        <v>289.13200000000001</v>
      </c>
      <c r="M17" s="17">
        <v>289.84500000000003</v>
      </c>
      <c r="N17" s="17"/>
      <c r="O17" s="17"/>
      <c r="R17" s="1">
        <f>AVERAGE(B17:D17)</f>
        <v>282.4736666666667</v>
      </c>
      <c r="S17" s="1">
        <f>AVERAGE(E17:G17)</f>
        <v>284.78866666666664</v>
      </c>
      <c r="T17" s="1">
        <f>AVERAGE(H17:J17)</f>
        <v>287.11733333333331</v>
      </c>
      <c r="U17" s="1">
        <f>AVERAGE(K17:M17)</f>
        <v>289.15699999999998</v>
      </c>
    </row>
    <row r="18" spans="1:21">
      <c r="A18" s="16">
        <v>2016</v>
      </c>
      <c r="B18" s="17">
        <v>290.61700000000002</v>
      </c>
      <c r="C18" s="17">
        <v>291.37700000000001</v>
      </c>
      <c r="D18" s="17">
        <v>292.07299999999998</v>
      </c>
      <c r="E18" s="17">
        <v>293.01400000000001</v>
      </c>
      <c r="F18" s="17">
        <v>293.988</v>
      </c>
      <c r="G18" s="17">
        <v>294.92200000000003</v>
      </c>
      <c r="H18" s="17">
        <v>295.77600000000001</v>
      </c>
      <c r="I18" s="17">
        <v>296.59100000000001</v>
      </c>
      <c r="J18" s="17">
        <v>297.55799999999999</v>
      </c>
      <c r="K18" s="17">
        <v>298.42099999999999</v>
      </c>
      <c r="L18" s="17">
        <v>299.375</v>
      </c>
      <c r="M18" s="17">
        <v>300.19099999999997</v>
      </c>
      <c r="N18" s="17"/>
      <c r="O18" s="17"/>
      <c r="R18" s="1">
        <f>AVERAGE(B18:D18)</f>
        <v>291.35566666666665</v>
      </c>
      <c r="S18" s="1">
        <f>AVERAGE(E18:G18)</f>
        <v>293.97466666666668</v>
      </c>
      <c r="T18" s="1">
        <f>AVERAGE(H18:J18)</f>
        <v>296.64166666666665</v>
      </c>
      <c r="U18" s="1">
        <f>AVERAGE(K18:M18)</f>
        <v>299.32900000000001</v>
      </c>
    </row>
    <row r="19" spans="1:21">
      <c r="A19" s="16">
        <v>2017</v>
      </c>
      <c r="B19" s="17">
        <v>300.91699999999997</v>
      </c>
      <c r="C19" s="17">
        <v>301.68200000000002</v>
      </c>
      <c r="D19" s="17">
        <v>302.29300000000001</v>
      </c>
      <c r="E19" s="17">
        <v>302.98700000000002</v>
      </c>
      <c r="F19" s="17">
        <v>303.59399999999999</v>
      </c>
      <c r="G19" s="17">
        <v>304.48200000000003</v>
      </c>
      <c r="H19" s="17">
        <v>305.3</v>
      </c>
      <c r="I19" s="17">
        <v>306.30900000000003</v>
      </c>
      <c r="J19" s="17">
        <v>307.04700000000003</v>
      </c>
      <c r="K19" s="17">
        <v>307.98099999999999</v>
      </c>
      <c r="L19" s="17">
        <v>308.74900000000002</v>
      </c>
      <c r="M19" s="17">
        <v>309.72699999999998</v>
      </c>
      <c r="N19" s="17"/>
      <c r="O19" s="17"/>
      <c r="R19" s="1">
        <f>AVERAGE(B19:D19)</f>
        <v>301.63066666666663</v>
      </c>
      <c r="S19" s="1">
        <f>AVERAGE(E19:G19)</f>
        <v>303.6876666666667</v>
      </c>
      <c r="T19" s="1">
        <f>AVERAGE(H19:J19)</f>
        <v>306.21866666666671</v>
      </c>
      <c r="U19" s="1">
        <f>AVERAGE(K19:M19)</f>
        <v>308.81900000000002</v>
      </c>
    </row>
    <row r="20" spans="1:21">
      <c r="A20" s="16">
        <v>2018</v>
      </c>
      <c r="B20" s="17">
        <v>310.58</v>
      </c>
      <c r="C20" s="17">
        <v>311.19400000000002</v>
      </c>
      <c r="D20" s="17">
        <v>312.166</v>
      </c>
      <c r="E20" s="17">
        <v>313.18599999999998</v>
      </c>
      <c r="F20" s="17">
        <v>313.97500000000002</v>
      </c>
      <c r="G20" s="17">
        <v>314.77100000000002</v>
      </c>
      <c r="H20" s="17">
        <v>315.68700000000001</v>
      </c>
      <c r="I20" s="17"/>
      <c r="J20" s="17"/>
      <c r="K20" s="17"/>
      <c r="L20" s="17"/>
      <c r="M20" s="17"/>
      <c r="N20" s="17"/>
      <c r="O20" s="17"/>
      <c r="R20" s="1">
        <f>AVERAGE(B20:D20)</f>
        <v>311.31333333333333</v>
      </c>
      <c r="S20" s="1">
        <f>AVERAGE(E20:G20)</f>
        <v>313.97733333333332</v>
      </c>
    </row>
    <row r="23" spans="1:21">
      <c r="A23" s="19">
        <v>2000.1</v>
      </c>
      <c r="B23" s="20">
        <v>0</v>
      </c>
      <c r="C23" s="20">
        <v>0</v>
      </c>
      <c r="D23" s="20">
        <f t="shared" ref="D23:D58" ca="1" si="8">OFFSET($R$2,B23,C23)</f>
        <v>196.46666666666667</v>
      </c>
      <c r="E23" s="20"/>
      <c r="F23" s="21" t="s">
        <v>28</v>
      </c>
      <c r="G23" s="19"/>
      <c r="H23" s="19"/>
      <c r="I23" s="19"/>
      <c r="J23" s="19"/>
      <c r="K23" s="19"/>
    </row>
    <row r="24" spans="1:21">
      <c r="A24">
        <f>IF(MOD(A23,1)&gt;0.31,A23+0.7,A23+0.1)</f>
        <v>2000.1999999999998</v>
      </c>
      <c r="B24" s="1">
        <f t="shared" ref="B24:B58" si="9">IF(C23=3,B23+1,B23)</f>
        <v>0</v>
      </c>
      <c r="C24" s="1">
        <f t="shared" ref="C24:C96" si="10">IF(C23=3,0,C23+1)</f>
        <v>1</v>
      </c>
      <c r="D24" s="1">
        <f t="shared" ca="1" si="8"/>
        <v>197.83333333333334</v>
      </c>
      <c r="F24" t="s">
        <v>32</v>
      </c>
    </row>
    <row r="25" spans="1:21">
      <c r="A25">
        <f t="shared" ref="A25:A96" si="11">IF(MOD(A24,1)&gt;0.31,A24+0.7,A24+0.1)</f>
        <v>2000.2999999999997</v>
      </c>
      <c r="B25" s="1">
        <f t="shared" si="9"/>
        <v>0</v>
      </c>
      <c r="C25" s="1">
        <f t="shared" si="10"/>
        <v>2</v>
      </c>
      <c r="D25" s="1">
        <f t="shared" ca="1" si="8"/>
        <v>199.33333333333334</v>
      </c>
      <c r="F25" t="s">
        <v>34</v>
      </c>
    </row>
    <row r="26" spans="1:21">
      <c r="A26">
        <f t="shared" si="11"/>
        <v>2000.3999999999996</v>
      </c>
      <c r="B26" s="1">
        <f t="shared" si="9"/>
        <v>0</v>
      </c>
      <c r="C26" s="1">
        <f t="shared" si="10"/>
        <v>3</v>
      </c>
      <c r="D26" s="1">
        <f t="shared" ca="1" si="8"/>
        <v>201.03333333333333</v>
      </c>
    </row>
    <row r="27" spans="1:21">
      <c r="A27">
        <f t="shared" si="11"/>
        <v>2001.0999999999997</v>
      </c>
      <c r="B27" s="1">
        <f t="shared" si="9"/>
        <v>1</v>
      </c>
      <c r="C27" s="1">
        <f t="shared" si="10"/>
        <v>0</v>
      </c>
      <c r="D27" s="1">
        <f t="shared" ca="1" si="8"/>
        <v>202.86666666666667</v>
      </c>
    </row>
    <row r="28" spans="1:21">
      <c r="A28">
        <f t="shared" si="11"/>
        <v>2001.1999999999996</v>
      </c>
      <c r="B28" s="1">
        <f t="shared" si="9"/>
        <v>1</v>
      </c>
      <c r="C28" s="1">
        <f t="shared" si="10"/>
        <v>1</v>
      </c>
      <c r="D28" s="1">
        <f t="shared" ca="1" si="8"/>
        <v>205.1</v>
      </c>
    </row>
    <row r="29" spans="1:21">
      <c r="A29">
        <f t="shared" si="11"/>
        <v>2001.2999999999995</v>
      </c>
      <c r="B29" s="1">
        <f t="shared" si="9"/>
        <v>1</v>
      </c>
      <c r="C29" s="1">
        <f t="shared" si="10"/>
        <v>2</v>
      </c>
      <c r="D29" s="1">
        <f t="shared" ca="1" si="8"/>
        <v>207.33333333333334</v>
      </c>
    </row>
    <row r="30" spans="1:21">
      <c r="A30">
        <f t="shared" si="11"/>
        <v>2001.3999999999994</v>
      </c>
      <c r="B30" s="1">
        <f t="shared" si="9"/>
        <v>1</v>
      </c>
      <c r="C30" s="1">
        <f t="shared" si="10"/>
        <v>3</v>
      </c>
      <c r="D30" s="1">
        <f t="shared" ca="1" si="8"/>
        <v>209.86666666666665</v>
      </c>
    </row>
    <row r="31" spans="1:21">
      <c r="A31">
        <f t="shared" si="11"/>
        <v>2002.0999999999995</v>
      </c>
      <c r="B31" s="1">
        <f t="shared" si="9"/>
        <v>2</v>
      </c>
      <c r="C31" s="1">
        <f t="shared" si="10"/>
        <v>0</v>
      </c>
      <c r="D31" s="1">
        <f t="shared" ca="1" si="8"/>
        <v>212.0333333333333</v>
      </c>
    </row>
    <row r="32" spans="1:21">
      <c r="A32">
        <f t="shared" si="11"/>
        <v>2002.1999999999994</v>
      </c>
      <c r="B32" s="1">
        <f t="shared" si="9"/>
        <v>2</v>
      </c>
      <c r="C32" s="1">
        <f t="shared" si="10"/>
        <v>1</v>
      </c>
      <c r="D32" s="1">
        <f t="shared" ca="1" si="8"/>
        <v>213.93333333333331</v>
      </c>
    </row>
    <row r="33" spans="1:4">
      <c r="A33">
        <f t="shared" si="11"/>
        <v>2002.2999999999993</v>
      </c>
      <c r="B33" s="1">
        <f t="shared" si="9"/>
        <v>2</v>
      </c>
      <c r="C33" s="1">
        <f t="shared" si="10"/>
        <v>2</v>
      </c>
      <c r="D33" s="1">
        <f t="shared" ca="1" si="8"/>
        <v>215.6</v>
      </c>
    </row>
    <row r="34" spans="1:4">
      <c r="A34">
        <f t="shared" si="11"/>
        <v>2002.3999999999992</v>
      </c>
      <c r="B34" s="1">
        <f t="shared" si="9"/>
        <v>2</v>
      </c>
      <c r="C34" s="1">
        <f t="shared" si="10"/>
        <v>3</v>
      </c>
      <c r="D34" s="1">
        <f t="shared" ca="1" si="8"/>
        <v>217.19999999999996</v>
      </c>
    </row>
    <row r="35" spans="1:4">
      <c r="A35">
        <f t="shared" si="11"/>
        <v>2003.0999999999992</v>
      </c>
      <c r="B35" s="1">
        <f t="shared" si="9"/>
        <v>3</v>
      </c>
      <c r="C35" s="1">
        <f t="shared" si="10"/>
        <v>0</v>
      </c>
      <c r="D35" s="1">
        <f t="shared" ca="1" si="8"/>
        <v>218.6</v>
      </c>
    </row>
    <row r="36" spans="1:4">
      <c r="A36">
        <f t="shared" si="11"/>
        <v>2003.1999999999991</v>
      </c>
      <c r="B36" s="1">
        <f t="shared" si="9"/>
        <v>3</v>
      </c>
      <c r="C36" s="1">
        <f t="shared" si="10"/>
        <v>1</v>
      </c>
      <c r="D36" s="1">
        <f t="shared" ca="1" si="8"/>
        <v>219.20000000000002</v>
      </c>
    </row>
    <row r="37" spans="1:4">
      <c r="A37">
        <f t="shared" si="11"/>
        <v>2003.299999999999</v>
      </c>
      <c r="B37" s="1">
        <f t="shared" si="9"/>
        <v>3</v>
      </c>
      <c r="C37" s="1">
        <f t="shared" si="10"/>
        <v>2</v>
      </c>
      <c r="D37" s="1">
        <f t="shared" ca="1" si="8"/>
        <v>220.23333333333335</v>
      </c>
    </row>
    <row r="38" spans="1:4">
      <c r="A38">
        <f t="shared" si="11"/>
        <v>2003.399999999999</v>
      </c>
      <c r="B38" s="1">
        <f t="shared" si="9"/>
        <v>3</v>
      </c>
      <c r="C38" s="1">
        <f t="shared" si="10"/>
        <v>3</v>
      </c>
      <c r="D38" s="1">
        <f t="shared" ca="1" si="8"/>
        <v>221.70000000000002</v>
      </c>
    </row>
    <row r="39" spans="1:4">
      <c r="A39">
        <f t="shared" si="11"/>
        <v>2004.099999999999</v>
      </c>
      <c r="B39" s="1">
        <f t="shared" si="9"/>
        <v>4</v>
      </c>
      <c r="C39" s="1">
        <f t="shared" si="10"/>
        <v>0</v>
      </c>
      <c r="D39" s="1">
        <f t="shared" ca="1" si="8"/>
        <v>222.83333333333334</v>
      </c>
    </row>
    <row r="40" spans="1:4">
      <c r="A40">
        <f t="shared" si="11"/>
        <v>2004.1999999999989</v>
      </c>
      <c r="B40" s="1">
        <f t="shared" si="9"/>
        <v>4</v>
      </c>
      <c r="C40" s="1">
        <f t="shared" si="10"/>
        <v>1</v>
      </c>
      <c r="D40" s="1">
        <f t="shared" ca="1" si="8"/>
        <v>224.43333333333331</v>
      </c>
    </row>
    <row r="41" spans="1:4">
      <c r="A41">
        <f t="shared" si="11"/>
        <v>2004.2999999999988</v>
      </c>
      <c r="B41" s="1">
        <f t="shared" si="9"/>
        <v>4</v>
      </c>
      <c r="C41" s="1">
        <f t="shared" si="10"/>
        <v>2</v>
      </c>
      <c r="D41" s="1">
        <f t="shared" ca="1" si="8"/>
        <v>225.73333333333335</v>
      </c>
    </row>
    <row r="42" spans="1:4">
      <c r="A42">
        <f t="shared" si="11"/>
        <v>2004.3999999999987</v>
      </c>
      <c r="B42" s="1">
        <f t="shared" si="9"/>
        <v>4</v>
      </c>
      <c r="C42" s="1">
        <f t="shared" si="10"/>
        <v>3</v>
      </c>
      <c r="D42" s="1">
        <f t="shared" ca="1" si="8"/>
        <v>226.73333333333335</v>
      </c>
    </row>
    <row r="43" spans="1:4">
      <c r="A43">
        <f t="shared" si="11"/>
        <v>2005.0999999999988</v>
      </c>
      <c r="B43" s="1">
        <f t="shared" si="9"/>
        <v>5</v>
      </c>
      <c r="C43" s="1">
        <f t="shared" si="10"/>
        <v>0</v>
      </c>
      <c r="D43" s="1">
        <f t="shared" ca="1" si="8"/>
        <v>228.23333333333335</v>
      </c>
    </row>
    <row r="44" spans="1:4">
      <c r="A44">
        <f t="shared" si="11"/>
        <v>2005.1999999999987</v>
      </c>
      <c r="B44" s="1">
        <f t="shared" si="9"/>
        <v>5</v>
      </c>
      <c r="C44" s="1">
        <f t="shared" si="10"/>
        <v>1</v>
      </c>
      <c r="D44" s="1">
        <f t="shared" ca="1" si="8"/>
        <v>229.43333333333331</v>
      </c>
    </row>
    <row r="45" spans="1:4">
      <c r="A45">
        <f t="shared" si="11"/>
        <v>2005.2999999999986</v>
      </c>
      <c r="B45" s="1">
        <f t="shared" si="9"/>
        <v>5</v>
      </c>
      <c r="C45" s="1">
        <f t="shared" si="10"/>
        <v>2</v>
      </c>
      <c r="D45" s="1">
        <f t="shared" ca="1" si="8"/>
        <v>230.73333333333335</v>
      </c>
    </row>
    <row r="46" spans="1:4">
      <c r="A46">
        <f t="shared" si="11"/>
        <v>2005.3999999999985</v>
      </c>
      <c r="B46" s="1">
        <f t="shared" si="9"/>
        <v>5</v>
      </c>
      <c r="C46" s="1">
        <f t="shared" si="10"/>
        <v>3</v>
      </c>
      <c r="D46" s="1">
        <f t="shared" ca="1" si="8"/>
        <v>232.16666666666666</v>
      </c>
    </row>
    <row r="47" spans="1:4">
      <c r="A47">
        <f t="shared" si="11"/>
        <v>2006.0999999999985</v>
      </c>
      <c r="B47" s="1">
        <f t="shared" si="9"/>
        <v>6</v>
      </c>
      <c r="C47" s="1">
        <f t="shared" si="10"/>
        <v>0</v>
      </c>
      <c r="D47" s="1">
        <f t="shared" ca="1" si="8"/>
        <v>234.13333333333333</v>
      </c>
    </row>
    <row r="48" spans="1:4">
      <c r="A48">
        <f t="shared" si="11"/>
        <v>2006.1999999999985</v>
      </c>
      <c r="B48" s="1">
        <f t="shared" si="9"/>
        <v>6</v>
      </c>
      <c r="C48" s="1">
        <f t="shared" si="10"/>
        <v>1</v>
      </c>
      <c r="D48" s="1">
        <f t="shared" ca="1" si="8"/>
        <v>236.9</v>
      </c>
    </row>
    <row r="49" spans="1:4">
      <c r="A49">
        <f t="shared" si="11"/>
        <v>2006.2999999999984</v>
      </c>
      <c r="B49" s="1">
        <f t="shared" si="9"/>
        <v>6</v>
      </c>
      <c r="C49" s="1">
        <f t="shared" si="10"/>
        <v>2</v>
      </c>
      <c r="D49" s="1">
        <f t="shared" ca="1" si="8"/>
        <v>239.66666666666666</v>
      </c>
    </row>
    <row r="50" spans="1:4">
      <c r="A50">
        <f t="shared" si="11"/>
        <v>2006.3999999999983</v>
      </c>
      <c r="B50" s="1">
        <f t="shared" si="9"/>
        <v>6</v>
      </c>
      <c r="C50" s="1">
        <f t="shared" si="10"/>
        <v>3</v>
      </c>
      <c r="D50" s="1">
        <f t="shared" ca="1" si="8"/>
        <v>242</v>
      </c>
    </row>
    <row r="51" spans="1:4">
      <c r="A51">
        <f t="shared" si="11"/>
        <v>2007.0999999999983</v>
      </c>
      <c r="B51" s="1">
        <f t="shared" si="9"/>
        <v>7</v>
      </c>
      <c r="C51" s="1">
        <f t="shared" si="10"/>
        <v>0</v>
      </c>
      <c r="D51" s="1">
        <f t="shared" ca="1" si="8"/>
        <v>243.989</v>
      </c>
    </row>
    <row r="52" spans="1:4">
      <c r="A52">
        <f t="shared" si="11"/>
        <v>2007.1999999999982</v>
      </c>
      <c r="B52" s="1">
        <f t="shared" si="9"/>
        <v>7</v>
      </c>
      <c r="C52" s="1">
        <f t="shared" si="10"/>
        <v>1</v>
      </c>
      <c r="D52" s="1">
        <f t="shared" ca="1" si="8"/>
        <v>245.30633333333333</v>
      </c>
    </row>
    <row r="53" spans="1:4">
      <c r="A53">
        <f t="shared" si="11"/>
        <v>2007.2999999999981</v>
      </c>
      <c r="B53" s="1">
        <f t="shared" si="9"/>
        <v>7</v>
      </c>
      <c r="C53" s="1">
        <f t="shared" si="10"/>
        <v>2</v>
      </c>
      <c r="D53" s="1">
        <f t="shared" ca="1" si="8"/>
        <v>246.81700000000001</v>
      </c>
    </row>
    <row r="54" spans="1:4">
      <c r="A54">
        <f t="shared" si="11"/>
        <v>2007.399999999998</v>
      </c>
      <c r="B54" s="1">
        <f t="shared" si="9"/>
        <v>7</v>
      </c>
      <c r="C54" s="1">
        <f t="shared" si="10"/>
        <v>3</v>
      </c>
      <c r="D54" s="1">
        <f t="shared" ca="1" si="8"/>
        <v>248.82766666666669</v>
      </c>
    </row>
    <row r="55" spans="1:4">
      <c r="A55">
        <f t="shared" si="11"/>
        <v>2008.0999999999981</v>
      </c>
      <c r="B55" s="1">
        <f t="shared" si="9"/>
        <v>8</v>
      </c>
      <c r="C55" s="1">
        <f t="shared" si="10"/>
        <v>0</v>
      </c>
      <c r="D55" s="1">
        <f t="shared" ca="1" si="8"/>
        <v>250.44366666666667</v>
      </c>
    </row>
    <row r="56" spans="1:4">
      <c r="A56">
        <f t="shared" si="11"/>
        <v>2008.199999999998</v>
      </c>
      <c r="B56" s="1">
        <f t="shared" si="9"/>
        <v>8</v>
      </c>
      <c r="C56" s="1">
        <f t="shared" si="10"/>
        <v>1</v>
      </c>
      <c r="D56" s="1">
        <f t="shared" ca="1" si="8"/>
        <v>251.77099999999999</v>
      </c>
    </row>
    <row r="57" spans="1:4">
      <c r="A57">
        <f t="shared" si="11"/>
        <v>2008.2999999999979</v>
      </c>
      <c r="B57" s="1">
        <f t="shared" si="9"/>
        <v>8</v>
      </c>
      <c r="C57" s="1">
        <f t="shared" si="10"/>
        <v>2</v>
      </c>
      <c r="D57" s="1">
        <f t="shared" ca="1" si="8"/>
        <v>253.06166666666664</v>
      </c>
    </row>
    <row r="58" spans="1:4">
      <c r="A58">
        <f t="shared" si="11"/>
        <v>2008.3999999999978</v>
      </c>
      <c r="B58" s="1">
        <f t="shared" si="9"/>
        <v>8</v>
      </c>
      <c r="C58" s="1">
        <f t="shared" si="10"/>
        <v>3</v>
      </c>
      <c r="D58" s="1">
        <f t="shared" ca="1" si="8"/>
        <v>254.43633333333332</v>
      </c>
    </row>
    <row r="59" spans="1:4">
      <c r="A59">
        <f t="shared" si="11"/>
        <v>2009.0999999999979</v>
      </c>
      <c r="B59" s="1">
        <f t="shared" ref="B59:B65" si="12">IF(C58=3,B58+1,B58)</f>
        <v>9</v>
      </c>
      <c r="C59" s="1">
        <f t="shared" si="10"/>
        <v>0</v>
      </c>
      <c r="D59" s="1">
        <f t="shared" ref="D59:D65" ca="1" si="13">OFFSET($R$2,B59,C59)</f>
        <v>255.73900000000003</v>
      </c>
    </row>
    <row r="60" spans="1:4">
      <c r="A60">
        <f t="shared" si="11"/>
        <v>2009.1999999999978</v>
      </c>
      <c r="B60" s="1">
        <f t="shared" si="12"/>
        <v>9</v>
      </c>
      <c r="C60" s="1">
        <f t="shared" si="10"/>
        <v>1</v>
      </c>
      <c r="D60" s="1">
        <f t="shared" ca="1" si="13"/>
        <v>256.90133333333335</v>
      </c>
    </row>
    <row r="61" spans="1:4">
      <c r="A61">
        <f t="shared" si="11"/>
        <v>2009.2999999999977</v>
      </c>
      <c r="B61" s="1">
        <f t="shared" si="12"/>
        <v>9</v>
      </c>
      <c r="C61" s="1">
        <f t="shared" si="10"/>
        <v>2</v>
      </c>
      <c r="D61" s="1">
        <f t="shared" ca="1" si="13"/>
        <v>257.08433333333329</v>
      </c>
    </row>
    <row r="62" spans="1:4">
      <c r="A62">
        <f t="shared" si="11"/>
        <v>2009.3999999999976</v>
      </c>
      <c r="B62" s="1">
        <f t="shared" si="12"/>
        <v>9</v>
      </c>
      <c r="C62" s="1">
        <f t="shared" si="10"/>
        <v>3</v>
      </c>
      <c r="D62" s="1">
        <f t="shared" ca="1" si="13"/>
        <v>256.71166666666664</v>
      </c>
    </row>
    <row r="63" spans="1:4">
      <c r="A63">
        <f t="shared" si="11"/>
        <v>2010.0999999999976</v>
      </c>
      <c r="B63" s="1">
        <f t="shared" si="12"/>
        <v>10</v>
      </c>
      <c r="C63" s="1">
        <f t="shared" si="10"/>
        <v>0</v>
      </c>
      <c r="D63" s="1">
        <f t="shared" ca="1" si="13"/>
        <v>256.32400000000001</v>
      </c>
    </row>
    <row r="64" spans="1:4">
      <c r="A64">
        <f t="shared" si="11"/>
        <v>2010.1999999999975</v>
      </c>
      <c r="B64" s="1">
        <f t="shared" si="12"/>
        <v>10</v>
      </c>
      <c r="C64" s="1">
        <f t="shared" si="10"/>
        <v>1</v>
      </c>
      <c r="D64" s="1">
        <f t="shared" ca="1" si="13"/>
        <v>256.29500000000002</v>
      </c>
    </row>
    <row r="65" spans="1:4">
      <c r="A65">
        <f t="shared" si="11"/>
        <v>2010.2999999999975</v>
      </c>
      <c r="B65" s="1">
        <f t="shared" si="12"/>
        <v>10</v>
      </c>
      <c r="C65" s="1">
        <f t="shared" si="10"/>
        <v>2</v>
      </c>
      <c r="D65" s="1">
        <f t="shared" ca="1" si="13"/>
        <v>256.59766666666673</v>
      </c>
    </row>
    <row r="66" spans="1:4">
      <c r="A66">
        <f t="shared" si="11"/>
        <v>2010.3999999999974</v>
      </c>
      <c r="B66" s="1">
        <f t="shared" ref="B66:B71" si="14">IF(C65=3,B65+1,B65)</f>
        <v>10</v>
      </c>
      <c r="C66" s="1">
        <f t="shared" si="10"/>
        <v>3</v>
      </c>
      <c r="D66" s="1">
        <f t="shared" ref="D66:D71" ca="1" si="15">OFFSET($R$2,B66,C66)</f>
        <v>257.08499999999998</v>
      </c>
    </row>
    <row r="67" spans="1:4">
      <c r="A67">
        <f t="shared" si="11"/>
        <v>2011.0999999999974</v>
      </c>
      <c r="B67" s="1">
        <f t="shared" si="14"/>
        <v>11</v>
      </c>
      <c r="C67" s="1">
        <f t="shared" si="10"/>
        <v>0</v>
      </c>
      <c r="D67" s="1">
        <f t="shared" ca="1" si="15"/>
        <v>257.92633333333333</v>
      </c>
    </row>
    <row r="68" spans="1:4">
      <c r="A68">
        <f t="shared" si="11"/>
        <v>2011.1999999999973</v>
      </c>
      <c r="B68" s="1">
        <f t="shared" si="14"/>
        <v>11</v>
      </c>
      <c r="C68" s="1">
        <f t="shared" si="10"/>
        <v>1</v>
      </c>
      <c r="D68" s="1">
        <f t="shared" ca="1" si="15"/>
        <v>258.75066666666663</v>
      </c>
    </row>
    <row r="69" spans="1:4">
      <c r="A69">
        <f t="shared" si="11"/>
        <v>2011.2999999999972</v>
      </c>
      <c r="B69" s="1">
        <f t="shared" si="14"/>
        <v>11</v>
      </c>
      <c r="C69" s="1">
        <f t="shared" si="10"/>
        <v>2</v>
      </c>
      <c r="D69" s="1">
        <f t="shared" ca="1" si="15"/>
        <v>260.1273333333333</v>
      </c>
    </row>
    <row r="70" spans="1:4">
      <c r="A70">
        <f t="shared" si="11"/>
        <v>2011.3999999999971</v>
      </c>
      <c r="B70" s="1">
        <f t="shared" si="14"/>
        <v>11</v>
      </c>
      <c r="C70" s="1">
        <f t="shared" si="10"/>
        <v>3</v>
      </c>
      <c r="D70" s="1">
        <f t="shared" ca="1" si="15"/>
        <v>261.399</v>
      </c>
    </row>
    <row r="71" spans="1:4">
      <c r="A71">
        <f t="shared" si="11"/>
        <v>2012.0999999999972</v>
      </c>
      <c r="B71" s="1">
        <f t="shared" si="14"/>
        <v>12</v>
      </c>
      <c r="C71" s="1">
        <f t="shared" si="10"/>
        <v>0</v>
      </c>
      <c r="D71" s="1">
        <f t="shared" ca="1" si="15"/>
        <v>262.76900000000001</v>
      </c>
    </row>
    <row r="72" spans="1:4">
      <c r="A72">
        <f t="shared" si="11"/>
        <v>2012.1999999999971</v>
      </c>
      <c r="B72" s="1">
        <f t="shared" ref="B72:B78" si="16">IF(C71=3,B71+1,B71)</f>
        <v>12</v>
      </c>
      <c r="C72" s="1">
        <f t="shared" si="10"/>
        <v>1</v>
      </c>
      <c r="D72" s="1">
        <f t="shared" ref="D72:D78" ca="1" si="17">OFFSET($R$2,B72,C72)</f>
        <v>264.15866666666665</v>
      </c>
    </row>
    <row r="73" spans="1:4">
      <c r="A73">
        <f t="shared" si="11"/>
        <v>2012.299999999997</v>
      </c>
      <c r="B73" s="1">
        <f t="shared" si="16"/>
        <v>12</v>
      </c>
      <c r="C73" s="1">
        <f t="shared" si="10"/>
        <v>2</v>
      </c>
      <c r="D73" s="1">
        <f t="shared" ca="1" si="17"/>
        <v>265.42900000000003</v>
      </c>
    </row>
    <row r="74" spans="1:4">
      <c r="A74">
        <f t="shared" si="11"/>
        <v>2012.3999999999969</v>
      </c>
      <c r="B74" s="1">
        <f t="shared" si="16"/>
        <v>12</v>
      </c>
      <c r="C74" s="1">
        <f t="shared" si="10"/>
        <v>3</v>
      </c>
      <c r="D74" s="1">
        <f t="shared" ca="1" si="17"/>
        <v>266.89066666666668</v>
      </c>
    </row>
    <row r="75" spans="1:4">
      <c r="A75">
        <f t="shared" si="11"/>
        <v>2013.099999999997</v>
      </c>
      <c r="B75" s="1">
        <f t="shared" si="16"/>
        <v>13</v>
      </c>
      <c r="C75" s="1">
        <f t="shared" si="10"/>
        <v>0</v>
      </c>
      <c r="D75" s="1">
        <f t="shared" ca="1" si="17"/>
        <v>268.26566666666668</v>
      </c>
    </row>
    <row r="76" spans="1:4">
      <c r="A76">
        <f t="shared" si="11"/>
        <v>2013.1999999999969</v>
      </c>
      <c r="B76" s="1">
        <f t="shared" si="16"/>
        <v>13</v>
      </c>
      <c r="C76" s="1">
        <f t="shared" si="10"/>
        <v>1</v>
      </c>
      <c r="D76" s="1">
        <f t="shared" ca="1" si="17"/>
        <v>269.80933333333331</v>
      </c>
    </row>
    <row r="77" spans="1:4">
      <c r="A77">
        <f t="shared" si="11"/>
        <v>2013.2999999999968</v>
      </c>
      <c r="B77" s="1">
        <f t="shared" si="16"/>
        <v>13</v>
      </c>
      <c r="C77" s="1">
        <f t="shared" si="10"/>
        <v>2</v>
      </c>
      <c r="D77" s="1">
        <f t="shared" ca="1" si="17"/>
        <v>271.34366666666665</v>
      </c>
    </row>
    <row r="78" spans="1:4">
      <c r="A78">
        <f t="shared" si="11"/>
        <v>2013.3999999999967</v>
      </c>
      <c r="B78" s="1">
        <f t="shared" si="16"/>
        <v>13</v>
      </c>
      <c r="C78" s="1">
        <f t="shared" si="10"/>
        <v>3</v>
      </c>
      <c r="D78" s="1">
        <f t="shared" ca="1" si="17"/>
        <v>273.2063333333333</v>
      </c>
    </row>
    <row r="79" spans="1:4">
      <c r="A79">
        <f t="shared" si="11"/>
        <v>2014.0999999999967</v>
      </c>
      <c r="B79" s="1">
        <f t="shared" ref="B79:B86" si="18">IF(C78=3,B78+1,B78)</f>
        <v>14</v>
      </c>
      <c r="C79" s="1">
        <f t="shared" si="10"/>
        <v>0</v>
      </c>
      <c r="D79" s="1">
        <f t="shared" ref="D79:D86" ca="1" si="19">OFFSET($R$2,B79,C79)</f>
        <v>275.11266666666671</v>
      </c>
    </row>
    <row r="80" spans="1:4">
      <c r="A80">
        <f t="shared" si="11"/>
        <v>2014.1999999999966</v>
      </c>
      <c r="B80" s="1">
        <f t="shared" si="18"/>
        <v>14</v>
      </c>
      <c r="C80" s="1">
        <f t="shared" si="10"/>
        <v>1</v>
      </c>
      <c r="D80" s="1">
        <f t="shared" ca="1" si="19"/>
        <v>276.92366666666663</v>
      </c>
    </row>
    <row r="81" spans="1:4">
      <c r="A81">
        <f t="shared" si="11"/>
        <v>2014.2999999999965</v>
      </c>
      <c r="B81" s="1">
        <f t="shared" si="18"/>
        <v>14</v>
      </c>
      <c r="C81" s="1">
        <f t="shared" si="10"/>
        <v>2</v>
      </c>
      <c r="D81" s="1">
        <f t="shared" ca="1" si="19"/>
        <v>278.67933333333332</v>
      </c>
    </row>
    <row r="82" spans="1:4">
      <c r="A82">
        <f t="shared" si="11"/>
        <v>2014.3999999999965</v>
      </c>
      <c r="B82" s="1">
        <f t="shared" si="18"/>
        <v>14</v>
      </c>
      <c r="C82" s="1">
        <f t="shared" si="10"/>
        <v>3</v>
      </c>
      <c r="D82" s="1">
        <f t="shared" ca="1" si="19"/>
        <v>280.49766666666665</v>
      </c>
    </row>
    <row r="83" spans="1:4">
      <c r="A83">
        <f t="shared" si="11"/>
        <v>2015.0999999999965</v>
      </c>
      <c r="B83" s="1">
        <f t="shared" si="18"/>
        <v>15</v>
      </c>
      <c r="C83" s="1">
        <f t="shared" si="10"/>
        <v>0</v>
      </c>
      <c r="D83" s="1">
        <f t="shared" ca="1" si="19"/>
        <v>282.4736666666667</v>
      </c>
    </row>
    <row r="84" spans="1:4">
      <c r="A84">
        <f t="shared" si="11"/>
        <v>2015.1999999999964</v>
      </c>
      <c r="B84" s="1">
        <f t="shared" si="18"/>
        <v>15</v>
      </c>
      <c r="C84" s="1">
        <f t="shared" si="10"/>
        <v>1</v>
      </c>
      <c r="D84" s="1">
        <f t="shared" ca="1" si="19"/>
        <v>284.78866666666664</v>
      </c>
    </row>
    <row r="85" spans="1:4">
      <c r="A85">
        <f t="shared" si="11"/>
        <v>2015.2999999999963</v>
      </c>
      <c r="B85" s="1">
        <f t="shared" si="18"/>
        <v>15</v>
      </c>
      <c r="C85" s="1">
        <f t="shared" si="10"/>
        <v>2</v>
      </c>
      <c r="D85" s="1">
        <f t="shared" ca="1" si="19"/>
        <v>287.11733333333331</v>
      </c>
    </row>
    <row r="86" spans="1:4">
      <c r="A86">
        <f t="shared" si="11"/>
        <v>2015.3999999999962</v>
      </c>
      <c r="B86" s="1">
        <f t="shared" si="18"/>
        <v>15</v>
      </c>
      <c r="C86" s="1">
        <f t="shared" si="10"/>
        <v>3</v>
      </c>
      <c r="D86" s="1">
        <f t="shared" ca="1" si="19"/>
        <v>289.15699999999998</v>
      </c>
    </row>
    <row r="87" spans="1:4">
      <c r="A87">
        <f t="shared" si="11"/>
        <v>2016.0999999999963</v>
      </c>
      <c r="B87" s="1">
        <f t="shared" ref="B87:B96" si="20">IF(C86=3,B86+1,B86)</f>
        <v>16</v>
      </c>
      <c r="C87" s="1">
        <f t="shared" si="10"/>
        <v>0</v>
      </c>
      <c r="D87" s="1">
        <f t="shared" ref="D87:D96" ca="1" si="21">OFFSET($R$2,B87,C87)</f>
        <v>291.35566666666665</v>
      </c>
    </row>
    <row r="88" spans="1:4">
      <c r="A88">
        <f t="shared" si="11"/>
        <v>2016.1999999999962</v>
      </c>
      <c r="B88" s="1">
        <f t="shared" si="20"/>
        <v>16</v>
      </c>
      <c r="C88" s="1">
        <f t="shared" si="10"/>
        <v>1</v>
      </c>
      <c r="D88" s="1">
        <f t="shared" ca="1" si="21"/>
        <v>293.97466666666668</v>
      </c>
    </row>
    <row r="89" spans="1:4">
      <c r="A89">
        <f t="shared" si="11"/>
        <v>2016.2999999999961</v>
      </c>
      <c r="B89" s="1">
        <f t="shared" si="20"/>
        <v>16</v>
      </c>
      <c r="C89" s="1">
        <f t="shared" si="10"/>
        <v>2</v>
      </c>
      <c r="D89" s="1">
        <f t="shared" ca="1" si="21"/>
        <v>296.64166666666665</v>
      </c>
    </row>
    <row r="90" spans="1:4">
      <c r="A90">
        <f t="shared" si="11"/>
        <v>2016.399999999996</v>
      </c>
      <c r="B90" s="1">
        <f t="shared" si="20"/>
        <v>16</v>
      </c>
      <c r="C90" s="1">
        <f t="shared" si="10"/>
        <v>3</v>
      </c>
      <c r="D90" s="1">
        <f t="shared" ca="1" si="21"/>
        <v>299.32900000000001</v>
      </c>
    </row>
    <row r="91" spans="1:4">
      <c r="A91">
        <f t="shared" si="11"/>
        <v>2017.099999999996</v>
      </c>
      <c r="B91" s="1">
        <f t="shared" si="20"/>
        <v>17</v>
      </c>
      <c r="C91" s="1">
        <f t="shared" si="10"/>
        <v>0</v>
      </c>
      <c r="D91" s="1">
        <f t="shared" ca="1" si="21"/>
        <v>301.63066666666663</v>
      </c>
    </row>
    <row r="92" spans="1:4">
      <c r="A92">
        <f t="shared" si="11"/>
        <v>2017.199999999996</v>
      </c>
      <c r="B92" s="1">
        <f t="shared" si="20"/>
        <v>17</v>
      </c>
      <c r="C92" s="1">
        <f t="shared" si="10"/>
        <v>1</v>
      </c>
      <c r="D92" s="1">
        <f t="shared" ca="1" si="21"/>
        <v>303.6876666666667</v>
      </c>
    </row>
    <row r="93" spans="1:4">
      <c r="A93">
        <f t="shared" si="11"/>
        <v>2017.2999999999959</v>
      </c>
      <c r="B93" s="1">
        <f t="shared" si="20"/>
        <v>17</v>
      </c>
      <c r="C93" s="1">
        <f t="shared" si="10"/>
        <v>2</v>
      </c>
      <c r="D93" s="1">
        <f t="shared" ca="1" si="21"/>
        <v>306.21866666666671</v>
      </c>
    </row>
    <row r="94" spans="1:4">
      <c r="A94">
        <f t="shared" si="11"/>
        <v>2017.3999999999958</v>
      </c>
      <c r="B94" s="1">
        <f t="shared" si="20"/>
        <v>17</v>
      </c>
      <c r="C94" s="1">
        <f t="shared" si="10"/>
        <v>3</v>
      </c>
      <c r="D94" s="1">
        <f t="shared" ca="1" si="21"/>
        <v>308.81900000000002</v>
      </c>
    </row>
    <row r="95" spans="1:4">
      <c r="A95">
        <f t="shared" si="11"/>
        <v>2018.0999999999958</v>
      </c>
      <c r="B95" s="1">
        <f t="shared" si="20"/>
        <v>18</v>
      </c>
      <c r="C95" s="1">
        <f t="shared" si="10"/>
        <v>0</v>
      </c>
      <c r="D95" s="1">
        <f t="shared" ca="1" si="21"/>
        <v>311.31333333333333</v>
      </c>
    </row>
    <row r="96" spans="1:4">
      <c r="A96">
        <f t="shared" si="11"/>
        <v>2018.1999999999957</v>
      </c>
      <c r="B96" s="1">
        <f t="shared" si="20"/>
        <v>18</v>
      </c>
      <c r="C96" s="1">
        <f t="shared" si="10"/>
        <v>1</v>
      </c>
      <c r="D96" s="1">
        <f t="shared" ca="1" si="21"/>
        <v>313.97733333333332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8671875" defaultRowHeight="13.2"/>
  <cols>
    <col min="1" max="1" width="13.88671875" bestFit="1" customWidth="1"/>
    <col min="2" max="2" width="27.5546875" bestFit="1" customWidth="1"/>
    <col min="3" max="3" width="14.6640625" bestFit="1" customWidth="1"/>
  </cols>
  <sheetData>
    <row r="1" spans="1:6" ht="26.4">
      <c r="A1" s="14" t="s">
        <v>35</v>
      </c>
      <c r="B1" s="15" t="s">
        <v>41</v>
      </c>
      <c r="C1" t="s">
        <v>38</v>
      </c>
      <c r="D1" t="s">
        <v>39</v>
      </c>
      <c r="E1" t="s">
        <v>24</v>
      </c>
      <c r="F1" t="s">
        <v>40</v>
      </c>
    </row>
    <row r="2" spans="1:6">
      <c r="A2" s="25">
        <v>31837</v>
      </c>
      <c r="B2" s="24">
        <v>64.760999999999996</v>
      </c>
      <c r="C2" s="18">
        <f>AVERAGE(B2:B4)</f>
        <v>65.165666666666667</v>
      </c>
      <c r="D2">
        <v>0</v>
      </c>
      <c r="E2">
        <v>1987.2</v>
      </c>
      <c r="F2">
        <f ca="1">OFFSET($C$3,D2,0)</f>
        <v>65.60799999999999</v>
      </c>
    </row>
    <row r="3" spans="1:6">
      <c r="A3" s="25">
        <v>31868</v>
      </c>
      <c r="B3" s="24">
        <v>65.153000000000006</v>
      </c>
      <c r="C3" s="18">
        <f t="shared" ref="C3:C66" si="0">AVERAGE(B3:B5)</f>
        <v>65.60799999999999</v>
      </c>
      <c r="D3">
        <f>D2+3</f>
        <v>3</v>
      </c>
      <c r="E3">
        <f>(IF(MOD(E2,1)&gt;0.39,E2+0.7,E2+0.1))</f>
        <v>1987.3</v>
      </c>
      <c r="F3">
        <f ca="1">OFFSET($C$3,D3,0)</f>
        <v>66.937666666666658</v>
      </c>
    </row>
    <row r="4" spans="1:6">
      <c r="A4" s="25">
        <v>31898</v>
      </c>
      <c r="B4" s="24">
        <v>65.582999999999998</v>
      </c>
      <c r="C4" s="18">
        <f t="shared" si="0"/>
        <v>66.064000000000007</v>
      </c>
      <c r="D4">
        <f>D3+3</f>
        <v>6</v>
      </c>
      <c r="E4">
        <f>(IF(MOD(E3,1)&gt;0.39,E3+0.7,E3+0.1))</f>
        <v>1987.3999999999999</v>
      </c>
      <c r="F4">
        <f ca="1">OFFSET($C$3,D4,0)</f>
        <v>68.132000000000005</v>
      </c>
    </row>
    <row r="5" spans="1:6">
      <c r="A5" s="25">
        <v>31929</v>
      </c>
      <c r="B5" s="24">
        <v>66.087999999999994</v>
      </c>
      <c r="C5" s="18">
        <f t="shared" si="0"/>
        <v>66.519666666666652</v>
      </c>
      <c r="D5">
        <f>D4+3</f>
        <v>9</v>
      </c>
      <c r="E5">
        <f>(IF(MOD(E4,1)&gt;0.39,E4+0.7,E4+0.1))</f>
        <v>1988.1</v>
      </c>
      <c r="F5">
        <f ca="1">OFFSET($C$3,D5,0)</f>
        <v>69.26966666666668</v>
      </c>
    </row>
    <row r="6" spans="1:6">
      <c r="A6" s="25">
        <v>31959</v>
      </c>
      <c r="B6" s="24">
        <v>66.521000000000001</v>
      </c>
      <c r="C6" s="18">
        <f t="shared" si="0"/>
        <v>66.937666666666658</v>
      </c>
      <c r="D6">
        <f t="shared" ref="D6:D69" si="1">D5+3</f>
        <v>12</v>
      </c>
      <c r="E6">
        <f t="shared" ref="E6:E69" si="2">(IF(MOD(E5,1)&gt;0.39,E5+0.7,E5+0.1))</f>
        <v>1988.1999999999998</v>
      </c>
      <c r="F6">
        <f t="shared" ref="F6:F69" ca="1" si="3">OFFSET($C$3,D6,0)</f>
        <v>70.438000000000002</v>
      </c>
    </row>
    <row r="7" spans="1:6">
      <c r="A7" s="25">
        <v>31990</v>
      </c>
      <c r="B7" s="24">
        <v>66.95</v>
      </c>
      <c r="C7" s="18">
        <f t="shared" si="0"/>
        <v>67.348666666666659</v>
      </c>
      <c r="D7">
        <f t="shared" si="1"/>
        <v>15</v>
      </c>
      <c r="E7">
        <f t="shared" si="2"/>
        <v>1988.2999999999997</v>
      </c>
      <c r="F7">
        <f t="shared" ca="1" si="3"/>
        <v>71.805666666666653</v>
      </c>
    </row>
    <row r="8" spans="1:6">
      <c r="A8" s="25">
        <v>32021</v>
      </c>
      <c r="B8" s="24">
        <v>67.341999999999999</v>
      </c>
      <c r="C8" s="18">
        <f t="shared" si="0"/>
        <v>67.738666666666674</v>
      </c>
      <c r="D8">
        <f t="shared" si="1"/>
        <v>18</v>
      </c>
      <c r="E8">
        <f t="shared" si="2"/>
        <v>1988.3999999999996</v>
      </c>
      <c r="F8">
        <f t="shared" ca="1" si="3"/>
        <v>73.067666666666653</v>
      </c>
    </row>
    <row r="9" spans="1:6">
      <c r="A9" s="25">
        <v>32051</v>
      </c>
      <c r="B9" s="24">
        <v>67.754000000000005</v>
      </c>
      <c r="C9" s="18">
        <f t="shared" si="0"/>
        <v>68.132000000000005</v>
      </c>
      <c r="D9">
        <f t="shared" si="1"/>
        <v>21</v>
      </c>
      <c r="E9">
        <f t="shared" si="2"/>
        <v>1989.0999999999997</v>
      </c>
      <c r="F9">
        <f t="shared" ca="1" si="3"/>
        <v>74.375999999999991</v>
      </c>
    </row>
    <row r="10" spans="1:6">
      <c r="A10" s="25">
        <v>32082</v>
      </c>
      <c r="B10" s="24">
        <v>68.12</v>
      </c>
      <c r="C10" s="18">
        <f t="shared" si="0"/>
        <v>68.50566666666667</v>
      </c>
      <c r="D10">
        <f t="shared" si="1"/>
        <v>24</v>
      </c>
      <c r="E10">
        <f t="shared" si="2"/>
        <v>1989.1999999999996</v>
      </c>
      <c r="F10">
        <f t="shared" ca="1" si="3"/>
        <v>75.293999999999997</v>
      </c>
    </row>
    <row r="11" spans="1:6">
      <c r="A11" s="25">
        <v>32112</v>
      </c>
      <c r="B11" s="24">
        <v>68.522000000000006</v>
      </c>
      <c r="C11" s="18">
        <f t="shared" si="0"/>
        <v>68.891666666666666</v>
      </c>
      <c r="D11">
        <f t="shared" si="1"/>
        <v>27</v>
      </c>
      <c r="E11">
        <f t="shared" si="2"/>
        <v>1989.2999999999995</v>
      </c>
      <c r="F11">
        <f t="shared" ca="1" si="3"/>
        <v>75.855000000000004</v>
      </c>
    </row>
    <row r="12" spans="1:6">
      <c r="A12" s="25">
        <v>32143</v>
      </c>
      <c r="B12" s="24">
        <v>68.875</v>
      </c>
      <c r="C12" s="18">
        <f t="shared" si="0"/>
        <v>69.26966666666668</v>
      </c>
      <c r="D12">
        <f t="shared" si="1"/>
        <v>30</v>
      </c>
      <c r="E12">
        <f t="shared" si="2"/>
        <v>1989.3999999999994</v>
      </c>
      <c r="F12">
        <f t="shared" ca="1" si="3"/>
        <v>76.50766666666668</v>
      </c>
    </row>
    <row r="13" spans="1:6">
      <c r="A13" s="25">
        <v>32174</v>
      </c>
      <c r="B13" s="24">
        <v>69.278000000000006</v>
      </c>
      <c r="C13" s="18">
        <f t="shared" si="0"/>
        <v>69.64</v>
      </c>
      <c r="D13">
        <f t="shared" si="1"/>
        <v>33</v>
      </c>
      <c r="E13">
        <f t="shared" si="2"/>
        <v>1990.0999999999995</v>
      </c>
      <c r="F13">
        <f t="shared" ca="1" si="3"/>
        <v>77.050666666666658</v>
      </c>
    </row>
    <row r="14" spans="1:6">
      <c r="A14" s="25">
        <v>32203</v>
      </c>
      <c r="B14" s="24">
        <v>69.656000000000006</v>
      </c>
      <c r="C14" s="18">
        <f t="shared" si="0"/>
        <v>70.024999999999991</v>
      </c>
      <c r="D14">
        <f t="shared" si="1"/>
        <v>36</v>
      </c>
      <c r="E14">
        <f t="shared" si="2"/>
        <v>1990.1999999999994</v>
      </c>
      <c r="F14">
        <f t="shared" ca="1" si="3"/>
        <v>77.277000000000001</v>
      </c>
    </row>
    <row r="15" spans="1:6">
      <c r="A15" s="25">
        <v>32234</v>
      </c>
      <c r="B15" s="24">
        <v>69.986000000000004</v>
      </c>
      <c r="C15" s="18">
        <f t="shared" si="0"/>
        <v>70.438000000000002</v>
      </c>
      <c r="D15">
        <f t="shared" si="1"/>
        <v>39</v>
      </c>
      <c r="E15">
        <f t="shared" si="2"/>
        <v>1990.2999999999993</v>
      </c>
      <c r="F15">
        <f t="shared" ca="1" si="3"/>
        <v>76.992666666666665</v>
      </c>
    </row>
    <row r="16" spans="1:6">
      <c r="A16" s="25">
        <v>32264</v>
      </c>
      <c r="B16" s="24">
        <v>70.433000000000007</v>
      </c>
      <c r="C16" s="18">
        <f t="shared" si="0"/>
        <v>70.896666666666661</v>
      </c>
      <c r="D16">
        <f t="shared" si="1"/>
        <v>42</v>
      </c>
      <c r="E16">
        <f t="shared" si="2"/>
        <v>1990.3999999999992</v>
      </c>
      <c r="F16">
        <f t="shared" ca="1" si="3"/>
        <v>76.415666666666667</v>
      </c>
    </row>
    <row r="17" spans="1:6">
      <c r="A17" s="25">
        <v>32295</v>
      </c>
      <c r="B17" s="24">
        <v>70.894999999999996</v>
      </c>
      <c r="C17" s="18">
        <f t="shared" si="0"/>
        <v>71.354666666666674</v>
      </c>
      <c r="D17">
        <f t="shared" si="1"/>
        <v>45</v>
      </c>
      <c r="E17">
        <f t="shared" si="2"/>
        <v>1991.0999999999992</v>
      </c>
      <c r="F17">
        <f t="shared" ca="1" si="3"/>
        <v>75.737666666666669</v>
      </c>
    </row>
    <row r="18" spans="1:6">
      <c r="A18" s="25">
        <v>32325</v>
      </c>
      <c r="B18" s="24">
        <v>71.361999999999995</v>
      </c>
      <c r="C18" s="18">
        <f t="shared" si="0"/>
        <v>71.805666666666653</v>
      </c>
      <c r="D18">
        <f t="shared" si="1"/>
        <v>48</v>
      </c>
      <c r="E18">
        <f t="shared" si="2"/>
        <v>1991.1999999999991</v>
      </c>
      <c r="F18">
        <f t="shared" ca="1" si="3"/>
        <v>75.771000000000001</v>
      </c>
    </row>
    <row r="19" spans="1:6">
      <c r="A19" s="25">
        <v>32356</v>
      </c>
      <c r="B19" s="24">
        <v>71.807000000000002</v>
      </c>
      <c r="C19" s="18">
        <f t="shared" si="0"/>
        <v>72.233666666666679</v>
      </c>
      <c r="D19">
        <f t="shared" si="1"/>
        <v>51</v>
      </c>
      <c r="E19">
        <f t="shared" si="2"/>
        <v>1991.299999999999</v>
      </c>
      <c r="F19">
        <f t="shared" ca="1" si="3"/>
        <v>76.120999999999995</v>
      </c>
    </row>
    <row r="20" spans="1:6">
      <c r="A20" s="25">
        <v>32387</v>
      </c>
      <c r="B20" s="24">
        <v>72.248000000000005</v>
      </c>
      <c r="C20" s="18">
        <f t="shared" si="0"/>
        <v>72.659000000000006</v>
      </c>
      <c r="D20">
        <f t="shared" si="1"/>
        <v>54</v>
      </c>
      <c r="E20">
        <f t="shared" si="2"/>
        <v>1991.399999999999</v>
      </c>
      <c r="F20">
        <f t="shared" ca="1" si="3"/>
        <v>76.047000000000011</v>
      </c>
    </row>
    <row r="21" spans="1:6">
      <c r="A21" s="25">
        <v>32417</v>
      </c>
      <c r="B21" s="24">
        <v>72.646000000000001</v>
      </c>
      <c r="C21" s="18">
        <f t="shared" si="0"/>
        <v>73.067666666666653</v>
      </c>
      <c r="D21">
        <f t="shared" si="1"/>
        <v>57</v>
      </c>
      <c r="E21">
        <f t="shared" si="2"/>
        <v>1992.099999999999</v>
      </c>
      <c r="F21">
        <f t="shared" ca="1" si="3"/>
        <v>76.167666666666662</v>
      </c>
    </row>
    <row r="22" spans="1:6">
      <c r="A22" s="25">
        <v>32448</v>
      </c>
      <c r="B22" s="24">
        <v>73.082999999999998</v>
      </c>
      <c r="C22" s="18">
        <f t="shared" si="0"/>
        <v>73.503666666666675</v>
      </c>
      <c r="D22">
        <f t="shared" si="1"/>
        <v>60</v>
      </c>
      <c r="E22">
        <f t="shared" si="2"/>
        <v>1992.1999999999989</v>
      </c>
      <c r="F22">
        <f t="shared" ca="1" si="3"/>
        <v>76.354666666666674</v>
      </c>
    </row>
    <row r="23" spans="1:6">
      <c r="A23" s="25">
        <v>32478</v>
      </c>
      <c r="B23" s="24">
        <v>73.474000000000004</v>
      </c>
      <c r="C23" s="18">
        <f t="shared" si="0"/>
        <v>73.938666666666663</v>
      </c>
      <c r="D23">
        <f t="shared" si="1"/>
        <v>63</v>
      </c>
      <c r="E23">
        <f t="shared" si="2"/>
        <v>1992.2999999999988</v>
      </c>
      <c r="F23">
        <f t="shared" ca="1" si="3"/>
        <v>76.24433333333333</v>
      </c>
    </row>
    <row r="24" spans="1:6">
      <c r="A24" s="25">
        <v>32509</v>
      </c>
      <c r="B24" s="24">
        <v>73.953999999999994</v>
      </c>
      <c r="C24" s="18">
        <f t="shared" si="0"/>
        <v>74.375999999999991</v>
      </c>
      <c r="D24">
        <f t="shared" si="1"/>
        <v>66</v>
      </c>
      <c r="E24">
        <f t="shared" si="2"/>
        <v>1992.3999999999987</v>
      </c>
      <c r="F24">
        <f t="shared" ca="1" si="3"/>
        <v>76.542666666666662</v>
      </c>
    </row>
    <row r="25" spans="1:6">
      <c r="A25" s="25">
        <v>32540</v>
      </c>
      <c r="B25" s="24">
        <v>74.388000000000005</v>
      </c>
      <c r="C25" s="18">
        <f t="shared" si="0"/>
        <v>74.754333333333335</v>
      </c>
      <c r="D25">
        <f t="shared" si="1"/>
        <v>69</v>
      </c>
      <c r="E25">
        <f t="shared" si="2"/>
        <v>1993.0999999999988</v>
      </c>
      <c r="F25">
        <f t="shared" ca="1" si="3"/>
        <v>76.831333333333333</v>
      </c>
    </row>
    <row r="26" spans="1:6">
      <c r="A26" s="25">
        <v>32568</v>
      </c>
      <c r="B26" s="24">
        <v>74.786000000000001</v>
      </c>
      <c r="C26" s="18">
        <f t="shared" si="0"/>
        <v>75.061666666666667</v>
      </c>
      <c r="D26">
        <f t="shared" si="1"/>
        <v>72</v>
      </c>
      <c r="E26">
        <f t="shared" si="2"/>
        <v>1993.1999999999987</v>
      </c>
      <c r="F26">
        <f t="shared" ca="1" si="3"/>
        <v>77.071000000000012</v>
      </c>
    </row>
    <row r="27" spans="1:6">
      <c r="A27" s="25">
        <v>32599</v>
      </c>
      <c r="B27" s="24">
        <v>75.088999999999999</v>
      </c>
      <c r="C27" s="18">
        <f t="shared" si="0"/>
        <v>75.293999999999997</v>
      </c>
      <c r="D27">
        <f t="shared" si="1"/>
        <v>75</v>
      </c>
      <c r="E27">
        <f t="shared" si="2"/>
        <v>1993.2999999999986</v>
      </c>
      <c r="F27">
        <f t="shared" ca="1" si="3"/>
        <v>77.613333333333344</v>
      </c>
    </row>
    <row r="28" spans="1:6">
      <c r="A28" s="25">
        <v>32629</v>
      </c>
      <c r="B28" s="24">
        <v>75.31</v>
      </c>
      <c r="C28" s="18">
        <f t="shared" si="0"/>
        <v>75.48566666666666</v>
      </c>
      <c r="D28">
        <f t="shared" si="1"/>
        <v>78</v>
      </c>
      <c r="E28">
        <f t="shared" si="2"/>
        <v>1993.3999999999985</v>
      </c>
      <c r="F28">
        <f t="shared" ca="1" si="3"/>
        <v>78.146333333333331</v>
      </c>
    </row>
    <row r="29" spans="1:6">
      <c r="A29" s="25">
        <v>32660</v>
      </c>
      <c r="B29" s="24">
        <v>75.483000000000004</v>
      </c>
      <c r="C29" s="18">
        <f t="shared" si="0"/>
        <v>75.662666666666667</v>
      </c>
      <c r="D29">
        <f t="shared" si="1"/>
        <v>81</v>
      </c>
      <c r="E29">
        <f t="shared" si="2"/>
        <v>1994.0999999999985</v>
      </c>
      <c r="F29">
        <f t="shared" ca="1" si="3"/>
        <v>78.73</v>
      </c>
    </row>
    <row r="30" spans="1:6">
      <c r="A30" s="25">
        <v>32690</v>
      </c>
      <c r="B30" s="24">
        <v>75.664000000000001</v>
      </c>
      <c r="C30" s="18">
        <f t="shared" si="0"/>
        <v>75.855000000000004</v>
      </c>
      <c r="D30">
        <f t="shared" si="1"/>
        <v>84</v>
      </c>
      <c r="E30">
        <f t="shared" si="2"/>
        <v>1994.1999999999985</v>
      </c>
      <c r="F30">
        <f t="shared" ca="1" si="3"/>
        <v>79.218666666666664</v>
      </c>
    </row>
    <row r="31" spans="1:6">
      <c r="A31" s="25">
        <v>32721</v>
      </c>
      <c r="B31" s="24">
        <v>75.840999999999994</v>
      </c>
      <c r="C31" s="18">
        <f t="shared" si="0"/>
        <v>76.063000000000002</v>
      </c>
      <c r="D31">
        <f t="shared" si="1"/>
        <v>87</v>
      </c>
      <c r="E31">
        <f t="shared" si="2"/>
        <v>1994.2999999999984</v>
      </c>
      <c r="F31">
        <f t="shared" ca="1" si="3"/>
        <v>79.77300000000001</v>
      </c>
    </row>
    <row r="32" spans="1:6">
      <c r="A32" s="25">
        <v>32752</v>
      </c>
      <c r="B32" s="24">
        <v>76.06</v>
      </c>
      <c r="C32" s="18">
        <f t="shared" si="0"/>
        <v>76.292333333333332</v>
      </c>
      <c r="D32">
        <f t="shared" si="1"/>
        <v>90</v>
      </c>
      <c r="E32">
        <f t="shared" si="2"/>
        <v>1994.3999999999983</v>
      </c>
      <c r="F32">
        <f t="shared" ca="1" si="3"/>
        <v>80.177333333333323</v>
      </c>
    </row>
    <row r="33" spans="1:6">
      <c r="A33" s="25">
        <v>32782</v>
      </c>
      <c r="B33" s="24">
        <v>76.287999999999997</v>
      </c>
      <c r="C33" s="18">
        <f t="shared" si="0"/>
        <v>76.50766666666668</v>
      </c>
      <c r="D33">
        <f t="shared" si="1"/>
        <v>93</v>
      </c>
      <c r="E33">
        <f t="shared" si="2"/>
        <v>1995.0999999999983</v>
      </c>
      <c r="F33">
        <f t="shared" ca="1" si="3"/>
        <v>80.53</v>
      </c>
    </row>
    <row r="34" spans="1:6">
      <c r="A34" s="25">
        <v>32813</v>
      </c>
      <c r="B34" s="24">
        <v>76.528999999999996</v>
      </c>
      <c r="C34" s="18">
        <f t="shared" si="0"/>
        <v>76.710666666666668</v>
      </c>
      <c r="D34">
        <f t="shared" si="1"/>
        <v>96</v>
      </c>
      <c r="E34">
        <f t="shared" si="2"/>
        <v>1995.1999999999982</v>
      </c>
      <c r="F34">
        <f t="shared" ca="1" si="3"/>
        <v>80.73266666666666</v>
      </c>
    </row>
    <row r="35" spans="1:6">
      <c r="A35" s="25">
        <v>32843</v>
      </c>
      <c r="B35" s="24">
        <v>76.706000000000003</v>
      </c>
      <c r="C35" s="18">
        <f t="shared" si="0"/>
        <v>76.885333333333335</v>
      </c>
      <c r="D35">
        <f t="shared" si="1"/>
        <v>99</v>
      </c>
      <c r="E35">
        <f t="shared" si="2"/>
        <v>1995.2999999999981</v>
      </c>
      <c r="F35">
        <f t="shared" ca="1" si="3"/>
        <v>81.134333333333345</v>
      </c>
    </row>
    <row r="36" spans="1:6">
      <c r="A36" s="25">
        <v>32874</v>
      </c>
      <c r="B36" s="24">
        <v>76.897000000000006</v>
      </c>
      <c r="C36" s="18">
        <f t="shared" si="0"/>
        <v>77.050666666666658</v>
      </c>
      <c r="D36">
        <f t="shared" si="1"/>
        <v>102</v>
      </c>
      <c r="E36">
        <f t="shared" si="2"/>
        <v>1995.399999999998</v>
      </c>
      <c r="F36">
        <f t="shared" ca="1" si="3"/>
        <v>81.632666666666651</v>
      </c>
    </row>
    <row r="37" spans="1:6">
      <c r="A37" s="25">
        <v>32905</v>
      </c>
      <c r="B37" s="24">
        <v>77.052999999999997</v>
      </c>
      <c r="C37" s="18">
        <f t="shared" si="0"/>
        <v>77.177999999999997</v>
      </c>
      <c r="D37">
        <f t="shared" si="1"/>
        <v>105</v>
      </c>
      <c r="E37">
        <f t="shared" si="2"/>
        <v>1996.0999999999981</v>
      </c>
      <c r="F37">
        <f t="shared" ca="1" si="3"/>
        <v>82.016000000000005</v>
      </c>
    </row>
    <row r="38" spans="1:6">
      <c r="A38" s="25">
        <v>32933</v>
      </c>
      <c r="B38" s="24">
        <v>77.201999999999998</v>
      </c>
      <c r="C38" s="18">
        <f t="shared" si="0"/>
        <v>77.259333333333331</v>
      </c>
      <c r="D38">
        <f t="shared" si="1"/>
        <v>108</v>
      </c>
      <c r="E38">
        <f t="shared" si="2"/>
        <v>1996.199999999998</v>
      </c>
      <c r="F38">
        <f t="shared" ca="1" si="3"/>
        <v>82.614666666666679</v>
      </c>
    </row>
    <row r="39" spans="1:6">
      <c r="A39" s="25">
        <v>32964</v>
      </c>
      <c r="B39" s="24">
        <v>77.278999999999996</v>
      </c>
      <c r="C39" s="18">
        <f t="shared" si="0"/>
        <v>77.277000000000001</v>
      </c>
      <c r="D39">
        <f t="shared" si="1"/>
        <v>111</v>
      </c>
      <c r="E39">
        <f t="shared" si="2"/>
        <v>1996.2999999999979</v>
      </c>
      <c r="F39">
        <f t="shared" ca="1" si="3"/>
        <v>83.117000000000004</v>
      </c>
    </row>
    <row r="40" spans="1:6">
      <c r="A40" s="25">
        <v>32994</v>
      </c>
      <c r="B40" s="24">
        <v>77.296999999999997</v>
      </c>
      <c r="C40" s="18">
        <f t="shared" si="0"/>
        <v>77.228999999999999</v>
      </c>
      <c r="D40">
        <f t="shared" si="1"/>
        <v>114</v>
      </c>
      <c r="E40">
        <f t="shared" si="2"/>
        <v>1996.3999999999978</v>
      </c>
      <c r="F40">
        <f t="shared" ca="1" si="3"/>
        <v>83.575666666666663</v>
      </c>
    </row>
    <row r="41" spans="1:6">
      <c r="A41" s="25">
        <v>33025</v>
      </c>
      <c r="B41" s="24">
        <v>77.254999999999995</v>
      </c>
      <c r="C41" s="18">
        <f t="shared" si="0"/>
        <v>77.13066666666667</v>
      </c>
      <c r="D41">
        <f t="shared" si="1"/>
        <v>117</v>
      </c>
      <c r="E41">
        <f t="shared" si="2"/>
        <v>1997.0999999999979</v>
      </c>
      <c r="F41">
        <f t="shared" ca="1" si="3"/>
        <v>84.220000000000013</v>
      </c>
    </row>
    <row r="42" spans="1:6">
      <c r="A42" s="25">
        <v>33055</v>
      </c>
      <c r="B42" s="24">
        <v>77.135000000000005</v>
      </c>
      <c r="C42" s="18">
        <f t="shared" si="0"/>
        <v>76.992666666666665</v>
      </c>
      <c r="D42">
        <f t="shared" si="1"/>
        <v>120</v>
      </c>
      <c r="E42">
        <f t="shared" si="2"/>
        <v>1997.1999999999978</v>
      </c>
      <c r="F42">
        <f t="shared" ca="1" si="3"/>
        <v>84.884333333333345</v>
      </c>
    </row>
    <row r="43" spans="1:6">
      <c r="A43" s="25">
        <v>33086</v>
      </c>
      <c r="B43" s="24">
        <v>77.001999999999995</v>
      </c>
      <c r="C43" s="18">
        <f t="shared" si="0"/>
        <v>76.845999999999989</v>
      </c>
      <c r="D43">
        <f t="shared" si="1"/>
        <v>123</v>
      </c>
      <c r="E43">
        <f t="shared" si="2"/>
        <v>1997.2999999999977</v>
      </c>
      <c r="F43">
        <f t="shared" ca="1" si="3"/>
        <v>85.614000000000019</v>
      </c>
    </row>
    <row r="44" spans="1:6">
      <c r="A44" s="25">
        <v>33117</v>
      </c>
      <c r="B44" s="24">
        <v>76.840999999999994</v>
      </c>
      <c r="C44" s="18">
        <f t="shared" si="0"/>
        <v>76.636333333333326</v>
      </c>
      <c r="D44">
        <f t="shared" si="1"/>
        <v>126</v>
      </c>
      <c r="E44">
        <f t="shared" si="2"/>
        <v>1997.3999999999976</v>
      </c>
      <c r="F44">
        <f t="shared" ca="1" si="3"/>
        <v>86.652000000000001</v>
      </c>
    </row>
    <row r="45" spans="1:6">
      <c r="A45" s="25">
        <v>33147</v>
      </c>
      <c r="B45" s="24">
        <v>76.694999999999993</v>
      </c>
      <c r="C45" s="18">
        <f t="shared" si="0"/>
        <v>76.415666666666667</v>
      </c>
      <c r="D45">
        <f t="shared" si="1"/>
        <v>129</v>
      </c>
      <c r="E45">
        <f t="shared" si="2"/>
        <v>1998.0999999999976</v>
      </c>
      <c r="F45">
        <f t="shared" ca="1" si="3"/>
        <v>88.052999999999997</v>
      </c>
    </row>
    <row r="46" spans="1:6">
      <c r="A46" s="25">
        <v>33178</v>
      </c>
      <c r="B46" s="24">
        <v>76.373000000000005</v>
      </c>
      <c r="C46" s="18">
        <f t="shared" si="0"/>
        <v>76.15333333333335</v>
      </c>
      <c r="D46">
        <f t="shared" si="1"/>
        <v>132</v>
      </c>
      <c r="E46">
        <f t="shared" si="2"/>
        <v>1998.1999999999975</v>
      </c>
      <c r="F46">
        <f t="shared" ca="1" si="3"/>
        <v>89.391666666666666</v>
      </c>
    </row>
    <row r="47" spans="1:6">
      <c r="A47" s="25">
        <v>33208</v>
      </c>
      <c r="B47" s="24">
        <v>76.179000000000002</v>
      </c>
      <c r="C47" s="18">
        <f t="shared" si="0"/>
        <v>75.94</v>
      </c>
      <c r="D47">
        <f t="shared" si="1"/>
        <v>135</v>
      </c>
      <c r="E47">
        <f t="shared" si="2"/>
        <v>1998.2999999999975</v>
      </c>
      <c r="F47">
        <f t="shared" ca="1" si="3"/>
        <v>90.812666666666658</v>
      </c>
    </row>
    <row r="48" spans="1:6">
      <c r="A48" s="25">
        <v>33239</v>
      </c>
      <c r="B48" s="24">
        <v>75.908000000000001</v>
      </c>
      <c r="C48" s="18">
        <f t="shared" si="0"/>
        <v>75.737666666666669</v>
      </c>
      <c r="D48">
        <f t="shared" si="1"/>
        <v>138</v>
      </c>
      <c r="E48">
        <f t="shared" si="2"/>
        <v>1998.3999999999974</v>
      </c>
      <c r="F48">
        <f t="shared" ca="1" si="3"/>
        <v>92.23366666666665</v>
      </c>
    </row>
    <row r="49" spans="1:6">
      <c r="A49" s="25">
        <v>33270</v>
      </c>
      <c r="B49" s="24">
        <v>75.733000000000004</v>
      </c>
      <c r="C49" s="18">
        <f t="shared" si="0"/>
        <v>75.622</v>
      </c>
      <c r="D49">
        <f t="shared" si="1"/>
        <v>141</v>
      </c>
      <c r="E49">
        <f t="shared" si="2"/>
        <v>1999.0999999999974</v>
      </c>
      <c r="F49">
        <f t="shared" ca="1" si="3"/>
        <v>93.728333333333339</v>
      </c>
    </row>
    <row r="50" spans="1:6">
      <c r="A50" s="25">
        <v>33298</v>
      </c>
      <c r="B50" s="24">
        <v>75.572000000000003</v>
      </c>
      <c r="C50" s="18">
        <f t="shared" si="0"/>
        <v>75.631666666666675</v>
      </c>
      <c r="D50">
        <f t="shared" si="1"/>
        <v>144</v>
      </c>
      <c r="E50">
        <f t="shared" si="2"/>
        <v>1999.1999999999973</v>
      </c>
      <c r="F50">
        <f t="shared" ca="1" si="3"/>
        <v>95.397666666666666</v>
      </c>
    </row>
    <row r="51" spans="1:6">
      <c r="A51" s="25">
        <v>33329</v>
      </c>
      <c r="B51" s="24">
        <v>75.561000000000007</v>
      </c>
      <c r="C51" s="18">
        <f t="shared" si="0"/>
        <v>75.771000000000001</v>
      </c>
      <c r="D51">
        <f t="shared" si="1"/>
        <v>147</v>
      </c>
      <c r="E51">
        <f t="shared" si="2"/>
        <v>1999.2999999999972</v>
      </c>
      <c r="F51">
        <f t="shared" ca="1" si="3"/>
        <v>97.25366666666666</v>
      </c>
    </row>
    <row r="52" spans="1:6">
      <c r="A52" s="25">
        <v>33359</v>
      </c>
      <c r="B52" s="24">
        <v>75.762</v>
      </c>
      <c r="C52" s="18">
        <f t="shared" si="0"/>
        <v>75.942000000000007</v>
      </c>
      <c r="D52">
        <f t="shared" si="1"/>
        <v>150</v>
      </c>
      <c r="E52">
        <f t="shared" si="2"/>
        <v>1999.3999999999971</v>
      </c>
      <c r="F52">
        <f t="shared" ca="1" si="3"/>
        <v>99.206333333333347</v>
      </c>
    </row>
    <row r="53" spans="1:6">
      <c r="A53" s="25">
        <v>33390</v>
      </c>
      <c r="B53" s="24">
        <v>75.989999999999995</v>
      </c>
      <c r="C53" s="18">
        <f t="shared" si="0"/>
        <v>76.054999999999993</v>
      </c>
      <c r="D53">
        <f t="shared" si="1"/>
        <v>153</v>
      </c>
      <c r="E53">
        <f t="shared" si="2"/>
        <v>2000.0999999999972</v>
      </c>
      <c r="F53">
        <f t="shared" ca="1" si="3"/>
        <v>101.34133333333334</v>
      </c>
    </row>
    <row r="54" spans="1:6">
      <c r="A54" s="25">
        <v>33420</v>
      </c>
      <c r="B54" s="24">
        <v>76.073999999999998</v>
      </c>
      <c r="C54" s="18">
        <f t="shared" si="0"/>
        <v>76.120999999999995</v>
      </c>
      <c r="D54">
        <f t="shared" si="1"/>
        <v>156</v>
      </c>
      <c r="E54">
        <f t="shared" si="2"/>
        <v>2000.1999999999971</v>
      </c>
      <c r="F54">
        <f t="shared" ca="1" si="3"/>
        <v>103.67566666666666</v>
      </c>
    </row>
    <row r="55" spans="1:6">
      <c r="A55" s="25">
        <v>33451</v>
      </c>
      <c r="B55" s="24">
        <v>76.100999999999999</v>
      </c>
      <c r="C55" s="18">
        <f t="shared" si="0"/>
        <v>76.120666666666651</v>
      </c>
      <c r="D55">
        <f t="shared" si="1"/>
        <v>159</v>
      </c>
      <c r="E55">
        <f t="shared" si="2"/>
        <v>2000.299999999997</v>
      </c>
      <c r="F55">
        <f t="shared" ca="1" si="3"/>
        <v>105.78699999999999</v>
      </c>
    </row>
    <row r="56" spans="1:6">
      <c r="A56" s="25">
        <v>33482</v>
      </c>
      <c r="B56" s="24">
        <v>76.188000000000002</v>
      </c>
      <c r="C56" s="18">
        <f t="shared" si="0"/>
        <v>76.095333333333329</v>
      </c>
      <c r="D56">
        <f t="shared" si="1"/>
        <v>162</v>
      </c>
      <c r="E56">
        <f t="shared" si="2"/>
        <v>2000.3999999999969</v>
      </c>
      <c r="F56">
        <f t="shared" ca="1" si="3"/>
        <v>108.27233333333334</v>
      </c>
    </row>
    <row r="57" spans="1:6">
      <c r="A57" s="25">
        <v>33512</v>
      </c>
      <c r="B57" s="24">
        <v>76.072999999999993</v>
      </c>
      <c r="C57" s="18">
        <f t="shared" si="0"/>
        <v>76.047000000000011</v>
      </c>
      <c r="D57">
        <f t="shared" si="1"/>
        <v>165</v>
      </c>
      <c r="E57">
        <f t="shared" si="2"/>
        <v>2001.099999999997</v>
      </c>
      <c r="F57">
        <f t="shared" ca="1" si="3"/>
        <v>110.48866666666667</v>
      </c>
    </row>
    <row r="58" spans="1:6">
      <c r="A58" s="25">
        <v>33543</v>
      </c>
      <c r="B58" s="24">
        <v>76.025000000000006</v>
      </c>
      <c r="C58" s="18">
        <f t="shared" si="0"/>
        <v>76.049666666666667</v>
      </c>
      <c r="D58">
        <f t="shared" si="1"/>
        <v>168</v>
      </c>
      <c r="E58">
        <f t="shared" si="2"/>
        <v>2001.1999999999969</v>
      </c>
      <c r="F58">
        <f t="shared" ca="1" si="3"/>
        <v>112.205</v>
      </c>
    </row>
    <row r="59" spans="1:6">
      <c r="A59" s="25">
        <v>33573</v>
      </c>
      <c r="B59" s="24">
        <v>76.043000000000006</v>
      </c>
      <c r="C59" s="18">
        <f t="shared" si="0"/>
        <v>76.091333333333338</v>
      </c>
      <c r="D59">
        <f t="shared" si="1"/>
        <v>171</v>
      </c>
      <c r="E59">
        <f t="shared" si="2"/>
        <v>2001.2999999999968</v>
      </c>
      <c r="F59">
        <f t="shared" ca="1" si="3"/>
        <v>114.15933333333332</v>
      </c>
    </row>
    <row r="60" spans="1:6">
      <c r="A60" s="25">
        <v>33604</v>
      </c>
      <c r="B60" s="24">
        <v>76.081000000000003</v>
      </c>
      <c r="C60" s="18">
        <f t="shared" si="0"/>
        <v>76.167666666666662</v>
      </c>
      <c r="D60">
        <f t="shared" si="1"/>
        <v>174</v>
      </c>
      <c r="E60">
        <f t="shared" si="2"/>
        <v>2001.3999999999967</v>
      </c>
      <c r="F60">
        <f t="shared" ca="1" si="3"/>
        <v>115.871</v>
      </c>
    </row>
    <row r="61" spans="1:6">
      <c r="A61" s="25">
        <v>33635</v>
      </c>
      <c r="B61" s="24">
        <v>76.150000000000006</v>
      </c>
      <c r="C61" s="18">
        <f t="shared" si="0"/>
        <v>76.254333333333349</v>
      </c>
      <c r="D61">
        <f t="shared" si="1"/>
        <v>177</v>
      </c>
      <c r="E61">
        <f t="shared" si="2"/>
        <v>2002.0999999999967</v>
      </c>
      <c r="F61">
        <f t="shared" ca="1" si="3"/>
        <v>117.89433333333334</v>
      </c>
    </row>
    <row r="62" spans="1:6">
      <c r="A62" s="25">
        <v>33664</v>
      </c>
      <c r="B62" s="24">
        <v>76.272000000000006</v>
      </c>
      <c r="C62" s="18">
        <f t="shared" si="0"/>
        <v>76.335666666666668</v>
      </c>
      <c r="D62">
        <f t="shared" si="1"/>
        <v>180</v>
      </c>
      <c r="E62">
        <f t="shared" si="2"/>
        <v>2002.1999999999966</v>
      </c>
      <c r="F62">
        <f t="shared" ca="1" si="3"/>
        <v>120.718</v>
      </c>
    </row>
    <row r="63" spans="1:6">
      <c r="A63" s="25">
        <v>33695</v>
      </c>
      <c r="B63" s="24">
        <v>76.340999999999994</v>
      </c>
      <c r="C63" s="18">
        <f t="shared" si="0"/>
        <v>76.354666666666674</v>
      </c>
      <c r="D63">
        <f t="shared" si="1"/>
        <v>183</v>
      </c>
      <c r="E63">
        <f t="shared" si="2"/>
        <v>2002.2999999999965</v>
      </c>
      <c r="F63">
        <f t="shared" ca="1" si="3"/>
        <v>123.83300000000001</v>
      </c>
    </row>
    <row r="64" spans="1:6">
      <c r="A64" s="25">
        <v>33725</v>
      </c>
      <c r="B64" s="24">
        <v>76.394000000000005</v>
      </c>
      <c r="C64" s="18">
        <f t="shared" si="0"/>
        <v>76.329000000000008</v>
      </c>
      <c r="D64">
        <f t="shared" si="1"/>
        <v>186</v>
      </c>
      <c r="E64">
        <f t="shared" si="2"/>
        <v>2002.3999999999965</v>
      </c>
      <c r="F64">
        <f t="shared" ca="1" si="3"/>
        <v>126.67166666666668</v>
      </c>
    </row>
    <row r="65" spans="1:6">
      <c r="A65" s="25">
        <v>33756</v>
      </c>
      <c r="B65" s="24">
        <v>76.328999999999994</v>
      </c>
      <c r="C65" s="18">
        <f t="shared" si="0"/>
        <v>76.274333333333331</v>
      </c>
      <c r="D65">
        <f t="shared" si="1"/>
        <v>189</v>
      </c>
      <c r="E65">
        <f t="shared" si="2"/>
        <v>2003.0999999999965</v>
      </c>
      <c r="F65">
        <f t="shared" ca="1" si="3"/>
        <v>129.32266666666666</v>
      </c>
    </row>
    <row r="66" spans="1:6">
      <c r="A66" s="25">
        <v>33786</v>
      </c>
      <c r="B66" s="24">
        <v>76.263999999999996</v>
      </c>
      <c r="C66" s="18">
        <f t="shared" si="0"/>
        <v>76.24433333333333</v>
      </c>
      <c r="D66">
        <f t="shared" si="1"/>
        <v>192</v>
      </c>
      <c r="E66">
        <f t="shared" si="2"/>
        <v>2003.1999999999964</v>
      </c>
      <c r="F66">
        <f t="shared" ca="1" si="3"/>
        <v>131.75733333333332</v>
      </c>
    </row>
    <row r="67" spans="1:6">
      <c r="A67" s="25">
        <v>33817</v>
      </c>
      <c r="B67" s="24">
        <v>76.23</v>
      </c>
      <c r="C67" s="18">
        <f t="shared" ref="C67:C130" si="4">AVERAGE(B67:B69)</f>
        <v>76.283000000000001</v>
      </c>
      <c r="D67">
        <f t="shared" si="1"/>
        <v>195</v>
      </c>
      <c r="E67">
        <f t="shared" si="2"/>
        <v>2003.2999999999963</v>
      </c>
      <c r="F67">
        <f t="shared" ca="1" si="3"/>
        <v>135.01266666666666</v>
      </c>
    </row>
    <row r="68" spans="1:6">
      <c r="A68" s="25">
        <v>33848</v>
      </c>
      <c r="B68" s="24">
        <v>76.239000000000004</v>
      </c>
      <c r="C68" s="18">
        <f t="shared" si="4"/>
        <v>76.396333333333331</v>
      </c>
      <c r="D68">
        <f t="shared" si="1"/>
        <v>198</v>
      </c>
      <c r="E68">
        <f t="shared" si="2"/>
        <v>2003.3999999999962</v>
      </c>
      <c r="F68">
        <f t="shared" ca="1" si="3"/>
        <v>138.83766666666668</v>
      </c>
    </row>
    <row r="69" spans="1:6">
      <c r="A69" s="25">
        <v>33878</v>
      </c>
      <c r="B69" s="24">
        <v>76.38</v>
      </c>
      <c r="C69" s="18">
        <f t="shared" si="4"/>
        <v>76.542666666666662</v>
      </c>
      <c r="D69">
        <f t="shared" si="1"/>
        <v>201</v>
      </c>
      <c r="E69">
        <f t="shared" si="2"/>
        <v>2004.0999999999963</v>
      </c>
      <c r="F69">
        <f t="shared" ca="1" si="3"/>
        <v>143.304</v>
      </c>
    </row>
    <row r="70" spans="1:6">
      <c r="A70" s="25">
        <v>33909</v>
      </c>
      <c r="B70" s="24">
        <v>76.569999999999993</v>
      </c>
      <c r="C70" s="18">
        <f t="shared" si="4"/>
        <v>76.677999999999997</v>
      </c>
      <c r="D70">
        <f t="shared" ref="D70:D126" si="5">D69+3</f>
        <v>204</v>
      </c>
      <c r="E70">
        <f t="shared" ref="E70:E126" si="6">(IF(MOD(E69,1)&gt;0.39,E69+0.7,E69+0.1))</f>
        <v>2004.1999999999962</v>
      </c>
      <c r="F70">
        <f t="shared" ref="F70:F111" ca="1" si="7">OFFSET($C$3,D70,0)</f>
        <v>148.21100000000001</v>
      </c>
    </row>
    <row r="71" spans="1:6">
      <c r="A71" s="25">
        <v>33939</v>
      </c>
      <c r="B71" s="24">
        <v>76.677999999999997</v>
      </c>
      <c r="C71" s="18">
        <f t="shared" si="4"/>
        <v>76.768000000000001</v>
      </c>
      <c r="D71">
        <f t="shared" si="5"/>
        <v>207</v>
      </c>
      <c r="E71">
        <f t="shared" si="6"/>
        <v>2004.2999999999961</v>
      </c>
      <c r="F71">
        <f t="shared" ca="1" si="7"/>
        <v>152.7173333333333</v>
      </c>
    </row>
    <row r="72" spans="1:6">
      <c r="A72" s="25">
        <v>33970</v>
      </c>
      <c r="B72" s="24">
        <v>76.786000000000001</v>
      </c>
      <c r="C72" s="18">
        <f t="shared" si="4"/>
        <v>76.831333333333333</v>
      </c>
      <c r="D72">
        <f t="shared" si="5"/>
        <v>210</v>
      </c>
      <c r="E72">
        <f t="shared" si="6"/>
        <v>2004.399999999996</v>
      </c>
      <c r="F72">
        <f t="shared" ca="1" si="7"/>
        <v>157.53666666666666</v>
      </c>
    </row>
    <row r="73" spans="1:6">
      <c r="A73" s="25">
        <v>34001</v>
      </c>
      <c r="B73" s="24">
        <v>76.84</v>
      </c>
      <c r="C73" s="18">
        <f t="shared" si="4"/>
        <v>76.88133333333333</v>
      </c>
      <c r="D73">
        <f t="shared" si="5"/>
        <v>213</v>
      </c>
      <c r="E73">
        <f t="shared" si="6"/>
        <v>2005.099999999996</v>
      </c>
      <c r="F73">
        <f t="shared" ca="1" si="7"/>
        <v>163.48699999999999</v>
      </c>
    </row>
    <row r="74" spans="1:6">
      <c r="A74" s="25">
        <v>34029</v>
      </c>
      <c r="B74" s="24">
        <v>76.867999999999995</v>
      </c>
      <c r="C74" s="18">
        <f t="shared" si="4"/>
        <v>76.946666666666673</v>
      </c>
      <c r="D74">
        <f t="shared" si="5"/>
        <v>216</v>
      </c>
      <c r="E74">
        <f t="shared" si="6"/>
        <v>2005.199999999996</v>
      </c>
      <c r="F74">
        <f t="shared" ca="1" si="7"/>
        <v>169.34699999999998</v>
      </c>
    </row>
    <row r="75" spans="1:6">
      <c r="A75" s="25">
        <v>34060</v>
      </c>
      <c r="B75" s="24">
        <v>76.936000000000007</v>
      </c>
      <c r="C75" s="18">
        <f t="shared" si="4"/>
        <v>77.071000000000012</v>
      </c>
      <c r="D75">
        <f t="shared" si="5"/>
        <v>219</v>
      </c>
      <c r="E75">
        <f t="shared" si="6"/>
        <v>2005.2999999999959</v>
      </c>
      <c r="F75">
        <f t="shared" ca="1" si="7"/>
        <v>174.58133333333333</v>
      </c>
    </row>
    <row r="76" spans="1:6">
      <c r="A76" s="25">
        <v>34090</v>
      </c>
      <c r="B76" s="24">
        <v>77.036000000000001</v>
      </c>
      <c r="C76" s="18">
        <f t="shared" si="4"/>
        <v>77.23566666666666</v>
      </c>
      <c r="D76">
        <f t="shared" si="5"/>
        <v>222</v>
      </c>
      <c r="E76">
        <f t="shared" si="6"/>
        <v>2005.3999999999958</v>
      </c>
      <c r="F76">
        <f t="shared" ca="1" si="7"/>
        <v>179.54233333333332</v>
      </c>
    </row>
    <row r="77" spans="1:6">
      <c r="A77" s="25">
        <v>34121</v>
      </c>
      <c r="B77" s="24">
        <v>77.241</v>
      </c>
      <c r="C77" s="18">
        <f t="shared" si="4"/>
        <v>77.428333333333327</v>
      </c>
      <c r="D77">
        <f t="shared" si="5"/>
        <v>225</v>
      </c>
      <c r="E77">
        <f t="shared" si="6"/>
        <v>2006.0999999999958</v>
      </c>
      <c r="F77">
        <f t="shared" ca="1" si="7"/>
        <v>183.32666666666668</v>
      </c>
    </row>
    <row r="78" spans="1:6">
      <c r="A78" s="25">
        <v>34151</v>
      </c>
      <c r="B78" s="24">
        <v>77.430000000000007</v>
      </c>
      <c r="C78" s="18">
        <f t="shared" si="4"/>
        <v>77.613333333333344</v>
      </c>
      <c r="D78">
        <f t="shared" si="5"/>
        <v>228</v>
      </c>
      <c r="E78">
        <f t="shared" si="6"/>
        <v>2006.1999999999957</v>
      </c>
      <c r="F78">
        <f t="shared" ca="1" si="7"/>
        <v>184</v>
      </c>
    </row>
    <row r="79" spans="1:6">
      <c r="A79" s="25">
        <v>34182</v>
      </c>
      <c r="B79" s="24">
        <v>77.614000000000004</v>
      </c>
      <c r="C79" s="18">
        <f t="shared" si="4"/>
        <v>77.785666666666671</v>
      </c>
      <c r="D79">
        <f t="shared" si="5"/>
        <v>231</v>
      </c>
      <c r="E79">
        <f t="shared" si="6"/>
        <v>2006.2999999999956</v>
      </c>
      <c r="F79">
        <f t="shared" ca="1" si="7"/>
        <v>182.82966666666667</v>
      </c>
    </row>
    <row r="80" spans="1:6">
      <c r="A80" s="25">
        <v>34213</v>
      </c>
      <c r="B80" s="24">
        <v>77.796000000000006</v>
      </c>
      <c r="C80" s="18">
        <f t="shared" si="4"/>
        <v>77.967666666666659</v>
      </c>
      <c r="D80">
        <f t="shared" si="5"/>
        <v>234</v>
      </c>
      <c r="E80">
        <f t="shared" si="6"/>
        <v>2006.3999999999955</v>
      </c>
      <c r="F80">
        <f t="shared" ca="1" si="7"/>
        <v>183.65333333333334</v>
      </c>
    </row>
    <row r="81" spans="1:6">
      <c r="A81" s="25">
        <v>34243</v>
      </c>
      <c r="B81" s="24">
        <v>77.947000000000003</v>
      </c>
      <c r="C81" s="18">
        <f t="shared" si="4"/>
        <v>78.146333333333331</v>
      </c>
      <c r="D81">
        <f t="shared" si="5"/>
        <v>237</v>
      </c>
      <c r="E81">
        <f t="shared" si="6"/>
        <v>2007.0999999999956</v>
      </c>
      <c r="F81">
        <f t="shared" ca="1" si="7"/>
        <v>184.4266666666667</v>
      </c>
    </row>
    <row r="82" spans="1:6">
      <c r="A82" s="25">
        <v>34274</v>
      </c>
      <c r="B82" s="24">
        <v>78.16</v>
      </c>
      <c r="C82" s="18">
        <f t="shared" si="4"/>
        <v>78.362666666666669</v>
      </c>
      <c r="D82">
        <f t="shared" si="5"/>
        <v>240</v>
      </c>
      <c r="E82">
        <f t="shared" si="6"/>
        <v>2007.1999999999955</v>
      </c>
      <c r="F82">
        <f t="shared" ca="1" si="7"/>
        <v>181.62933333333331</v>
      </c>
    </row>
    <row r="83" spans="1:6">
      <c r="A83" s="25">
        <v>34304</v>
      </c>
      <c r="B83" s="24">
        <v>78.331999999999994</v>
      </c>
      <c r="C83" s="18">
        <f t="shared" si="4"/>
        <v>78.553666666666672</v>
      </c>
      <c r="D83">
        <f t="shared" si="5"/>
        <v>243</v>
      </c>
      <c r="E83">
        <f t="shared" si="6"/>
        <v>2007.2999999999954</v>
      </c>
      <c r="F83">
        <f t="shared" ca="1" si="7"/>
        <v>178.27266666666665</v>
      </c>
    </row>
    <row r="84" spans="1:6">
      <c r="A84" s="25">
        <v>34335</v>
      </c>
      <c r="B84" s="24">
        <v>78.596000000000004</v>
      </c>
      <c r="C84" s="18">
        <f t="shared" si="4"/>
        <v>78.73</v>
      </c>
      <c r="D84">
        <f t="shared" si="5"/>
        <v>246</v>
      </c>
      <c r="E84">
        <f t="shared" si="6"/>
        <v>2007.3999999999953</v>
      </c>
      <c r="F84">
        <f t="shared" ca="1" si="7"/>
        <v>175.37966666666662</v>
      </c>
    </row>
    <row r="85" spans="1:6">
      <c r="A85" s="25">
        <v>34366</v>
      </c>
      <c r="B85" s="24">
        <v>78.733000000000004</v>
      </c>
      <c r="C85" s="18">
        <f t="shared" si="4"/>
        <v>78.863</v>
      </c>
      <c r="D85">
        <f t="shared" si="5"/>
        <v>249</v>
      </c>
      <c r="E85">
        <f t="shared" si="6"/>
        <v>2008.0999999999954</v>
      </c>
      <c r="F85">
        <f t="shared" ca="1" si="7"/>
        <v>171.58533333333332</v>
      </c>
    </row>
    <row r="86" spans="1:6">
      <c r="A86" s="25">
        <v>34394</v>
      </c>
      <c r="B86" s="24">
        <v>78.861000000000004</v>
      </c>
      <c r="C86" s="18">
        <f t="shared" si="4"/>
        <v>79.028333333333322</v>
      </c>
      <c r="D86">
        <f t="shared" si="5"/>
        <v>252</v>
      </c>
      <c r="E86">
        <f t="shared" si="6"/>
        <v>2008.1999999999953</v>
      </c>
      <c r="F86">
        <f t="shared" ca="1" si="7"/>
        <v>166.67999999999998</v>
      </c>
    </row>
    <row r="87" spans="1:6">
      <c r="A87" s="25">
        <v>34425</v>
      </c>
      <c r="B87" s="24">
        <v>78.995000000000005</v>
      </c>
      <c r="C87" s="18">
        <f t="shared" si="4"/>
        <v>79.218666666666664</v>
      </c>
      <c r="D87">
        <f t="shared" si="5"/>
        <v>255</v>
      </c>
      <c r="E87">
        <f t="shared" si="6"/>
        <v>2008.2999999999952</v>
      </c>
      <c r="F87">
        <f t="shared" ca="1" si="7"/>
        <v>161.96933333333334</v>
      </c>
    </row>
    <row r="88" spans="1:6">
      <c r="A88" s="25">
        <v>34455</v>
      </c>
      <c r="B88" s="24">
        <v>79.228999999999999</v>
      </c>
      <c r="C88" s="18">
        <f t="shared" si="4"/>
        <v>79.421666666666667</v>
      </c>
      <c r="D88">
        <f t="shared" si="5"/>
        <v>258</v>
      </c>
      <c r="E88">
        <f t="shared" si="6"/>
        <v>2008.3999999999951</v>
      </c>
      <c r="F88">
        <f t="shared" ca="1" si="7"/>
        <v>156.03433333333334</v>
      </c>
    </row>
    <row r="89" spans="1:6">
      <c r="A89" s="25">
        <v>34486</v>
      </c>
      <c r="B89" s="24">
        <v>79.432000000000002</v>
      </c>
      <c r="C89" s="18">
        <f t="shared" si="4"/>
        <v>79.608666666666679</v>
      </c>
      <c r="D89">
        <f t="shared" si="5"/>
        <v>261</v>
      </c>
      <c r="E89">
        <f t="shared" si="6"/>
        <v>2009.0999999999951</v>
      </c>
      <c r="F89">
        <f t="shared" ca="1" si="7"/>
        <v>150.07266666666666</v>
      </c>
    </row>
    <row r="90" spans="1:6">
      <c r="A90" s="25">
        <v>34516</v>
      </c>
      <c r="B90" s="24">
        <v>79.603999999999999</v>
      </c>
      <c r="C90" s="18">
        <f t="shared" si="4"/>
        <v>79.77300000000001</v>
      </c>
      <c r="D90">
        <f t="shared" si="5"/>
        <v>264</v>
      </c>
      <c r="E90">
        <f t="shared" si="6"/>
        <v>2009.199999999995</v>
      </c>
      <c r="F90">
        <f t="shared" ca="1" si="7"/>
        <v>147.92433333333335</v>
      </c>
    </row>
    <row r="91" spans="1:6">
      <c r="A91" s="25">
        <v>34547</v>
      </c>
      <c r="B91" s="24">
        <v>79.790000000000006</v>
      </c>
      <c r="C91" s="18">
        <f t="shared" si="4"/>
        <v>79.928666666666672</v>
      </c>
      <c r="D91">
        <f t="shared" si="5"/>
        <v>267</v>
      </c>
      <c r="E91">
        <f t="shared" si="6"/>
        <v>2009.299999999995</v>
      </c>
      <c r="F91">
        <f t="shared" ca="1" si="7"/>
        <v>148.24466666666663</v>
      </c>
    </row>
    <row r="92" spans="1:6">
      <c r="A92" s="25">
        <v>34578</v>
      </c>
      <c r="B92" s="24">
        <v>79.924999999999997</v>
      </c>
      <c r="C92" s="18">
        <f t="shared" si="4"/>
        <v>80.051333333333332</v>
      </c>
      <c r="D92">
        <f t="shared" si="5"/>
        <v>270</v>
      </c>
      <c r="E92">
        <f t="shared" si="6"/>
        <v>2009.3999999999949</v>
      </c>
      <c r="F92">
        <f t="shared" ca="1" si="7"/>
        <v>147.97833333333332</v>
      </c>
    </row>
    <row r="93" spans="1:6">
      <c r="A93" s="25">
        <v>34608</v>
      </c>
      <c r="B93" s="24">
        <v>80.070999999999998</v>
      </c>
      <c r="C93" s="18">
        <f t="shared" si="4"/>
        <v>80.177333333333323</v>
      </c>
      <c r="D93">
        <f t="shared" si="5"/>
        <v>273</v>
      </c>
      <c r="E93">
        <f t="shared" si="6"/>
        <v>2010.0999999999949</v>
      </c>
      <c r="F93">
        <f t="shared" ca="1" si="7"/>
        <v>146.29833333333332</v>
      </c>
    </row>
    <row r="94" spans="1:6">
      <c r="A94" s="25">
        <v>34639</v>
      </c>
      <c r="B94" s="24">
        <v>80.158000000000001</v>
      </c>
      <c r="C94" s="18">
        <f t="shared" si="4"/>
        <v>80.298333333333332</v>
      </c>
      <c r="D94">
        <f t="shared" si="5"/>
        <v>276</v>
      </c>
      <c r="E94">
        <f t="shared" si="6"/>
        <v>2010.1999999999948</v>
      </c>
      <c r="F94">
        <f t="shared" ca="1" si="7"/>
        <v>146.15900000000002</v>
      </c>
    </row>
    <row r="95" spans="1:6">
      <c r="A95" s="25">
        <v>34669</v>
      </c>
      <c r="B95" s="24">
        <v>80.302999999999997</v>
      </c>
      <c r="C95" s="18">
        <f t="shared" si="4"/>
        <v>80.426666666666662</v>
      </c>
      <c r="D95">
        <f t="shared" si="5"/>
        <v>279</v>
      </c>
      <c r="E95">
        <f t="shared" si="6"/>
        <v>2010.2999999999947</v>
      </c>
      <c r="F95">
        <f t="shared" ca="1" si="7"/>
        <v>143.95266666666666</v>
      </c>
    </row>
    <row r="96" spans="1:6">
      <c r="A96" s="25">
        <v>34700</v>
      </c>
      <c r="B96" s="24">
        <v>80.433999999999997</v>
      </c>
      <c r="C96" s="18">
        <f t="shared" si="4"/>
        <v>80.53</v>
      </c>
      <c r="D96">
        <f t="shared" si="5"/>
        <v>282</v>
      </c>
      <c r="E96">
        <f t="shared" si="6"/>
        <v>2010.3999999999946</v>
      </c>
      <c r="F96">
        <f t="shared" ca="1" si="7"/>
        <v>142.25133333333332</v>
      </c>
    </row>
    <row r="97" spans="1:6">
      <c r="A97" s="25">
        <v>34731</v>
      </c>
      <c r="B97" s="24">
        <v>80.543000000000006</v>
      </c>
      <c r="C97" s="18">
        <f t="shared" si="4"/>
        <v>80.611000000000004</v>
      </c>
      <c r="D97">
        <f t="shared" si="5"/>
        <v>285</v>
      </c>
      <c r="E97">
        <f t="shared" si="6"/>
        <v>2011.0999999999947</v>
      </c>
      <c r="F97">
        <f t="shared" ca="1" si="7"/>
        <v>140.62833333333333</v>
      </c>
    </row>
    <row r="98" spans="1:6">
      <c r="A98" s="25">
        <v>34759</v>
      </c>
      <c r="B98" s="24">
        <v>80.613</v>
      </c>
      <c r="C98" s="18">
        <f t="shared" si="4"/>
        <v>80.67</v>
      </c>
      <c r="D98">
        <f t="shared" si="5"/>
        <v>288</v>
      </c>
      <c r="E98">
        <f t="shared" si="6"/>
        <v>2011.1999999999946</v>
      </c>
      <c r="F98">
        <f t="shared" ca="1" si="7"/>
        <v>139.91666666666666</v>
      </c>
    </row>
    <row r="99" spans="1:6">
      <c r="A99" s="25">
        <v>34790</v>
      </c>
      <c r="B99" s="24">
        <v>80.677000000000007</v>
      </c>
      <c r="C99" s="18">
        <f t="shared" si="4"/>
        <v>80.73266666666666</v>
      </c>
      <c r="D99">
        <f t="shared" si="5"/>
        <v>291</v>
      </c>
      <c r="E99">
        <f t="shared" si="6"/>
        <v>2011.2999999999945</v>
      </c>
      <c r="F99">
        <f t="shared" ca="1" si="7"/>
        <v>139.21700000000001</v>
      </c>
    </row>
    <row r="100" spans="1:6">
      <c r="A100" s="25">
        <v>34820</v>
      </c>
      <c r="B100" s="24">
        <v>80.72</v>
      </c>
      <c r="C100" s="18">
        <f t="shared" si="4"/>
        <v>80.824666666666673</v>
      </c>
      <c r="D100">
        <f t="shared" si="5"/>
        <v>294</v>
      </c>
      <c r="E100">
        <f t="shared" si="6"/>
        <v>2011.3999999999944</v>
      </c>
      <c r="F100">
        <f t="shared" ca="1" si="7"/>
        <v>137.24633333333333</v>
      </c>
    </row>
    <row r="101" spans="1:6">
      <c r="A101" s="25">
        <v>34851</v>
      </c>
      <c r="B101" s="24">
        <v>80.801000000000002</v>
      </c>
      <c r="C101" s="18">
        <f t="shared" si="4"/>
        <v>80.960000000000008</v>
      </c>
      <c r="D101">
        <f t="shared" si="5"/>
        <v>297</v>
      </c>
      <c r="E101">
        <f t="shared" si="6"/>
        <v>2012.0999999999945</v>
      </c>
      <c r="F101">
        <f t="shared" ca="1" si="7"/>
        <v>137.02433333333332</v>
      </c>
    </row>
    <row r="102" spans="1:6">
      <c r="A102" s="25">
        <v>34881</v>
      </c>
      <c r="B102" s="24">
        <v>80.953000000000003</v>
      </c>
      <c r="C102" s="18">
        <f t="shared" si="4"/>
        <v>81.134333333333345</v>
      </c>
      <c r="D102">
        <f t="shared" si="5"/>
        <v>300</v>
      </c>
      <c r="E102">
        <f t="shared" si="6"/>
        <v>2012.1999999999944</v>
      </c>
      <c r="F102">
        <f t="shared" ca="1" si="7"/>
        <v>140.13033333333331</v>
      </c>
    </row>
    <row r="103" spans="1:6">
      <c r="A103" s="25">
        <v>34912</v>
      </c>
      <c r="B103" s="24">
        <v>81.126000000000005</v>
      </c>
      <c r="C103" s="18">
        <f t="shared" si="4"/>
        <v>81.316999999999993</v>
      </c>
      <c r="D103">
        <f t="shared" si="5"/>
        <v>303</v>
      </c>
      <c r="E103">
        <f t="shared" si="6"/>
        <v>2012.2999999999943</v>
      </c>
      <c r="F103">
        <f t="shared" ca="1" si="7"/>
        <v>142.274</v>
      </c>
    </row>
    <row r="104" spans="1:6">
      <c r="A104" s="25">
        <v>34943</v>
      </c>
      <c r="B104" s="24">
        <v>81.323999999999998</v>
      </c>
      <c r="C104" s="18">
        <f t="shared" si="4"/>
        <v>81.488</v>
      </c>
      <c r="D104">
        <f t="shared" si="5"/>
        <v>306</v>
      </c>
      <c r="E104">
        <f t="shared" si="6"/>
        <v>2012.3999999999942</v>
      </c>
      <c r="F104">
        <f t="shared" ca="1" si="7"/>
        <v>144.57133333333334</v>
      </c>
    </row>
    <row r="105" spans="1:6">
      <c r="A105" s="25">
        <v>34973</v>
      </c>
      <c r="B105" s="24">
        <v>81.501000000000005</v>
      </c>
      <c r="C105" s="18">
        <f t="shared" si="4"/>
        <v>81.632666666666651</v>
      </c>
      <c r="D105">
        <f t="shared" si="5"/>
        <v>309</v>
      </c>
      <c r="E105">
        <f t="shared" si="6"/>
        <v>2013.0999999999942</v>
      </c>
      <c r="F105">
        <f t="shared" ca="1" si="7"/>
        <v>148.21600000000001</v>
      </c>
    </row>
    <row r="106" spans="1:6">
      <c r="A106" s="25">
        <v>35004</v>
      </c>
      <c r="B106" s="24">
        <v>81.638999999999996</v>
      </c>
      <c r="C106" s="18">
        <f t="shared" si="4"/>
        <v>81.750999999999991</v>
      </c>
      <c r="D106">
        <f t="shared" si="5"/>
        <v>312</v>
      </c>
      <c r="E106">
        <f t="shared" si="6"/>
        <v>2013.1999999999941</v>
      </c>
      <c r="F106">
        <f t="shared" ca="1" si="7"/>
        <v>152.89033333333333</v>
      </c>
    </row>
    <row r="107" spans="1:6">
      <c r="A107" s="25">
        <v>35034</v>
      </c>
      <c r="B107" s="24">
        <v>81.757999999999996</v>
      </c>
      <c r="C107" s="18">
        <f t="shared" si="4"/>
        <v>81.86399999999999</v>
      </c>
      <c r="D107">
        <f t="shared" si="5"/>
        <v>315</v>
      </c>
      <c r="E107">
        <f t="shared" si="6"/>
        <v>2013.299999999994</v>
      </c>
      <c r="F107">
        <f t="shared" ca="1" si="7"/>
        <v>156.90200000000002</v>
      </c>
    </row>
    <row r="108" spans="1:6">
      <c r="A108" s="25">
        <v>35065</v>
      </c>
      <c r="B108" s="24">
        <v>81.855999999999995</v>
      </c>
      <c r="C108" s="18">
        <f t="shared" si="4"/>
        <v>82.016000000000005</v>
      </c>
      <c r="D108">
        <f t="shared" si="5"/>
        <v>318</v>
      </c>
      <c r="E108">
        <f t="shared" si="6"/>
        <v>2013.399999999994</v>
      </c>
      <c r="F108">
        <f t="shared" ca="1" si="7"/>
        <v>160.12766666666667</v>
      </c>
    </row>
    <row r="109" spans="1:6">
      <c r="A109" s="25">
        <v>35096</v>
      </c>
      <c r="B109" s="24">
        <v>81.977999999999994</v>
      </c>
      <c r="C109" s="18">
        <f t="shared" si="4"/>
        <v>82.210666666666668</v>
      </c>
      <c r="D109">
        <f t="shared" si="5"/>
        <v>321</v>
      </c>
      <c r="E109">
        <f t="shared" si="6"/>
        <v>2014.099999999994</v>
      </c>
      <c r="F109">
        <f t="shared" ca="1" si="7"/>
        <v>162.59333333333333</v>
      </c>
    </row>
    <row r="110" spans="1:6">
      <c r="A110" s="25">
        <v>35125</v>
      </c>
      <c r="B110" s="24">
        <v>82.213999999999999</v>
      </c>
      <c r="C110" s="18">
        <f t="shared" si="4"/>
        <v>82.427666666666667</v>
      </c>
      <c r="D110">
        <f t="shared" si="5"/>
        <v>324</v>
      </c>
      <c r="E110">
        <f t="shared" si="6"/>
        <v>2014.1999999999939</v>
      </c>
      <c r="F110">
        <f t="shared" ca="1" si="7"/>
        <v>163.77266666666665</v>
      </c>
    </row>
    <row r="111" spans="1:6">
      <c r="A111" s="25">
        <v>35156</v>
      </c>
      <c r="B111" s="24">
        <v>82.44</v>
      </c>
      <c r="C111" s="18">
        <f t="shared" si="4"/>
        <v>82.614666666666679</v>
      </c>
      <c r="D111">
        <f t="shared" si="5"/>
        <v>327</v>
      </c>
      <c r="E111">
        <f t="shared" si="6"/>
        <v>2014.2999999999938</v>
      </c>
      <c r="F111">
        <f t="shared" ca="1" si="7"/>
        <v>165.15100000000001</v>
      </c>
    </row>
    <row r="112" spans="1:6">
      <c r="A112" s="25">
        <v>35186</v>
      </c>
      <c r="B112" s="24">
        <v>82.629000000000005</v>
      </c>
      <c r="C112" s="18">
        <f t="shared" si="4"/>
        <v>82.786333333333332</v>
      </c>
      <c r="D112">
        <f t="shared" si="5"/>
        <v>330</v>
      </c>
      <c r="E112">
        <f t="shared" si="6"/>
        <v>2014.3999999999937</v>
      </c>
      <c r="F112">
        <f t="shared" ref="F112:F117" ca="1" si="8">OFFSET($C$3,D112,0)</f>
        <v>167.38166666666666</v>
      </c>
    </row>
    <row r="113" spans="1:6">
      <c r="A113" s="25">
        <v>35217</v>
      </c>
      <c r="B113" s="24">
        <v>82.775000000000006</v>
      </c>
      <c r="C113" s="18">
        <f t="shared" si="4"/>
        <v>82.947666666666677</v>
      </c>
      <c r="D113">
        <f t="shared" si="5"/>
        <v>333</v>
      </c>
      <c r="E113">
        <f t="shared" si="6"/>
        <v>2015.0999999999938</v>
      </c>
      <c r="F113">
        <f t="shared" ca="1" si="8"/>
        <v>169.33533333333332</v>
      </c>
    </row>
    <row r="114" spans="1:6">
      <c r="A114" s="25">
        <v>35247</v>
      </c>
      <c r="B114" s="24">
        <v>82.954999999999998</v>
      </c>
      <c r="C114" s="18">
        <f t="shared" si="4"/>
        <v>83.117000000000004</v>
      </c>
      <c r="D114">
        <f t="shared" si="5"/>
        <v>336</v>
      </c>
      <c r="E114">
        <f t="shared" si="6"/>
        <v>2015.1999999999937</v>
      </c>
      <c r="F114">
        <f t="shared" ca="1" si="8"/>
        <v>170.99966666666663</v>
      </c>
    </row>
    <row r="115" spans="1:6">
      <c r="A115" s="25">
        <v>35278</v>
      </c>
      <c r="B115" s="24">
        <v>83.113</v>
      </c>
      <c r="C115" s="18">
        <f t="shared" si="4"/>
        <v>83.26633333333335</v>
      </c>
      <c r="D115">
        <f t="shared" si="5"/>
        <v>339</v>
      </c>
      <c r="E115">
        <f t="shared" si="6"/>
        <v>2015.2999999999936</v>
      </c>
      <c r="F115">
        <f t="shared" ca="1" si="8"/>
        <v>172.82266666666666</v>
      </c>
    </row>
    <row r="116" spans="1:6">
      <c r="A116" s="25">
        <v>35309</v>
      </c>
      <c r="B116" s="24">
        <v>83.283000000000001</v>
      </c>
      <c r="C116" s="18">
        <f t="shared" si="4"/>
        <v>83.421333333333337</v>
      </c>
      <c r="D116">
        <f t="shared" si="5"/>
        <v>342</v>
      </c>
      <c r="E116">
        <f t="shared" si="6"/>
        <v>2015.3999999999935</v>
      </c>
      <c r="F116">
        <f t="shared" ca="1" si="8"/>
        <v>175.79633333333334</v>
      </c>
    </row>
    <row r="117" spans="1:6">
      <c r="A117" s="25">
        <v>35339</v>
      </c>
      <c r="B117" s="24">
        <v>83.403000000000006</v>
      </c>
      <c r="C117" s="18">
        <f t="shared" si="4"/>
        <v>83.575666666666663</v>
      </c>
      <c r="D117">
        <f t="shared" si="5"/>
        <v>345</v>
      </c>
      <c r="E117">
        <f t="shared" si="6"/>
        <v>2016.0999999999935</v>
      </c>
      <c r="F117">
        <f t="shared" ca="1" si="8"/>
        <v>177.93766666666667</v>
      </c>
    </row>
    <row r="118" spans="1:6">
      <c r="A118" s="25">
        <v>35370</v>
      </c>
      <c r="B118" s="24">
        <v>83.578000000000003</v>
      </c>
      <c r="C118" s="18">
        <f t="shared" si="4"/>
        <v>83.768000000000015</v>
      </c>
      <c r="D118">
        <f t="shared" si="5"/>
        <v>348</v>
      </c>
      <c r="E118">
        <f t="shared" si="6"/>
        <v>2016.1999999999935</v>
      </c>
      <c r="F118">
        <f t="shared" ref="F118:F126" ca="1" si="9">OFFSET($C$3,D118,0)</f>
        <v>179.60566666666668</v>
      </c>
    </row>
    <row r="119" spans="1:6">
      <c r="A119" s="25">
        <v>35400</v>
      </c>
      <c r="B119" s="24">
        <v>83.745999999999995</v>
      </c>
      <c r="C119" s="18">
        <f t="shared" si="4"/>
        <v>83.977333333333334</v>
      </c>
      <c r="D119">
        <f t="shared" si="5"/>
        <v>351</v>
      </c>
      <c r="E119">
        <f t="shared" si="6"/>
        <v>2016.2999999999934</v>
      </c>
      <c r="F119">
        <f t="shared" ca="1" si="9"/>
        <v>181.626</v>
      </c>
    </row>
    <row r="120" spans="1:6">
      <c r="A120" s="25">
        <v>35431</v>
      </c>
      <c r="B120" s="24">
        <v>83.98</v>
      </c>
      <c r="C120" s="18">
        <f t="shared" si="4"/>
        <v>84.220000000000013</v>
      </c>
      <c r="D120">
        <f t="shared" si="5"/>
        <v>354</v>
      </c>
      <c r="E120">
        <f t="shared" si="6"/>
        <v>2016.3999999999933</v>
      </c>
      <c r="F120">
        <f t="shared" ca="1" si="9"/>
        <v>184.94399999999999</v>
      </c>
    </row>
    <row r="121" spans="1:6">
      <c r="A121" s="25">
        <v>35462</v>
      </c>
      <c r="B121" s="24">
        <v>84.206000000000003</v>
      </c>
      <c r="C121" s="18">
        <f t="shared" si="4"/>
        <v>84.443333333333342</v>
      </c>
      <c r="D121">
        <f t="shared" si="5"/>
        <v>357</v>
      </c>
      <c r="E121">
        <f t="shared" si="6"/>
        <v>2017.0999999999933</v>
      </c>
      <c r="F121">
        <f t="shared" ca="1" si="9"/>
        <v>187.81733333333332</v>
      </c>
    </row>
    <row r="122" spans="1:6">
      <c r="A122" s="25">
        <v>35490</v>
      </c>
      <c r="B122" s="24">
        <v>84.474000000000004</v>
      </c>
      <c r="C122" s="18">
        <f t="shared" si="4"/>
        <v>84.672000000000011</v>
      </c>
      <c r="D122">
        <f t="shared" si="5"/>
        <v>360</v>
      </c>
      <c r="E122">
        <f t="shared" si="6"/>
        <v>2017.1999999999932</v>
      </c>
      <c r="F122">
        <f t="shared" ca="1" si="9"/>
        <v>189.96033333333335</v>
      </c>
    </row>
    <row r="123" spans="1:6">
      <c r="A123" s="25">
        <v>35521</v>
      </c>
      <c r="B123" s="24">
        <v>84.65</v>
      </c>
      <c r="C123" s="18">
        <f t="shared" si="4"/>
        <v>84.884333333333345</v>
      </c>
      <c r="D123">
        <f t="shared" si="5"/>
        <v>363</v>
      </c>
      <c r="E123">
        <f t="shared" si="6"/>
        <v>2017.2999999999931</v>
      </c>
      <c r="F123">
        <f t="shared" ca="1" si="9"/>
        <v>192.357</v>
      </c>
    </row>
    <row r="124" spans="1:6">
      <c r="A124" s="25">
        <v>35551</v>
      </c>
      <c r="B124" s="24">
        <v>84.891999999999996</v>
      </c>
      <c r="C124" s="18">
        <f t="shared" si="4"/>
        <v>85.121333333333325</v>
      </c>
      <c r="D124">
        <f t="shared" si="5"/>
        <v>366</v>
      </c>
      <c r="E124">
        <f t="shared" si="6"/>
        <v>2017.399999999993</v>
      </c>
      <c r="F124">
        <f t="shared" ca="1" si="9"/>
        <v>196.29133333333334</v>
      </c>
    </row>
    <row r="125" spans="1:6">
      <c r="A125" s="25">
        <v>35582</v>
      </c>
      <c r="B125" s="24">
        <v>85.111000000000004</v>
      </c>
      <c r="C125" s="18">
        <f t="shared" si="4"/>
        <v>85.358000000000004</v>
      </c>
      <c r="D125">
        <f t="shared" si="5"/>
        <v>369</v>
      </c>
      <c r="E125">
        <f t="shared" si="6"/>
        <v>2018.0999999999931</v>
      </c>
      <c r="F125">
        <f t="shared" ca="1" si="9"/>
        <v>199.845</v>
      </c>
    </row>
    <row r="126" spans="1:6">
      <c r="A126" s="25">
        <v>35612</v>
      </c>
      <c r="B126" s="24">
        <v>85.361000000000004</v>
      </c>
      <c r="C126" s="18">
        <f t="shared" si="4"/>
        <v>85.614000000000019</v>
      </c>
      <c r="D126">
        <f t="shared" si="5"/>
        <v>372</v>
      </c>
      <c r="E126">
        <f t="shared" si="6"/>
        <v>2018.199999999993</v>
      </c>
      <c r="F126">
        <f t="shared" ca="1" si="9"/>
        <v>202.11933333333332</v>
      </c>
    </row>
    <row r="127" spans="1:6">
      <c r="A127" s="25">
        <v>35643</v>
      </c>
      <c r="B127" s="24">
        <v>85.602000000000004</v>
      </c>
      <c r="C127" s="18">
        <f t="shared" si="4"/>
        <v>85.885666666666665</v>
      </c>
    </row>
    <row r="128" spans="1:6">
      <c r="A128" s="25">
        <v>35674</v>
      </c>
      <c r="B128" s="24">
        <v>85.879000000000005</v>
      </c>
      <c r="C128" s="18">
        <f t="shared" si="4"/>
        <v>86.238333333333344</v>
      </c>
    </row>
    <row r="129" spans="1:3">
      <c r="A129" s="25">
        <v>35704</v>
      </c>
      <c r="B129" s="24">
        <v>86.176000000000002</v>
      </c>
      <c r="C129" s="18">
        <f t="shared" si="4"/>
        <v>86.652000000000001</v>
      </c>
    </row>
    <row r="130" spans="1:3">
      <c r="A130" s="25">
        <v>35735</v>
      </c>
      <c r="B130" s="24">
        <v>86.66</v>
      </c>
      <c r="C130" s="18">
        <f t="shared" si="4"/>
        <v>87.14266666666667</v>
      </c>
    </row>
    <row r="131" spans="1:3">
      <c r="A131" s="25">
        <v>35765</v>
      </c>
      <c r="B131" s="24">
        <v>87.12</v>
      </c>
      <c r="C131" s="18">
        <f t="shared" ref="C131:C194" si="10">AVERAGE(B131:B133)</f>
        <v>87.60199999999999</v>
      </c>
    </row>
    <row r="132" spans="1:3">
      <c r="A132" s="25">
        <v>35796</v>
      </c>
      <c r="B132" s="24">
        <v>87.647999999999996</v>
      </c>
      <c r="C132" s="18">
        <f t="shared" si="10"/>
        <v>88.052999999999997</v>
      </c>
    </row>
    <row r="133" spans="1:3">
      <c r="A133" s="25">
        <v>35827</v>
      </c>
      <c r="B133" s="24">
        <v>88.037999999999997</v>
      </c>
      <c r="C133" s="18">
        <f t="shared" si="10"/>
        <v>88.473333333333343</v>
      </c>
    </row>
    <row r="134" spans="1:3">
      <c r="A134" s="25">
        <v>35855</v>
      </c>
      <c r="B134" s="24">
        <v>88.472999999999999</v>
      </c>
      <c r="C134" s="18">
        <f t="shared" si="10"/>
        <v>88.924999999999997</v>
      </c>
    </row>
    <row r="135" spans="1:3">
      <c r="A135" s="25">
        <v>35886</v>
      </c>
      <c r="B135" s="24">
        <v>88.909000000000006</v>
      </c>
      <c r="C135" s="18">
        <f t="shared" si="10"/>
        <v>89.391666666666666</v>
      </c>
    </row>
    <row r="136" spans="1:3">
      <c r="A136" s="25">
        <v>35916</v>
      </c>
      <c r="B136" s="24">
        <v>89.393000000000001</v>
      </c>
      <c r="C136" s="18">
        <f t="shared" si="10"/>
        <v>89.868000000000009</v>
      </c>
    </row>
    <row r="137" spans="1:3">
      <c r="A137" s="25">
        <v>35947</v>
      </c>
      <c r="B137" s="24">
        <v>89.873000000000005</v>
      </c>
      <c r="C137" s="18">
        <f t="shared" si="10"/>
        <v>90.341666666666654</v>
      </c>
    </row>
    <row r="138" spans="1:3">
      <c r="A138" s="25">
        <v>35977</v>
      </c>
      <c r="B138" s="24">
        <v>90.337999999999994</v>
      </c>
      <c r="C138" s="18">
        <f t="shared" si="10"/>
        <v>90.812666666666658</v>
      </c>
    </row>
    <row r="139" spans="1:3">
      <c r="A139" s="25">
        <v>36008</v>
      </c>
      <c r="B139" s="24">
        <v>90.813999999999993</v>
      </c>
      <c r="C139" s="18">
        <f t="shared" si="10"/>
        <v>91.280999999999992</v>
      </c>
    </row>
    <row r="140" spans="1:3">
      <c r="A140" s="25">
        <v>36039</v>
      </c>
      <c r="B140" s="24">
        <v>91.286000000000001</v>
      </c>
      <c r="C140" s="18">
        <f t="shared" si="10"/>
        <v>91.750999999999991</v>
      </c>
    </row>
    <row r="141" spans="1:3">
      <c r="A141" s="25">
        <v>36069</v>
      </c>
      <c r="B141" s="24">
        <v>91.742999999999995</v>
      </c>
      <c r="C141" s="18">
        <f t="shared" si="10"/>
        <v>92.23366666666665</v>
      </c>
    </row>
    <row r="142" spans="1:3">
      <c r="A142" s="25">
        <v>36100</v>
      </c>
      <c r="B142" s="24">
        <v>92.224000000000004</v>
      </c>
      <c r="C142" s="18">
        <f t="shared" si="10"/>
        <v>92.732000000000014</v>
      </c>
    </row>
    <row r="143" spans="1:3">
      <c r="A143" s="25">
        <v>36130</v>
      </c>
      <c r="B143" s="24">
        <v>92.733999999999995</v>
      </c>
      <c r="C143" s="18">
        <f t="shared" si="10"/>
        <v>93.224666666666664</v>
      </c>
    </row>
    <row r="144" spans="1:3">
      <c r="A144" s="25">
        <v>36161</v>
      </c>
      <c r="B144" s="24">
        <v>93.238</v>
      </c>
      <c r="C144" s="18">
        <f t="shared" si="10"/>
        <v>93.728333333333339</v>
      </c>
    </row>
    <row r="145" spans="1:3">
      <c r="A145" s="25">
        <v>36192</v>
      </c>
      <c r="B145" s="24">
        <v>93.701999999999998</v>
      </c>
      <c r="C145" s="18">
        <f t="shared" si="10"/>
        <v>94.254000000000005</v>
      </c>
    </row>
    <row r="146" spans="1:3">
      <c r="A146" s="25">
        <v>36220</v>
      </c>
      <c r="B146" s="24">
        <v>94.245000000000005</v>
      </c>
      <c r="C146" s="18">
        <f t="shared" si="10"/>
        <v>94.811333333333323</v>
      </c>
    </row>
    <row r="147" spans="1:3">
      <c r="A147" s="25">
        <v>36251</v>
      </c>
      <c r="B147" s="24">
        <v>94.814999999999998</v>
      </c>
      <c r="C147" s="18">
        <f t="shared" si="10"/>
        <v>95.397666666666666</v>
      </c>
    </row>
    <row r="148" spans="1:3">
      <c r="A148" s="25">
        <v>36281</v>
      </c>
      <c r="B148" s="24">
        <v>95.373999999999995</v>
      </c>
      <c r="C148" s="18">
        <f t="shared" si="10"/>
        <v>95.999333333333325</v>
      </c>
    </row>
    <row r="149" spans="1:3">
      <c r="A149" s="25">
        <v>36312</v>
      </c>
      <c r="B149" s="24">
        <v>96.004000000000005</v>
      </c>
      <c r="C149" s="18">
        <f t="shared" si="10"/>
        <v>96.624000000000009</v>
      </c>
    </row>
    <row r="150" spans="1:3">
      <c r="A150" s="25">
        <v>36342</v>
      </c>
      <c r="B150" s="24">
        <v>96.62</v>
      </c>
      <c r="C150" s="18">
        <f t="shared" si="10"/>
        <v>97.25366666666666</v>
      </c>
    </row>
    <row r="151" spans="1:3">
      <c r="A151" s="25">
        <v>36373</v>
      </c>
      <c r="B151" s="24">
        <v>97.248000000000005</v>
      </c>
      <c r="C151" s="18">
        <f t="shared" si="10"/>
        <v>97.899000000000001</v>
      </c>
    </row>
    <row r="152" spans="1:3">
      <c r="A152" s="25">
        <v>36404</v>
      </c>
      <c r="B152" s="24">
        <v>97.893000000000001</v>
      </c>
      <c r="C152" s="18">
        <f t="shared" si="10"/>
        <v>98.545666666666662</v>
      </c>
    </row>
    <row r="153" spans="1:3">
      <c r="A153" s="25">
        <v>36434</v>
      </c>
      <c r="B153" s="24">
        <v>98.555999999999997</v>
      </c>
      <c r="C153" s="18">
        <f t="shared" si="10"/>
        <v>99.206333333333347</v>
      </c>
    </row>
    <row r="154" spans="1:3">
      <c r="A154" s="25">
        <v>36465</v>
      </c>
      <c r="B154" s="24">
        <v>99.188000000000002</v>
      </c>
      <c r="C154" s="18">
        <f t="shared" si="10"/>
        <v>99.87299999999999</v>
      </c>
    </row>
    <row r="155" spans="1:3">
      <c r="A155" s="25">
        <v>36495</v>
      </c>
      <c r="B155" s="24">
        <v>99.875</v>
      </c>
      <c r="C155" s="18">
        <f t="shared" si="10"/>
        <v>100.59066666666666</v>
      </c>
    </row>
    <row r="156" spans="1:3">
      <c r="A156" s="25">
        <v>36526</v>
      </c>
      <c r="B156" s="24">
        <v>100.556</v>
      </c>
      <c r="C156" s="18">
        <f t="shared" si="10"/>
        <v>101.34133333333334</v>
      </c>
    </row>
    <row r="157" spans="1:3">
      <c r="A157" s="25">
        <v>36557</v>
      </c>
      <c r="B157" s="24">
        <v>101.34099999999999</v>
      </c>
      <c r="C157" s="18">
        <f t="shared" si="10"/>
        <v>102.13033333333333</v>
      </c>
    </row>
    <row r="158" spans="1:3">
      <c r="A158" s="25">
        <v>36586</v>
      </c>
      <c r="B158" s="24">
        <v>102.127</v>
      </c>
      <c r="C158" s="18">
        <f t="shared" si="10"/>
        <v>102.90966666666668</v>
      </c>
    </row>
    <row r="159" spans="1:3">
      <c r="A159" s="25">
        <v>36617</v>
      </c>
      <c r="B159" s="24">
        <v>102.923</v>
      </c>
      <c r="C159" s="18">
        <f t="shared" si="10"/>
        <v>103.67566666666666</v>
      </c>
    </row>
    <row r="160" spans="1:3">
      <c r="A160" s="25">
        <v>36647</v>
      </c>
      <c r="B160" s="24">
        <v>103.679</v>
      </c>
      <c r="C160" s="18">
        <f t="shared" si="10"/>
        <v>104.38633333333333</v>
      </c>
    </row>
    <row r="161" spans="1:3">
      <c r="A161" s="25">
        <v>36678</v>
      </c>
      <c r="B161" s="24">
        <v>104.425</v>
      </c>
      <c r="C161" s="18">
        <f t="shared" si="10"/>
        <v>105.08266666666668</v>
      </c>
    </row>
    <row r="162" spans="1:3">
      <c r="A162" s="25">
        <v>36708</v>
      </c>
      <c r="B162" s="24">
        <v>105.05500000000001</v>
      </c>
      <c r="C162" s="18">
        <f t="shared" si="10"/>
        <v>105.78699999999999</v>
      </c>
    </row>
    <row r="163" spans="1:3">
      <c r="A163" s="25">
        <v>36739</v>
      </c>
      <c r="B163" s="24">
        <v>105.768</v>
      </c>
      <c r="C163" s="18">
        <f t="shared" si="10"/>
        <v>106.56266666666666</v>
      </c>
    </row>
    <row r="164" spans="1:3">
      <c r="A164" s="25">
        <v>36770</v>
      </c>
      <c r="B164" s="24">
        <v>106.538</v>
      </c>
      <c r="C164" s="18">
        <f t="shared" si="10"/>
        <v>107.40666666666668</v>
      </c>
    </row>
    <row r="165" spans="1:3">
      <c r="A165" s="25">
        <v>36800</v>
      </c>
      <c r="B165" s="24">
        <v>107.38200000000001</v>
      </c>
      <c r="C165" s="18">
        <f t="shared" si="10"/>
        <v>108.27233333333334</v>
      </c>
    </row>
    <row r="166" spans="1:3">
      <c r="A166" s="25">
        <v>36831</v>
      </c>
      <c r="B166" s="24">
        <v>108.3</v>
      </c>
      <c r="C166" s="18">
        <f t="shared" si="10"/>
        <v>109.09533333333333</v>
      </c>
    </row>
    <row r="167" spans="1:3">
      <c r="A167" s="25">
        <v>36861</v>
      </c>
      <c r="B167" s="24">
        <v>109.13500000000001</v>
      </c>
      <c r="C167" s="18">
        <f t="shared" si="10"/>
        <v>109.83</v>
      </c>
    </row>
    <row r="168" spans="1:3">
      <c r="A168" s="25">
        <v>36892</v>
      </c>
      <c r="B168" s="24">
        <v>109.851</v>
      </c>
      <c r="C168" s="18">
        <f t="shared" si="10"/>
        <v>110.48866666666667</v>
      </c>
    </row>
    <row r="169" spans="1:3">
      <c r="A169" s="25">
        <v>36923</v>
      </c>
      <c r="B169" s="24">
        <v>110.504</v>
      </c>
      <c r="C169" s="18">
        <f t="shared" si="10"/>
        <v>111.08933333333334</v>
      </c>
    </row>
    <row r="170" spans="1:3">
      <c r="A170" s="25">
        <v>36951</v>
      </c>
      <c r="B170" s="24">
        <v>111.111</v>
      </c>
      <c r="C170" s="18">
        <f t="shared" si="10"/>
        <v>111.64266666666667</v>
      </c>
    </row>
    <row r="171" spans="1:3">
      <c r="A171" s="25">
        <v>36982</v>
      </c>
      <c r="B171" s="24">
        <v>111.65300000000001</v>
      </c>
      <c r="C171" s="18">
        <f t="shared" si="10"/>
        <v>112.205</v>
      </c>
    </row>
    <row r="172" spans="1:3">
      <c r="A172" s="25">
        <v>37012</v>
      </c>
      <c r="B172" s="24">
        <v>112.164</v>
      </c>
      <c r="C172" s="18">
        <f t="shared" si="10"/>
        <v>112.81866666666667</v>
      </c>
    </row>
    <row r="173" spans="1:3">
      <c r="A173" s="25">
        <v>37043</v>
      </c>
      <c r="B173" s="24">
        <v>112.798</v>
      </c>
      <c r="C173" s="18">
        <f t="shared" si="10"/>
        <v>113.48733333333332</v>
      </c>
    </row>
    <row r="174" spans="1:3">
      <c r="A174" s="25">
        <v>37073</v>
      </c>
      <c r="B174" s="24">
        <v>113.494</v>
      </c>
      <c r="C174" s="18">
        <f t="shared" si="10"/>
        <v>114.15933333333332</v>
      </c>
    </row>
    <row r="175" spans="1:3">
      <c r="A175" s="25">
        <v>37104</v>
      </c>
      <c r="B175" s="24">
        <v>114.17</v>
      </c>
      <c r="C175" s="18">
        <f t="shared" si="10"/>
        <v>114.76466666666666</v>
      </c>
    </row>
    <row r="176" spans="1:3">
      <c r="A176" s="25">
        <v>37135</v>
      </c>
      <c r="B176" s="24">
        <v>114.81399999999999</v>
      </c>
      <c r="C176" s="18">
        <f t="shared" si="10"/>
        <v>115.32633333333332</v>
      </c>
    </row>
    <row r="177" spans="1:3">
      <c r="A177" s="25">
        <v>37165</v>
      </c>
      <c r="B177" s="24">
        <v>115.31</v>
      </c>
      <c r="C177" s="18">
        <f t="shared" si="10"/>
        <v>115.871</v>
      </c>
    </row>
    <row r="178" spans="1:3">
      <c r="A178" s="25">
        <v>37196</v>
      </c>
      <c r="B178" s="24">
        <v>115.855</v>
      </c>
      <c r="C178" s="18">
        <f t="shared" si="10"/>
        <v>116.483</v>
      </c>
    </row>
    <row r="179" spans="1:3">
      <c r="A179" s="25">
        <v>37226</v>
      </c>
      <c r="B179" s="24">
        <v>116.44799999999999</v>
      </c>
      <c r="C179" s="18">
        <f t="shared" si="10"/>
        <v>117.14699999999999</v>
      </c>
    </row>
    <row r="180" spans="1:3">
      <c r="A180" s="25">
        <v>37257</v>
      </c>
      <c r="B180" s="24">
        <v>117.146</v>
      </c>
      <c r="C180" s="18">
        <f t="shared" si="10"/>
        <v>117.89433333333334</v>
      </c>
    </row>
    <row r="181" spans="1:3">
      <c r="A181" s="25">
        <v>37288</v>
      </c>
      <c r="B181" s="24">
        <v>117.84699999999999</v>
      </c>
      <c r="C181" s="18">
        <f t="shared" si="10"/>
        <v>118.71699999999998</v>
      </c>
    </row>
    <row r="182" spans="1:3">
      <c r="A182" s="25">
        <v>37316</v>
      </c>
      <c r="B182" s="24">
        <v>118.69</v>
      </c>
      <c r="C182" s="18">
        <f t="shared" si="10"/>
        <v>119.67666666666666</v>
      </c>
    </row>
    <row r="183" spans="1:3">
      <c r="A183" s="25">
        <v>37347</v>
      </c>
      <c r="B183" s="24">
        <v>119.614</v>
      </c>
      <c r="C183" s="18">
        <f t="shared" si="10"/>
        <v>120.718</v>
      </c>
    </row>
    <row r="184" spans="1:3">
      <c r="A184" s="25">
        <v>37377</v>
      </c>
      <c r="B184" s="24">
        <v>120.726</v>
      </c>
      <c r="C184" s="18">
        <f t="shared" si="10"/>
        <v>121.80966666666666</v>
      </c>
    </row>
    <row r="185" spans="1:3">
      <c r="A185" s="25">
        <v>37408</v>
      </c>
      <c r="B185" s="24">
        <v>121.81399999999999</v>
      </c>
      <c r="C185" s="18">
        <f t="shared" si="10"/>
        <v>122.84466666666667</v>
      </c>
    </row>
    <row r="186" spans="1:3">
      <c r="A186" s="25">
        <v>37438</v>
      </c>
      <c r="B186" s="24">
        <v>122.889</v>
      </c>
      <c r="C186" s="18">
        <f t="shared" si="10"/>
        <v>123.83300000000001</v>
      </c>
    </row>
    <row r="187" spans="1:3">
      <c r="A187" s="25">
        <v>37469</v>
      </c>
      <c r="B187" s="24">
        <v>123.831</v>
      </c>
      <c r="C187" s="18">
        <f t="shared" si="10"/>
        <v>124.78100000000001</v>
      </c>
    </row>
    <row r="188" spans="1:3">
      <c r="A188" s="25">
        <v>37500</v>
      </c>
      <c r="B188" s="24">
        <v>124.779</v>
      </c>
      <c r="C188" s="18">
        <f t="shared" si="10"/>
        <v>125.72566666666667</v>
      </c>
    </row>
    <row r="189" spans="1:3">
      <c r="A189" s="25">
        <v>37530</v>
      </c>
      <c r="B189" s="24">
        <v>125.733</v>
      </c>
      <c r="C189" s="18">
        <f t="shared" si="10"/>
        <v>126.67166666666668</v>
      </c>
    </row>
    <row r="190" spans="1:3">
      <c r="A190" s="25">
        <v>37561</v>
      </c>
      <c r="B190" s="24">
        <v>126.66500000000001</v>
      </c>
      <c r="C190" s="18">
        <f t="shared" si="10"/>
        <v>127.58100000000002</v>
      </c>
    </row>
    <row r="191" spans="1:3">
      <c r="A191" s="25">
        <v>37591</v>
      </c>
      <c r="B191" s="24">
        <v>127.617</v>
      </c>
      <c r="C191" s="18">
        <f t="shared" si="10"/>
        <v>128.47800000000001</v>
      </c>
    </row>
    <row r="192" spans="1:3">
      <c r="A192" s="25">
        <v>37622</v>
      </c>
      <c r="B192" s="24">
        <v>128.46100000000001</v>
      </c>
      <c r="C192" s="18">
        <f t="shared" si="10"/>
        <v>129.32266666666666</v>
      </c>
    </row>
    <row r="193" spans="1:3">
      <c r="A193" s="25">
        <v>37653</v>
      </c>
      <c r="B193" s="24">
        <v>129.35599999999999</v>
      </c>
      <c r="C193" s="18">
        <f t="shared" si="10"/>
        <v>130.131</v>
      </c>
    </row>
    <row r="194" spans="1:3">
      <c r="A194" s="25">
        <v>37681</v>
      </c>
      <c r="B194" s="24">
        <v>130.15100000000001</v>
      </c>
      <c r="C194" s="18">
        <f t="shared" si="10"/>
        <v>130.92433333333335</v>
      </c>
    </row>
    <row r="195" spans="1:3">
      <c r="A195" s="25">
        <v>37712</v>
      </c>
      <c r="B195" s="24">
        <v>130.886</v>
      </c>
      <c r="C195" s="18">
        <f t="shared" ref="C195:C258" si="11">AVERAGE(B195:B197)</f>
        <v>131.75733333333332</v>
      </c>
    </row>
    <row r="196" spans="1:3">
      <c r="A196" s="25">
        <v>37742</v>
      </c>
      <c r="B196" s="24">
        <v>131.73599999999999</v>
      </c>
      <c r="C196" s="18">
        <f t="shared" si="11"/>
        <v>132.72066666666666</v>
      </c>
    </row>
    <row r="197" spans="1:3">
      <c r="A197" s="25">
        <v>37773</v>
      </c>
      <c r="B197" s="24">
        <v>132.65</v>
      </c>
      <c r="C197" s="18">
        <f t="shared" si="11"/>
        <v>133.798</v>
      </c>
    </row>
    <row r="198" spans="1:3">
      <c r="A198" s="25">
        <v>37803</v>
      </c>
      <c r="B198" s="24">
        <v>133.77600000000001</v>
      </c>
      <c r="C198" s="18">
        <f t="shared" si="11"/>
        <v>135.01266666666666</v>
      </c>
    </row>
    <row r="199" spans="1:3">
      <c r="A199" s="25">
        <v>37834</v>
      </c>
      <c r="B199" s="24">
        <v>134.96799999999999</v>
      </c>
      <c r="C199" s="18">
        <f t="shared" si="11"/>
        <v>136.26533333333333</v>
      </c>
    </row>
    <row r="200" spans="1:3">
      <c r="A200" s="25">
        <v>37865</v>
      </c>
      <c r="B200" s="24">
        <v>136.29400000000001</v>
      </c>
      <c r="C200" s="18">
        <f t="shared" si="11"/>
        <v>137.54166666666666</v>
      </c>
    </row>
    <row r="201" spans="1:3">
      <c r="A201" s="25">
        <v>37895</v>
      </c>
      <c r="B201" s="24">
        <v>137.53399999999999</v>
      </c>
      <c r="C201" s="18">
        <f t="shared" si="11"/>
        <v>138.83766666666668</v>
      </c>
    </row>
    <row r="202" spans="1:3">
      <c r="A202" s="25">
        <v>37926</v>
      </c>
      <c r="B202" s="24">
        <v>138.797</v>
      </c>
      <c r="C202" s="18">
        <f t="shared" si="11"/>
        <v>140.21</v>
      </c>
    </row>
    <row r="203" spans="1:3">
      <c r="A203" s="25">
        <v>37956</v>
      </c>
      <c r="B203" s="24">
        <v>140.18199999999999</v>
      </c>
      <c r="C203" s="18">
        <f t="shared" si="11"/>
        <v>141.67633333333333</v>
      </c>
    </row>
    <row r="204" spans="1:3">
      <c r="A204" s="25">
        <v>37987</v>
      </c>
      <c r="B204" s="24">
        <v>141.65100000000001</v>
      </c>
      <c r="C204" s="18">
        <f t="shared" si="11"/>
        <v>143.304</v>
      </c>
    </row>
    <row r="205" spans="1:3">
      <c r="A205" s="25">
        <v>38018</v>
      </c>
      <c r="B205" s="24">
        <v>143.196</v>
      </c>
      <c r="C205" s="18">
        <f t="shared" si="11"/>
        <v>144.952</v>
      </c>
    </row>
    <row r="206" spans="1:3">
      <c r="A206" s="25">
        <v>38047</v>
      </c>
      <c r="B206" s="24">
        <v>145.065</v>
      </c>
      <c r="C206" s="18">
        <f t="shared" si="11"/>
        <v>146.61566666666667</v>
      </c>
    </row>
    <row r="207" spans="1:3">
      <c r="A207" s="25">
        <v>38078</v>
      </c>
      <c r="B207" s="24">
        <v>146.595</v>
      </c>
      <c r="C207" s="18">
        <f t="shared" si="11"/>
        <v>148.21100000000001</v>
      </c>
    </row>
    <row r="208" spans="1:3">
      <c r="A208" s="25">
        <v>38108</v>
      </c>
      <c r="B208" s="24">
        <v>148.18700000000001</v>
      </c>
      <c r="C208" s="18">
        <f t="shared" si="11"/>
        <v>149.79166666666666</v>
      </c>
    </row>
    <row r="209" spans="1:3">
      <c r="A209" s="25">
        <v>38139</v>
      </c>
      <c r="B209" s="24">
        <v>149.851</v>
      </c>
      <c r="C209" s="18">
        <f t="shared" si="11"/>
        <v>151.27466666666666</v>
      </c>
    </row>
    <row r="210" spans="1:3">
      <c r="A210" s="25">
        <v>38169</v>
      </c>
      <c r="B210" s="24">
        <v>151.33699999999999</v>
      </c>
      <c r="C210" s="18">
        <f t="shared" si="11"/>
        <v>152.7173333333333</v>
      </c>
    </row>
    <row r="211" spans="1:3">
      <c r="A211" s="25">
        <v>38200</v>
      </c>
      <c r="B211" s="24">
        <v>152.636</v>
      </c>
      <c r="C211" s="18">
        <f t="shared" si="11"/>
        <v>154.18833333333333</v>
      </c>
    </row>
    <row r="212" spans="1:3">
      <c r="A212" s="25">
        <v>38231</v>
      </c>
      <c r="B212" s="24">
        <v>154.179</v>
      </c>
      <c r="C212" s="18">
        <f t="shared" si="11"/>
        <v>155.81899999999999</v>
      </c>
    </row>
    <row r="213" spans="1:3">
      <c r="A213" s="25">
        <v>38261</v>
      </c>
      <c r="B213" s="24">
        <v>155.75</v>
      </c>
      <c r="C213" s="18">
        <f t="shared" si="11"/>
        <v>157.53666666666666</v>
      </c>
    </row>
    <row r="214" spans="1:3">
      <c r="A214" s="25">
        <v>38292</v>
      </c>
      <c r="B214" s="24">
        <v>157.52799999999999</v>
      </c>
      <c r="C214" s="18">
        <f t="shared" si="11"/>
        <v>159.38400000000001</v>
      </c>
    </row>
    <row r="215" spans="1:3">
      <c r="A215" s="25">
        <v>38322</v>
      </c>
      <c r="B215" s="24">
        <v>159.33199999999999</v>
      </c>
      <c r="C215" s="18">
        <f t="shared" si="11"/>
        <v>161.32466666666667</v>
      </c>
    </row>
    <row r="216" spans="1:3">
      <c r="A216" s="25">
        <v>38353</v>
      </c>
      <c r="B216" s="24">
        <v>161.292</v>
      </c>
      <c r="C216" s="18">
        <f t="shared" si="11"/>
        <v>163.48699999999999</v>
      </c>
    </row>
    <row r="217" spans="1:3">
      <c r="A217" s="25">
        <v>38384</v>
      </c>
      <c r="B217" s="24">
        <v>163.35</v>
      </c>
      <c r="C217" s="18">
        <f t="shared" si="11"/>
        <v>165.55699999999999</v>
      </c>
    </row>
    <row r="218" spans="1:3">
      <c r="A218" s="25">
        <v>38412</v>
      </c>
      <c r="B218" s="24">
        <v>165.81899999999999</v>
      </c>
      <c r="C218" s="18">
        <f t="shared" si="11"/>
        <v>167.55700000000002</v>
      </c>
    </row>
    <row r="219" spans="1:3">
      <c r="A219" s="25">
        <v>38443</v>
      </c>
      <c r="B219" s="24">
        <v>167.50200000000001</v>
      </c>
      <c r="C219" s="18">
        <f t="shared" si="11"/>
        <v>169.34699999999998</v>
      </c>
    </row>
    <row r="220" spans="1:3">
      <c r="A220" s="25">
        <v>38473</v>
      </c>
      <c r="B220" s="24">
        <v>169.35</v>
      </c>
      <c r="C220" s="18">
        <f t="shared" si="11"/>
        <v>171.13266666666667</v>
      </c>
    </row>
    <row r="221" spans="1:3">
      <c r="A221" s="25">
        <v>38504</v>
      </c>
      <c r="B221" s="24">
        <v>171.18899999999999</v>
      </c>
      <c r="C221" s="18">
        <f t="shared" si="11"/>
        <v>172.83133333333333</v>
      </c>
    </row>
    <row r="222" spans="1:3">
      <c r="A222" s="25">
        <v>38534</v>
      </c>
      <c r="B222" s="24">
        <v>172.85900000000001</v>
      </c>
      <c r="C222" s="18">
        <f t="shared" si="11"/>
        <v>174.58133333333333</v>
      </c>
    </row>
    <row r="223" spans="1:3">
      <c r="A223" s="25">
        <v>38565</v>
      </c>
      <c r="B223" s="24">
        <v>174.446</v>
      </c>
      <c r="C223" s="18">
        <f t="shared" si="11"/>
        <v>176.30499999999998</v>
      </c>
    </row>
    <row r="224" spans="1:3">
      <c r="A224" s="25">
        <v>38596</v>
      </c>
      <c r="B224" s="24">
        <v>176.43899999999999</v>
      </c>
      <c r="C224" s="18">
        <f t="shared" si="11"/>
        <v>178.05100000000002</v>
      </c>
    </row>
    <row r="225" spans="1:3">
      <c r="A225" s="25">
        <v>38626</v>
      </c>
      <c r="B225" s="24">
        <v>178.03</v>
      </c>
      <c r="C225" s="18">
        <f t="shared" si="11"/>
        <v>179.54233333333332</v>
      </c>
    </row>
    <row r="226" spans="1:3">
      <c r="A226" s="25">
        <v>38657</v>
      </c>
      <c r="B226" s="24">
        <v>179.684</v>
      </c>
      <c r="C226" s="18">
        <f t="shared" si="11"/>
        <v>180.97333333333333</v>
      </c>
    </row>
    <row r="227" spans="1:3">
      <c r="A227" s="25">
        <v>38687</v>
      </c>
      <c r="B227" s="24">
        <v>180.91300000000001</v>
      </c>
      <c r="C227" s="18">
        <f t="shared" si="11"/>
        <v>182.17499999999998</v>
      </c>
    </row>
    <row r="228" spans="1:3">
      <c r="A228" s="25">
        <v>38718</v>
      </c>
      <c r="B228" s="24">
        <v>182.32300000000001</v>
      </c>
      <c r="C228" s="18">
        <f t="shared" si="11"/>
        <v>183.32666666666668</v>
      </c>
    </row>
    <row r="229" spans="1:3">
      <c r="A229" s="25">
        <v>38749</v>
      </c>
      <c r="B229" s="24">
        <v>183.28899999999999</v>
      </c>
      <c r="C229" s="18">
        <f t="shared" si="11"/>
        <v>183.99566666666666</v>
      </c>
    </row>
    <row r="230" spans="1:3">
      <c r="A230" s="25">
        <v>38777</v>
      </c>
      <c r="B230" s="24">
        <v>184.36799999999999</v>
      </c>
      <c r="C230" s="18">
        <f t="shared" si="11"/>
        <v>184.28533333333334</v>
      </c>
    </row>
    <row r="231" spans="1:3">
      <c r="A231" s="25">
        <v>38808</v>
      </c>
      <c r="B231" s="24">
        <v>184.33</v>
      </c>
      <c r="C231" s="18">
        <f t="shared" si="11"/>
        <v>184</v>
      </c>
    </row>
    <row r="232" spans="1:3">
      <c r="A232" s="25">
        <v>38838</v>
      </c>
      <c r="B232" s="24">
        <v>184.15799999999999</v>
      </c>
      <c r="C232" s="18">
        <f t="shared" si="11"/>
        <v>183.58199999999999</v>
      </c>
    </row>
    <row r="233" spans="1:3">
      <c r="A233" s="25">
        <v>38869</v>
      </c>
      <c r="B233" s="24">
        <v>183.512</v>
      </c>
      <c r="C233" s="18">
        <f t="shared" si="11"/>
        <v>183.06499999999997</v>
      </c>
    </row>
    <row r="234" spans="1:3">
      <c r="A234" s="25">
        <v>38899</v>
      </c>
      <c r="B234" s="24">
        <v>183.07599999999999</v>
      </c>
      <c r="C234" s="18">
        <f t="shared" si="11"/>
        <v>182.82966666666667</v>
      </c>
    </row>
    <row r="235" spans="1:3">
      <c r="A235" s="25">
        <v>38930</v>
      </c>
      <c r="B235" s="24">
        <v>182.607</v>
      </c>
      <c r="C235" s="18">
        <f t="shared" si="11"/>
        <v>182.87266666666667</v>
      </c>
    </row>
    <row r="236" spans="1:3">
      <c r="A236" s="25">
        <v>38961</v>
      </c>
      <c r="B236" s="24">
        <v>182.80600000000001</v>
      </c>
      <c r="C236" s="18">
        <f t="shared" si="11"/>
        <v>183.208</v>
      </c>
    </row>
    <row r="237" spans="1:3">
      <c r="A237" s="25">
        <v>38991</v>
      </c>
      <c r="B237" s="24">
        <v>183.20500000000001</v>
      </c>
      <c r="C237" s="18">
        <f t="shared" si="11"/>
        <v>183.65333333333334</v>
      </c>
    </row>
    <row r="238" spans="1:3">
      <c r="A238" s="25">
        <v>39022</v>
      </c>
      <c r="B238" s="24">
        <v>183.613</v>
      </c>
      <c r="C238" s="18">
        <f t="shared" si="11"/>
        <v>184.09166666666667</v>
      </c>
    </row>
    <row r="239" spans="1:3">
      <c r="A239" s="25">
        <v>39052</v>
      </c>
      <c r="B239" s="24">
        <v>184.142</v>
      </c>
      <c r="C239" s="18">
        <f t="shared" si="11"/>
        <v>184.42166666666671</v>
      </c>
    </row>
    <row r="240" spans="1:3">
      <c r="A240" s="25">
        <v>39083</v>
      </c>
      <c r="B240" s="24">
        <v>184.52</v>
      </c>
      <c r="C240" s="18">
        <f t="shared" si="11"/>
        <v>184.4266666666667</v>
      </c>
    </row>
    <row r="241" spans="1:3">
      <c r="A241" s="25">
        <v>39114</v>
      </c>
      <c r="B241" s="24">
        <v>184.60300000000001</v>
      </c>
      <c r="C241" s="18">
        <f t="shared" si="11"/>
        <v>183.92566666666667</v>
      </c>
    </row>
    <row r="242" spans="1:3">
      <c r="A242" s="25">
        <v>39142</v>
      </c>
      <c r="B242" s="24">
        <v>184.15700000000001</v>
      </c>
      <c r="C242" s="18">
        <f t="shared" si="11"/>
        <v>182.92766666666668</v>
      </c>
    </row>
    <row r="243" spans="1:3">
      <c r="A243" s="25">
        <v>39173</v>
      </c>
      <c r="B243" s="24">
        <v>183.017</v>
      </c>
      <c r="C243" s="18">
        <f t="shared" si="11"/>
        <v>181.62933333333331</v>
      </c>
    </row>
    <row r="244" spans="1:3">
      <c r="A244" s="25">
        <v>39203</v>
      </c>
      <c r="B244" s="24">
        <v>181.60900000000001</v>
      </c>
      <c r="C244" s="18">
        <f t="shared" si="11"/>
        <v>180.33099999999999</v>
      </c>
    </row>
    <row r="245" spans="1:3">
      <c r="A245" s="25">
        <v>39234</v>
      </c>
      <c r="B245" s="24">
        <v>180.262</v>
      </c>
      <c r="C245" s="18">
        <f t="shared" si="11"/>
        <v>179.17100000000002</v>
      </c>
    </row>
    <row r="246" spans="1:3">
      <c r="A246" s="25">
        <v>39265</v>
      </c>
      <c r="B246" s="24">
        <v>179.12200000000001</v>
      </c>
      <c r="C246" s="18">
        <f t="shared" si="11"/>
        <v>178.27266666666665</v>
      </c>
    </row>
    <row r="247" spans="1:3">
      <c r="A247" s="25">
        <v>39295</v>
      </c>
      <c r="B247" s="24">
        <v>178.12899999999999</v>
      </c>
      <c r="C247" s="18">
        <f t="shared" si="11"/>
        <v>177.44333333333336</v>
      </c>
    </row>
    <row r="248" spans="1:3">
      <c r="A248" s="25">
        <v>39326</v>
      </c>
      <c r="B248" s="24">
        <v>177.56700000000001</v>
      </c>
      <c r="C248" s="18">
        <f t="shared" si="11"/>
        <v>176.45233333333331</v>
      </c>
    </row>
    <row r="249" spans="1:3">
      <c r="A249" s="25">
        <v>39356</v>
      </c>
      <c r="B249" s="24">
        <v>176.63399999999999</v>
      </c>
      <c r="C249" s="18">
        <f t="shared" si="11"/>
        <v>175.37966666666662</v>
      </c>
    </row>
    <row r="250" spans="1:3">
      <c r="A250" s="25">
        <v>39387</v>
      </c>
      <c r="B250" s="24">
        <v>175.15600000000001</v>
      </c>
      <c r="C250" s="18">
        <f t="shared" si="11"/>
        <v>174.21533333333332</v>
      </c>
    </row>
    <row r="251" spans="1:3">
      <c r="A251" s="25">
        <v>39417</v>
      </c>
      <c r="B251" s="24">
        <v>174.34899999999999</v>
      </c>
      <c r="C251" s="18">
        <f t="shared" si="11"/>
        <v>173.01366666666664</v>
      </c>
    </row>
    <row r="252" spans="1:3">
      <c r="A252" s="25">
        <v>39448</v>
      </c>
      <c r="B252" s="24">
        <v>173.14099999999999</v>
      </c>
      <c r="C252" s="18">
        <f t="shared" si="11"/>
        <v>171.58533333333332</v>
      </c>
    </row>
    <row r="253" spans="1:3">
      <c r="A253" s="25">
        <v>39479</v>
      </c>
      <c r="B253" s="24">
        <v>171.55099999999999</v>
      </c>
      <c r="C253" s="18">
        <f t="shared" si="11"/>
        <v>169.98666666666668</v>
      </c>
    </row>
    <row r="254" spans="1:3">
      <c r="A254" s="25">
        <v>39508</v>
      </c>
      <c r="B254" s="24">
        <v>170.06399999999999</v>
      </c>
      <c r="C254" s="18">
        <f t="shared" si="11"/>
        <v>168.35866666666666</v>
      </c>
    </row>
    <row r="255" spans="1:3">
      <c r="A255" s="25">
        <v>39539</v>
      </c>
      <c r="B255" s="24">
        <v>168.345</v>
      </c>
      <c r="C255" s="18">
        <f t="shared" si="11"/>
        <v>166.67999999999998</v>
      </c>
    </row>
    <row r="256" spans="1:3">
      <c r="A256" s="25">
        <v>39569</v>
      </c>
      <c r="B256" s="24">
        <v>166.667</v>
      </c>
      <c r="C256" s="18">
        <f t="shared" si="11"/>
        <v>165.09233333333333</v>
      </c>
    </row>
    <row r="257" spans="1:3">
      <c r="A257" s="25">
        <v>39600</v>
      </c>
      <c r="B257" s="24">
        <v>165.02799999999999</v>
      </c>
      <c r="C257" s="18">
        <f t="shared" si="11"/>
        <v>163.53833333333333</v>
      </c>
    </row>
    <row r="258" spans="1:3">
      <c r="A258" s="25">
        <v>39630</v>
      </c>
      <c r="B258" s="24">
        <v>163.58199999999999</v>
      </c>
      <c r="C258" s="18">
        <f t="shared" si="11"/>
        <v>161.96933333333334</v>
      </c>
    </row>
    <row r="259" spans="1:3">
      <c r="A259" s="25">
        <v>39661</v>
      </c>
      <c r="B259" s="24">
        <v>162.005</v>
      </c>
      <c r="C259" s="18">
        <f t="shared" ref="C259:C322" si="12">AVERAGE(B259:B261)</f>
        <v>160.22</v>
      </c>
    </row>
    <row r="260" spans="1:3">
      <c r="A260" s="25">
        <v>39692</v>
      </c>
      <c r="B260" s="24">
        <v>160.321</v>
      </c>
      <c r="C260" s="18">
        <f t="shared" si="12"/>
        <v>158.26699999999997</v>
      </c>
    </row>
    <row r="261" spans="1:3">
      <c r="A261" s="25">
        <v>39722</v>
      </c>
      <c r="B261" s="24">
        <v>158.334</v>
      </c>
      <c r="C261" s="18">
        <f t="shared" si="12"/>
        <v>156.03433333333334</v>
      </c>
    </row>
    <row r="262" spans="1:3">
      <c r="A262" s="25">
        <v>39753</v>
      </c>
      <c r="B262" s="24">
        <v>156.14599999999999</v>
      </c>
      <c r="C262" s="18">
        <f t="shared" si="12"/>
        <v>153.76133333333334</v>
      </c>
    </row>
    <row r="263" spans="1:3">
      <c r="A263" s="25">
        <v>39783</v>
      </c>
      <c r="B263" s="24">
        <v>153.62299999999999</v>
      </c>
      <c r="C263" s="18">
        <f t="shared" si="12"/>
        <v>151.72199999999998</v>
      </c>
    </row>
    <row r="264" spans="1:3">
      <c r="A264" s="25">
        <v>39814</v>
      </c>
      <c r="B264" s="24">
        <v>151.51499999999999</v>
      </c>
      <c r="C264" s="18">
        <f t="shared" si="12"/>
        <v>150.07266666666666</v>
      </c>
    </row>
    <row r="265" spans="1:3">
      <c r="A265" s="25">
        <v>39845</v>
      </c>
      <c r="B265" s="24">
        <v>150.02799999999999</v>
      </c>
      <c r="C265" s="18">
        <f t="shared" si="12"/>
        <v>148.88833333333332</v>
      </c>
    </row>
    <row r="266" spans="1:3">
      <c r="A266" s="25">
        <v>39873</v>
      </c>
      <c r="B266" s="24">
        <v>148.67500000000001</v>
      </c>
      <c r="C266" s="18">
        <f t="shared" si="12"/>
        <v>148.11533333333333</v>
      </c>
    </row>
    <row r="267" spans="1:3">
      <c r="A267" s="25">
        <v>39904</v>
      </c>
      <c r="B267" s="24">
        <v>147.96199999999999</v>
      </c>
      <c r="C267" s="18">
        <f t="shared" si="12"/>
        <v>147.92433333333335</v>
      </c>
    </row>
    <row r="268" spans="1:3">
      <c r="A268" s="25">
        <v>39934</v>
      </c>
      <c r="B268" s="24">
        <v>147.709</v>
      </c>
      <c r="C268" s="18">
        <f t="shared" si="12"/>
        <v>148.077</v>
      </c>
    </row>
    <row r="269" spans="1:3">
      <c r="A269" s="25">
        <v>39965</v>
      </c>
      <c r="B269" s="24">
        <v>148.102</v>
      </c>
      <c r="C269" s="18">
        <f t="shared" si="12"/>
        <v>148.26866666666666</v>
      </c>
    </row>
    <row r="270" spans="1:3">
      <c r="A270" s="25">
        <v>39995</v>
      </c>
      <c r="B270" s="24">
        <v>148.41999999999999</v>
      </c>
      <c r="C270" s="18">
        <f t="shared" si="12"/>
        <v>148.24466666666663</v>
      </c>
    </row>
    <row r="271" spans="1:3">
      <c r="A271" s="25">
        <v>40026</v>
      </c>
      <c r="B271" s="24">
        <v>148.28399999999999</v>
      </c>
      <c r="C271" s="18">
        <f t="shared" si="12"/>
        <v>148.05633333333333</v>
      </c>
    </row>
    <row r="272" spans="1:3">
      <c r="A272" s="25">
        <v>40057</v>
      </c>
      <c r="B272" s="24">
        <v>148.03</v>
      </c>
      <c r="C272" s="18">
        <f t="shared" si="12"/>
        <v>148.00866666666664</v>
      </c>
    </row>
    <row r="273" spans="1:3">
      <c r="A273" s="25">
        <v>40087</v>
      </c>
      <c r="B273" s="24">
        <v>147.85499999999999</v>
      </c>
      <c r="C273" s="18">
        <f t="shared" si="12"/>
        <v>147.97833333333332</v>
      </c>
    </row>
    <row r="274" spans="1:3">
      <c r="A274" s="25">
        <v>40118</v>
      </c>
      <c r="B274" s="24">
        <v>148.14099999999999</v>
      </c>
      <c r="C274" s="18">
        <f t="shared" si="12"/>
        <v>147.82433333333333</v>
      </c>
    </row>
    <row r="275" spans="1:3">
      <c r="A275" s="25">
        <v>40148</v>
      </c>
      <c r="B275" s="24">
        <v>147.93899999999999</v>
      </c>
      <c r="C275" s="18">
        <f t="shared" si="12"/>
        <v>146.99066666666667</v>
      </c>
    </row>
    <row r="276" spans="1:3">
      <c r="A276" s="25">
        <v>40179</v>
      </c>
      <c r="B276" s="24">
        <v>147.393</v>
      </c>
      <c r="C276" s="18">
        <f t="shared" si="12"/>
        <v>146.29833333333332</v>
      </c>
    </row>
    <row r="277" spans="1:3">
      <c r="A277" s="25">
        <v>40210</v>
      </c>
      <c r="B277" s="24">
        <v>145.63999999999999</v>
      </c>
      <c r="C277" s="18">
        <f t="shared" si="12"/>
        <v>145.965</v>
      </c>
    </row>
    <row r="278" spans="1:3">
      <c r="A278" s="25">
        <v>40238</v>
      </c>
      <c r="B278" s="24">
        <v>145.86199999999999</v>
      </c>
      <c r="C278" s="18">
        <f t="shared" si="12"/>
        <v>146.21166666666667</v>
      </c>
    </row>
    <row r="279" spans="1:3">
      <c r="A279" s="25">
        <v>40269</v>
      </c>
      <c r="B279" s="24">
        <v>146.393</v>
      </c>
      <c r="C279" s="18">
        <f t="shared" si="12"/>
        <v>146.15900000000002</v>
      </c>
    </row>
    <row r="280" spans="1:3">
      <c r="A280" s="25">
        <v>40299</v>
      </c>
      <c r="B280" s="24">
        <v>146.38</v>
      </c>
      <c r="C280" s="18">
        <f t="shared" si="12"/>
        <v>145.68466666666666</v>
      </c>
    </row>
    <row r="281" spans="1:3">
      <c r="A281" s="25">
        <v>40330</v>
      </c>
      <c r="B281" s="24">
        <v>145.70400000000001</v>
      </c>
      <c r="C281" s="18">
        <f t="shared" si="12"/>
        <v>144.85466666666665</v>
      </c>
    </row>
    <row r="282" spans="1:3">
      <c r="A282" s="25">
        <v>40360</v>
      </c>
      <c r="B282" s="24">
        <v>144.97</v>
      </c>
      <c r="C282" s="18">
        <f t="shared" si="12"/>
        <v>143.95266666666666</v>
      </c>
    </row>
    <row r="283" spans="1:3">
      <c r="A283" s="25">
        <v>40391</v>
      </c>
      <c r="B283" s="24">
        <v>143.88999999999999</v>
      </c>
      <c r="C283" s="18">
        <f t="shared" si="12"/>
        <v>143.13666666666666</v>
      </c>
    </row>
    <row r="284" spans="1:3">
      <c r="A284" s="25">
        <v>40422</v>
      </c>
      <c r="B284" s="24">
        <v>142.99799999999999</v>
      </c>
      <c r="C284" s="18">
        <f t="shared" si="12"/>
        <v>142.56399999999999</v>
      </c>
    </row>
    <row r="285" spans="1:3">
      <c r="A285" s="25">
        <v>40452</v>
      </c>
      <c r="B285" s="24">
        <v>142.52199999999999</v>
      </c>
      <c r="C285" s="18">
        <f t="shared" si="12"/>
        <v>142.25133333333332</v>
      </c>
    </row>
    <row r="286" spans="1:3">
      <c r="A286" s="25">
        <v>40483</v>
      </c>
      <c r="B286" s="24">
        <v>142.172</v>
      </c>
      <c r="C286" s="18">
        <f t="shared" si="12"/>
        <v>141.91966666666664</v>
      </c>
    </row>
    <row r="287" spans="1:3">
      <c r="A287" s="25">
        <v>40513</v>
      </c>
      <c r="B287" s="24">
        <v>142.06</v>
      </c>
      <c r="C287" s="18">
        <f t="shared" si="12"/>
        <v>141.31766666666667</v>
      </c>
    </row>
    <row r="288" spans="1:3">
      <c r="A288" s="25">
        <v>40544</v>
      </c>
      <c r="B288" s="24">
        <v>141.52699999999999</v>
      </c>
      <c r="C288" s="18">
        <f t="shared" si="12"/>
        <v>140.62833333333333</v>
      </c>
    </row>
    <row r="289" spans="1:3">
      <c r="A289" s="25">
        <v>40575</v>
      </c>
      <c r="B289" s="24">
        <v>140.36600000000001</v>
      </c>
      <c r="C289" s="18">
        <f t="shared" si="12"/>
        <v>140.12199999999999</v>
      </c>
    </row>
    <row r="290" spans="1:3">
      <c r="A290" s="25">
        <v>40603</v>
      </c>
      <c r="B290" s="24">
        <v>139.99199999999999</v>
      </c>
      <c r="C290" s="18">
        <f t="shared" si="12"/>
        <v>139.96533333333332</v>
      </c>
    </row>
    <row r="291" spans="1:3">
      <c r="A291" s="25">
        <v>40634</v>
      </c>
      <c r="B291" s="24">
        <v>140.00800000000001</v>
      </c>
      <c r="C291" s="18">
        <f t="shared" si="12"/>
        <v>139.91666666666666</v>
      </c>
    </row>
    <row r="292" spans="1:3">
      <c r="A292" s="25">
        <v>40664</v>
      </c>
      <c r="B292" s="24">
        <v>139.89599999999999</v>
      </c>
      <c r="C292" s="18">
        <f t="shared" si="12"/>
        <v>139.81733333333332</v>
      </c>
    </row>
    <row r="293" spans="1:3">
      <c r="A293" s="25">
        <v>40695</v>
      </c>
      <c r="B293" s="24">
        <v>139.846</v>
      </c>
      <c r="C293" s="18">
        <f t="shared" si="12"/>
        <v>139.61500000000001</v>
      </c>
    </row>
    <row r="294" spans="1:3">
      <c r="A294" s="25">
        <v>40725</v>
      </c>
      <c r="B294" s="24">
        <v>139.71</v>
      </c>
      <c r="C294" s="18">
        <f t="shared" si="12"/>
        <v>139.21700000000001</v>
      </c>
    </row>
    <row r="295" spans="1:3">
      <c r="A295" s="25">
        <v>40756</v>
      </c>
      <c r="B295" s="24">
        <v>139.28899999999999</v>
      </c>
      <c r="C295" s="18">
        <f t="shared" si="12"/>
        <v>138.62666666666667</v>
      </c>
    </row>
    <row r="296" spans="1:3">
      <c r="A296" s="25">
        <v>40787</v>
      </c>
      <c r="B296" s="24">
        <v>138.65199999999999</v>
      </c>
      <c r="C296" s="18">
        <f t="shared" si="12"/>
        <v>137.91</v>
      </c>
    </row>
    <row r="297" spans="1:3">
      <c r="A297" s="25">
        <v>40817</v>
      </c>
      <c r="B297" s="24">
        <v>137.93899999999999</v>
      </c>
      <c r="C297" s="18">
        <f t="shared" si="12"/>
        <v>137.24633333333333</v>
      </c>
    </row>
    <row r="298" spans="1:3">
      <c r="A298" s="25">
        <v>40848</v>
      </c>
      <c r="B298" s="24">
        <v>137.13900000000001</v>
      </c>
      <c r="C298" s="18">
        <f t="shared" si="12"/>
        <v>136.80100000000002</v>
      </c>
    </row>
    <row r="299" spans="1:3">
      <c r="A299" s="25">
        <v>40878</v>
      </c>
      <c r="B299" s="24">
        <v>136.661</v>
      </c>
      <c r="C299" s="18">
        <f t="shared" si="12"/>
        <v>136.60333333333332</v>
      </c>
    </row>
    <row r="300" spans="1:3">
      <c r="A300" s="25">
        <v>40909</v>
      </c>
      <c r="B300" s="24">
        <v>136.60300000000001</v>
      </c>
      <c r="C300" s="18">
        <f t="shared" si="12"/>
        <v>137.02433333333332</v>
      </c>
    </row>
    <row r="301" spans="1:3">
      <c r="A301" s="25">
        <v>40940</v>
      </c>
      <c r="B301" s="24">
        <v>136.54599999999999</v>
      </c>
      <c r="C301" s="18">
        <f t="shared" si="12"/>
        <v>137.88233333333335</v>
      </c>
    </row>
    <row r="302" spans="1:3">
      <c r="A302" s="25">
        <v>40969</v>
      </c>
      <c r="B302" s="24">
        <v>137.92400000000001</v>
      </c>
      <c r="C302" s="18">
        <f t="shared" si="12"/>
        <v>139.09200000000001</v>
      </c>
    </row>
    <row r="303" spans="1:3">
      <c r="A303" s="25">
        <v>41000</v>
      </c>
      <c r="B303" s="24">
        <v>139.17699999999999</v>
      </c>
      <c r="C303" s="18">
        <f t="shared" si="12"/>
        <v>140.13033333333331</v>
      </c>
    </row>
    <row r="304" spans="1:3">
      <c r="A304" s="25">
        <v>41030</v>
      </c>
      <c r="B304" s="24">
        <v>140.17500000000001</v>
      </c>
      <c r="C304" s="18">
        <f t="shared" si="12"/>
        <v>140.95399999999998</v>
      </c>
    </row>
    <row r="305" spans="1:3">
      <c r="A305" s="25">
        <v>41061</v>
      </c>
      <c r="B305" s="24">
        <v>141.03899999999999</v>
      </c>
      <c r="C305" s="18">
        <f t="shared" si="12"/>
        <v>141.65066666666667</v>
      </c>
    </row>
    <row r="306" spans="1:3">
      <c r="A306" s="25">
        <v>41091</v>
      </c>
      <c r="B306" s="24">
        <v>141.648</v>
      </c>
      <c r="C306" s="18">
        <f t="shared" si="12"/>
        <v>142.274</v>
      </c>
    </row>
    <row r="307" spans="1:3">
      <c r="A307" s="25">
        <v>41122</v>
      </c>
      <c r="B307" s="24">
        <v>142.26499999999999</v>
      </c>
      <c r="C307" s="18">
        <f t="shared" si="12"/>
        <v>142.92699999999999</v>
      </c>
    </row>
    <row r="308" spans="1:3">
      <c r="A308" s="25">
        <v>41153</v>
      </c>
      <c r="B308" s="24">
        <v>142.90899999999999</v>
      </c>
      <c r="C308" s="18">
        <f t="shared" si="12"/>
        <v>143.70366666666666</v>
      </c>
    </row>
    <row r="309" spans="1:3">
      <c r="A309" s="25">
        <v>41183</v>
      </c>
      <c r="B309" s="24">
        <v>143.607</v>
      </c>
      <c r="C309" s="18">
        <f t="shared" si="12"/>
        <v>144.57133333333334</v>
      </c>
    </row>
    <row r="310" spans="1:3">
      <c r="A310" s="25">
        <v>41214</v>
      </c>
      <c r="B310" s="24">
        <v>144.595</v>
      </c>
      <c r="C310" s="18">
        <f t="shared" si="12"/>
        <v>145.64999999999998</v>
      </c>
    </row>
    <row r="311" spans="1:3">
      <c r="A311" s="25">
        <v>41244</v>
      </c>
      <c r="B311" s="24">
        <v>145.512</v>
      </c>
      <c r="C311" s="18">
        <f t="shared" si="12"/>
        <v>146.72166666666666</v>
      </c>
    </row>
    <row r="312" spans="1:3">
      <c r="A312" s="25">
        <v>41275</v>
      </c>
      <c r="B312" s="24">
        <v>146.84299999999999</v>
      </c>
      <c r="C312" s="18">
        <f t="shared" si="12"/>
        <v>148.21600000000001</v>
      </c>
    </row>
    <row r="313" spans="1:3">
      <c r="A313" s="25">
        <v>41306</v>
      </c>
      <c r="B313" s="24">
        <v>147.81</v>
      </c>
      <c r="C313" s="18">
        <f t="shared" si="12"/>
        <v>149.78733333333332</v>
      </c>
    </row>
    <row r="314" spans="1:3">
      <c r="A314" s="25">
        <v>41334</v>
      </c>
      <c r="B314" s="24">
        <v>149.995</v>
      </c>
      <c r="C314" s="18">
        <f t="shared" si="12"/>
        <v>151.47933333333333</v>
      </c>
    </row>
    <row r="315" spans="1:3">
      <c r="A315" s="25">
        <v>41365</v>
      </c>
      <c r="B315" s="24">
        <v>151.55699999999999</v>
      </c>
      <c r="C315" s="18">
        <f t="shared" si="12"/>
        <v>152.89033333333333</v>
      </c>
    </row>
    <row r="316" spans="1:3">
      <c r="A316" s="25">
        <v>41395</v>
      </c>
      <c r="B316" s="24">
        <v>152.886</v>
      </c>
      <c r="C316" s="18">
        <f t="shared" si="12"/>
        <v>154.21900000000002</v>
      </c>
    </row>
    <row r="317" spans="1:3">
      <c r="A317" s="25">
        <v>41426</v>
      </c>
      <c r="B317" s="24">
        <v>154.22800000000001</v>
      </c>
      <c r="C317" s="18">
        <f t="shared" si="12"/>
        <v>155.56433333333334</v>
      </c>
    </row>
    <row r="318" spans="1:3">
      <c r="A318" s="25">
        <v>41456</v>
      </c>
      <c r="B318" s="24">
        <v>155.54300000000001</v>
      </c>
      <c r="C318" s="18">
        <f t="shared" si="12"/>
        <v>156.90200000000002</v>
      </c>
    </row>
    <row r="319" spans="1:3">
      <c r="A319" s="25">
        <v>41487</v>
      </c>
      <c r="B319" s="24">
        <v>156.922</v>
      </c>
      <c r="C319" s="18">
        <f t="shared" si="12"/>
        <v>158.14099999999999</v>
      </c>
    </row>
    <row r="320" spans="1:3">
      <c r="A320" s="25">
        <v>41518</v>
      </c>
      <c r="B320" s="24">
        <v>158.24100000000001</v>
      </c>
      <c r="C320" s="18">
        <f t="shared" si="12"/>
        <v>159.19933333333333</v>
      </c>
    </row>
    <row r="321" spans="1:3">
      <c r="A321" s="25">
        <v>41548</v>
      </c>
      <c r="B321" s="24">
        <v>159.26</v>
      </c>
      <c r="C321" s="18">
        <f t="shared" si="12"/>
        <v>160.12766666666667</v>
      </c>
    </row>
    <row r="322" spans="1:3">
      <c r="A322" s="25">
        <v>41579</v>
      </c>
      <c r="B322" s="24">
        <v>160.09700000000001</v>
      </c>
      <c r="C322" s="18">
        <f t="shared" si="12"/>
        <v>161.03800000000001</v>
      </c>
    </row>
    <row r="323" spans="1:3">
      <c r="A323" s="25">
        <v>41609</v>
      </c>
      <c r="B323" s="24">
        <v>161.02600000000001</v>
      </c>
      <c r="C323" s="18">
        <f t="shared" ref="C323:C377" si="13">AVERAGE(B323:B325)</f>
        <v>161.876</v>
      </c>
    </row>
    <row r="324" spans="1:3">
      <c r="A324" s="25">
        <v>41640</v>
      </c>
      <c r="B324" s="24">
        <v>161.99100000000001</v>
      </c>
      <c r="C324" s="18">
        <f t="shared" si="13"/>
        <v>162.59333333333333</v>
      </c>
    </row>
    <row r="325" spans="1:3">
      <c r="A325" s="25">
        <v>41671</v>
      </c>
      <c r="B325" s="24">
        <v>162.61099999999999</v>
      </c>
      <c r="C325" s="18">
        <f t="shared" si="13"/>
        <v>163.08799999999999</v>
      </c>
    </row>
    <row r="326" spans="1:3">
      <c r="A326" s="25">
        <v>41699</v>
      </c>
      <c r="B326" s="24">
        <v>163.178</v>
      </c>
      <c r="C326" s="18">
        <f t="shared" si="13"/>
        <v>163.459</v>
      </c>
    </row>
    <row r="327" spans="1:3">
      <c r="A327" s="25">
        <v>41730</v>
      </c>
      <c r="B327" s="24">
        <v>163.47499999999999</v>
      </c>
      <c r="C327" s="18">
        <f t="shared" si="13"/>
        <v>163.77266666666665</v>
      </c>
    </row>
    <row r="328" spans="1:3">
      <c r="A328" s="25">
        <v>41760</v>
      </c>
      <c r="B328" s="24">
        <v>163.72399999999999</v>
      </c>
      <c r="C328" s="18">
        <f t="shared" si="13"/>
        <v>164.09266666666664</v>
      </c>
    </row>
    <row r="329" spans="1:3">
      <c r="A329" s="25">
        <v>41791</v>
      </c>
      <c r="B329" s="24">
        <v>164.119</v>
      </c>
      <c r="C329" s="18">
        <f t="shared" si="13"/>
        <v>164.54866666666666</v>
      </c>
    </row>
    <row r="330" spans="1:3">
      <c r="A330" s="25">
        <v>41821</v>
      </c>
      <c r="B330" s="24">
        <v>164.435</v>
      </c>
      <c r="C330" s="18">
        <f t="shared" si="13"/>
        <v>165.15100000000001</v>
      </c>
    </row>
    <row r="331" spans="1:3">
      <c r="A331" s="25">
        <v>41852</v>
      </c>
      <c r="B331" s="24">
        <v>165.09200000000001</v>
      </c>
      <c r="C331" s="18">
        <f t="shared" si="13"/>
        <v>165.89500000000001</v>
      </c>
    </row>
    <row r="332" spans="1:3">
      <c r="A332" s="25">
        <v>41883</v>
      </c>
      <c r="B332" s="24">
        <v>165.92599999999999</v>
      </c>
      <c r="C332" s="18">
        <f t="shared" si="13"/>
        <v>166.65466666666666</v>
      </c>
    </row>
    <row r="333" spans="1:3">
      <c r="A333" s="25">
        <v>41913</v>
      </c>
      <c r="B333" s="24">
        <v>166.667</v>
      </c>
      <c r="C333" s="18">
        <f t="shared" si="13"/>
        <v>167.38166666666666</v>
      </c>
    </row>
    <row r="334" spans="1:3">
      <c r="A334" s="25">
        <v>41944</v>
      </c>
      <c r="B334" s="24">
        <v>167.37100000000001</v>
      </c>
      <c r="C334" s="18">
        <f t="shared" si="13"/>
        <v>168.07666666666668</v>
      </c>
    </row>
    <row r="335" spans="1:3">
      <c r="A335" s="25">
        <v>41974</v>
      </c>
      <c r="B335" s="24">
        <v>168.107</v>
      </c>
      <c r="C335" s="18">
        <f t="shared" si="13"/>
        <v>168.715</v>
      </c>
    </row>
    <row r="336" spans="1:3">
      <c r="A336" s="25">
        <v>42005</v>
      </c>
      <c r="B336" s="24">
        <v>168.75200000000001</v>
      </c>
      <c r="C336" s="18">
        <f t="shared" si="13"/>
        <v>169.33533333333332</v>
      </c>
    </row>
    <row r="337" spans="1:3">
      <c r="A337" s="25">
        <v>42036</v>
      </c>
      <c r="B337" s="24">
        <v>169.286</v>
      </c>
      <c r="C337" s="18">
        <f t="shared" si="13"/>
        <v>169.89933333333332</v>
      </c>
    </row>
    <row r="338" spans="1:3">
      <c r="A338" s="25">
        <v>42064</v>
      </c>
      <c r="B338" s="24">
        <v>169.96799999999999</v>
      </c>
      <c r="C338" s="18">
        <f t="shared" si="13"/>
        <v>170.46599999999998</v>
      </c>
    </row>
    <row r="339" spans="1:3">
      <c r="A339" s="25">
        <v>42095</v>
      </c>
      <c r="B339" s="24">
        <v>170.44399999999999</v>
      </c>
      <c r="C339" s="18">
        <f t="shared" si="13"/>
        <v>170.99966666666663</v>
      </c>
    </row>
    <row r="340" spans="1:3">
      <c r="A340" s="25">
        <v>42125</v>
      </c>
      <c r="B340" s="24">
        <v>170.98599999999999</v>
      </c>
      <c r="C340" s="18">
        <f t="shared" si="13"/>
        <v>171.47966666666665</v>
      </c>
    </row>
    <row r="341" spans="1:3">
      <c r="A341" s="25">
        <v>42156</v>
      </c>
      <c r="B341" s="24">
        <v>171.56899999999999</v>
      </c>
      <c r="C341" s="18">
        <f t="shared" si="13"/>
        <v>172.05566666666664</v>
      </c>
    </row>
    <row r="342" spans="1:3">
      <c r="A342" s="25">
        <v>42186</v>
      </c>
      <c r="B342" s="24">
        <v>171.88399999999999</v>
      </c>
      <c r="C342" s="18">
        <f t="shared" si="13"/>
        <v>172.82266666666666</v>
      </c>
    </row>
    <row r="343" spans="1:3">
      <c r="A343" s="25">
        <v>42217</v>
      </c>
      <c r="B343" s="24">
        <v>172.714</v>
      </c>
      <c r="C343" s="18">
        <f t="shared" si="13"/>
        <v>173.81733333333332</v>
      </c>
    </row>
    <row r="344" spans="1:3">
      <c r="A344" s="25">
        <v>42248</v>
      </c>
      <c r="B344" s="24">
        <v>173.87</v>
      </c>
      <c r="C344" s="18">
        <f t="shared" si="13"/>
        <v>174.86</v>
      </c>
    </row>
    <row r="345" spans="1:3">
      <c r="A345" s="25">
        <v>42278</v>
      </c>
      <c r="B345" s="24">
        <v>174.86799999999999</v>
      </c>
      <c r="C345" s="18">
        <f t="shared" si="13"/>
        <v>175.79633333333334</v>
      </c>
    </row>
    <row r="346" spans="1:3">
      <c r="A346" s="25">
        <v>42309</v>
      </c>
      <c r="B346" s="24">
        <v>175.84200000000001</v>
      </c>
      <c r="C346" s="18">
        <f t="shared" si="13"/>
        <v>176.6686666666667</v>
      </c>
    </row>
    <row r="347" spans="1:3">
      <c r="A347" s="25">
        <v>42339</v>
      </c>
      <c r="B347" s="24">
        <v>176.679</v>
      </c>
      <c r="C347" s="18">
        <f t="shared" si="13"/>
        <v>177.35466666666665</v>
      </c>
    </row>
    <row r="348" spans="1:3">
      <c r="A348" s="25">
        <v>42370</v>
      </c>
      <c r="B348" s="24">
        <v>177.48500000000001</v>
      </c>
      <c r="C348" s="18">
        <f t="shared" si="13"/>
        <v>177.93766666666667</v>
      </c>
    </row>
    <row r="349" spans="1:3">
      <c r="A349" s="25">
        <v>42401</v>
      </c>
      <c r="B349" s="24">
        <v>177.9</v>
      </c>
      <c r="C349" s="18">
        <f t="shared" si="13"/>
        <v>178.44133333333332</v>
      </c>
    </row>
    <row r="350" spans="1:3">
      <c r="A350" s="25">
        <v>42430</v>
      </c>
      <c r="B350" s="24">
        <v>178.428</v>
      </c>
      <c r="C350" s="18">
        <f t="shared" si="13"/>
        <v>179.005</v>
      </c>
    </row>
    <row r="351" spans="1:3">
      <c r="A351" s="25">
        <v>42461</v>
      </c>
      <c r="B351" s="24">
        <v>178.99600000000001</v>
      </c>
      <c r="C351" s="18">
        <f t="shared" si="13"/>
        <v>179.60566666666668</v>
      </c>
    </row>
    <row r="352" spans="1:3">
      <c r="A352" s="25">
        <v>42491</v>
      </c>
      <c r="B352" s="24">
        <v>179.59100000000001</v>
      </c>
      <c r="C352" s="18">
        <f t="shared" si="13"/>
        <v>180.09366666666668</v>
      </c>
    </row>
    <row r="353" spans="1:3">
      <c r="A353" s="25">
        <v>42522</v>
      </c>
      <c r="B353" s="24">
        <v>180.23</v>
      </c>
      <c r="C353" s="18">
        <f t="shared" si="13"/>
        <v>180.73799999999997</v>
      </c>
    </row>
    <row r="354" spans="1:3">
      <c r="A354" s="25">
        <v>42552</v>
      </c>
      <c r="B354" s="24">
        <v>180.46</v>
      </c>
      <c r="C354" s="18">
        <f t="shared" si="13"/>
        <v>181.626</v>
      </c>
    </row>
    <row r="355" spans="1:3">
      <c r="A355" s="25">
        <v>42583</v>
      </c>
      <c r="B355" s="24">
        <v>181.524</v>
      </c>
      <c r="C355" s="18">
        <f t="shared" si="13"/>
        <v>182.77266666666665</v>
      </c>
    </row>
    <row r="356" spans="1:3">
      <c r="A356" s="25">
        <v>42614</v>
      </c>
      <c r="B356" s="24">
        <v>182.89400000000001</v>
      </c>
      <c r="C356" s="18">
        <f t="shared" si="13"/>
        <v>183.91666666666666</v>
      </c>
    </row>
    <row r="357" spans="1:3">
      <c r="A357" s="25">
        <v>42644</v>
      </c>
      <c r="B357" s="24">
        <v>183.9</v>
      </c>
      <c r="C357" s="18">
        <f t="shared" si="13"/>
        <v>184.94399999999999</v>
      </c>
    </row>
    <row r="358" spans="1:3">
      <c r="A358" s="25">
        <v>42675</v>
      </c>
      <c r="B358" s="24">
        <v>184.95599999999999</v>
      </c>
      <c r="C358" s="18">
        <f t="shared" si="13"/>
        <v>186.03666666666666</v>
      </c>
    </row>
    <row r="359" spans="1:3">
      <c r="A359" s="25">
        <v>42705</v>
      </c>
      <c r="B359" s="24">
        <v>185.976</v>
      </c>
      <c r="C359" s="18">
        <f t="shared" si="13"/>
        <v>186.97733333333335</v>
      </c>
    </row>
    <row r="360" spans="1:3">
      <c r="A360" s="25">
        <v>42736</v>
      </c>
      <c r="B360" s="24">
        <v>187.178</v>
      </c>
      <c r="C360" s="18">
        <f t="shared" si="13"/>
        <v>187.81733333333332</v>
      </c>
    </row>
    <row r="361" spans="1:3">
      <c r="A361" s="25">
        <v>42767</v>
      </c>
      <c r="B361" s="24">
        <v>187.77799999999999</v>
      </c>
      <c r="C361" s="18">
        <f t="shared" si="13"/>
        <v>188.48666666666668</v>
      </c>
    </row>
    <row r="362" spans="1:3">
      <c r="A362" s="25">
        <v>42795</v>
      </c>
      <c r="B362" s="24">
        <v>188.49600000000001</v>
      </c>
      <c r="C362" s="18">
        <f t="shared" si="13"/>
        <v>189.208</v>
      </c>
    </row>
    <row r="363" spans="1:3">
      <c r="A363" s="25">
        <v>42826</v>
      </c>
      <c r="B363" s="24">
        <v>189.18600000000001</v>
      </c>
      <c r="C363" s="18">
        <f t="shared" si="13"/>
        <v>189.96033333333335</v>
      </c>
    </row>
    <row r="364" spans="1:3">
      <c r="A364" s="25">
        <v>42856</v>
      </c>
      <c r="B364" s="24">
        <v>189.94200000000001</v>
      </c>
      <c r="C364" s="18">
        <f t="shared" si="13"/>
        <v>190.55199999999999</v>
      </c>
    </row>
    <row r="365" spans="1:3">
      <c r="A365" s="25">
        <v>42887</v>
      </c>
      <c r="B365" s="24">
        <v>190.75299999999999</v>
      </c>
      <c r="C365" s="18">
        <f t="shared" si="13"/>
        <v>191.322</v>
      </c>
    </row>
    <row r="366" spans="1:3">
      <c r="A366" s="25">
        <v>42917</v>
      </c>
      <c r="B366" s="24">
        <v>190.96100000000001</v>
      </c>
      <c r="C366" s="18">
        <f t="shared" si="13"/>
        <v>192.357</v>
      </c>
    </row>
    <row r="367" spans="1:3">
      <c r="A367" s="25">
        <v>42948</v>
      </c>
      <c r="B367" s="24">
        <v>192.25200000000001</v>
      </c>
      <c r="C367" s="18">
        <f t="shared" si="13"/>
        <v>193.72266666666667</v>
      </c>
    </row>
    <row r="368" spans="1:3">
      <c r="A368" s="25">
        <v>42979</v>
      </c>
      <c r="B368" s="24">
        <v>193.858</v>
      </c>
      <c r="C368" s="18">
        <f t="shared" si="13"/>
        <v>195.06266666666667</v>
      </c>
    </row>
    <row r="369" spans="1:3">
      <c r="A369" s="25">
        <v>43009</v>
      </c>
      <c r="B369" s="24">
        <v>195.05799999999999</v>
      </c>
      <c r="C369" s="18">
        <f t="shared" si="13"/>
        <v>196.29133333333334</v>
      </c>
    </row>
    <row r="370" spans="1:3">
      <c r="A370" s="25">
        <v>43040</v>
      </c>
      <c r="B370" s="24">
        <v>196.27199999999999</v>
      </c>
      <c r="C370" s="18">
        <f t="shared" si="13"/>
        <v>197.55533333333335</v>
      </c>
    </row>
    <row r="371" spans="1:3">
      <c r="A371" s="25">
        <v>43070</v>
      </c>
      <c r="B371" s="24">
        <v>197.54400000000001</v>
      </c>
      <c r="C371" s="18">
        <f t="shared" si="13"/>
        <v>198.76366666666664</v>
      </c>
    </row>
    <row r="372" spans="1:3">
      <c r="A372" s="25">
        <v>43101</v>
      </c>
      <c r="B372" s="24">
        <v>198.85</v>
      </c>
      <c r="C372" s="18">
        <f t="shared" si="13"/>
        <v>199.845</v>
      </c>
    </row>
    <row r="373" spans="1:3">
      <c r="A373" s="25">
        <v>43132</v>
      </c>
      <c r="B373" s="24">
        <v>199.89699999999999</v>
      </c>
      <c r="C373" s="18">
        <f t="shared" si="13"/>
        <v>200.72566666666668</v>
      </c>
    </row>
    <row r="374" spans="1:3">
      <c r="A374" s="25">
        <v>43160</v>
      </c>
      <c r="B374" s="24">
        <v>200.78800000000001</v>
      </c>
      <c r="C374" s="18">
        <f t="shared" si="13"/>
        <v>201.46533333333332</v>
      </c>
    </row>
    <row r="375" spans="1:3">
      <c r="A375" s="25">
        <v>43191</v>
      </c>
      <c r="B375" s="24">
        <v>201.49199999999999</v>
      </c>
      <c r="C375" s="18">
        <f t="shared" si="13"/>
        <v>202.11933333333332</v>
      </c>
    </row>
    <row r="376" spans="1:3">
      <c r="A376" s="25">
        <v>43221</v>
      </c>
      <c r="B376" s="24">
        <v>202.11600000000001</v>
      </c>
      <c r="C376" s="18">
        <f t="shared" si="13"/>
        <v>202.43299999999999</v>
      </c>
    </row>
    <row r="377" spans="1:3">
      <c r="A377" s="25">
        <v>43252</v>
      </c>
      <c r="B377" s="24">
        <v>202.75</v>
      </c>
      <c r="C377" s="18">
        <f t="shared" si="13"/>
        <v>202.75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1</vt:i4>
      </vt:variant>
    </vt:vector>
  </HeadingPairs>
  <TitlesOfParts>
    <vt:vector size="5" baseType="lpstr">
      <vt:lpstr>rent-price data</vt:lpstr>
      <vt:lpstr>BLS CSW OFHEO index data</vt:lpstr>
      <vt:lpstr>BLS wksheet</vt:lpstr>
      <vt:lpstr> CSW wksheet</vt:lpstr>
      <vt:lpstr>rent-price graph</vt:lpstr>
    </vt:vector>
  </TitlesOfParts>
  <Company>Federal Reserve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m1mad01</dc:creator>
  <cp:lastModifiedBy>Luca Preuße</cp:lastModifiedBy>
  <dcterms:created xsi:type="dcterms:W3CDTF">2005-03-22T18:04:05Z</dcterms:created>
  <dcterms:modified xsi:type="dcterms:W3CDTF">2024-03-07T17:22:32Z</dcterms:modified>
</cp:coreProperties>
</file>