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525" windowWidth="8010" windowHeight="5040"/>
  </bookViews>
  <sheets>
    <sheet name="Respuestas de formulario" sheetId="1" r:id="rId1"/>
  </sheets>
  <definedNames>
    <definedName name="_xlnm._FilterDatabase" localSheetId="0" hidden="1">'Respuestas de formulario'!$B$1:$I$25</definedName>
  </definedNames>
  <calcPr calcId="145621"/>
</workbook>
</file>

<file path=xl/calcChain.xml><?xml version="1.0" encoding="utf-8"?>
<calcChain xmlns="http://schemas.openxmlformats.org/spreadsheetml/2006/main">
  <c r="N13" i="1" l="1"/>
  <c r="H29" i="1"/>
  <c r="C28" i="1"/>
  <c r="G28" i="1"/>
  <c r="H28" i="1"/>
  <c r="C29" i="1"/>
  <c r="G29" i="1"/>
  <c r="C30" i="1"/>
  <c r="G30" i="1"/>
  <c r="H30" i="1"/>
  <c r="I15" i="1"/>
  <c r="K15" i="1" s="1"/>
  <c r="I16" i="1"/>
  <c r="K16" i="1" s="1"/>
  <c r="I17" i="1"/>
  <c r="K17" i="1" s="1"/>
  <c r="I2" i="1"/>
  <c r="K2" i="1" s="1"/>
  <c r="I3" i="1"/>
  <c r="I4" i="1"/>
  <c r="K4" i="1" s="1"/>
  <c r="I18" i="1"/>
  <c r="K18" i="1" s="1"/>
  <c r="I9" i="1"/>
  <c r="K9" i="1" s="1"/>
  <c r="I10" i="1"/>
  <c r="K10" i="1" s="1"/>
  <c r="I5" i="1"/>
  <c r="K5" i="1" s="1"/>
  <c r="I19" i="1"/>
  <c r="K19" i="1" s="1"/>
  <c r="I11" i="1"/>
  <c r="K11" i="1" s="1"/>
  <c r="I20" i="1"/>
  <c r="K20" i="1" s="1"/>
  <c r="I25" i="1"/>
  <c r="K25" i="1" s="1"/>
  <c r="I13" i="1"/>
  <c r="K13" i="1" s="1"/>
  <c r="I8" i="1"/>
  <c r="K8" i="1" s="1"/>
  <c r="I22" i="1"/>
  <c r="K22" i="1" s="1"/>
  <c r="I12" i="1"/>
  <c r="K12" i="1" s="1"/>
  <c r="I21" i="1"/>
  <c r="K21" i="1" s="1"/>
  <c r="I23" i="1"/>
  <c r="K23" i="1" s="1"/>
  <c r="I24" i="1"/>
  <c r="K24" i="1" s="1"/>
  <c r="I6" i="1"/>
  <c r="K6" i="1" s="1"/>
  <c r="I7" i="1"/>
  <c r="K7" i="1" s="1"/>
  <c r="I14" i="1"/>
  <c r="K14" i="1" s="1"/>
  <c r="I29" i="1" l="1"/>
  <c r="K3" i="1"/>
  <c r="K30" i="1" s="1"/>
  <c r="I28" i="1"/>
  <c r="I30" i="1"/>
  <c r="K28" i="1" l="1"/>
  <c r="N14" i="1" s="1"/>
  <c r="K29" i="1"/>
  <c r="N15" i="1" s="1"/>
  <c r="N18" i="1" l="1"/>
</calcChain>
</file>

<file path=xl/sharedStrings.xml><?xml version="1.0" encoding="utf-8"?>
<sst xmlns="http://schemas.openxmlformats.org/spreadsheetml/2006/main" count="72" uniqueCount="27">
  <si>
    <t>Edad</t>
  </si>
  <si>
    <t>Sexo</t>
  </si>
  <si>
    <t>Ocupación</t>
  </si>
  <si>
    <t>Fecha desde que se registran tus datos</t>
  </si>
  <si>
    <t>Ingresa la cantidad de mensajes enviados / recibidos</t>
  </si>
  <si>
    <t>Cantidad de Amigos</t>
  </si>
  <si>
    <t>Masculino</t>
  </si>
  <si>
    <t>Estudio (Universitario / Terciario)</t>
  </si>
  <si>
    <t>Femenino</t>
  </si>
  <si>
    <t>Trabajo y estudio.</t>
  </si>
  <si>
    <t>Días usado</t>
  </si>
  <si>
    <t>Media</t>
  </si>
  <si>
    <t>Desviacion Estandar</t>
  </si>
  <si>
    <t>Varianza</t>
  </si>
  <si>
    <t>Trabajo</t>
  </si>
  <si>
    <t>Fecha encuesta</t>
  </si>
  <si>
    <t>Mensaje/Dia</t>
  </si>
  <si>
    <t>tamaño de la muestra</t>
  </si>
  <si>
    <t>media muestral</t>
  </si>
  <si>
    <t>PRUEBA HIPOTESIS PARA A CANTIDAD DE MENSAJES POR DIA</t>
  </si>
  <si>
    <t>H0: µ0=170 Ha: µ0&lt;170</t>
  </si>
  <si>
    <t>t=(x-H)/(S/n)=</t>
  </si>
  <si>
    <t xml:space="preserve">Media muestral (x) = </t>
  </si>
  <si>
    <t xml:space="preserve">Tamaño de la muestra (n) = </t>
  </si>
  <si>
    <t xml:space="preserve">Desviación estándar (s) =  </t>
  </si>
  <si>
    <t>Nivel de significancia (α) =</t>
  </si>
  <si>
    <t>t α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</si>
</sst>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1" fontId="0" fillId="5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164" fontId="2" fillId="7" borderId="0" xfId="0" applyNumberFormat="1" applyFont="1" applyFill="1" applyAlignment="1">
      <alignment wrapText="1"/>
    </xf>
    <xf numFmtId="164" fontId="0" fillId="7" borderId="0" xfId="0" applyNumberFormat="1" applyFill="1" applyAlignment="1">
      <alignment wrapText="1"/>
    </xf>
    <xf numFmtId="1" fontId="0" fillId="7" borderId="0" xfId="0" applyNumberFormat="1" applyFill="1" applyAlignment="1">
      <alignment wrapText="1"/>
    </xf>
    <xf numFmtId="0" fontId="3" fillId="7" borderId="0" xfId="0" applyFont="1" applyFill="1" applyAlignment="1">
      <alignment wrapText="1"/>
    </xf>
    <xf numFmtId="164" fontId="3" fillId="7" borderId="0" xfId="0" applyNumberFormat="1" applyFont="1" applyFill="1" applyAlignment="1">
      <alignment wrapText="1"/>
    </xf>
    <xf numFmtId="0" fontId="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 applyBorder="1" applyAlignment="1">
      <alignment wrapText="1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Relación</a:t>
            </a:r>
            <a:r>
              <a:rPr lang="es-MX" baseline="0"/>
              <a:t> Mensajes/Contactos</a:t>
            </a:r>
          </a:p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3277837663807286E-2"/>
                  <c:y val="-0.34561010308494067"/>
                </c:manualLayout>
              </c:layout>
              <c:numFmt formatCode="General" sourceLinked="0"/>
            </c:trendlineLbl>
          </c:trendline>
          <c:xVal>
            <c:numRef>
              <c:f>'Respuestas de formulario'!$G$5:$G$25</c:f>
              <c:numCache>
                <c:formatCode>0</c:formatCode>
                <c:ptCount val="21"/>
                <c:pt idx="0">
                  <c:v>2473</c:v>
                </c:pt>
                <c:pt idx="1">
                  <c:v>30162</c:v>
                </c:pt>
                <c:pt idx="2">
                  <c:v>54149</c:v>
                </c:pt>
                <c:pt idx="3">
                  <c:v>29925</c:v>
                </c:pt>
                <c:pt idx="4">
                  <c:v>7638</c:v>
                </c:pt>
                <c:pt idx="5">
                  <c:v>748</c:v>
                </c:pt>
                <c:pt idx="6">
                  <c:v>4336</c:v>
                </c:pt>
                <c:pt idx="7">
                  <c:v>36381</c:v>
                </c:pt>
                <c:pt idx="8">
                  <c:v>23859</c:v>
                </c:pt>
                <c:pt idx="9">
                  <c:v>51850</c:v>
                </c:pt>
                <c:pt idx="10">
                  <c:v>43499</c:v>
                </c:pt>
                <c:pt idx="11">
                  <c:v>26116</c:v>
                </c:pt>
                <c:pt idx="12">
                  <c:v>36436</c:v>
                </c:pt>
                <c:pt idx="13">
                  <c:v>16431</c:v>
                </c:pt>
                <c:pt idx="14">
                  <c:v>5459</c:v>
                </c:pt>
                <c:pt idx="15">
                  <c:v>3823</c:v>
                </c:pt>
                <c:pt idx="16">
                  <c:v>24705</c:v>
                </c:pt>
                <c:pt idx="17">
                  <c:v>43996</c:v>
                </c:pt>
                <c:pt idx="18">
                  <c:v>34351</c:v>
                </c:pt>
                <c:pt idx="19">
                  <c:v>39799</c:v>
                </c:pt>
                <c:pt idx="20">
                  <c:v>7090</c:v>
                </c:pt>
              </c:numCache>
            </c:numRef>
          </c:xVal>
          <c:yVal>
            <c:numRef>
              <c:f>'Respuestas de formulario'!$H$5:$H$25</c:f>
              <c:numCache>
                <c:formatCode>0</c:formatCode>
                <c:ptCount val="21"/>
                <c:pt idx="0">
                  <c:v>16</c:v>
                </c:pt>
                <c:pt idx="1">
                  <c:v>57</c:v>
                </c:pt>
                <c:pt idx="2">
                  <c:v>44</c:v>
                </c:pt>
                <c:pt idx="3">
                  <c:v>63</c:v>
                </c:pt>
                <c:pt idx="4">
                  <c:v>43</c:v>
                </c:pt>
                <c:pt idx="5">
                  <c:v>12</c:v>
                </c:pt>
                <c:pt idx="6">
                  <c:v>97</c:v>
                </c:pt>
                <c:pt idx="7">
                  <c:v>37</c:v>
                </c:pt>
                <c:pt idx="8">
                  <c:v>44</c:v>
                </c:pt>
                <c:pt idx="9">
                  <c:v>111</c:v>
                </c:pt>
                <c:pt idx="10">
                  <c:v>77</c:v>
                </c:pt>
                <c:pt idx="11">
                  <c:v>21</c:v>
                </c:pt>
                <c:pt idx="12">
                  <c:v>38</c:v>
                </c:pt>
                <c:pt idx="13">
                  <c:v>44</c:v>
                </c:pt>
                <c:pt idx="14">
                  <c:v>21</c:v>
                </c:pt>
                <c:pt idx="15">
                  <c:v>43</c:v>
                </c:pt>
                <c:pt idx="16">
                  <c:v>97</c:v>
                </c:pt>
                <c:pt idx="17">
                  <c:v>15</c:v>
                </c:pt>
                <c:pt idx="18">
                  <c:v>42</c:v>
                </c:pt>
                <c:pt idx="19">
                  <c:v>29</c:v>
                </c:pt>
                <c:pt idx="20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8944"/>
        <c:axId val="42379520"/>
      </c:scatterChart>
      <c:valAx>
        <c:axId val="423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MENSAJES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2379520"/>
        <c:crosses val="autoZero"/>
        <c:crossBetween val="midCat"/>
      </c:valAx>
      <c:valAx>
        <c:axId val="4237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CONTACTOS</a:t>
                </a:r>
              </a:p>
              <a:p>
                <a:pPr>
                  <a:defRPr/>
                </a:pPr>
                <a:endParaRPr lang="es-MX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2378944"/>
        <c:crosses val="autoZero"/>
        <c:crossBetween val="midCat"/>
      </c:valAx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Relación</a:t>
            </a:r>
            <a:r>
              <a:rPr lang="es-MX" baseline="0"/>
              <a:t> Mensajes/Día</a:t>
            </a:r>
            <a:endParaRPr lang="es-MX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86364620286924"/>
                  <c:y val="-0.27621543307086627"/>
                </c:manualLayout>
              </c:layout>
              <c:numFmt formatCode="General" sourceLinked="0"/>
            </c:trendlineLbl>
          </c:trendline>
          <c:xVal>
            <c:numRef>
              <c:f>'Respuestas de formulario'!$G$2:$G$25</c:f>
              <c:numCache>
                <c:formatCode>0</c:formatCode>
                <c:ptCount val="24"/>
                <c:pt idx="0">
                  <c:v>10037</c:v>
                </c:pt>
                <c:pt idx="1">
                  <c:v>9536</c:v>
                </c:pt>
                <c:pt idx="2">
                  <c:v>3202</c:v>
                </c:pt>
                <c:pt idx="3">
                  <c:v>2473</c:v>
                </c:pt>
                <c:pt idx="4">
                  <c:v>30162</c:v>
                </c:pt>
                <c:pt idx="5">
                  <c:v>54149</c:v>
                </c:pt>
                <c:pt idx="6">
                  <c:v>29925</c:v>
                </c:pt>
                <c:pt idx="7">
                  <c:v>7638</c:v>
                </c:pt>
                <c:pt idx="8">
                  <c:v>748</c:v>
                </c:pt>
                <c:pt idx="9">
                  <c:v>4336</c:v>
                </c:pt>
                <c:pt idx="10">
                  <c:v>36381</c:v>
                </c:pt>
                <c:pt idx="11">
                  <c:v>23859</c:v>
                </c:pt>
                <c:pt idx="12">
                  <c:v>51850</c:v>
                </c:pt>
                <c:pt idx="13">
                  <c:v>43499</c:v>
                </c:pt>
                <c:pt idx="14">
                  <c:v>26116</c:v>
                </c:pt>
                <c:pt idx="15">
                  <c:v>36436</c:v>
                </c:pt>
                <c:pt idx="16">
                  <c:v>16431</c:v>
                </c:pt>
                <c:pt idx="17">
                  <c:v>5459</c:v>
                </c:pt>
                <c:pt idx="18">
                  <c:v>3823</c:v>
                </c:pt>
                <c:pt idx="19">
                  <c:v>24705</c:v>
                </c:pt>
                <c:pt idx="20">
                  <c:v>43996</c:v>
                </c:pt>
                <c:pt idx="21">
                  <c:v>34351</c:v>
                </c:pt>
                <c:pt idx="22">
                  <c:v>39799</c:v>
                </c:pt>
                <c:pt idx="23">
                  <c:v>7090</c:v>
                </c:pt>
              </c:numCache>
            </c:numRef>
          </c:xVal>
          <c:yVal>
            <c:numRef>
              <c:f>'Respuestas de formulario'!$I$2:$I$25</c:f>
              <c:numCache>
                <c:formatCode>0</c:formatCode>
                <c:ptCount val="24"/>
                <c:pt idx="0">
                  <c:v>591.55400462963007</c:v>
                </c:pt>
                <c:pt idx="1">
                  <c:v>379.63685185185022</c:v>
                </c:pt>
                <c:pt idx="2">
                  <c:v>394.70082175925927</c:v>
                </c:pt>
                <c:pt idx="3">
                  <c:v>381.90099537037167</c:v>
                </c:pt>
                <c:pt idx="4">
                  <c:v>743</c:v>
                </c:pt>
                <c:pt idx="5">
                  <c:v>685</c:v>
                </c:pt>
                <c:pt idx="6">
                  <c:v>601</c:v>
                </c:pt>
                <c:pt idx="7">
                  <c:v>574.88466435185546</c:v>
                </c:pt>
                <c:pt idx="8">
                  <c:v>735.88854166666715</c:v>
                </c:pt>
                <c:pt idx="9">
                  <c:v>564.54070601851708</c:v>
                </c:pt>
                <c:pt idx="10">
                  <c:v>580</c:v>
                </c:pt>
                <c:pt idx="11">
                  <c:v>506</c:v>
                </c:pt>
                <c:pt idx="12">
                  <c:v>506.50340277778014</c:v>
                </c:pt>
                <c:pt idx="13">
                  <c:v>558.51090277777985</c:v>
                </c:pt>
                <c:pt idx="14">
                  <c:v>451.52357638889225</c:v>
                </c:pt>
                <c:pt idx="15">
                  <c:v>673.55217592592817</c:v>
                </c:pt>
                <c:pt idx="16">
                  <c:v>492.73563657407067</c:v>
                </c:pt>
                <c:pt idx="17">
                  <c:v>379.67834490740643</c:v>
                </c:pt>
                <c:pt idx="18">
                  <c:v>428.05596064814745</c:v>
                </c:pt>
                <c:pt idx="19">
                  <c:v>511</c:v>
                </c:pt>
                <c:pt idx="20">
                  <c:v>625</c:v>
                </c:pt>
                <c:pt idx="21">
                  <c:v>568</c:v>
                </c:pt>
                <c:pt idx="22">
                  <c:v>600</c:v>
                </c:pt>
                <c:pt idx="23">
                  <c:v>521.63152777777577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248"/>
        <c:axId val="42381824"/>
      </c:scatterChart>
      <c:valAx>
        <c:axId val="423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MENSAJES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2381824"/>
        <c:crosses val="autoZero"/>
        <c:crossBetween val="midCat"/>
      </c:valAx>
      <c:valAx>
        <c:axId val="4238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DIAS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2381248"/>
        <c:crosses val="autoZero"/>
        <c:crossBetween val="midCat"/>
      </c:valAx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Relacion por Sexo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'Respuestas de formulario'!$D$32:$D$33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'Respuestas de formulario'!$E$32:$E$33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33</xdr:row>
      <xdr:rowOff>142875</xdr:rowOff>
    </xdr:from>
    <xdr:to>
      <xdr:col>5</xdr:col>
      <xdr:colOff>497417</xdr:colOff>
      <xdr:row>54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733425</xdr:colOff>
      <xdr:row>34</xdr:row>
      <xdr:rowOff>0</xdr:rowOff>
    </xdr:from>
    <xdr:to>
      <xdr:col>9</xdr:col>
      <xdr:colOff>1058333</xdr:colOff>
      <xdr:row>54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31751</xdr:colOff>
      <xdr:row>38</xdr:row>
      <xdr:rowOff>127001</xdr:rowOff>
    </xdr:from>
    <xdr:to>
      <xdr:col>14</xdr:col>
      <xdr:colOff>1068918</xdr:colOff>
      <xdr:row>56</xdr:row>
      <xdr:rowOff>10584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="90" zoomScaleNormal="90" workbookViewId="0">
      <pane ySplit="1" topLeftCell="A2" activePane="bottomLeft" state="frozen"/>
      <selection pane="bottomLeft" activeCell="J17" sqref="J17"/>
    </sheetView>
  </sheetViews>
  <sheetFormatPr baseColWidth="10" defaultColWidth="17.140625" defaultRowHeight="12.75" customHeight="1" x14ac:dyDescent="0.2"/>
  <cols>
    <col min="1" max="1" width="20" customWidth="1"/>
    <col min="12" max="12" width="4.140625" customWidth="1"/>
    <col min="13" max="13" width="35.85546875" bestFit="1" customWidth="1"/>
  </cols>
  <sheetData>
    <row r="1" spans="2:15" ht="37.5" customHeight="1" x14ac:dyDescent="0.2">
      <c r="B1" s="18" t="s">
        <v>15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10</v>
      </c>
      <c r="J1" s="5"/>
      <c r="K1" s="13" t="s">
        <v>16</v>
      </c>
      <c r="L1" s="4"/>
      <c r="M1" s="5"/>
      <c r="N1" s="5"/>
      <c r="O1" s="5"/>
    </row>
    <row r="2" spans="2:15" ht="12.75" customHeight="1" x14ac:dyDescent="0.2">
      <c r="B2" s="20">
        <v>42123.55400462963</v>
      </c>
      <c r="C2" s="16">
        <v>19</v>
      </c>
      <c r="D2" s="16" t="s">
        <v>8</v>
      </c>
      <c r="E2" s="16" t="s">
        <v>7</v>
      </c>
      <c r="F2" s="21">
        <v>41532</v>
      </c>
      <c r="G2" s="22">
        <v>10037</v>
      </c>
      <c r="H2" s="22">
        <v>15</v>
      </c>
      <c r="I2" s="22">
        <f t="shared" ref="I2:I25" si="0">B2-F2</f>
        <v>591.55400462963007</v>
      </c>
      <c r="J2" s="4"/>
      <c r="K2" s="14">
        <f>G2/I2</f>
        <v>16.967174461584673</v>
      </c>
      <c r="L2" s="4"/>
      <c r="M2" s="4"/>
      <c r="N2" s="4"/>
      <c r="O2" s="4"/>
    </row>
    <row r="3" spans="2:15" ht="12.75" customHeight="1" x14ac:dyDescent="0.2">
      <c r="B3" s="20">
        <v>42123.63685185185</v>
      </c>
      <c r="C3" s="16">
        <v>21</v>
      </c>
      <c r="D3" s="16" t="s">
        <v>8</v>
      </c>
      <c r="E3" s="16" t="s">
        <v>7</v>
      </c>
      <c r="F3" s="21">
        <v>41744</v>
      </c>
      <c r="G3" s="22">
        <v>9536</v>
      </c>
      <c r="H3" s="22">
        <v>11</v>
      </c>
      <c r="I3" s="22">
        <f t="shared" si="0"/>
        <v>379.63685185185022</v>
      </c>
      <c r="J3" s="4"/>
      <c r="K3" s="14">
        <f t="shared" ref="K3:K25" si="1">G3/I3</f>
        <v>25.11874164345177</v>
      </c>
      <c r="L3" s="4"/>
      <c r="O3" s="4"/>
    </row>
    <row r="4" spans="2:15" ht="12.75" customHeight="1" x14ac:dyDescent="0.2">
      <c r="B4" s="20">
        <v>42123.700821759259</v>
      </c>
      <c r="C4" s="16">
        <v>25</v>
      </c>
      <c r="D4" s="16" t="s">
        <v>8</v>
      </c>
      <c r="E4" s="16" t="s">
        <v>7</v>
      </c>
      <c r="F4" s="21">
        <v>41729</v>
      </c>
      <c r="G4" s="22">
        <v>3202</v>
      </c>
      <c r="H4" s="22">
        <v>4</v>
      </c>
      <c r="I4" s="22">
        <f t="shared" si="0"/>
        <v>394.70082175925927</v>
      </c>
      <c r="J4" s="4"/>
      <c r="K4" s="14">
        <f t="shared" si="1"/>
        <v>8.1124736090694096</v>
      </c>
      <c r="L4" s="4"/>
      <c r="O4" s="4"/>
    </row>
    <row r="5" spans="2:15" ht="12.75" customHeight="1" x14ac:dyDescent="0.2">
      <c r="B5" s="20">
        <v>42125.900995370372</v>
      </c>
      <c r="C5" s="16">
        <v>19</v>
      </c>
      <c r="D5" s="16" t="s">
        <v>8</v>
      </c>
      <c r="E5" s="16" t="s">
        <v>7</v>
      </c>
      <c r="F5" s="21">
        <v>41744</v>
      </c>
      <c r="G5" s="22">
        <v>2473</v>
      </c>
      <c r="H5" s="22">
        <v>16</v>
      </c>
      <c r="I5" s="22">
        <f t="shared" si="0"/>
        <v>381.90099537037167</v>
      </c>
      <c r="J5" s="4"/>
      <c r="K5" s="14">
        <f t="shared" si="1"/>
        <v>6.4755002735765537</v>
      </c>
      <c r="L5" s="4"/>
      <c r="O5" s="4"/>
    </row>
    <row r="6" spans="2:15" ht="12.75" customHeight="1" x14ac:dyDescent="0.2">
      <c r="B6" s="20">
        <v>42130</v>
      </c>
      <c r="C6" s="16">
        <v>19</v>
      </c>
      <c r="D6" s="16" t="s">
        <v>8</v>
      </c>
      <c r="E6" s="16" t="s">
        <v>7</v>
      </c>
      <c r="F6" s="21">
        <v>41387</v>
      </c>
      <c r="G6" s="22">
        <v>30162</v>
      </c>
      <c r="H6" s="22">
        <v>57</v>
      </c>
      <c r="I6" s="22">
        <f t="shared" si="0"/>
        <v>743</v>
      </c>
      <c r="J6" s="4"/>
      <c r="K6" s="14">
        <f t="shared" si="1"/>
        <v>40.594885598923284</v>
      </c>
      <c r="L6" s="4"/>
      <c r="O6" s="4"/>
    </row>
    <row r="7" spans="2:15" ht="12.75" customHeight="1" x14ac:dyDescent="0.2">
      <c r="B7" s="20">
        <v>42135</v>
      </c>
      <c r="C7" s="16">
        <v>23</v>
      </c>
      <c r="D7" s="16" t="s">
        <v>8</v>
      </c>
      <c r="E7" s="16" t="s">
        <v>7</v>
      </c>
      <c r="F7" s="21">
        <v>41450</v>
      </c>
      <c r="G7" s="22">
        <v>54149</v>
      </c>
      <c r="H7" s="22">
        <v>44</v>
      </c>
      <c r="I7" s="22">
        <f t="shared" si="0"/>
        <v>685</v>
      </c>
      <c r="J7" s="4"/>
      <c r="K7" s="14">
        <f t="shared" si="1"/>
        <v>79.049635036496355</v>
      </c>
      <c r="L7" s="4"/>
      <c r="O7" s="4"/>
    </row>
    <row r="8" spans="2:15" ht="12.75" customHeight="1" x14ac:dyDescent="0.2">
      <c r="B8" s="20">
        <v>42130</v>
      </c>
      <c r="C8" s="16">
        <v>24</v>
      </c>
      <c r="D8" s="16" t="s">
        <v>8</v>
      </c>
      <c r="E8" s="16" t="s">
        <v>7</v>
      </c>
      <c r="F8" s="21">
        <v>41529</v>
      </c>
      <c r="G8" s="22">
        <v>29925</v>
      </c>
      <c r="H8" s="22">
        <v>63</v>
      </c>
      <c r="I8" s="22">
        <f t="shared" si="0"/>
        <v>601</v>
      </c>
      <c r="J8" s="4"/>
      <c r="K8" s="14">
        <f t="shared" si="1"/>
        <v>49.792013311148089</v>
      </c>
      <c r="L8" s="4"/>
      <c r="O8" s="4"/>
    </row>
    <row r="9" spans="2:15" ht="12.75" customHeight="1" x14ac:dyDescent="0.2">
      <c r="B9" s="20">
        <v>42123.884664351855</v>
      </c>
      <c r="C9" s="16">
        <v>53</v>
      </c>
      <c r="D9" s="16" t="s">
        <v>8</v>
      </c>
      <c r="E9" s="23" t="s">
        <v>14</v>
      </c>
      <c r="F9" s="21">
        <v>41549</v>
      </c>
      <c r="G9" s="22">
        <v>7638</v>
      </c>
      <c r="H9" s="22">
        <v>43</v>
      </c>
      <c r="I9" s="22">
        <f t="shared" si="0"/>
        <v>574.88466435185546</v>
      </c>
      <c r="J9" s="4"/>
      <c r="K9" s="14">
        <f t="shared" si="1"/>
        <v>13.286143245117421</v>
      </c>
      <c r="L9" s="4"/>
      <c r="M9" s="28" t="s">
        <v>19</v>
      </c>
      <c r="N9" s="28"/>
      <c r="O9" s="28"/>
    </row>
    <row r="10" spans="2:15" ht="12.75" customHeight="1" x14ac:dyDescent="0.2">
      <c r="B10" s="20">
        <v>42125.888541666667</v>
      </c>
      <c r="C10" s="16">
        <v>23</v>
      </c>
      <c r="D10" s="16" t="s">
        <v>8</v>
      </c>
      <c r="E10" s="16" t="s">
        <v>9</v>
      </c>
      <c r="F10" s="21">
        <v>41390</v>
      </c>
      <c r="G10" s="22">
        <v>748</v>
      </c>
      <c r="H10" s="22">
        <v>12</v>
      </c>
      <c r="I10" s="22">
        <f t="shared" si="0"/>
        <v>735.88854166666715</v>
      </c>
      <c r="J10" s="4"/>
      <c r="K10" s="14">
        <f t="shared" si="1"/>
        <v>1.0164582781869418</v>
      </c>
      <c r="L10" s="4"/>
      <c r="M10" s="29"/>
      <c r="N10" s="29"/>
      <c r="O10" s="29"/>
    </row>
    <row r="11" spans="2:15" ht="12.75" customHeight="1" x14ac:dyDescent="0.2">
      <c r="B11" s="20">
        <v>42131.540706018517</v>
      </c>
      <c r="C11" s="16">
        <v>48</v>
      </c>
      <c r="D11" s="16" t="s">
        <v>8</v>
      </c>
      <c r="E11" s="16" t="s">
        <v>9</v>
      </c>
      <c r="F11" s="21">
        <v>41567</v>
      </c>
      <c r="G11" s="22">
        <v>4336</v>
      </c>
      <c r="H11" s="22">
        <v>97</v>
      </c>
      <c r="I11" s="22">
        <f t="shared" si="0"/>
        <v>564.54070601851708</v>
      </c>
      <c r="J11" s="4"/>
      <c r="K11" s="14">
        <f t="shared" si="1"/>
        <v>7.6805799011024334</v>
      </c>
      <c r="L11" s="4"/>
      <c r="M11" s="25" t="s">
        <v>20</v>
      </c>
      <c r="N11" s="26"/>
      <c r="O11" s="26"/>
    </row>
    <row r="12" spans="2:15" ht="12.75" customHeight="1" x14ac:dyDescent="0.2">
      <c r="B12" s="20">
        <v>42139</v>
      </c>
      <c r="C12" s="16">
        <v>17</v>
      </c>
      <c r="D12" s="16" t="s">
        <v>8</v>
      </c>
      <c r="E12" s="16" t="s">
        <v>9</v>
      </c>
      <c r="F12" s="21">
        <v>41559</v>
      </c>
      <c r="G12" s="22">
        <v>36381</v>
      </c>
      <c r="H12" s="22">
        <v>37</v>
      </c>
      <c r="I12" s="22">
        <f t="shared" si="0"/>
        <v>580</v>
      </c>
      <c r="J12" s="4"/>
      <c r="K12" s="14">
        <f t="shared" si="1"/>
        <v>62.725862068965519</v>
      </c>
      <c r="L12" s="4"/>
      <c r="M12" s="26"/>
      <c r="N12" s="26"/>
      <c r="O12" s="26"/>
    </row>
    <row r="13" spans="2:15" ht="12.75" customHeight="1" x14ac:dyDescent="0.2">
      <c r="B13" s="20">
        <v>42139</v>
      </c>
      <c r="C13" s="16">
        <v>21</v>
      </c>
      <c r="D13" s="16" t="s">
        <v>8</v>
      </c>
      <c r="E13" s="16" t="s">
        <v>9</v>
      </c>
      <c r="F13" s="21">
        <v>41633</v>
      </c>
      <c r="G13" s="22">
        <v>23859</v>
      </c>
      <c r="H13" s="22">
        <v>44</v>
      </c>
      <c r="I13" s="22">
        <f t="shared" si="0"/>
        <v>506</v>
      </c>
      <c r="J13" s="4"/>
      <c r="K13" s="14">
        <f t="shared" si="1"/>
        <v>47.152173913043477</v>
      </c>
      <c r="L13" s="4"/>
      <c r="M13" s="25" t="s">
        <v>23</v>
      </c>
      <c r="N13" s="27">
        <f>24</f>
        <v>24</v>
      </c>
      <c r="O13" s="26"/>
    </row>
    <row r="14" spans="2:15" ht="12.75" customHeight="1" x14ac:dyDescent="0.2">
      <c r="B14" s="20">
        <v>42123.50340277778</v>
      </c>
      <c r="C14" s="16">
        <v>24</v>
      </c>
      <c r="D14" s="23" t="s">
        <v>8</v>
      </c>
      <c r="E14" s="16" t="s">
        <v>7</v>
      </c>
      <c r="F14" s="21">
        <v>41617</v>
      </c>
      <c r="G14" s="22">
        <v>51850</v>
      </c>
      <c r="H14" s="22">
        <v>111</v>
      </c>
      <c r="I14" s="22">
        <f t="shared" si="0"/>
        <v>506.50340277778014</v>
      </c>
      <c r="J14" s="4"/>
      <c r="K14" s="14">
        <f t="shared" si="1"/>
        <v>102.36851266080895</v>
      </c>
      <c r="L14" s="4"/>
      <c r="M14" s="25" t="s">
        <v>22</v>
      </c>
      <c r="N14" s="27">
        <f>K28</f>
        <v>40.248137604921439</v>
      </c>
      <c r="O14" s="26"/>
    </row>
    <row r="15" spans="2:15" ht="12.75" customHeight="1" x14ac:dyDescent="0.2">
      <c r="B15" s="20">
        <v>42123.51090277778</v>
      </c>
      <c r="C15" s="16">
        <v>21</v>
      </c>
      <c r="D15" s="16" t="s">
        <v>6</v>
      </c>
      <c r="E15" s="16" t="s">
        <v>7</v>
      </c>
      <c r="F15" s="21">
        <v>41565</v>
      </c>
      <c r="G15" s="22">
        <v>43499</v>
      </c>
      <c r="H15" s="22">
        <v>77</v>
      </c>
      <c r="I15" s="22">
        <f t="shared" si="0"/>
        <v>558.51090277777985</v>
      </c>
      <c r="J15" s="4"/>
      <c r="K15" s="14">
        <f t="shared" si="1"/>
        <v>77.883886928000351</v>
      </c>
      <c r="L15" s="4"/>
      <c r="M15" s="25" t="s">
        <v>24</v>
      </c>
      <c r="N15" s="27">
        <f>K29</f>
        <v>28.490493021586019</v>
      </c>
      <c r="O15" s="26"/>
    </row>
    <row r="16" spans="2:15" ht="12.75" customHeight="1" x14ac:dyDescent="0.2">
      <c r="B16" s="20">
        <v>42123.523576388892</v>
      </c>
      <c r="C16" s="16">
        <v>25</v>
      </c>
      <c r="D16" s="16" t="s">
        <v>6</v>
      </c>
      <c r="E16" s="16" t="s">
        <v>7</v>
      </c>
      <c r="F16" s="21">
        <v>41672</v>
      </c>
      <c r="G16" s="22">
        <v>26116</v>
      </c>
      <c r="H16" s="22">
        <v>21</v>
      </c>
      <c r="I16" s="22">
        <f t="shared" si="0"/>
        <v>451.52357638889225</v>
      </c>
      <c r="J16" s="4"/>
      <c r="K16" s="14">
        <f t="shared" si="1"/>
        <v>57.839726130948648</v>
      </c>
      <c r="L16" s="4"/>
      <c r="M16" s="25" t="s">
        <v>25</v>
      </c>
      <c r="N16" s="27">
        <v>0.05</v>
      </c>
      <c r="O16" s="26"/>
    </row>
    <row r="17" spans="1:15" ht="12.75" customHeight="1" x14ac:dyDescent="0.2">
      <c r="B17" s="20">
        <v>42123.552175925928</v>
      </c>
      <c r="C17" s="16">
        <v>20</v>
      </c>
      <c r="D17" s="16" t="s">
        <v>6</v>
      </c>
      <c r="E17" s="16" t="s">
        <v>7</v>
      </c>
      <c r="F17" s="21">
        <v>41450</v>
      </c>
      <c r="G17" s="22">
        <v>36436</v>
      </c>
      <c r="H17" s="22">
        <v>38</v>
      </c>
      <c r="I17" s="22">
        <f t="shared" si="0"/>
        <v>673.55217592592817</v>
      </c>
      <c r="K17" s="14">
        <f t="shared" si="1"/>
        <v>54.095289574132316</v>
      </c>
      <c r="M17" s="25" t="s">
        <v>26</v>
      </c>
      <c r="N17" s="27">
        <v>-1.714</v>
      </c>
      <c r="O17" s="26"/>
    </row>
    <row r="18" spans="1:15" ht="12.75" customHeight="1" x14ac:dyDescent="0.2">
      <c r="B18" s="20">
        <v>42123.735636574071</v>
      </c>
      <c r="C18" s="16">
        <v>23</v>
      </c>
      <c r="D18" s="16" t="s">
        <v>6</v>
      </c>
      <c r="E18" s="16" t="s">
        <v>7</v>
      </c>
      <c r="F18" s="21">
        <v>41631</v>
      </c>
      <c r="G18" s="22">
        <v>16431</v>
      </c>
      <c r="H18" s="22">
        <v>44</v>
      </c>
      <c r="I18" s="22">
        <f t="shared" si="0"/>
        <v>492.73563657407067</v>
      </c>
      <c r="K18" s="14">
        <f t="shared" si="1"/>
        <v>33.34648192739354</v>
      </c>
      <c r="M18" s="25" t="s">
        <v>21</v>
      </c>
      <c r="N18" s="27">
        <f>(N14-170)/(N15/24)</f>
        <v>-109.30118671946138</v>
      </c>
      <c r="O18" s="26"/>
    </row>
    <row r="19" spans="1:15" ht="12.75" customHeight="1" x14ac:dyDescent="0.2">
      <c r="B19" s="20">
        <v>42130.678344907406</v>
      </c>
      <c r="C19" s="16">
        <v>22</v>
      </c>
      <c r="D19" s="16" t="s">
        <v>6</v>
      </c>
      <c r="E19" s="16" t="s">
        <v>7</v>
      </c>
      <c r="F19" s="21">
        <v>41751</v>
      </c>
      <c r="G19" s="22">
        <v>5459</v>
      </c>
      <c r="H19" s="22">
        <v>21</v>
      </c>
      <c r="I19" s="22">
        <f t="shared" si="0"/>
        <v>379.67834490740643</v>
      </c>
      <c r="K19" s="14">
        <f t="shared" si="1"/>
        <v>14.377959852651871</v>
      </c>
      <c r="M19" s="17"/>
      <c r="N19" s="17"/>
    </row>
    <row r="20" spans="1:15" ht="12.75" customHeight="1" x14ac:dyDescent="0.2">
      <c r="B20" s="20">
        <v>42132.055960648147</v>
      </c>
      <c r="C20" s="16">
        <v>23</v>
      </c>
      <c r="D20" s="16" t="s">
        <v>6</v>
      </c>
      <c r="E20" s="16" t="s">
        <v>7</v>
      </c>
      <c r="F20" s="24">
        <v>41704</v>
      </c>
      <c r="G20" s="22">
        <v>3823</v>
      </c>
      <c r="H20" s="22">
        <v>43</v>
      </c>
      <c r="I20" s="22">
        <f t="shared" si="0"/>
        <v>428.05596064814745</v>
      </c>
      <c r="K20" s="14">
        <f t="shared" si="1"/>
        <v>8.9310752599060788</v>
      </c>
    </row>
    <row r="21" spans="1:15" ht="12.75" customHeight="1" x14ac:dyDescent="0.2">
      <c r="B21" s="20">
        <v>42130</v>
      </c>
      <c r="C21" s="16">
        <v>18</v>
      </c>
      <c r="D21" s="16" t="s">
        <v>6</v>
      </c>
      <c r="E21" s="16" t="s">
        <v>7</v>
      </c>
      <c r="F21" s="21">
        <v>41619</v>
      </c>
      <c r="G21" s="22">
        <v>24705</v>
      </c>
      <c r="H21" s="22">
        <v>97</v>
      </c>
      <c r="I21" s="22">
        <f t="shared" si="0"/>
        <v>511</v>
      </c>
      <c r="K21" s="14">
        <f t="shared" si="1"/>
        <v>48.346379647749508</v>
      </c>
    </row>
    <row r="22" spans="1:15" ht="12.75" customHeight="1" x14ac:dyDescent="0.2">
      <c r="B22" s="20">
        <v>42135</v>
      </c>
      <c r="C22" s="16">
        <v>19</v>
      </c>
      <c r="D22" s="16" t="s">
        <v>6</v>
      </c>
      <c r="E22" s="16" t="s">
        <v>7</v>
      </c>
      <c r="F22" s="21">
        <v>41510</v>
      </c>
      <c r="G22" s="22">
        <v>43996</v>
      </c>
      <c r="H22" s="22">
        <v>15</v>
      </c>
      <c r="I22" s="22">
        <f t="shared" si="0"/>
        <v>625</v>
      </c>
      <c r="K22" s="14">
        <f t="shared" si="1"/>
        <v>70.393600000000006</v>
      </c>
    </row>
    <row r="23" spans="1:15" ht="12.75" customHeight="1" x14ac:dyDescent="0.2">
      <c r="B23" s="20">
        <v>42135</v>
      </c>
      <c r="C23" s="16">
        <v>20</v>
      </c>
      <c r="D23" s="16" t="s">
        <v>6</v>
      </c>
      <c r="E23" s="16" t="s">
        <v>7</v>
      </c>
      <c r="F23" s="21">
        <v>41567</v>
      </c>
      <c r="G23" s="22">
        <v>34351</v>
      </c>
      <c r="H23" s="22">
        <v>42</v>
      </c>
      <c r="I23" s="22">
        <f t="shared" si="0"/>
        <v>568</v>
      </c>
      <c r="K23" s="14">
        <f t="shared" si="1"/>
        <v>60.477112676056336</v>
      </c>
    </row>
    <row r="24" spans="1:15" ht="12.75" customHeight="1" x14ac:dyDescent="0.2">
      <c r="B24" s="20">
        <v>42135</v>
      </c>
      <c r="C24" s="16">
        <v>25</v>
      </c>
      <c r="D24" s="16" t="s">
        <v>6</v>
      </c>
      <c r="E24" s="16" t="s">
        <v>7</v>
      </c>
      <c r="F24" s="21">
        <v>41535</v>
      </c>
      <c r="G24" s="22">
        <v>39799</v>
      </c>
      <c r="H24" s="22">
        <v>29</v>
      </c>
      <c r="I24" s="22">
        <f t="shared" si="0"/>
        <v>600</v>
      </c>
      <c r="K24" s="14">
        <f t="shared" si="1"/>
        <v>66.331666666666663</v>
      </c>
    </row>
    <row r="25" spans="1:15" ht="12.75" customHeight="1" x14ac:dyDescent="0.2">
      <c r="B25" s="20">
        <v>42133.631527777776</v>
      </c>
      <c r="C25" s="16">
        <v>28</v>
      </c>
      <c r="D25" s="16" t="s">
        <v>6</v>
      </c>
      <c r="E25" s="16" t="s">
        <v>9</v>
      </c>
      <c r="F25" s="21">
        <v>41612</v>
      </c>
      <c r="G25" s="22">
        <v>7090</v>
      </c>
      <c r="H25" s="22">
        <v>14</v>
      </c>
      <c r="I25" s="22">
        <f t="shared" si="0"/>
        <v>521.63152777777577</v>
      </c>
      <c r="K25" s="14">
        <f t="shared" si="1"/>
        <v>13.591969853134461</v>
      </c>
    </row>
    <row r="26" spans="1:15" ht="12.75" customHeight="1" x14ac:dyDescent="0.2">
      <c r="B26" s="6"/>
      <c r="C26" s="7"/>
      <c r="D26" s="7"/>
      <c r="E26" s="7"/>
      <c r="F26" s="8"/>
      <c r="G26" s="9"/>
      <c r="H26" s="9"/>
      <c r="I26" s="9"/>
    </row>
    <row r="27" spans="1:15" ht="12.75" customHeight="1" x14ac:dyDescent="0.2">
      <c r="B27" s="6"/>
      <c r="C27" s="7"/>
      <c r="D27" s="7"/>
      <c r="E27" s="7"/>
      <c r="F27" s="8"/>
      <c r="G27" s="9"/>
      <c r="H27" s="9"/>
      <c r="I27" s="9"/>
    </row>
    <row r="28" spans="1:15" ht="12.75" customHeight="1" x14ac:dyDescent="0.2">
      <c r="A28" s="10" t="s">
        <v>11</v>
      </c>
      <c r="B28" s="11"/>
      <c r="C28" s="2">
        <f t="shared" ref="C28:H28" si="2">AVERAGE(C2:C25)</f>
        <v>24.166666666666668</v>
      </c>
      <c r="D28" s="2"/>
      <c r="E28" s="2"/>
      <c r="F28" s="2"/>
      <c r="G28" s="2">
        <f t="shared" si="2"/>
        <v>22750.041666666668</v>
      </c>
      <c r="H28" s="2">
        <f t="shared" si="2"/>
        <v>41.458333333333336</v>
      </c>
      <c r="I28" s="2">
        <f>AVERAGE(I2:I25)</f>
        <v>543.92908805941386</v>
      </c>
      <c r="K28" s="1">
        <f>AVERAGE(K2:K25)</f>
        <v>40.248137604921439</v>
      </c>
    </row>
    <row r="29" spans="1:15" ht="12.75" customHeight="1" x14ac:dyDescent="0.2">
      <c r="A29" s="10" t="s">
        <v>12</v>
      </c>
      <c r="B29" s="12"/>
      <c r="C29" s="1">
        <f t="shared" ref="C29:G29" si="3">STDEVA(C2:C25)</f>
        <v>8.5651806075867274</v>
      </c>
      <c r="D29" s="1"/>
      <c r="E29" s="1"/>
      <c r="F29" s="1"/>
      <c r="G29" s="1">
        <f t="shared" si="3"/>
        <v>17142.885228417945</v>
      </c>
      <c r="H29" s="1">
        <f>STDEVA(H2:H25)</f>
        <v>29.50604826231346</v>
      </c>
      <c r="I29" s="1">
        <f>STDEVA(I2:I25)</f>
        <v>107.01443644989529</v>
      </c>
      <c r="K29" s="1">
        <f>STDEVA(K2:K25)</f>
        <v>28.490493021586019</v>
      </c>
    </row>
    <row r="30" spans="1:15" ht="12.75" customHeight="1" x14ac:dyDescent="0.2">
      <c r="A30" s="10" t="s">
        <v>13</v>
      </c>
      <c r="B30" s="12"/>
      <c r="C30" s="1">
        <f t="shared" ref="C30:H30" si="4">VAR(C2:C25)</f>
        <v>73.362318840579732</v>
      </c>
      <c r="D30" s="1"/>
      <c r="E30" s="1"/>
      <c r="F30" s="1"/>
      <c r="G30" s="1">
        <f t="shared" si="4"/>
        <v>293878513.95471019</v>
      </c>
      <c r="H30" s="1">
        <f t="shared" si="4"/>
        <v>870.60688405797111</v>
      </c>
      <c r="I30" s="1">
        <f>VAR(I2:I25)</f>
        <v>11452.089608688677</v>
      </c>
      <c r="K30" s="1">
        <f>VAR(K2:K25)</f>
        <v>811.70819261304166</v>
      </c>
    </row>
    <row r="32" spans="1:15" ht="12.75" customHeight="1" x14ac:dyDescent="0.2">
      <c r="D32" s="3" t="s">
        <v>6</v>
      </c>
      <c r="E32" s="3">
        <v>11</v>
      </c>
    </row>
    <row r="33" spans="4:5" ht="12.75" customHeight="1" x14ac:dyDescent="0.2">
      <c r="D33" s="3" t="s">
        <v>8</v>
      </c>
      <c r="E33" s="3">
        <v>13</v>
      </c>
    </row>
    <row r="59" spans="2:3" ht="12.75" customHeight="1" x14ac:dyDescent="0.2">
      <c r="B59" s="15" t="s">
        <v>17</v>
      </c>
      <c r="C59" s="16">
        <v>23</v>
      </c>
    </row>
    <row r="60" spans="2:3" ht="12.75" customHeight="1" x14ac:dyDescent="0.2">
      <c r="B60" s="15" t="s">
        <v>18</v>
      </c>
      <c r="C60" s="16"/>
    </row>
  </sheetData>
  <autoFilter ref="B1:I25">
    <sortState ref="B2:I25">
      <sortCondition ref="D1:D25"/>
    </sortState>
  </autoFilter>
  <mergeCells count="2">
    <mergeCell ref="M19:N19"/>
    <mergeCell ref="M9:O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Tincho</dc:creator>
  <cp:lastModifiedBy>pako_haedo@hotmail.com</cp:lastModifiedBy>
  <dcterms:created xsi:type="dcterms:W3CDTF">2014-05-31T00:28:58Z</dcterms:created>
  <dcterms:modified xsi:type="dcterms:W3CDTF">2015-06-17T13:55:06Z</dcterms:modified>
</cp:coreProperties>
</file>