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2 PROGRAMACIÓN LINEAL - PRÁCTICA\"/>
    </mc:Choice>
  </mc:AlternateContent>
  <xr:revisionPtr revIDLastSave="0" documentId="13_ncr:1_{E976AD5C-4CA0-455B-B6F7-810886ADB7D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1" i="1" l="1"/>
  <c r="F34" i="1"/>
  <c r="E34" i="1"/>
  <c r="F33" i="1"/>
  <c r="E33" i="1"/>
  <c r="E24" i="1"/>
  <c r="E23" i="1" s="1"/>
  <c r="D24" i="1"/>
  <c r="D23" i="1" s="1"/>
  <c r="C24" i="1"/>
  <c r="C23" i="1" s="1"/>
  <c r="E17" i="1"/>
  <c r="E16" i="1"/>
  <c r="I15" i="1"/>
  <c r="G15" i="1"/>
  <c r="E15" i="1"/>
  <c r="G24" i="1" s="1"/>
  <c r="D15" i="1"/>
  <c r="C15" i="1"/>
  <c r="I14" i="1"/>
  <c r="H14" i="1"/>
  <c r="G14" i="1"/>
  <c r="F14" i="1"/>
  <c r="E14" i="1"/>
  <c r="D14" i="1"/>
  <c r="D13" i="1" s="1"/>
  <c r="C14" i="1"/>
  <c r="C13" i="1" s="1"/>
  <c r="G13" i="1"/>
  <c r="G16" i="1" s="1"/>
  <c r="G17" i="1" s="1"/>
  <c r="E13" i="1"/>
  <c r="E22" i="1" s="1"/>
  <c r="E25" i="1" s="1"/>
  <c r="E26" i="1" s="1"/>
  <c r="H8" i="1"/>
  <c r="G8" i="1"/>
  <c r="F8" i="1"/>
  <c r="E8" i="1"/>
  <c r="H7" i="1"/>
  <c r="G7" i="1"/>
  <c r="F7" i="1"/>
  <c r="E7" i="1"/>
  <c r="D7" i="1"/>
  <c r="D8" i="1" s="1"/>
  <c r="C7" i="1"/>
  <c r="I6" i="1"/>
  <c r="I5" i="1"/>
  <c r="I4" i="1"/>
  <c r="G22" i="1" l="1"/>
  <c r="G23" i="1"/>
  <c r="G31" i="1" s="1"/>
  <c r="H31" i="1"/>
  <c r="H23" i="1"/>
  <c r="G32" i="1" s="1"/>
  <c r="I13" i="1"/>
  <c r="C22" i="1"/>
  <c r="C25" i="1" s="1"/>
  <c r="C16" i="1"/>
  <c r="D22" i="1"/>
  <c r="D25" i="1" s="1"/>
  <c r="D26" i="1" s="1"/>
  <c r="D16" i="1"/>
  <c r="D17" i="1" s="1"/>
  <c r="H13" i="1"/>
  <c r="F13" i="1"/>
  <c r="H15" i="1"/>
  <c r="H24" i="1" s="1"/>
  <c r="H32" i="1" s="1"/>
  <c r="F15" i="1"/>
  <c r="F24" i="1" s="1"/>
  <c r="F23" i="1" s="1"/>
  <c r="H16" i="1" l="1"/>
  <c r="H17" i="1" s="1"/>
  <c r="H22" i="1"/>
  <c r="H33" i="1"/>
  <c r="H34" i="1" s="1"/>
  <c r="F16" i="1"/>
  <c r="F17" i="1" s="1"/>
  <c r="F22" i="1"/>
  <c r="F25" i="1" s="1"/>
  <c r="F26" i="1" s="1"/>
  <c r="G33" i="1"/>
  <c r="G34" i="1" s="1"/>
  <c r="D31" i="1"/>
  <c r="G25" i="1"/>
  <c r="G26" i="1" l="1"/>
  <c r="C31" i="1"/>
  <c r="E46" i="1"/>
  <c r="B48" i="1" s="1"/>
  <c r="E50" i="1"/>
  <c r="H46" i="1"/>
  <c r="D48" i="1" s="1"/>
  <c r="H50" i="1"/>
  <c r="B52" i="1" s="1"/>
  <c r="D32" i="1"/>
  <c r="D33" i="1" s="1"/>
  <c r="D34" i="1" s="1"/>
  <c r="H25" i="1"/>
  <c r="B46" i="1" l="1"/>
  <c r="B50" i="1"/>
  <c r="D52" i="1" s="1"/>
  <c r="C32" i="1"/>
  <c r="C33" i="1" s="1"/>
  <c r="H26" i="1"/>
  <c r="B37" i="1"/>
  <c r="B39" i="1" s="1"/>
  <c r="D43" i="1"/>
  <c r="E37" i="1" l="1"/>
  <c r="D39" i="1" s="1"/>
  <c r="E41" i="1"/>
  <c r="B43" i="1" s="1"/>
</calcChain>
</file>

<file path=xl/sharedStrings.xml><?xml version="1.0" encoding="utf-8"?>
<sst xmlns="http://schemas.openxmlformats.org/spreadsheetml/2006/main" count="76" uniqueCount="24">
  <si>
    <t>Tabla 1</t>
  </si>
  <si>
    <t>Cj</t>
  </si>
  <si>
    <t>θ</t>
  </si>
  <si>
    <t>Bk</t>
  </si>
  <si>
    <t>Ck</t>
  </si>
  <si>
    <t>P</t>
  </si>
  <si>
    <t>X1</t>
  </si>
  <si>
    <t>X2</t>
  </si>
  <si>
    <t>S1</t>
  </si>
  <si>
    <t>S2</t>
  </si>
  <si>
    <t>S3</t>
  </si>
  <si>
    <t>Z</t>
  </si>
  <si>
    <t>Cj - Zj</t>
  </si>
  <si>
    <t>Tabla 2</t>
  </si>
  <si>
    <t>Tabla 3</t>
  </si>
  <si>
    <t>Y2</t>
  </si>
  <si>
    <t>Y3</t>
  </si>
  <si>
    <t>Dual</t>
  </si>
  <si>
    <t>Y1</t>
  </si>
  <si>
    <t>Postoptimizacion</t>
  </si>
  <si>
    <t>DX1=</t>
  </si>
  <si>
    <t>DX2=</t>
  </si>
  <si>
    <t>DY2=</t>
  </si>
  <si>
    <t>DY3=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</si>
</sst>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FABAB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FFFFCC"/>
      </patternFill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zoomScale="140" zoomScaleNormal="140" workbookViewId="0">
      <selection activeCell="J1" sqref="J1"/>
    </sheetView>
  </sheetViews>
  <sheetFormatPr defaultColWidth="10.5703125" defaultRowHeight="15" x14ac:dyDescent="0.25"/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5"/>
      <c r="C2" s="6" t="s">
        <v>1</v>
      </c>
      <c r="D2" s="6">
        <v>8</v>
      </c>
      <c r="E2" s="6">
        <v>5</v>
      </c>
      <c r="F2" s="6">
        <v>0</v>
      </c>
      <c r="G2" s="6">
        <v>0</v>
      </c>
      <c r="H2" s="6">
        <v>0</v>
      </c>
      <c r="I2" s="3" t="s">
        <v>2</v>
      </c>
    </row>
    <row r="3" spans="1:9" x14ac:dyDescent="0.2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3"/>
    </row>
    <row r="4" spans="1:9" x14ac:dyDescent="0.25">
      <c r="A4" s="8" t="s">
        <v>8</v>
      </c>
      <c r="B4" s="8">
        <v>0</v>
      </c>
      <c r="C4" s="8">
        <v>51000</v>
      </c>
      <c r="D4" s="9">
        <v>4</v>
      </c>
      <c r="E4" s="8">
        <v>10</v>
      </c>
      <c r="F4" s="8">
        <v>1</v>
      </c>
      <c r="G4" s="8">
        <v>0</v>
      </c>
      <c r="H4" s="8">
        <v>0</v>
      </c>
      <c r="I4" s="10">
        <f>C4/D4</f>
        <v>12750</v>
      </c>
    </row>
    <row r="5" spans="1:9" x14ac:dyDescent="0.25">
      <c r="A5" s="11" t="s">
        <v>9</v>
      </c>
      <c r="B5" s="11">
        <v>0</v>
      </c>
      <c r="C5" s="11">
        <v>44000</v>
      </c>
      <c r="D5" s="12">
        <v>14</v>
      </c>
      <c r="E5" s="11">
        <v>8</v>
      </c>
      <c r="F5" s="11">
        <v>0</v>
      </c>
      <c r="G5" s="11">
        <v>1</v>
      </c>
      <c r="H5" s="11">
        <v>0</v>
      </c>
      <c r="I5" s="10">
        <f>C5/D5</f>
        <v>3142.8571428571427</v>
      </c>
    </row>
    <row r="6" spans="1:9" x14ac:dyDescent="0.25">
      <c r="A6" s="8" t="s">
        <v>10</v>
      </c>
      <c r="B6" s="8">
        <v>0</v>
      </c>
      <c r="C6" s="8">
        <v>38000</v>
      </c>
      <c r="D6" s="9">
        <v>11</v>
      </c>
      <c r="E6" s="8">
        <v>11</v>
      </c>
      <c r="F6" s="8">
        <v>0</v>
      </c>
      <c r="G6" s="8">
        <v>0</v>
      </c>
      <c r="H6" s="8">
        <v>1</v>
      </c>
      <c r="I6" s="10">
        <f>C6/D6</f>
        <v>3454.5454545454545</v>
      </c>
    </row>
    <row r="7" spans="1:9" x14ac:dyDescent="0.25">
      <c r="A7" s="2" t="s">
        <v>11</v>
      </c>
      <c r="B7" s="2"/>
      <c r="C7" s="13">
        <f>SUMPRODUCT(B4:B6,C4:C6)</f>
        <v>0</v>
      </c>
      <c r="D7" s="14">
        <f>SUMPRODUCT($B$4:$B$6,D4:D6)</f>
        <v>0</v>
      </c>
      <c r="E7" s="14">
        <f>SUMPRODUCT($B$4:$B$6,E4:E6)</f>
        <v>0</v>
      </c>
      <c r="F7" s="14">
        <f>SUMPRODUCT($B$4:$B$6,F4:F6)</f>
        <v>0</v>
      </c>
      <c r="G7" s="14">
        <f>SUMPRODUCT($B$4:$B$6,G4:G6)</f>
        <v>0</v>
      </c>
      <c r="H7" s="14">
        <f>SUMPRODUCT($B$4:$B$6,H4:H6)</f>
        <v>0</v>
      </c>
      <c r="I7" s="5"/>
    </row>
    <row r="8" spans="1:9" x14ac:dyDescent="0.25">
      <c r="A8" s="1" t="s">
        <v>12</v>
      </c>
      <c r="B8" s="1"/>
      <c r="C8" s="1"/>
      <c r="D8" s="14">
        <f>D2-D7</f>
        <v>8</v>
      </c>
      <c r="E8" s="14">
        <f>E2-E7</f>
        <v>5</v>
      </c>
      <c r="F8" s="14">
        <f>F2-F7</f>
        <v>0</v>
      </c>
      <c r="G8" s="14">
        <f>G2-G7</f>
        <v>0</v>
      </c>
      <c r="H8" s="14">
        <f>H2-H7</f>
        <v>0</v>
      </c>
      <c r="I8" s="5"/>
    </row>
    <row r="10" spans="1:9" x14ac:dyDescent="0.25">
      <c r="A10" s="4" t="s">
        <v>13</v>
      </c>
      <c r="B10" s="4"/>
      <c r="C10" s="4"/>
      <c r="D10" s="4"/>
      <c r="E10" s="4"/>
      <c r="F10" s="4"/>
      <c r="G10" s="4"/>
      <c r="H10" s="4"/>
      <c r="I10" s="4"/>
    </row>
    <row r="11" spans="1:9" x14ac:dyDescent="0.25">
      <c r="B11" s="5"/>
      <c r="C11" s="6" t="s">
        <v>1</v>
      </c>
      <c r="D11" s="6">
        <v>8</v>
      </c>
      <c r="E11" s="6">
        <v>5</v>
      </c>
      <c r="F11" s="6">
        <v>0</v>
      </c>
      <c r="G11" s="6">
        <v>0</v>
      </c>
      <c r="H11" s="6">
        <v>0</v>
      </c>
      <c r="I11" s="3" t="s">
        <v>2</v>
      </c>
    </row>
    <row r="12" spans="1:9" x14ac:dyDescent="0.25">
      <c r="A12" s="7" t="s">
        <v>3</v>
      </c>
      <c r="B12" s="7" t="s">
        <v>4</v>
      </c>
      <c r="C12" s="7" t="s">
        <v>5</v>
      </c>
      <c r="D12" s="7" t="s">
        <v>6</v>
      </c>
      <c r="E12" s="7" t="s">
        <v>7</v>
      </c>
      <c r="F12" s="7" t="s">
        <v>8</v>
      </c>
      <c r="G12" s="7" t="s">
        <v>9</v>
      </c>
      <c r="H12" s="7" t="s">
        <v>10</v>
      </c>
      <c r="I12" s="3"/>
    </row>
    <row r="13" spans="1:9" x14ac:dyDescent="0.25">
      <c r="A13" s="8" t="s">
        <v>8</v>
      </c>
      <c r="B13" s="8">
        <v>0</v>
      </c>
      <c r="C13" s="8">
        <f>C4-(D4*C14)</f>
        <v>38428.571428571428</v>
      </c>
      <c r="D13" s="8">
        <f>D4-(D4*D14)</f>
        <v>0</v>
      </c>
      <c r="E13" s="15">
        <f>E4-(D4*E14)</f>
        <v>7.7142857142857144</v>
      </c>
      <c r="F13" s="8">
        <f>F4-(D4*F14)</f>
        <v>1</v>
      </c>
      <c r="G13" s="8">
        <f>G4-(D4*G14)</f>
        <v>-0.2857142857142857</v>
      </c>
      <c r="H13" s="8">
        <f>H4-(I4*H14)</f>
        <v>0</v>
      </c>
      <c r="I13" s="10">
        <f>C13/E13</f>
        <v>4981.4814814814808</v>
      </c>
    </row>
    <row r="14" spans="1:9" x14ac:dyDescent="0.25">
      <c r="A14" s="8" t="s">
        <v>6</v>
      </c>
      <c r="B14" s="8">
        <v>8</v>
      </c>
      <c r="C14" s="8">
        <f t="shared" ref="C14:H14" si="0">C5/$D$5</f>
        <v>3142.8571428571427</v>
      </c>
      <c r="D14" s="8">
        <f t="shared" si="0"/>
        <v>1</v>
      </c>
      <c r="E14" s="15">
        <f t="shared" si="0"/>
        <v>0.5714285714285714</v>
      </c>
      <c r="F14" s="8">
        <f t="shared" si="0"/>
        <v>0</v>
      </c>
      <c r="G14" s="8">
        <f t="shared" si="0"/>
        <v>7.1428571428571425E-2</v>
      </c>
      <c r="H14" s="8">
        <f t="shared" si="0"/>
        <v>0</v>
      </c>
      <c r="I14" s="10">
        <f>C14/E14</f>
        <v>5500</v>
      </c>
    </row>
    <row r="15" spans="1:9" x14ac:dyDescent="0.25">
      <c r="A15" s="11" t="s">
        <v>10</v>
      </c>
      <c r="B15" s="11">
        <v>0</v>
      </c>
      <c r="C15" s="11">
        <f>C6-(D6*C14)</f>
        <v>3428.5714285714275</v>
      </c>
      <c r="D15" s="11">
        <f>D6-($D$6*D14)</f>
        <v>0</v>
      </c>
      <c r="E15" s="16">
        <f>E6-($D$6*E14)</f>
        <v>4.7142857142857144</v>
      </c>
      <c r="F15" s="11">
        <f>F6-($D$6*F14)</f>
        <v>0</v>
      </c>
      <c r="G15" s="11">
        <f>G6-($D$6*G14)</f>
        <v>-0.7857142857142857</v>
      </c>
      <c r="H15" s="11">
        <f>H6-($D$6*H14)</f>
        <v>1</v>
      </c>
      <c r="I15" s="10">
        <f>C15/E15</f>
        <v>727.27272727272702</v>
      </c>
    </row>
    <row r="16" spans="1:9" x14ac:dyDescent="0.25">
      <c r="A16" s="2" t="s">
        <v>11</v>
      </c>
      <c r="B16" s="2"/>
      <c r="C16" s="13">
        <f>SUMPRODUCT(B13:B15,C13:C15)</f>
        <v>25142.857142857141</v>
      </c>
      <c r="D16" s="14">
        <f>SUMPRODUCT($B$13:$B$15,D13:D15)</f>
        <v>8</v>
      </c>
      <c r="E16" s="17">
        <f>SUMPRODUCT($B$13:$B$15,E13:E15)</f>
        <v>4.5714285714285712</v>
      </c>
      <c r="F16" s="14">
        <f>SUMPRODUCT($B$13:$B$15,F13:F15)</f>
        <v>0</v>
      </c>
      <c r="G16" s="14">
        <f>SUMPRODUCT($B$13:$B$15,G13:G15)</f>
        <v>0.5714285714285714</v>
      </c>
      <c r="H16" s="14">
        <f>SUMPRODUCT($B$13:$B$15,H13:H15)</f>
        <v>0</v>
      </c>
      <c r="I16" s="5"/>
    </row>
    <row r="17" spans="1:9" x14ac:dyDescent="0.25">
      <c r="A17" s="1" t="s">
        <v>12</v>
      </c>
      <c r="B17" s="1"/>
      <c r="C17" s="1"/>
      <c r="D17" s="14">
        <f>D11-D16</f>
        <v>0</v>
      </c>
      <c r="E17" s="18">
        <f>E11-E16</f>
        <v>0.42857142857142883</v>
      </c>
      <c r="F17" s="14">
        <f>F11-F16</f>
        <v>0</v>
      </c>
      <c r="G17" s="14">
        <f>G11-G16</f>
        <v>-0.5714285714285714</v>
      </c>
      <c r="H17" s="14">
        <f>H11-H16</f>
        <v>0</v>
      </c>
      <c r="I17" s="5"/>
    </row>
    <row r="19" spans="1:9" x14ac:dyDescent="0.25">
      <c r="A19" s="4" t="s">
        <v>14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B20" s="5"/>
      <c r="C20" s="6" t="s">
        <v>1</v>
      </c>
      <c r="D20" s="6">
        <v>8</v>
      </c>
      <c r="E20" s="6">
        <v>5</v>
      </c>
      <c r="F20" s="6">
        <v>0</v>
      </c>
      <c r="G20" s="6">
        <v>0</v>
      </c>
      <c r="H20" s="6">
        <v>0</v>
      </c>
      <c r="I20" s="3" t="s">
        <v>2</v>
      </c>
    </row>
    <row r="21" spans="1:9" x14ac:dyDescent="0.25">
      <c r="A21" s="7" t="s">
        <v>3</v>
      </c>
      <c r="B21" s="7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3"/>
    </row>
    <row r="22" spans="1:9" x14ac:dyDescent="0.25">
      <c r="A22" s="8" t="s">
        <v>8</v>
      </c>
      <c r="B22" s="8">
        <v>0</v>
      </c>
      <c r="C22" s="8">
        <f t="shared" ref="C22:H22" si="1">C13-($E$13*C24)</f>
        <v>32818.181818181816</v>
      </c>
      <c r="D22" s="8">
        <f t="shared" si="1"/>
        <v>0</v>
      </c>
      <c r="E22" s="8">
        <f t="shared" si="1"/>
        <v>0</v>
      </c>
      <c r="F22" s="8">
        <f t="shared" si="1"/>
        <v>1</v>
      </c>
      <c r="G22" s="8">
        <f t="shared" si="1"/>
        <v>0.99999999999999989</v>
      </c>
      <c r="H22" s="8">
        <f t="shared" si="1"/>
        <v>-1.6363636363636365</v>
      </c>
      <c r="I22" s="10"/>
    </row>
    <row r="23" spans="1:9" x14ac:dyDescent="0.25">
      <c r="A23" s="8" t="s">
        <v>6</v>
      </c>
      <c r="B23" s="8">
        <v>8</v>
      </c>
      <c r="C23" s="8">
        <f t="shared" ref="C23:H23" si="2">C14-($E$14*C24)</f>
        <v>2727.272727272727</v>
      </c>
      <c r="D23" s="8">
        <f t="shared" si="2"/>
        <v>1</v>
      </c>
      <c r="E23" s="8">
        <f t="shared" si="2"/>
        <v>0</v>
      </c>
      <c r="F23" s="8">
        <f t="shared" si="2"/>
        <v>0</v>
      </c>
      <c r="G23" s="8">
        <f t="shared" si="2"/>
        <v>0.16666666666666666</v>
      </c>
      <c r="H23" s="8">
        <f t="shared" si="2"/>
        <v>-0.12121212121212122</v>
      </c>
      <c r="I23" s="10"/>
    </row>
    <row r="24" spans="1:9" x14ac:dyDescent="0.25">
      <c r="A24" s="8" t="s">
        <v>7</v>
      </c>
      <c r="B24" s="8">
        <v>5</v>
      </c>
      <c r="C24" s="8">
        <f t="shared" ref="C24:H24" si="3">C15/$E$15</f>
        <v>727.27272727272702</v>
      </c>
      <c r="D24" s="8">
        <f t="shared" si="3"/>
        <v>0</v>
      </c>
      <c r="E24" s="8">
        <f t="shared" si="3"/>
        <v>1</v>
      </c>
      <c r="F24" s="8">
        <f t="shared" si="3"/>
        <v>0</v>
      </c>
      <c r="G24" s="8">
        <f t="shared" si="3"/>
        <v>-0.16666666666666666</v>
      </c>
      <c r="H24" s="8">
        <f t="shared" si="3"/>
        <v>0.21212121212121213</v>
      </c>
      <c r="I24" s="10"/>
    </row>
    <row r="25" spans="1:9" x14ac:dyDescent="0.25">
      <c r="A25" s="2" t="s">
        <v>11</v>
      </c>
      <c r="B25" s="2"/>
      <c r="C25" s="19">
        <f>SUMPRODUCT(B22:B24,C22:C24)</f>
        <v>25454.545454545452</v>
      </c>
      <c r="D25" s="14">
        <f>SUMPRODUCT($B$22:$B$24,D22:D24)</f>
        <v>8</v>
      </c>
      <c r="E25" s="14">
        <f>SUMPRODUCT($B$22:$B$24,E22:E24)</f>
        <v>5</v>
      </c>
      <c r="F25" s="14">
        <f>SUMPRODUCT($B$22:$B$24,F22:F24)</f>
        <v>0</v>
      </c>
      <c r="G25" s="14">
        <f>SUMPRODUCT($B$22:$B$24,G22:G24)</f>
        <v>0.5</v>
      </c>
      <c r="H25" s="14">
        <f>SUMPRODUCT($B$22:$B$24,H22:H24)</f>
        <v>9.0909090909090828E-2</v>
      </c>
      <c r="I25" s="5"/>
    </row>
    <row r="26" spans="1:9" x14ac:dyDescent="0.25">
      <c r="A26" s="1" t="s">
        <v>12</v>
      </c>
      <c r="B26" s="1"/>
      <c r="C26" s="1"/>
      <c r="D26" s="14">
        <f>D20-D25</f>
        <v>0</v>
      </c>
      <c r="E26" s="14">
        <f>E20-E25</f>
        <v>0</v>
      </c>
      <c r="F26" s="14">
        <f>F20-F25</f>
        <v>0</v>
      </c>
      <c r="G26" s="14">
        <f>G20-G25</f>
        <v>-0.5</v>
      </c>
      <c r="H26" s="14">
        <f>H20-H25</f>
        <v>-9.0909090909090828E-2</v>
      </c>
      <c r="I26" s="5"/>
    </row>
    <row r="27" spans="1:9" x14ac:dyDescent="0.25">
      <c r="G27" t="s">
        <v>15</v>
      </c>
      <c r="H27" t="s">
        <v>16</v>
      </c>
    </row>
    <row r="28" spans="1:9" x14ac:dyDescent="0.25">
      <c r="A28" s="4" t="s">
        <v>17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B29" s="5"/>
      <c r="C29" s="6" t="s">
        <v>1</v>
      </c>
      <c r="D29" s="6">
        <v>51000</v>
      </c>
      <c r="E29" s="6">
        <v>44000</v>
      </c>
      <c r="F29" s="6">
        <v>38000</v>
      </c>
      <c r="G29" s="6">
        <v>0</v>
      </c>
      <c r="H29" s="6">
        <v>0</v>
      </c>
      <c r="I29" s="3" t="s">
        <v>2</v>
      </c>
    </row>
    <row r="30" spans="1:9" x14ac:dyDescent="0.25">
      <c r="A30" s="7" t="s">
        <v>3</v>
      </c>
      <c r="B30" s="7" t="s">
        <v>4</v>
      </c>
      <c r="C30" s="7" t="s">
        <v>5</v>
      </c>
      <c r="D30" s="7" t="s">
        <v>18</v>
      </c>
      <c r="E30" s="7" t="s">
        <v>15</v>
      </c>
      <c r="F30" s="7" t="s">
        <v>16</v>
      </c>
      <c r="G30" s="7" t="s">
        <v>8</v>
      </c>
      <c r="H30" s="7" t="s">
        <v>9</v>
      </c>
      <c r="I30" s="3"/>
    </row>
    <row r="31" spans="1:9" x14ac:dyDescent="0.25">
      <c r="A31" s="8" t="s">
        <v>15</v>
      </c>
      <c r="B31" s="8">
        <v>44000</v>
      </c>
      <c r="C31" s="8">
        <f>G25</f>
        <v>0.5</v>
      </c>
      <c r="D31" s="8">
        <f>-G22</f>
        <v>-0.99999999999999989</v>
      </c>
      <c r="E31" s="8">
        <v>1</v>
      </c>
      <c r="F31" s="8">
        <v>0</v>
      </c>
      <c r="G31" s="8">
        <f>-G23</f>
        <v>-0.16666666666666666</v>
      </c>
      <c r="H31" s="8">
        <f>-G24</f>
        <v>0.16666666666666666</v>
      </c>
      <c r="I31" s="10"/>
    </row>
    <row r="32" spans="1:9" x14ac:dyDescent="0.25">
      <c r="A32" s="8" t="s">
        <v>16</v>
      </c>
      <c r="B32" s="8">
        <v>38000</v>
      </c>
      <c r="C32" s="8">
        <f>H25</f>
        <v>9.0909090909090828E-2</v>
      </c>
      <c r="D32" s="8">
        <f>-H22</f>
        <v>1.6363636363636365</v>
      </c>
      <c r="E32" s="8">
        <v>0</v>
      </c>
      <c r="F32" s="8">
        <v>1</v>
      </c>
      <c r="G32" s="8">
        <f>-H23</f>
        <v>0.12121212121212122</v>
      </c>
      <c r="H32" s="8">
        <f>-H24</f>
        <v>-0.21212121212121213</v>
      </c>
      <c r="I32" s="10"/>
    </row>
    <row r="33" spans="1:9" x14ac:dyDescent="0.25">
      <c r="A33" s="2" t="s">
        <v>11</v>
      </c>
      <c r="B33" s="2"/>
      <c r="C33" s="19">
        <f t="shared" ref="C33:H33" si="4">SUMPRODUCT($B31:$B32,C31:C32)</f>
        <v>25454.545454545452</v>
      </c>
      <c r="D33" s="14">
        <f t="shared" si="4"/>
        <v>18181.818181818191</v>
      </c>
      <c r="E33" s="14">
        <f t="shared" si="4"/>
        <v>44000</v>
      </c>
      <c r="F33" s="14">
        <f t="shared" si="4"/>
        <v>38000</v>
      </c>
      <c r="G33" s="14">
        <f t="shared" si="4"/>
        <v>-2727.272727272727</v>
      </c>
      <c r="H33" s="14">
        <f t="shared" si="4"/>
        <v>-727.27272727272793</v>
      </c>
      <c r="I33" s="5"/>
    </row>
    <row r="34" spans="1:9" x14ac:dyDescent="0.25">
      <c r="A34" s="1" t="s">
        <v>12</v>
      </c>
      <c r="B34" s="1"/>
      <c r="C34" s="1"/>
      <c r="D34" s="14">
        <f>D29-D33</f>
        <v>32818.181818181809</v>
      </c>
      <c r="E34" s="14">
        <f>E29-E33</f>
        <v>0</v>
      </c>
      <c r="F34" s="14">
        <f>F29-F33</f>
        <v>0</v>
      </c>
      <c r="G34" s="14">
        <f>G29-G33</f>
        <v>2727.272727272727</v>
      </c>
      <c r="H34" s="14">
        <f>H29-H33</f>
        <v>727.27272727272793</v>
      </c>
      <c r="I34" s="5"/>
    </row>
    <row r="36" spans="1:9" x14ac:dyDescent="0.25">
      <c r="A36" s="4" t="s">
        <v>19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14" t="s">
        <v>20</v>
      </c>
      <c r="B37">
        <f>(G26/G23)</f>
        <v>-3</v>
      </c>
      <c r="D37" s="14" t="s">
        <v>20</v>
      </c>
      <c r="E37">
        <f>(H26/H23)</f>
        <v>0.74999999999999933</v>
      </c>
    </row>
    <row r="39" spans="1:9" x14ac:dyDescent="0.25">
      <c r="B39" s="14">
        <f>B23+B37</f>
        <v>5</v>
      </c>
      <c r="C39" s="19">
        <v>8</v>
      </c>
      <c r="D39" s="14">
        <f>8+E37</f>
        <v>8.75</v>
      </c>
    </row>
    <row r="41" spans="1:9" x14ac:dyDescent="0.25">
      <c r="A41" s="14" t="s">
        <v>21</v>
      </c>
      <c r="B41">
        <f>G26/G24</f>
        <v>3</v>
      </c>
      <c r="D41" s="14" t="s">
        <v>21</v>
      </c>
      <c r="E41">
        <f>H26/H24</f>
        <v>-0.42857142857142816</v>
      </c>
    </row>
    <row r="43" spans="1:9" x14ac:dyDescent="0.25">
      <c r="B43" s="14">
        <f>C43+E41</f>
        <v>4.5714285714285721</v>
      </c>
      <c r="C43" s="19">
        <v>5</v>
      </c>
      <c r="D43" s="14">
        <f>C43+B41</f>
        <v>8</v>
      </c>
    </row>
    <row r="46" spans="1:9" x14ac:dyDescent="0.25">
      <c r="A46" s="14" t="s">
        <v>22</v>
      </c>
      <c r="B46">
        <f>D34/D31</f>
        <v>-32818.181818181816</v>
      </c>
      <c r="D46" s="14" t="s">
        <v>22</v>
      </c>
      <c r="E46">
        <f>G34/G31</f>
        <v>-16363.636363636362</v>
      </c>
      <c r="G46" s="14" t="s">
        <v>22</v>
      </c>
      <c r="H46">
        <f>H34/H31</f>
        <v>4363.6363636363676</v>
      </c>
    </row>
    <row r="48" spans="1:9" x14ac:dyDescent="0.25">
      <c r="B48" s="14">
        <f>C48+E46</f>
        <v>27636.36363636364</v>
      </c>
      <c r="C48" s="19">
        <v>44000</v>
      </c>
      <c r="D48" s="14">
        <f>C48+H46</f>
        <v>48363.636363636368</v>
      </c>
    </row>
    <row r="50" spans="1:8" x14ac:dyDescent="0.25">
      <c r="A50" s="14" t="s">
        <v>23</v>
      </c>
      <c r="B50">
        <f>D34/D32</f>
        <v>20055.555555555547</v>
      </c>
      <c r="D50" s="14" t="s">
        <v>23</v>
      </c>
      <c r="E50">
        <f>G34/G32</f>
        <v>22499.999999999996</v>
      </c>
      <c r="G50" s="14" t="s">
        <v>23</v>
      </c>
      <c r="H50">
        <f>H34/H32</f>
        <v>-3428.5714285714316</v>
      </c>
    </row>
    <row r="52" spans="1:8" x14ac:dyDescent="0.25">
      <c r="B52" s="14">
        <f>C52+H50</f>
        <v>34571.428571428565</v>
      </c>
      <c r="C52" s="19">
        <v>38000</v>
      </c>
      <c r="D52" s="14">
        <f>C52+B50</f>
        <v>58055.555555555547</v>
      </c>
    </row>
  </sheetData>
  <mergeCells count="17">
    <mergeCell ref="A34:C34"/>
    <mergeCell ref="A36:I36"/>
    <mergeCell ref="A25:B25"/>
    <mergeCell ref="A26:C26"/>
    <mergeCell ref="A28:I28"/>
    <mergeCell ref="I29:I30"/>
    <mergeCell ref="A33:B33"/>
    <mergeCell ref="I11:I12"/>
    <mergeCell ref="A16:B16"/>
    <mergeCell ref="A17:C17"/>
    <mergeCell ref="A19:I19"/>
    <mergeCell ref="I20:I21"/>
    <mergeCell ref="A1:I1"/>
    <mergeCell ref="I2:I3"/>
    <mergeCell ref="A7:B7"/>
    <mergeCell ref="A8:C8"/>
    <mergeCell ref="A10:I10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</dc:creator>
  <dc:description/>
  <cp:lastModifiedBy>lucas soria</cp:lastModifiedBy>
  <cp:revision>1</cp:revision>
  <dcterms:created xsi:type="dcterms:W3CDTF">2021-10-04T20:58:52Z</dcterms:created>
  <dcterms:modified xsi:type="dcterms:W3CDTF">2021-12-14T00:04:58Z</dcterms:modified>
  <dc:language>en-US</dc:language>
</cp:coreProperties>
</file>