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Lucas\Documents\facultad\"/>
    </mc:Choice>
  </mc:AlternateContent>
  <xr:revisionPtr revIDLastSave="0" documentId="13_ncr:1_{AEE1FF3D-1CEC-4743-842E-55933C5110F9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NOTAS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7" i="1" l="1"/>
  <c r="M17" i="1"/>
  <c r="L17" i="1"/>
  <c r="K17" i="1"/>
  <c r="N12" i="1"/>
  <c r="G2" i="1"/>
  <c r="F2" i="1"/>
  <c r="L9" i="1"/>
  <c r="N9" i="1" s="1"/>
  <c r="L13" i="1"/>
  <c r="L10" i="1"/>
  <c r="L11" i="1"/>
  <c r="L12" i="1"/>
  <c r="N10" i="1" l="1"/>
  <c r="N11" i="1" s="1"/>
  <c r="N13" i="1" s="1"/>
  <c r="O9" i="1"/>
  <c r="P9" i="1" l="1"/>
</calcChain>
</file>

<file path=xl/sharedStrings.xml><?xml version="1.0" encoding="utf-8"?>
<sst xmlns="http://schemas.openxmlformats.org/spreadsheetml/2006/main" count="50" uniqueCount="49">
  <si>
    <t>N°</t>
  </si>
  <si>
    <t>CODIGO</t>
  </si>
  <si>
    <t>MATERIA</t>
  </si>
  <si>
    <t>FECHA</t>
  </si>
  <si>
    <t>NOTA</t>
  </si>
  <si>
    <t>PROMEDIO</t>
  </si>
  <si>
    <t>%</t>
  </si>
  <si>
    <t>QUIMICA GENERAL</t>
  </si>
  <si>
    <t>CALCULO I</t>
  </si>
  <si>
    <t>SISTEMAS DE REPRESENTACION</t>
  </si>
  <si>
    <t>INFORMATICA I</t>
  </si>
  <si>
    <t>INGLES TECNICO</t>
  </si>
  <si>
    <t>TECNOLOGIA, CIENCIA Y SOCIEDAD</t>
  </si>
  <si>
    <t>CALCULO II</t>
  </si>
  <si>
    <t>ALGEBRA Y GEOMETRIA ANALITICA</t>
  </si>
  <si>
    <t>ANALISIS DE SISTEMAS I</t>
  </si>
  <si>
    <t>FISICA</t>
  </si>
  <si>
    <t>MAT. DISCRETA Y DIS. LOGICO</t>
  </si>
  <si>
    <t>DISEÑO DE BASE DE DATOS I</t>
  </si>
  <si>
    <t>ARQUIT. DE COMPUTADORAS</t>
  </si>
  <si>
    <t>ESTADISTICA APLICADA I</t>
  </si>
  <si>
    <t>ALGEBRA LINEAL</t>
  </si>
  <si>
    <t>SISTEMAS OPERATIVOS</t>
  </si>
  <si>
    <t>F</t>
  </si>
  <si>
    <t>REDES DE DATOS</t>
  </si>
  <si>
    <t>ANALISIS DE SISTEMAS II</t>
  </si>
  <si>
    <t>ESTADISTICA APLICADA II</t>
  </si>
  <si>
    <t>DISEÑO DE BASE DE DATOS II</t>
  </si>
  <si>
    <t>COMUNICACION DE DATOS</t>
  </si>
  <si>
    <t>AUTOMATAS Y GRAMATICAS</t>
  </si>
  <si>
    <t>ANALISIS NUMERICO</t>
  </si>
  <si>
    <t>PROGRAMACION I</t>
  </si>
  <si>
    <t>DISEÑO DE SISTEMAS</t>
  </si>
  <si>
    <t>COMPUTACION II</t>
  </si>
  <si>
    <t>SEGURIDAD INFORMATICA I</t>
  </si>
  <si>
    <t>TIF I</t>
  </si>
  <si>
    <t>ECONOMIA</t>
  </si>
  <si>
    <t>PROGRAMACION II</t>
  </si>
  <si>
    <t>INGENIERIA DE SOFTWARE APLICADA</t>
  </si>
  <si>
    <t>NO OFICIAL</t>
  </si>
  <si>
    <t>AÑOS</t>
  </si>
  <si>
    <t>CANTIDAD</t>
  </si>
  <si>
    <t>QUEDAN</t>
  </si>
  <si>
    <t>CANTIDAD AÑO</t>
  </si>
  <si>
    <t>PROMEDIO QUEDAN</t>
  </si>
  <si>
    <t>INVESTIGACION OPERATIVA</t>
  </si>
  <si>
    <t>TIF II</t>
  </si>
  <si>
    <t>INGENIERIA DE SOFTWARE</t>
  </si>
  <si>
    <t>COMPUTACION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</si>
</sst>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006100"/>
      <name val="Calibri"/>
      <family val="2"/>
      <charset val="1"/>
    </font>
    <font>
      <sz val="11"/>
      <color rgb="FF006100"/>
      <name val="Calibri"/>
      <family val="2"/>
      <charset val="1"/>
    </font>
    <font>
      <b/>
      <sz val="11"/>
      <color rgb="FFFA7D00"/>
      <name val="Calibri"/>
      <family val="2"/>
      <charset val="1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2F2F2"/>
        <bgColor rgb="FFFFFFCC"/>
      </patternFill>
    </fill>
    <fill>
      <patternFill patternType="solid">
        <fgColor rgb="FF00B0F0"/>
        <bgColor rgb="FF33CCC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2" borderId="0" applyBorder="0" applyProtection="0"/>
    <xf numFmtId="0" fontId="3" fillId="3" borderId="1" applyProtection="0"/>
    <xf numFmtId="0" fontId="4" fillId="5" borderId="0" applyNumberFormat="0" applyBorder="0" applyAlignment="0" applyProtection="0"/>
  </cellStyleXfs>
  <cellXfs count="23">
    <xf numFmtId="0" fontId="0" fillId="0" borderId="0" xfId="0"/>
    <xf numFmtId="0" fontId="0" fillId="6" borderId="0" xfId="0" applyFill="1" applyBorder="1"/>
    <xf numFmtId="0" fontId="1" fillId="2" borderId="2" xfId="1" applyFont="1" applyBorder="1" applyAlignment="1" applyProtection="1"/>
    <xf numFmtId="0" fontId="1" fillId="2" borderId="3" xfId="1" applyFont="1" applyBorder="1" applyAlignment="1" applyProtection="1"/>
    <xf numFmtId="0" fontId="1" fillId="2" borderId="4" xfId="1" applyFont="1" applyBorder="1" applyAlignment="1" applyProtection="1">
      <alignment horizontal="center"/>
    </xf>
    <xf numFmtId="0" fontId="0" fillId="0" borderId="5" xfId="0" applyBorder="1"/>
    <xf numFmtId="0" fontId="0" fillId="0" borderId="0" xfId="0" applyBorder="1" applyAlignment="1">
      <alignment vertical="center" wrapText="1"/>
    </xf>
    <xf numFmtId="2" fontId="3" fillId="3" borderId="1" xfId="2" applyNumberFormat="1" applyBorder="1" applyAlignment="1" applyProtection="1"/>
    <xf numFmtId="10" fontId="0" fillId="0" borderId="6" xfId="0" applyNumberFormat="1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4" borderId="0" xfId="0" applyFont="1" applyFill="1" applyBorder="1"/>
    <xf numFmtId="14" fontId="0" fillId="0" borderId="0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4" xfId="1" applyFont="1" applyBorder="1" applyAlignment="1" applyProtection="1"/>
    <xf numFmtId="2" fontId="3" fillId="3" borderId="10" xfId="2" applyNumberFormat="1" applyBorder="1" applyAlignment="1" applyProtection="1"/>
    <xf numFmtId="0" fontId="1" fillId="2" borderId="11" xfId="1" applyFont="1" applyBorder="1" applyAlignment="1" applyProtection="1"/>
    <xf numFmtId="2" fontId="3" fillId="3" borderId="12" xfId="2" applyNumberFormat="1" applyBorder="1" applyAlignment="1" applyProtection="1"/>
    <xf numFmtId="0" fontId="0" fillId="0" borderId="13" xfId="0" applyBorder="1"/>
    <xf numFmtId="0" fontId="0" fillId="0" borderId="14" xfId="0" applyBorder="1"/>
    <xf numFmtId="0" fontId="4" fillId="5" borderId="0" xfId="3" applyBorder="1"/>
  </cellXfs>
  <cellStyles count="4">
    <cellStyle name="Bad" xfId="3" builtinId="27"/>
    <cellStyle name="Excel Built-in Calculation" xfId="2" xr:uid="{00000000-0005-0000-0000-000007000000}"/>
    <cellStyle name="Excel Built-in Good" xfId="1" xr:uid="{00000000-0005-0000-0000-000006000000}"/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A7D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"/>
  <sheetViews>
    <sheetView tabSelected="1" zoomScaleNormal="100" workbookViewId="0">
      <pane ySplit="1" topLeftCell="A2" activePane="bottomLeft" state="frozen"/>
      <selection pane="bottomLeft" activeCell="J17" sqref="J17:O17"/>
    </sheetView>
  </sheetViews>
  <sheetFormatPr defaultColWidth="8.5703125" defaultRowHeight="15" x14ac:dyDescent="0.25"/>
  <cols>
    <col min="1" max="1" width="8.5703125" style="1"/>
    <col min="2" max="2" width="10.42578125" style="1" customWidth="1"/>
    <col min="3" max="3" width="36.28515625" style="1" customWidth="1"/>
    <col min="4" max="4" width="13.5703125" style="1" customWidth="1"/>
    <col min="5" max="5" width="10.5703125" style="1" customWidth="1"/>
    <col min="6" max="6" width="13.42578125" style="1" customWidth="1"/>
    <col min="7" max="7" width="17.140625" style="1" customWidth="1"/>
    <col min="8" max="10" width="9.42578125" style="1" customWidth="1"/>
    <col min="11" max="13" width="17" style="1" customWidth="1"/>
    <col min="14" max="14" width="17.140625" style="1" customWidth="1"/>
    <col min="15" max="15" width="16.7109375" style="1" customWidth="1"/>
    <col min="16" max="16" width="20" style="1" customWidth="1"/>
    <col min="17" max="16384" width="8.5703125" style="1"/>
  </cols>
  <sheetData>
    <row r="1" spans="1:16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 spans="1:16" ht="15.95" customHeight="1" x14ac:dyDescent="0.25">
      <c r="A2" s="5">
        <v>1</v>
      </c>
      <c r="B2" s="6">
        <v>2</v>
      </c>
      <c r="C2" s="6" t="s">
        <v>7</v>
      </c>
      <c r="D2" s="12">
        <v>43283</v>
      </c>
      <c r="E2" s="6">
        <v>10</v>
      </c>
      <c r="F2" s="7">
        <f>(SUM(E2:E85))/COUNT(A2:A85)</f>
        <v>9.2285714285714278</v>
      </c>
      <c r="G2" s="8">
        <f>(COUNT(A2:A85)/50)</f>
        <v>0.7</v>
      </c>
    </row>
    <row r="3" spans="1:16" ht="15.95" customHeight="1" x14ac:dyDescent="0.25">
      <c r="A3" s="5">
        <v>2</v>
      </c>
      <c r="B3" s="6">
        <v>3</v>
      </c>
      <c r="C3" s="6" t="s">
        <v>8</v>
      </c>
      <c r="D3" s="12">
        <v>43283</v>
      </c>
      <c r="E3" s="6">
        <v>9</v>
      </c>
      <c r="F3" s="9"/>
      <c r="G3" s="10"/>
    </row>
    <row r="4" spans="1:16" ht="15.95" customHeight="1" x14ac:dyDescent="0.25">
      <c r="A4" s="5">
        <v>3</v>
      </c>
      <c r="B4" s="6">
        <v>5</v>
      </c>
      <c r="C4" s="6" t="s">
        <v>9</v>
      </c>
      <c r="D4" s="12">
        <v>43283</v>
      </c>
      <c r="E4" s="6">
        <v>9</v>
      </c>
      <c r="F4" s="9"/>
      <c r="G4" s="10"/>
    </row>
    <row r="5" spans="1:16" ht="15.95" customHeight="1" x14ac:dyDescent="0.25">
      <c r="A5" s="5">
        <v>4</v>
      </c>
      <c r="B5" s="6">
        <v>9</v>
      </c>
      <c r="C5" s="6" t="s">
        <v>10</v>
      </c>
      <c r="D5" s="12">
        <v>43426</v>
      </c>
      <c r="E5" s="6">
        <v>8</v>
      </c>
      <c r="F5" s="9"/>
      <c r="G5" s="10"/>
    </row>
    <row r="6" spans="1:16" ht="15.95" customHeight="1" x14ac:dyDescent="0.25">
      <c r="A6" s="5">
        <v>5</v>
      </c>
      <c r="B6" s="6">
        <v>8</v>
      </c>
      <c r="C6" s="6" t="s">
        <v>11</v>
      </c>
      <c r="D6" s="12">
        <v>43427</v>
      </c>
      <c r="E6" s="6">
        <v>9</v>
      </c>
      <c r="F6" s="9"/>
      <c r="G6" s="10"/>
    </row>
    <row r="7" spans="1:16" ht="15.95" customHeight="1" thickBot="1" x14ac:dyDescent="0.3">
      <c r="A7" s="5">
        <v>6</v>
      </c>
      <c r="B7" s="6">
        <v>1</v>
      </c>
      <c r="C7" s="6" t="s">
        <v>12</v>
      </c>
      <c r="D7" s="12">
        <v>43446</v>
      </c>
      <c r="E7" s="6">
        <v>10</v>
      </c>
      <c r="F7" s="9"/>
      <c r="G7" s="10"/>
    </row>
    <row r="8" spans="1:16" ht="15.95" customHeight="1" x14ac:dyDescent="0.25">
      <c r="A8" s="5">
        <v>7</v>
      </c>
      <c r="B8" s="6">
        <v>4</v>
      </c>
      <c r="C8" s="6" t="s">
        <v>13</v>
      </c>
      <c r="D8" s="12">
        <v>43451</v>
      </c>
      <c r="E8" s="6">
        <v>8</v>
      </c>
      <c r="F8" s="9"/>
      <c r="G8" s="10"/>
      <c r="K8" s="2" t="s">
        <v>40</v>
      </c>
      <c r="L8" s="3" t="s">
        <v>41</v>
      </c>
      <c r="M8" s="3" t="s">
        <v>43</v>
      </c>
      <c r="N8" s="3" t="s">
        <v>42</v>
      </c>
      <c r="O8" s="18" t="s">
        <v>5</v>
      </c>
      <c r="P8" s="16" t="s">
        <v>44</v>
      </c>
    </row>
    <row r="9" spans="1:16" ht="15.95" customHeight="1" x14ac:dyDescent="0.25">
      <c r="A9" s="5">
        <v>8</v>
      </c>
      <c r="B9" s="6">
        <v>7</v>
      </c>
      <c r="C9" s="6" t="s">
        <v>14</v>
      </c>
      <c r="D9" s="12">
        <v>43515</v>
      </c>
      <c r="E9" s="6">
        <v>8</v>
      </c>
      <c r="F9" s="9"/>
      <c r="G9" s="10"/>
      <c r="K9" s="5">
        <v>2018</v>
      </c>
      <c r="L9" s="9">
        <f>SUMPRODUCT(--(YEAR($D$2:$D$65)=K9))</f>
        <v>7</v>
      </c>
      <c r="M9" s="9">
        <v>8</v>
      </c>
      <c r="N9" s="9">
        <f>M9-L9</f>
        <v>1</v>
      </c>
      <c r="O9" s="19">
        <f>SUM(L9:L13)/COUNT(L9:L13)</f>
        <v>7</v>
      </c>
      <c r="P9" s="17">
        <f>SUM(N9:N12)/COUNT(N9:N12)</f>
        <v>3</v>
      </c>
    </row>
    <row r="10" spans="1:16" ht="15.95" customHeight="1" x14ac:dyDescent="0.25">
      <c r="A10" s="5">
        <v>9</v>
      </c>
      <c r="B10" s="6">
        <v>2025</v>
      </c>
      <c r="C10" s="6" t="s">
        <v>15</v>
      </c>
      <c r="D10" s="12">
        <v>43810</v>
      </c>
      <c r="E10" s="6">
        <v>8</v>
      </c>
      <c r="F10" s="9"/>
      <c r="G10" s="10"/>
      <c r="K10" s="5">
        <v>2019</v>
      </c>
      <c r="L10" s="9">
        <f>SUMPRODUCT(--(YEAR($D$2:$D$65)=K10))</f>
        <v>9</v>
      </c>
      <c r="M10" s="9">
        <v>10</v>
      </c>
      <c r="N10" s="9">
        <f>(N9+M10)-L10</f>
        <v>2</v>
      </c>
      <c r="O10" s="20"/>
      <c r="P10" s="10"/>
    </row>
    <row r="11" spans="1:16" ht="15.95" customHeight="1" x14ac:dyDescent="0.25">
      <c r="A11" s="5">
        <v>10</v>
      </c>
      <c r="B11" s="6">
        <v>2020</v>
      </c>
      <c r="C11" s="6" t="s">
        <v>16</v>
      </c>
      <c r="D11" s="12">
        <v>43643</v>
      </c>
      <c r="E11" s="6">
        <v>8</v>
      </c>
      <c r="F11" s="9"/>
      <c r="G11" s="10"/>
      <c r="K11" s="5">
        <v>2020</v>
      </c>
      <c r="L11" s="9">
        <f>SUMPRODUCT(--(YEAR($D$2:$D$65)=K11))</f>
        <v>7</v>
      </c>
      <c r="M11" s="9">
        <v>9</v>
      </c>
      <c r="N11" s="9">
        <f t="shared" ref="N11:N13" si="0">(N10+M11)-L11</f>
        <v>4</v>
      </c>
      <c r="O11" s="20"/>
      <c r="P11" s="10"/>
    </row>
    <row r="12" spans="1:16" ht="15.95" customHeight="1" x14ac:dyDescent="0.25">
      <c r="A12" s="5">
        <v>11</v>
      </c>
      <c r="B12" s="6">
        <v>2022</v>
      </c>
      <c r="C12" s="6" t="s">
        <v>17</v>
      </c>
      <c r="D12" s="12">
        <v>43648</v>
      </c>
      <c r="E12" s="6">
        <v>10</v>
      </c>
      <c r="F12" s="9"/>
      <c r="G12" s="10"/>
      <c r="K12" s="5">
        <v>2021</v>
      </c>
      <c r="L12" s="9">
        <f>SUMPRODUCT(--(YEAR($D$2:$D$65)=K12))</f>
        <v>11</v>
      </c>
      <c r="M12" s="9">
        <v>12</v>
      </c>
      <c r="N12" s="9">
        <f>(N11+M12)-L12</f>
        <v>5</v>
      </c>
      <c r="O12" s="20"/>
      <c r="P12" s="10"/>
    </row>
    <row r="13" spans="1:16" ht="15.95" customHeight="1" thickBot="1" x14ac:dyDescent="0.3">
      <c r="A13" s="5">
        <v>12</v>
      </c>
      <c r="B13" s="6">
        <v>2040</v>
      </c>
      <c r="C13" s="6" t="s">
        <v>18</v>
      </c>
      <c r="D13" s="12">
        <v>43677</v>
      </c>
      <c r="E13" s="6">
        <v>9</v>
      </c>
      <c r="F13" s="9"/>
      <c r="G13" s="10"/>
      <c r="K13" s="13">
        <v>2022</v>
      </c>
      <c r="L13" s="14">
        <f>SUMPRODUCT(--(YEAR($D$2:$D$65)=K13))</f>
        <v>1</v>
      </c>
      <c r="M13" s="14">
        <v>11</v>
      </c>
      <c r="N13" s="14">
        <f t="shared" si="0"/>
        <v>15</v>
      </c>
      <c r="O13" s="21"/>
      <c r="P13" s="15"/>
    </row>
    <row r="14" spans="1:16" ht="15.95" customHeight="1" x14ac:dyDescent="0.25">
      <c r="A14" s="5">
        <v>13</v>
      </c>
      <c r="B14" s="6">
        <v>2023</v>
      </c>
      <c r="C14" s="6" t="s">
        <v>19</v>
      </c>
      <c r="D14" s="12">
        <v>43725</v>
      </c>
      <c r="E14" s="6">
        <v>10</v>
      </c>
      <c r="F14" s="9"/>
      <c r="G14" s="10"/>
    </row>
    <row r="15" spans="1:16" ht="15.95" customHeight="1" x14ac:dyDescent="0.25">
      <c r="A15" s="5">
        <v>14</v>
      </c>
      <c r="B15" s="6">
        <v>2028</v>
      </c>
      <c r="C15" s="6" t="s">
        <v>48</v>
      </c>
      <c r="D15" s="12">
        <v>43790</v>
      </c>
      <c r="E15" s="6">
        <v>10</v>
      </c>
      <c r="F15" s="9"/>
      <c r="G15" s="10"/>
    </row>
    <row r="16" spans="1:16" ht="15.95" customHeight="1" x14ac:dyDescent="0.25">
      <c r="A16" s="5">
        <v>15</v>
      </c>
      <c r="B16" s="6">
        <v>2024</v>
      </c>
      <c r="C16" s="6" t="s">
        <v>20</v>
      </c>
      <c r="D16" s="12">
        <v>43794</v>
      </c>
      <c r="E16" s="6">
        <v>9</v>
      </c>
      <c r="F16" s="9"/>
      <c r="G16" s="10"/>
    </row>
    <row r="17" spans="1:14" ht="15.95" customHeight="1" x14ac:dyDescent="0.25">
      <c r="A17" s="5">
        <v>16</v>
      </c>
      <c r="B17" s="6">
        <v>2027</v>
      </c>
      <c r="C17" s="6" t="s">
        <v>21</v>
      </c>
      <c r="D17" s="12">
        <v>43810</v>
      </c>
      <c r="E17" s="6">
        <v>9</v>
      </c>
      <c r="F17" s="9"/>
      <c r="G17" s="10"/>
      <c r="K17" s="1">
        <f>COUNTIF($E$2:$E$58,10)</f>
        <v>17</v>
      </c>
      <c r="L17" s="1">
        <f>COUNTIF($E$2:$E$58,9)</f>
        <v>11</v>
      </c>
      <c r="M17" s="1">
        <f>COUNTIF($E$2:$E$58,8)</f>
        <v>5</v>
      </c>
      <c r="N17" s="1">
        <f>COUNTIF($E$2:$E$58,7)</f>
        <v>2</v>
      </c>
    </row>
    <row r="18" spans="1:14" ht="15.95" customHeight="1" x14ac:dyDescent="0.25">
      <c r="A18" s="5">
        <v>17</v>
      </c>
      <c r="B18" s="6">
        <v>2026</v>
      </c>
      <c r="C18" s="6" t="s">
        <v>22</v>
      </c>
      <c r="D18" s="12">
        <v>43882</v>
      </c>
      <c r="E18" s="6">
        <v>10</v>
      </c>
      <c r="F18" s="11" t="s">
        <v>23</v>
      </c>
      <c r="G18" s="10"/>
    </row>
    <row r="19" spans="1:14" ht="15.95" customHeight="1" x14ac:dyDescent="0.25">
      <c r="A19" s="5">
        <v>18</v>
      </c>
      <c r="B19" s="6">
        <v>2032</v>
      </c>
      <c r="C19" s="6" t="s">
        <v>24</v>
      </c>
      <c r="D19" s="12">
        <v>43903</v>
      </c>
      <c r="E19" s="6">
        <v>10</v>
      </c>
      <c r="F19" s="9"/>
      <c r="G19" s="10"/>
    </row>
    <row r="20" spans="1:14" ht="15.95" customHeight="1" x14ac:dyDescent="0.25">
      <c r="A20" s="5">
        <v>19</v>
      </c>
      <c r="B20" s="6">
        <v>2031</v>
      </c>
      <c r="C20" s="6" t="s">
        <v>25</v>
      </c>
      <c r="D20" s="12">
        <v>44013</v>
      </c>
      <c r="E20" s="6">
        <v>9</v>
      </c>
      <c r="F20" s="9"/>
      <c r="G20" s="10"/>
    </row>
    <row r="21" spans="1:14" ht="15.95" customHeight="1" x14ac:dyDescent="0.25">
      <c r="A21" s="5">
        <v>20</v>
      </c>
      <c r="B21" s="6">
        <v>2033</v>
      </c>
      <c r="C21" s="6" t="s">
        <v>26</v>
      </c>
      <c r="D21" s="12">
        <v>44046</v>
      </c>
      <c r="E21" s="6">
        <v>7</v>
      </c>
      <c r="F21" s="9"/>
      <c r="G21" s="10"/>
    </row>
    <row r="22" spans="1:14" ht="15.95" customHeight="1" x14ac:dyDescent="0.25">
      <c r="A22" s="5">
        <v>21</v>
      </c>
      <c r="B22" s="6">
        <v>2054</v>
      </c>
      <c r="C22" s="6" t="s">
        <v>27</v>
      </c>
      <c r="D22" s="12">
        <v>44160</v>
      </c>
      <c r="E22" s="6">
        <v>10</v>
      </c>
      <c r="F22" s="9"/>
      <c r="G22" s="10"/>
    </row>
    <row r="23" spans="1:14" ht="15.95" customHeight="1" x14ac:dyDescent="0.25">
      <c r="A23" s="5">
        <v>22</v>
      </c>
      <c r="B23" s="6">
        <v>2037</v>
      </c>
      <c r="C23" s="6" t="s">
        <v>28</v>
      </c>
      <c r="D23" s="12">
        <v>44161</v>
      </c>
      <c r="E23" s="6">
        <v>10</v>
      </c>
      <c r="F23" s="9"/>
      <c r="G23" s="10"/>
    </row>
    <row r="24" spans="1:14" ht="15.95" customHeight="1" x14ac:dyDescent="0.25">
      <c r="A24" s="5">
        <v>23</v>
      </c>
      <c r="B24" s="6">
        <v>2035</v>
      </c>
      <c r="C24" s="6" t="s">
        <v>29</v>
      </c>
      <c r="D24" s="12">
        <v>44180</v>
      </c>
      <c r="E24" s="6">
        <v>10</v>
      </c>
      <c r="F24" s="9"/>
      <c r="G24" s="10"/>
    </row>
    <row r="25" spans="1:14" ht="15.95" customHeight="1" x14ac:dyDescent="0.25">
      <c r="A25" s="5">
        <v>24</v>
      </c>
      <c r="B25" s="6">
        <v>2030</v>
      </c>
      <c r="C25" s="6" t="s">
        <v>30</v>
      </c>
      <c r="D25" s="12">
        <v>44244</v>
      </c>
      <c r="E25" s="6">
        <v>7</v>
      </c>
      <c r="F25" s="9"/>
      <c r="G25" s="10"/>
    </row>
    <row r="26" spans="1:14" x14ac:dyDescent="0.25">
      <c r="A26" s="5">
        <v>25</v>
      </c>
      <c r="B26" s="6">
        <v>2034</v>
      </c>
      <c r="C26" s="6" t="s">
        <v>31</v>
      </c>
      <c r="D26" s="12">
        <v>44245</v>
      </c>
      <c r="E26" s="6">
        <v>10</v>
      </c>
      <c r="F26" s="9"/>
      <c r="G26" s="10"/>
    </row>
    <row r="27" spans="1:14" x14ac:dyDescent="0.25">
      <c r="A27" s="5">
        <v>26</v>
      </c>
      <c r="B27" s="6">
        <v>2036</v>
      </c>
      <c r="C27" s="6" t="s">
        <v>32</v>
      </c>
      <c r="D27" s="12">
        <v>44265</v>
      </c>
      <c r="E27" s="6">
        <v>10</v>
      </c>
      <c r="F27" s="9"/>
      <c r="G27" s="10"/>
    </row>
    <row r="28" spans="1:14" x14ac:dyDescent="0.25">
      <c r="A28" s="5">
        <v>27</v>
      </c>
      <c r="B28" s="6">
        <v>2038</v>
      </c>
      <c r="C28" s="6" t="s">
        <v>33</v>
      </c>
      <c r="D28" s="12">
        <v>44378</v>
      </c>
      <c r="E28" s="6">
        <v>10</v>
      </c>
      <c r="F28" s="9"/>
      <c r="G28" s="10"/>
    </row>
    <row r="29" spans="1:14" x14ac:dyDescent="0.25">
      <c r="A29" s="5">
        <v>28</v>
      </c>
      <c r="B29" s="6">
        <v>2044</v>
      </c>
      <c r="C29" s="6" t="s">
        <v>34</v>
      </c>
      <c r="D29" s="12">
        <v>44414</v>
      </c>
      <c r="E29" s="6">
        <v>9</v>
      </c>
      <c r="F29" s="9"/>
      <c r="G29" s="10"/>
    </row>
    <row r="30" spans="1:14" x14ac:dyDescent="0.25">
      <c r="A30" s="5">
        <v>29</v>
      </c>
      <c r="B30" s="9">
        <v>2404</v>
      </c>
      <c r="C30" s="9" t="s">
        <v>35</v>
      </c>
      <c r="D30" s="12">
        <v>44454</v>
      </c>
      <c r="E30" s="9">
        <v>10</v>
      </c>
      <c r="F30" s="9"/>
      <c r="G30" s="10"/>
    </row>
    <row r="31" spans="1:14" x14ac:dyDescent="0.25">
      <c r="A31" s="5">
        <v>30</v>
      </c>
      <c r="B31" s="6">
        <v>2046</v>
      </c>
      <c r="C31" s="9" t="s">
        <v>36</v>
      </c>
      <c r="D31" s="12">
        <v>44526</v>
      </c>
      <c r="E31" s="9">
        <v>9</v>
      </c>
      <c r="F31" s="9"/>
      <c r="G31" s="10"/>
    </row>
    <row r="32" spans="1:14" x14ac:dyDescent="0.25">
      <c r="A32" s="5">
        <v>31</v>
      </c>
      <c r="B32" s="6">
        <v>2049</v>
      </c>
      <c r="C32" s="6" t="s">
        <v>37</v>
      </c>
      <c r="D32" s="12">
        <v>44525</v>
      </c>
      <c r="E32" s="6">
        <v>10</v>
      </c>
      <c r="F32" s="9"/>
      <c r="G32" s="10"/>
    </row>
    <row r="33" spans="1:7" x14ac:dyDescent="0.25">
      <c r="A33" s="9">
        <v>32</v>
      </c>
      <c r="B33" s="6">
        <v>2080</v>
      </c>
      <c r="C33" s="6" t="s">
        <v>38</v>
      </c>
      <c r="D33" s="12">
        <v>44545</v>
      </c>
      <c r="E33" s="6">
        <v>10</v>
      </c>
      <c r="F33" s="22" t="s">
        <v>39</v>
      </c>
      <c r="G33" s="10"/>
    </row>
    <row r="34" spans="1:7" x14ac:dyDescent="0.25">
      <c r="A34" s="9">
        <v>33</v>
      </c>
      <c r="B34" s="9">
        <v>2047</v>
      </c>
      <c r="C34" s="9" t="s">
        <v>45</v>
      </c>
      <c r="D34" s="12">
        <v>44545</v>
      </c>
      <c r="E34" s="9">
        <v>9</v>
      </c>
      <c r="F34" s="9"/>
      <c r="G34" s="10"/>
    </row>
    <row r="35" spans="1:7" x14ac:dyDescent="0.25">
      <c r="A35" s="9">
        <v>34</v>
      </c>
      <c r="B35" s="9">
        <v>2409</v>
      </c>
      <c r="C35" s="9" t="s">
        <v>46</v>
      </c>
      <c r="D35" s="12">
        <v>44546</v>
      </c>
      <c r="E35" s="9">
        <v>9</v>
      </c>
      <c r="F35" s="9"/>
      <c r="G35" s="10"/>
    </row>
    <row r="36" spans="1:7" x14ac:dyDescent="0.25">
      <c r="A36" s="9">
        <v>35</v>
      </c>
      <c r="B36" s="9">
        <v>2041</v>
      </c>
      <c r="C36" s="9" t="s">
        <v>47</v>
      </c>
      <c r="D36" s="12">
        <v>44609</v>
      </c>
      <c r="E36" s="9">
        <v>10</v>
      </c>
      <c r="F36" s="9"/>
      <c r="G36" s="10"/>
    </row>
  </sheetData>
  <conditionalFormatting sqref="E2:E85">
    <cfRule type="cellIs" dxfId="3" priority="2" operator="equal">
      <formula>10</formula>
    </cfRule>
    <cfRule type="cellIs" dxfId="2" priority="3" operator="between">
      <formula>"9.01"</formula>
      <formula>9.99</formula>
    </cfRule>
    <cfRule type="cellIs" dxfId="1" priority="4" operator="between">
      <formula>6</formula>
      <formula>7.99</formula>
    </cfRule>
    <cfRule type="cellIs" dxfId="0" priority="5" operator="between">
      <formula>8</formula>
      <formula>9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Lucas</dc:creator>
  <dc:description/>
  <cp:lastModifiedBy>lucas soria</cp:lastModifiedBy>
  <cp:revision>5</cp:revision>
  <cp:lastPrinted>2021-11-27T21:47:00Z</cp:lastPrinted>
  <dcterms:created xsi:type="dcterms:W3CDTF">2021-02-17T14:03:36Z</dcterms:created>
  <dcterms:modified xsi:type="dcterms:W3CDTF">2022-02-23T14:58:16Z</dcterms:modified>
  <dc:language>en-US</dc:language>
</cp:coreProperties>
</file>