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01 A Facultad\3° Año\1° Semestre\Analisis Numerico\TPs\TP N° 1\"/>
    </mc:Choice>
  </mc:AlternateContent>
  <xr:revisionPtr revIDLastSave="0" documentId="13_ncr:1_{96E5BE86-4E40-4D68-B407-77E1A86098B5}" xr6:coauthVersionLast="45" xr6:coauthVersionMax="45" xr10:uidLastSave="{00000000-0000-0000-0000-000000000000}"/>
  <bookViews>
    <workbookView xWindow="-108" yWindow="-108" windowWidth="23256" windowHeight="12576" firstSheet="1" activeTab="3" xr2:uid="{D1F94708-DF33-4DEC-95C5-77D4414AA0C9}"/>
  </bookViews>
  <sheets>
    <sheet name="Ejercicio 1" sheetId="1" r:id="rId1"/>
    <sheet name="Ejercicio 2" sheetId="2" r:id="rId2"/>
    <sheet name="Ejercicio 3" sheetId="3" r:id="rId3"/>
    <sheet name="Ejercicio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2" i="4" l="1"/>
  <c r="D72" i="4"/>
  <c r="D67" i="4"/>
  <c r="C67" i="4"/>
  <c r="B67" i="4"/>
  <c r="E32" i="2" l="1"/>
  <c r="B77" i="2" a="1"/>
  <c r="B78" i="2" s="1"/>
  <c r="H71" i="2" a="1"/>
  <c r="I72" i="2" s="1"/>
  <c r="B74" i="2"/>
  <c r="A74" i="2"/>
  <c r="B73" i="2"/>
  <c r="A73" i="2"/>
  <c r="D72" i="2"/>
  <c r="C72" i="2"/>
  <c r="D71" i="2"/>
  <c r="C71" i="2"/>
  <c r="K68" i="4"/>
  <c r="L67" i="4"/>
  <c r="K67" i="4"/>
  <c r="J68" i="4" s="1"/>
  <c r="J67" i="4"/>
  <c r="M67" i="4" s="1"/>
  <c r="B45" i="4"/>
  <c r="C45" i="4" s="1"/>
  <c r="B25" i="4"/>
  <c r="B26" i="4"/>
  <c r="B24" i="4"/>
  <c r="A10" i="4" a="1"/>
  <c r="B10" i="4" s="1"/>
  <c r="F40" i="3" a="1"/>
  <c r="F40" i="3" s="1"/>
  <c r="A40" i="3" a="1"/>
  <c r="D41" i="3" s="1"/>
  <c r="E21" i="3"/>
  <c r="I21" i="3"/>
  <c r="I20" i="3"/>
  <c r="J20" i="3"/>
  <c r="K20" i="3"/>
  <c r="L21" i="3" s="1"/>
  <c r="L20" i="3"/>
  <c r="J21" i="3"/>
  <c r="I22" i="3" s="1"/>
  <c r="K21" i="3"/>
  <c r="M19" i="3"/>
  <c r="L19" i="3"/>
  <c r="K19" i="3"/>
  <c r="J19" i="3"/>
  <c r="I19" i="3"/>
  <c r="C22" i="3"/>
  <c r="F20" i="3"/>
  <c r="F21" i="3"/>
  <c r="F22" i="3"/>
  <c r="F23" i="3"/>
  <c r="F24" i="3"/>
  <c r="F19" i="3"/>
  <c r="B20" i="3"/>
  <c r="C20" i="3" s="1"/>
  <c r="D19" i="3"/>
  <c r="C19" i="3"/>
  <c r="B19" i="3"/>
  <c r="E19" i="3"/>
  <c r="A14" i="3"/>
  <c r="A13" i="3"/>
  <c r="C14" i="3"/>
  <c r="C13" i="3"/>
  <c r="C12" i="3"/>
  <c r="A12" i="3"/>
  <c r="A11" i="3"/>
  <c r="C11" i="3"/>
  <c r="A62" i="2"/>
  <c r="F57" i="2"/>
  <c r="F58" i="2"/>
  <c r="F59" i="2"/>
  <c r="F56" i="2"/>
  <c r="A57" i="2"/>
  <c r="A58" i="2"/>
  <c r="A59" i="2"/>
  <c r="A56" i="2"/>
  <c r="F50" i="2" a="1"/>
  <c r="H50" i="2" s="1"/>
  <c r="B53" i="2"/>
  <c r="A53" i="2"/>
  <c r="B52" i="2"/>
  <c r="A52" i="2"/>
  <c r="D51" i="2"/>
  <c r="C51" i="2"/>
  <c r="D50" i="2"/>
  <c r="C50" i="2"/>
  <c r="F33" i="2"/>
  <c r="F32" i="2"/>
  <c r="B33" i="2"/>
  <c r="D33" i="2" s="1"/>
  <c r="C33" i="2"/>
  <c r="E33" i="2"/>
  <c r="D32" i="2"/>
  <c r="C32" i="2"/>
  <c r="B32" i="2"/>
  <c r="A25" i="2"/>
  <c r="B25" i="2"/>
  <c r="B24" i="2"/>
  <c r="A24" i="2"/>
  <c r="D23" i="2"/>
  <c r="C23" i="2"/>
  <c r="D22" i="2"/>
  <c r="C22" i="2"/>
  <c r="B62" i="1"/>
  <c r="G60" i="1"/>
  <c r="G59" i="1"/>
  <c r="G58" i="1"/>
  <c r="G57" i="1"/>
  <c r="B58" i="1"/>
  <c r="B59" i="1"/>
  <c r="B60" i="1"/>
  <c r="B57" i="1"/>
  <c r="F51" i="1" a="1"/>
  <c r="I51" i="1" s="1"/>
  <c r="E29" i="1"/>
  <c r="E30" i="1"/>
  <c r="E31" i="1"/>
  <c r="D29" i="1"/>
  <c r="D30" i="1"/>
  <c r="D31" i="1"/>
  <c r="C29" i="1"/>
  <c r="C30" i="1"/>
  <c r="C31" i="1"/>
  <c r="B29" i="1"/>
  <c r="B30" i="1"/>
  <c r="B31" i="1"/>
  <c r="E28" i="1"/>
  <c r="D28" i="1"/>
  <c r="C28" i="1"/>
  <c r="B28" i="1"/>
  <c r="A28" i="1"/>
  <c r="A29" i="1"/>
  <c r="A30" i="1"/>
  <c r="A31" i="1"/>
  <c r="A11" i="1" a="1"/>
  <c r="B11" i="1" s="1"/>
  <c r="M68" i="4" l="1"/>
  <c r="L69" i="4"/>
  <c r="K70" i="4" s="1"/>
  <c r="J69" i="4"/>
  <c r="L70" i="4" s="1"/>
  <c r="K71" i="4" s="1"/>
  <c r="D45" i="4"/>
  <c r="E45" i="4" s="1"/>
  <c r="B46" i="4"/>
  <c r="C46" i="4" s="1"/>
  <c r="D46" i="4" s="1"/>
  <c r="C68" i="4"/>
  <c r="L68" i="4"/>
  <c r="K69" i="4" s="1"/>
  <c r="B80" i="2"/>
  <c r="B77" i="2"/>
  <c r="B79" i="2"/>
  <c r="J74" i="2"/>
  <c r="J72" i="2"/>
  <c r="H74" i="2"/>
  <c r="H72" i="2"/>
  <c r="K73" i="2"/>
  <c r="K71" i="2"/>
  <c r="J73" i="2"/>
  <c r="J71" i="2"/>
  <c r="I73" i="2"/>
  <c r="I71" i="2"/>
  <c r="H73" i="2"/>
  <c r="H71" i="2"/>
  <c r="K74" i="2"/>
  <c r="K72" i="2"/>
  <c r="I74" i="2"/>
  <c r="A10" i="4"/>
  <c r="B12" i="4"/>
  <c r="C11" i="4"/>
  <c r="B11" i="4"/>
  <c r="A11" i="4"/>
  <c r="E25" i="4" s="1"/>
  <c r="C12" i="4"/>
  <c r="A12" i="4"/>
  <c r="C10" i="4"/>
  <c r="F41" i="3"/>
  <c r="F43" i="3"/>
  <c r="F42" i="3"/>
  <c r="C41" i="3"/>
  <c r="B42" i="3"/>
  <c r="D43" i="3"/>
  <c r="C43" i="3"/>
  <c r="B43" i="3"/>
  <c r="B41" i="3"/>
  <c r="A43" i="3"/>
  <c r="A41" i="3"/>
  <c r="D42" i="3"/>
  <c r="D40" i="3"/>
  <c r="C42" i="3"/>
  <c r="C40" i="3"/>
  <c r="B40" i="3"/>
  <c r="A42" i="3"/>
  <c r="A40" i="3"/>
  <c r="M20" i="3"/>
  <c r="D20" i="3"/>
  <c r="E20" i="3" s="1"/>
  <c r="B21" i="3" s="1"/>
  <c r="G50" i="2"/>
  <c r="F50" i="2"/>
  <c r="H51" i="2"/>
  <c r="I51" i="2"/>
  <c r="H53" i="2"/>
  <c r="G51" i="2"/>
  <c r="F53" i="2"/>
  <c r="F51" i="2"/>
  <c r="I52" i="2"/>
  <c r="I50" i="2"/>
  <c r="G52" i="2"/>
  <c r="F52" i="2"/>
  <c r="I53" i="2"/>
  <c r="G53" i="2"/>
  <c r="H52" i="2"/>
  <c r="C34" i="2"/>
  <c r="B34" i="2"/>
  <c r="H53" i="1"/>
  <c r="H51" i="1"/>
  <c r="G53" i="1"/>
  <c r="G51" i="1"/>
  <c r="F53" i="1"/>
  <c r="F51" i="1"/>
  <c r="I54" i="1"/>
  <c r="I52" i="1"/>
  <c r="H54" i="1"/>
  <c r="H52" i="1"/>
  <c r="G54" i="1"/>
  <c r="G52" i="1"/>
  <c r="F54" i="1"/>
  <c r="F52" i="1"/>
  <c r="I53" i="1"/>
  <c r="A34" i="1" a="1"/>
  <c r="A34" i="1" s="1"/>
  <c r="C12" i="1"/>
  <c r="D11" i="1"/>
  <c r="B13" i="1"/>
  <c r="A13" i="1"/>
  <c r="A11" i="1"/>
  <c r="A19" i="1" s="1" a="1"/>
  <c r="A20" i="1" s="1"/>
  <c r="D14" i="1"/>
  <c r="D12" i="1"/>
  <c r="C14" i="1"/>
  <c r="B14" i="1"/>
  <c r="B12" i="1"/>
  <c r="A14" i="1"/>
  <c r="A12" i="1"/>
  <c r="D13" i="1"/>
  <c r="C13" i="1"/>
  <c r="C11" i="1"/>
  <c r="B47" i="4" l="1"/>
  <c r="C47" i="4" s="1"/>
  <c r="E46" i="4"/>
  <c r="J71" i="4"/>
  <c r="L72" i="4" s="1"/>
  <c r="J70" i="4"/>
  <c r="B68" i="4"/>
  <c r="M69" i="4"/>
  <c r="E67" i="4"/>
  <c r="E24" i="4"/>
  <c r="A16" i="4" a="1"/>
  <c r="E26" i="4"/>
  <c r="M21" i="3"/>
  <c r="J22" i="3"/>
  <c r="K22" i="3"/>
  <c r="J23" i="3" s="1"/>
  <c r="L22" i="3"/>
  <c r="M22" i="3"/>
  <c r="D21" i="3"/>
  <c r="C21" i="3"/>
  <c r="D34" i="2"/>
  <c r="F34" i="2" s="1"/>
  <c r="E34" i="2"/>
  <c r="A21" i="1"/>
  <c r="A22" i="1"/>
  <c r="A19" i="1"/>
  <c r="A41" i="1" a="1"/>
  <c r="C34" i="1"/>
  <c r="A37" i="1"/>
  <c r="B37" i="1"/>
  <c r="B36" i="1"/>
  <c r="C35" i="1"/>
  <c r="B34" i="1"/>
  <c r="B35" i="1"/>
  <c r="C36" i="1"/>
  <c r="C37" i="1"/>
  <c r="D34" i="1"/>
  <c r="D35" i="1"/>
  <c r="D36" i="1"/>
  <c r="D37" i="1"/>
  <c r="A35" i="1"/>
  <c r="A36" i="1"/>
  <c r="D68" i="4" l="1"/>
  <c r="E68" i="4"/>
  <c r="L71" i="4"/>
  <c r="M70" i="4"/>
  <c r="D47" i="4"/>
  <c r="B48" i="4" s="1"/>
  <c r="A17" i="4"/>
  <c r="A16" i="4"/>
  <c r="A18" i="4"/>
  <c r="B28" i="4"/>
  <c r="I24" i="3"/>
  <c r="I23" i="3"/>
  <c r="L23" i="3"/>
  <c r="K23" i="3"/>
  <c r="B22" i="3"/>
  <c r="B35" i="2"/>
  <c r="C35" i="2"/>
  <c r="A42" i="1"/>
  <c r="A41" i="1"/>
  <c r="A44" i="1"/>
  <c r="A43" i="1"/>
  <c r="E35" i="2" l="1"/>
  <c r="K72" i="4"/>
  <c r="J72" i="4"/>
  <c r="M72" i="4" s="1"/>
  <c r="M71" i="4"/>
  <c r="C69" i="4"/>
  <c r="B69" i="4"/>
  <c r="C48" i="4"/>
  <c r="E47" i="4"/>
  <c r="L24" i="3"/>
  <c r="M23" i="3"/>
  <c r="J24" i="3"/>
  <c r="M24" i="3" s="1"/>
  <c r="K24" i="3"/>
  <c r="D35" i="2"/>
  <c r="F35" i="2" s="1"/>
  <c r="D69" i="4" l="1"/>
  <c r="C70" i="4" s="1"/>
  <c r="B70" i="4"/>
  <c r="D70" i="4" s="1"/>
  <c r="C71" i="4" s="1"/>
  <c r="B71" i="4"/>
  <c r="E70" i="4"/>
  <c r="D48" i="4"/>
  <c r="E48" i="4" s="1"/>
  <c r="D22" i="3"/>
  <c r="E22" i="3" s="1"/>
  <c r="B36" i="2"/>
  <c r="C36" i="2"/>
  <c r="E69" i="4" l="1"/>
  <c r="D71" i="4"/>
  <c r="C72" i="4" s="1"/>
  <c r="E71" i="4"/>
  <c r="B72" i="4"/>
  <c r="B49" i="4"/>
  <c r="B23" i="3"/>
  <c r="D36" i="2"/>
  <c r="F36" i="2" s="1"/>
  <c r="E36" i="2"/>
  <c r="C49" i="4" l="1"/>
  <c r="C23" i="3"/>
  <c r="D23" i="3" s="1"/>
  <c r="B37" i="2"/>
  <c r="C37" i="2"/>
  <c r="D49" i="4" l="1"/>
  <c r="E49" i="4" s="1"/>
  <c r="E23" i="3"/>
  <c r="B24" i="3" s="1"/>
  <c r="D37" i="2"/>
  <c r="F37" i="2" s="1"/>
  <c r="E37" i="2"/>
  <c r="B50" i="4" l="1"/>
  <c r="C50" i="4"/>
  <c r="D50" i="4" s="1"/>
  <c r="E50" i="4" s="1"/>
  <c r="C24" i="3"/>
  <c r="D24" i="3" s="1"/>
  <c r="B38" i="2"/>
  <c r="C38" i="2"/>
  <c r="E24" i="3" l="1"/>
  <c r="D38" i="2"/>
  <c r="F38" i="2" s="1"/>
  <c r="E38" i="2"/>
  <c r="B39" i="2" l="1"/>
  <c r="C39" i="2"/>
  <c r="E39" i="2" l="1"/>
  <c r="D39" i="2"/>
  <c r="F39" i="2" s="1"/>
  <c r="B40" i="2" l="1"/>
  <c r="C40" i="2"/>
  <c r="F40" i="2" l="1"/>
  <c r="D40" i="2"/>
  <c r="E40" i="2"/>
  <c r="B41" i="2" l="1"/>
  <c r="C41" i="2"/>
  <c r="E41" i="2" l="1"/>
  <c r="F41" i="2" s="1"/>
  <c r="D41" i="2"/>
</calcChain>
</file>

<file path=xl/sharedStrings.xml><?xml version="1.0" encoding="utf-8"?>
<sst xmlns="http://schemas.openxmlformats.org/spreadsheetml/2006/main" count="133" uniqueCount="64">
  <si>
    <t>MATRIZ INVERSA</t>
  </si>
  <si>
    <t>MATRIZ INVERSA DE A POR B</t>
  </si>
  <si>
    <t>A) Resolucion del problema con Gauss Jordan</t>
  </si>
  <si>
    <t>B) Resolucion del problema aproximando a 1 decimal</t>
  </si>
  <si>
    <t xml:space="preserve">INVERSA DE A </t>
  </si>
  <si>
    <t>C) Determinacion del condicionamiento del problema</t>
  </si>
  <si>
    <t>MATRIZ A</t>
  </si>
  <si>
    <t>INVERSA DE A</t>
  </si>
  <si>
    <t>N° de cond =</t>
  </si>
  <si>
    <t>La matriz asociada A está bien condicionada, por lo tanto el sistema está bien planteado</t>
  </si>
  <si>
    <t>Las soliciones obtenidas son coherentes con este, a pequeños cambios en los datos de entrada le corresponden pequeños cambios en los datos de salida</t>
  </si>
  <si>
    <t>A) PARA QUE VALORES DE A Y DE B ESTE SISTEMA CONVERGE PARA LOS METODOS ITERACTIVOS DE JACOBI Y GAUSS SEIDEL</t>
  </si>
  <si>
    <t>a</t>
  </si>
  <si>
    <t>b</t>
  </si>
  <si>
    <t>Para que el sistema converja el valor de a debe cumplir que</t>
  </si>
  <si>
    <r>
      <t xml:space="preserve">|a| </t>
    </r>
    <r>
      <rPr>
        <sz val="11"/>
        <color theme="1"/>
        <rFont val="Calibri"/>
        <family val="2"/>
      </rPr>
      <t>≥ 2 * |B|</t>
    </r>
  </si>
  <si>
    <t>Según el metodo de suficiencia, para que la matriz  sea dominante en su diagonal principal</t>
  </si>
  <si>
    <t>Paso</t>
  </si>
  <si>
    <t>X1</t>
  </si>
  <si>
    <t>X2</t>
  </si>
  <si>
    <t>X3</t>
  </si>
  <si>
    <t>X4</t>
  </si>
  <si>
    <t>Ɛ</t>
  </si>
  <si>
    <t>B) Resuelva por Gauss Seidel para a = -5  y b = √3 trabajando con cinco cifras decimales hasta diez iteraciones.</t>
  </si>
  <si>
    <t>C) Analice el condicionamiento del sistema</t>
  </si>
  <si>
    <t>A</t>
  </si>
  <si>
    <t>Inversa de A</t>
  </si>
  <si>
    <t>Numero de condicion:</t>
  </si>
  <si>
    <t>El sistema entonces está bien condicionado</t>
  </si>
  <si>
    <t>D) Resolviendo con excel y aproximando a 3 cifras</t>
  </si>
  <si>
    <t>X =</t>
  </si>
  <si>
    <t>Los resultados de este ejercicio y del ejercicio b son muy similares, esto confirma que el sistema esta bien condicionado</t>
  </si>
  <si>
    <t>A) Resolver el sistema por Gauss Seidel y Jacobi hasta el paso 6. Analizar la convergencia</t>
  </si>
  <si>
    <t>La matriz cumple el criterio de convergencia porque es una matriz dominante en su diagonal principal</t>
  </si>
  <si>
    <t>&gt;=</t>
  </si>
  <si>
    <t>GAUSS SEIDEL</t>
  </si>
  <si>
    <t>JACOBI</t>
  </si>
  <si>
    <t>B)  Compare los resultados obtenidos anteriormente con los considerados exactos a partir de la obtención de la solución por Excel (resolución computacional</t>
  </si>
  <si>
    <t>Matriz A</t>
  </si>
  <si>
    <t>B</t>
  </si>
  <si>
    <t>Matriz inversa</t>
  </si>
  <si>
    <t>X</t>
  </si>
  <si>
    <t>Los resultados obtenidos por los distintos metodos son todos similares. Podemos concluir que el sistema esta bien condicionado</t>
  </si>
  <si>
    <t>A) Encuentre la solución del sistema por algún método directo</t>
  </si>
  <si>
    <t>B) Determine el condicionamiento del sistema. ¿Qué le indica este valor?</t>
  </si>
  <si>
    <t>N° de Cond:</t>
  </si>
  <si>
    <t>El valor del numero de condicionamiento es  bajo, lo que indica que el sistema esta bien planteado, la matriz asociada A esta bien condicionada</t>
  </si>
  <si>
    <t>C)  ¿Es posible resolver el sistema por algún método iterativo? ¿Por qué?</t>
  </si>
  <si>
    <t>&lt;</t>
  </si>
  <si>
    <t>Tal como se plantea el sistema, sin nigun tratamiento, no se puede saber si se puede resolver por un metodo iterativo porque no se sabe si convergerá a una solucion correcta, tendriamos que hacer la prueba</t>
  </si>
  <si>
    <t>=</t>
  </si>
  <si>
    <t>No cumple ni el criterio suficiente (ser una matriz dominante en su diagonal principal) ni el criterio necesario (los vectores solucion no convergen)</t>
  </si>
  <si>
    <t>----&gt;</t>
  </si>
  <si>
    <t>D y E)</t>
  </si>
  <si>
    <t>El metodo de gauss seidel obtuvo un error menor a 0.001</t>
  </si>
  <si>
    <t>F) Según los resultados encontrados anteriormente y estimando un error menor a un centésimo, qué método arroja mejor convergencia. ¿Por qué?</t>
  </si>
  <si>
    <t>X32</t>
  </si>
  <si>
    <t>Norma A</t>
  </si>
  <si>
    <t>Norma A inv</t>
  </si>
  <si>
    <t>Matriz A tratada</t>
  </si>
  <si>
    <t>B tratada</t>
  </si>
  <si>
    <t>a y b no nulos</t>
  </si>
  <si>
    <t>Gauss Seidel</t>
  </si>
  <si>
    <t>El metodo que arroja mejor convergencia es el de Gauss Seidel porque al usar los valores obtenidos en esa iteracion para el calculo del vector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</si>
</sst>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7" fillId="0" borderId="0" xfId="0" applyFont="1"/>
    <xf numFmtId="0" fontId="6" fillId="0" borderId="0" xfId="0" applyFont="1"/>
    <xf numFmtId="0" fontId="0" fillId="0" borderId="0" xfId="0" quotePrefix="1"/>
    <xf numFmtId="0" fontId="1" fillId="2" borderId="0" xfId="1"/>
    <xf numFmtId="0" fontId="3" fillId="4" borderId="0" xfId="3"/>
    <xf numFmtId="0" fontId="2" fillId="3" borderId="0" xfId="2"/>
    <xf numFmtId="0" fontId="4" fillId="5" borderId="2" xfId="4"/>
    <xf numFmtId="164" fontId="1" fillId="2" borderId="0" xfId="1" applyNumberFormat="1"/>
    <xf numFmtId="164" fontId="4" fillId="5" borderId="2" xfId="4" applyNumberFormat="1"/>
    <xf numFmtId="0" fontId="5" fillId="5" borderId="1" xfId="5"/>
    <xf numFmtId="0" fontId="1" fillId="2" borderId="0" xfId="1" applyAlignment="1">
      <alignment horizontal="right"/>
    </xf>
    <xf numFmtId="165" fontId="1" fillId="2" borderId="0" xfId="1" applyNumberFormat="1" applyAlignment="1">
      <alignment horizontal="right"/>
    </xf>
    <xf numFmtId="0" fontId="8" fillId="0" borderId="0" xfId="0" applyFont="1"/>
    <xf numFmtId="165" fontId="4" fillId="5" borderId="2" xfId="4" applyNumberFormat="1"/>
  </cellXfs>
  <cellStyles count="6">
    <cellStyle name="Bueno" xfId="1" builtinId="26"/>
    <cellStyle name="Cálculo" xfId="5" builtinId="22"/>
    <cellStyle name="Incorrecto" xfId="2" builtinId="27"/>
    <cellStyle name="Neutral" xfId="3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87311-D220-4C97-B11C-9264C3DF537D}" name="Tabla1" displayName="Tabla1" ref="A30:F41" totalsRowShown="0">
  <autoFilter ref="A30:F41" xr:uid="{C214C259-F0B6-4030-90BA-4FDA4033D5D5}"/>
  <tableColumns count="6">
    <tableColumn id="1" xr3:uid="{73738618-4AAD-451C-B28A-E718F4FD3D5C}" name="Paso"/>
    <tableColumn id="2" xr3:uid="{28E54E2E-9C12-4586-8798-08615D34A6B4}" name="X1">
      <calculatedColumnFormula>1/$A$22*($F$22-$C$22*D30-$D$22*E30)</calculatedColumnFormula>
    </tableColumn>
    <tableColumn id="3" xr3:uid="{0C80C652-446F-401B-872F-E822E9DEF7E2}" name="X2">
      <calculatedColumnFormula>1/$B$23*($F$23-$C$23*D30-$D$23*E30)</calculatedColumnFormula>
    </tableColumn>
    <tableColumn id="4" xr3:uid="{4C88BF4A-C6C8-4A5F-9BFB-9F7059A8D636}" name="X3">
      <calculatedColumnFormula>1/$C$24*(-$A$24*B31-$B$24*C31)</calculatedColumnFormula>
    </tableColumn>
    <tableColumn id="5" xr3:uid="{C801791B-F6C7-420E-86C4-CCD2BBAB3384}" name="X4">
      <calculatedColumnFormula>1/$D$25*($F$25-$A$25*B31-$B$25*C31)</calculatedColumnFormula>
    </tableColumn>
    <tableColumn id="6" xr3:uid="{3AC5AC57-DD96-42C8-9D9E-89CD655BA80F}" name="Ɛ">
      <calculatedColumnFormula>MAX(ABS(B31)-ABS(B30),ABS(C31)-ABS(C30),ABS(D31)-ABS(D30),ABS(E31)-ABS(E30))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DD0F3-D7C0-470A-A9F1-F7AFB1F9BE46}" name="Tabla2" displayName="Tabla2" ref="A17:F24" totalsRowShown="0">
  <autoFilter ref="A17:F24" xr:uid="{4C35D52B-CD7D-4FFE-B1F5-A20B74FED9D8}"/>
  <tableColumns count="6">
    <tableColumn id="1" xr3:uid="{C418D903-9494-4A71-9086-35F2A49B63C2}" name="Paso"/>
    <tableColumn id="2" xr3:uid="{929B249E-8EAC-4BB7-A9F5-4E885271EBF2}" name="X1">
      <calculatedColumnFormula>1/$A$4*($F$4-$B$4*C17-$C$4*D17-$D$4*E17)</calculatedColumnFormula>
    </tableColumn>
    <tableColumn id="3" xr3:uid="{A699A3B5-6E7C-4D2A-8834-B59A78F84E7E}" name="X2">
      <calculatedColumnFormula>1/$B$5*($F$5-$A$5*B18-$C$5*D17-$D$5*E17)</calculatedColumnFormula>
    </tableColumn>
    <tableColumn id="4" xr3:uid="{3BE40086-9BBB-482C-A09F-814610113DCA}" name="X3">
      <calculatedColumnFormula>1/$C$6*($F$6-$A$6*B18-$B$6*C18-$D$6*E17)</calculatedColumnFormula>
    </tableColumn>
    <tableColumn id="5" xr3:uid="{B9A6D139-1228-4F22-B569-863674160DA0}" name="X4">
      <calculatedColumnFormula>1/$D$7*($F$7-$A$7*B18-$B$7*C18-$C$7*D18)</calculatedColumnFormula>
    </tableColumn>
    <tableColumn id="6" xr3:uid="{E342C7F9-FC54-4215-A6C0-0D6E877B0340}" name="Ɛ">
      <calculatedColumnFormula>MAX(ABS(B18-B17),ABS(C18-C17),ABS(D18-D17),ABS(E17-E18))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98D31F-E783-4749-BE99-BFF076D22C2D}" name="Tabla3" displayName="Tabla3" ref="H17:M24" totalsRowShown="0">
  <autoFilter ref="H17:M24" xr:uid="{03CD39FE-23D1-4EF9-AAB8-DE87CE8FF360}"/>
  <tableColumns count="6">
    <tableColumn id="1" xr3:uid="{2E54FBEA-CE8E-49E4-90AD-374EBF22C932}" name="Paso"/>
    <tableColumn id="2" xr3:uid="{F8A3DCC1-E601-4139-91C6-C7AE8886C394}" name="X1">
      <calculatedColumnFormula>1/$A$4*($F$4-$B$4*J17-$C$4*K17-$D$4*L17)</calculatedColumnFormula>
    </tableColumn>
    <tableColumn id="3" xr3:uid="{C09BB621-B5EB-45E1-A5DB-3202794393A7}" name="X2">
      <calculatedColumnFormula>1/$B$5*($F$5-$A$5*I17-$C$5*K17-$D$5*L17)</calculatedColumnFormula>
    </tableColumn>
    <tableColumn id="4" xr3:uid="{A709BA06-A6DF-445E-93D2-35E5E8C0B3F3}" name="X3">
      <calculatedColumnFormula>1/$C$6*($F$6-$A$6*I17-$B$6*J17-$D$6*L17)</calculatedColumnFormula>
    </tableColumn>
    <tableColumn id="5" xr3:uid="{7281A096-635B-41BF-B13D-830A2D507D08}" name="X4">
      <calculatedColumnFormula>1/$D$7*($F$7-$A$7*I17-$B$7*J17-$C$7*K17)</calculatedColumnFormula>
    </tableColumn>
    <tableColumn id="6" xr3:uid="{51A1BF77-B449-447D-B51F-FB57E5D4AAE5}" name="Ɛ">
      <calculatedColumnFormula>MAX(ABS(I18-I17),ABS(J18-J17),ABS(K18-K17),ABS(L18-L17))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1953EB-C8E1-4765-B998-920528AEF113}" name="Tabla4" displayName="Tabla4" ref="A43:E50" totalsRowShown="0">
  <autoFilter ref="A43:E50" xr:uid="{C5404C55-3C7B-4412-8136-C46DF71C7AAC}"/>
  <tableColumns count="5">
    <tableColumn id="1" xr3:uid="{9095C9A7-9862-43A8-825B-DDDC86EF8C5B}" name="Paso"/>
    <tableColumn id="2" xr3:uid="{55C069D9-AE09-44E3-9D6F-9EF91DA578E7}" name="X3">
      <calculatedColumnFormula>1/$G$44*($J$44-$H$44*C43-$I$44*D43)</calculatedColumnFormula>
    </tableColumn>
    <tableColumn id="3" xr3:uid="{DD9608E4-9839-425B-98B6-26011BF40529}" name="X2">
      <calculatedColumnFormula>1/$H$45*($J$45-$G$45*B44-$I$45*D43)</calculatedColumnFormula>
    </tableColumn>
    <tableColumn id="4" xr3:uid="{B4576E3E-AA69-44C6-AC73-DF30F6E4C98B}" name="X32">
      <calculatedColumnFormula>1/$I$46*($J$46-$H$46-C44)</calculatedColumnFormula>
    </tableColumn>
    <tableColumn id="5" xr3:uid="{95DB141C-7EB1-4CD3-8BD7-8CAFB29EC908}" name="Ɛ">
      <calculatedColumnFormula>MAX(ABS(B44-B43),ABS(C44-C43),ABS(D44-D43))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D33EEB-8C5F-44B0-9725-47242AFECE77}" name="Tabla5" displayName="Tabla5" ref="A65:E72" totalsRowShown="0">
  <autoFilter ref="A65:E72" xr:uid="{40DB5D14-1F00-418B-900B-E206ECA7261A}"/>
  <tableColumns count="5">
    <tableColumn id="1" xr3:uid="{251FF9C6-F688-4856-B20B-998BF6B355CA}" name="Paso"/>
    <tableColumn id="2" xr3:uid="{F8527B14-4D5D-4A5F-BF4C-E1DE2C56FD9A}" name="X1">
      <calculatedColumnFormula>1/$F$59*($I$59-$G$59*C65-$H$59*D65)</calculatedColumnFormula>
    </tableColumn>
    <tableColumn id="3" xr3:uid="{13A38453-7DF6-4330-B4C8-E5F55A3EC249}" name="X2">
      <calculatedColumnFormula>1/$G$60*($I$60-$H$60*D65)</calculatedColumnFormula>
    </tableColumn>
    <tableColumn id="4" xr3:uid="{4B52C5EF-345A-4DA4-B777-C2E8161FDB93}" name="X3">
      <calculatedColumnFormula>1/$H$61*($I$61-$F$61*B66-$G$61*C66)</calculatedColumnFormula>
    </tableColumn>
    <tableColumn id="5" xr3:uid="{871144BF-DDF4-47DD-B40F-F4BA6E8C17C7}" name="Ɛ">
      <calculatedColumnFormula>MAX(ABS(B66-B65),ABS(C66-C65),ABS(D66-D65))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568451-12F9-49DB-9A55-E98418DF7A5E}" name="Tabla6" displayName="Tabla6" ref="I65:M72" totalsRowShown="0">
  <autoFilter ref="I65:M72" xr:uid="{A0812608-21A8-4A5A-A466-84FBDD6BC7EC}"/>
  <tableColumns count="5">
    <tableColumn id="1" xr3:uid="{15AB2DE7-B435-48F8-8EE0-219A42966956}" name="Paso"/>
    <tableColumn id="2" xr3:uid="{DF5C74A6-D79A-47EC-97C9-61828D6D3321}" name="X1">
      <calculatedColumnFormula>1/$F$59*($I$59-$G$59*K65-$H$59*L65)</calculatedColumnFormula>
    </tableColumn>
    <tableColumn id="3" xr3:uid="{92FA7E28-AF6E-48DE-B390-3060DE31300C}" name="X2">
      <calculatedColumnFormula>1/$G$60*($I$60-$H$60*L65)</calculatedColumnFormula>
    </tableColumn>
    <tableColumn id="4" xr3:uid="{1D2866E0-1C95-4543-84DC-83E866FD0FC3}" name="X3">
      <calculatedColumnFormula>1/$H$61*($I$61-$F$61*J65-$G$61*K65)</calculatedColumnFormula>
    </tableColumn>
    <tableColumn id="5" xr3:uid="{925BF36F-5AA4-46D0-ADFA-04EC60A2F7D6}" name="Ɛ">
      <calculatedColumnFormula>MAX(ABS(J66-J65),ABS(K66-K65),ABS(L66-L65))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0837-9F00-4B5B-B4C9-ADD4EBEB2E46}">
  <dimension ref="A1:I65"/>
  <sheetViews>
    <sheetView workbookViewId="0">
      <selection activeCell="D62" sqref="D62"/>
    </sheetView>
  </sheetViews>
  <sheetFormatPr baseColWidth="10" defaultRowHeight="14.4" x14ac:dyDescent="0.3"/>
  <sheetData>
    <row r="1" spans="1:5" x14ac:dyDescent="0.3">
      <c r="A1" t="s">
        <v>2</v>
      </c>
    </row>
    <row r="3" spans="1:5" x14ac:dyDescent="0.3">
      <c r="A3" t="s">
        <v>38</v>
      </c>
      <c r="E3" t="s">
        <v>39</v>
      </c>
    </row>
    <row r="4" spans="1:5" x14ac:dyDescent="0.3">
      <c r="A4" s="6">
        <v>5.1100000000000003</v>
      </c>
      <c r="B4" s="6">
        <v>-4</v>
      </c>
      <c r="C4" s="6">
        <v>3.33</v>
      </c>
      <c r="D4" s="6">
        <v>-1.1100000000000001</v>
      </c>
      <c r="E4" s="7">
        <v>3.77</v>
      </c>
    </row>
    <row r="5" spans="1:5" x14ac:dyDescent="0.3">
      <c r="A5" s="6">
        <v>-2.0099999999999998</v>
      </c>
      <c r="B5" s="6">
        <v>1.41</v>
      </c>
      <c r="C5" s="6">
        <v>0.5</v>
      </c>
      <c r="D5" s="6">
        <v>2.95</v>
      </c>
      <c r="E5" s="7">
        <v>5.4</v>
      </c>
    </row>
    <row r="6" spans="1:5" x14ac:dyDescent="0.3">
      <c r="A6" s="6">
        <v>1</v>
      </c>
      <c r="B6" s="6">
        <v>0.33300000000000002</v>
      </c>
      <c r="C6" s="6">
        <v>1.5</v>
      </c>
      <c r="D6" s="6">
        <v>-0.33300000000000002</v>
      </c>
      <c r="E6" s="7">
        <v>3</v>
      </c>
    </row>
    <row r="7" spans="1:5" x14ac:dyDescent="0.3">
      <c r="A7" s="6">
        <v>4.3209999999999997</v>
      </c>
      <c r="B7" s="6">
        <v>-1.95</v>
      </c>
      <c r="C7" s="6">
        <v>0</v>
      </c>
      <c r="D7" s="6">
        <v>2.8</v>
      </c>
      <c r="E7" s="7">
        <v>0.13</v>
      </c>
    </row>
    <row r="10" spans="1:5" x14ac:dyDescent="0.3">
      <c r="A10" t="s">
        <v>0</v>
      </c>
    </row>
    <row r="11" spans="1:5" x14ac:dyDescent="0.3">
      <c r="A11" s="8">
        <f t="array" ref="A11:D14">MINVERSE(A4:D7)</f>
        <v>-0.14636506978688207</v>
      </c>
      <c r="B11" s="8">
        <v>-0.21320378512034874</v>
      </c>
      <c r="C11" s="8">
        <v>0.39599838330032777</v>
      </c>
      <c r="D11" s="8">
        <v>0.2136976429573568</v>
      </c>
    </row>
    <row r="12" spans="1:5" x14ac:dyDescent="0.3">
      <c r="A12" s="8">
        <v>-0.30150054520647473</v>
      </c>
      <c r="B12" s="8">
        <v>-0.14770311055978408</v>
      </c>
      <c r="C12" s="8">
        <v>0.71856558054496866</v>
      </c>
      <c r="D12" s="8">
        <v>0.12155032474773239</v>
      </c>
    </row>
    <row r="13" spans="1:5" x14ac:dyDescent="0.3">
      <c r="A13" s="8">
        <v>0.16803942835352825</v>
      </c>
      <c r="B13" s="8">
        <v>0.22513223756288034</v>
      </c>
      <c r="C13" s="8">
        <v>0.21857505653420717</v>
      </c>
      <c r="D13" s="8">
        <v>-0.14458244339721063</v>
      </c>
    </row>
    <row r="14" spans="1:5" x14ac:dyDescent="0.3">
      <c r="A14" s="8">
        <v>1.5899072641604162E-2</v>
      </c>
      <c r="B14" s="8">
        <v>0.22615446068337433</v>
      </c>
      <c r="C14" s="8">
        <v>-0.11068076149215271</v>
      </c>
      <c r="D14" s="8">
        <v>0.11201272072833553</v>
      </c>
    </row>
    <row r="18" spans="1:5" x14ac:dyDescent="0.3">
      <c r="A18" t="s">
        <v>1</v>
      </c>
    </row>
    <row r="19" spans="1:5" x14ac:dyDescent="0.3">
      <c r="A19" s="9">
        <f t="array" ref="A19:A22">MMULT(A11:D14,E4:E7)</f>
        <v>-0.48732090926098898</v>
      </c>
    </row>
    <row r="20" spans="1:5" x14ac:dyDescent="0.3">
      <c r="A20" s="9">
        <v>0.23724443140086759</v>
      </c>
    </row>
    <row r="21" spans="1:5" x14ac:dyDescent="0.3">
      <c r="A21" s="9">
        <v>2.4861521796933395</v>
      </c>
    </row>
    <row r="22" spans="1:5" x14ac:dyDescent="0.3">
      <c r="A22" s="9">
        <v>0.96369296076729472</v>
      </c>
    </row>
    <row r="25" spans="1:5" x14ac:dyDescent="0.3">
      <c r="A25" t="s">
        <v>3</v>
      </c>
    </row>
    <row r="27" spans="1:5" x14ac:dyDescent="0.3">
      <c r="A27" t="s">
        <v>38</v>
      </c>
      <c r="E27" t="s">
        <v>39</v>
      </c>
    </row>
    <row r="28" spans="1:5" x14ac:dyDescent="0.3">
      <c r="A28" s="10">
        <f>ROUND(A4,1)</f>
        <v>5.0999999999999996</v>
      </c>
      <c r="B28" s="6">
        <f>ROUND(B4,1)</f>
        <v>-4</v>
      </c>
      <c r="C28" s="6">
        <f>ROUND(C4,1)</f>
        <v>3.3</v>
      </c>
      <c r="D28" s="6">
        <f>ROUND(D4,1)</f>
        <v>-1.1000000000000001</v>
      </c>
      <c r="E28" s="7">
        <f>ROUND(E4,1)</f>
        <v>3.8</v>
      </c>
    </row>
    <row r="29" spans="1:5" x14ac:dyDescent="0.3">
      <c r="A29" s="10">
        <f t="shared" ref="A29:E31" si="0">ROUND(A5,1)</f>
        <v>-2</v>
      </c>
      <c r="B29" s="6">
        <f t="shared" si="0"/>
        <v>1.4</v>
      </c>
      <c r="C29" s="6">
        <f t="shared" si="0"/>
        <v>0.5</v>
      </c>
      <c r="D29" s="6">
        <f t="shared" si="0"/>
        <v>3</v>
      </c>
      <c r="E29" s="7">
        <f t="shared" si="0"/>
        <v>5.4</v>
      </c>
    </row>
    <row r="30" spans="1:5" x14ac:dyDescent="0.3">
      <c r="A30" s="10">
        <f t="shared" si="0"/>
        <v>1</v>
      </c>
      <c r="B30" s="6">
        <f t="shared" si="0"/>
        <v>0.3</v>
      </c>
      <c r="C30" s="6">
        <f t="shared" si="0"/>
        <v>1.5</v>
      </c>
      <c r="D30" s="6">
        <f t="shared" si="0"/>
        <v>-0.3</v>
      </c>
      <c r="E30" s="7">
        <f t="shared" si="0"/>
        <v>3</v>
      </c>
    </row>
    <row r="31" spans="1:5" x14ac:dyDescent="0.3">
      <c r="A31" s="10">
        <f t="shared" si="0"/>
        <v>4.3</v>
      </c>
      <c r="B31" s="6">
        <f t="shared" si="0"/>
        <v>-2</v>
      </c>
      <c r="C31" s="6">
        <f t="shared" si="0"/>
        <v>0</v>
      </c>
      <c r="D31" s="6">
        <f t="shared" si="0"/>
        <v>2.8</v>
      </c>
      <c r="E31" s="7">
        <f t="shared" si="0"/>
        <v>0.1</v>
      </c>
    </row>
    <row r="33" spans="1:4" x14ac:dyDescent="0.3">
      <c r="A33" t="s">
        <v>4</v>
      </c>
    </row>
    <row r="34" spans="1:4" x14ac:dyDescent="0.3">
      <c r="A34" s="8">
        <f t="array" ref="A34:D37">MINVERSE(A28:D31)</f>
        <v>-0.15466623633964957</v>
      </c>
      <c r="B34" s="8">
        <v>-0.21892188411978047</v>
      </c>
      <c r="C34" s="8">
        <v>0.41323968132048905</v>
      </c>
      <c r="D34" s="8">
        <v>0.21807310599352633</v>
      </c>
    </row>
    <row r="35" spans="1:4" x14ac:dyDescent="0.3">
      <c r="A35" s="8">
        <v>-0.31221412681164357</v>
      </c>
      <c r="B35" s="8">
        <v>-0.15736975185290369</v>
      </c>
      <c r="C35" s="8">
        <v>0.73932766293658347</v>
      </c>
      <c r="D35" s="8">
        <v>0.12516857676674223</v>
      </c>
    </row>
    <row r="36" spans="1:4" x14ac:dyDescent="0.3">
      <c r="A36" s="8">
        <v>0.16845626120570503</v>
      </c>
      <c r="B36" s="8">
        <v>0.22218077297490443</v>
      </c>
      <c r="C36" s="8">
        <v>0.2220026343558141</v>
      </c>
      <c r="D36" s="8">
        <v>-0.14808558617560486</v>
      </c>
    </row>
    <row r="37" spans="1:4" x14ac:dyDescent="0.3">
      <c r="A37" s="8">
        <v>1.4513058084716422E-2</v>
      </c>
      <c r="B37" s="8">
        <v>0.22379449928901732</v>
      </c>
      <c r="C37" s="8">
        <v>-0.10652689421604854</v>
      </c>
      <c r="D37" s="8">
        <v>0.11165099920047196</v>
      </c>
    </row>
    <row r="40" spans="1:4" x14ac:dyDescent="0.3">
      <c r="A40" t="s">
        <v>1</v>
      </c>
    </row>
    <row r="41" spans="1:4" x14ac:dyDescent="0.3">
      <c r="A41" s="11">
        <f t="array" ref="A41:A44">MMULT(A34:D37,E28:E31)</f>
        <v>-0.50838351777666335</v>
      </c>
    </row>
    <row r="42" spans="1:4" x14ac:dyDescent="0.3">
      <c r="A42" s="11">
        <v>0.19428950459649952</v>
      </c>
    </row>
    <row r="43" spans="1:4" x14ac:dyDescent="0.3">
      <c r="A43" s="11">
        <v>2.4911093110960447</v>
      </c>
    </row>
    <row r="44" spans="1:4" x14ac:dyDescent="0.3">
      <c r="A44" s="11">
        <v>0.95522433415451768</v>
      </c>
    </row>
    <row r="48" spans="1:4" x14ac:dyDescent="0.3">
      <c r="A48" t="s">
        <v>5</v>
      </c>
    </row>
    <row r="50" spans="1:9" x14ac:dyDescent="0.3">
      <c r="A50" t="s">
        <v>6</v>
      </c>
      <c r="F50" t="s">
        <v>7</v>
      </c>
    </row>
    <row r="51" spans="1:9" x14ac:dyDescent="0.3">
      <c r="A51" s="6">
        <v>5.1100000000000003</v>
      </c>
      <c r="B51" s="6">
        <v>-4</v>
      </c>
      <c r="C51" s="6">
        <v>3.33</v>
      </c>
      <c r="D51" s="6">
        <v>-1.1100000000000001</v>
      </c>
      <c r="F51" s="8">
        <f t="array" ref="F51:I54">MINVERSE(A51:D54)</f>
        <v>-0.14636506978688207</v>
      </c>
      <c r="G51" s="8">
        <v>-0.21320378512034874</v>
      </c>
      <c r="H51" s="8">
        <v>0.39599838330032777</v>
      </c>
      <c r="I51" s="8">
        <v>0.2136976429573568</v>
      </c>
    </row>
    <row r="52" spans="1:9" x14ac:dyDescent="0.3">
      <c r="A52" s="6">
        <v>-2.0099999999999998</v>
      </c>
      <c r="B52" s="6">
        <v>1.41</v>
      </c>
      <c r="C52" s="6">
        <v>0.5</v>
      </c>
      <c r="D52" s="6">
        <v>2.95</v>
      </c>
      <c r="F52" s="8">
        <v>-0.30150054520647473</v>
      </c>
      <c r="G52" s="8">
        <v>-0.14770311055978408</v>
      </c>
      <c r="H52" s="8">
        <v>0.71856558054496866</v>
      </c>
      <c r="I52" s="8">
        <v>0.12155032474773239</v>
      </c>
    </row>
    <row r="53" spans="1:9" x14ac:dyDescent="0.3">
      <c r="A53" s="6">
        <v>1</v>
      </c>
      <c r="B53" s="6">
        <v>0.33300000000000002</v>
      </c>
      <c r="C53" s="6">
        <v>1.5</v>
      </c>
      <c r="D53" s="6">
        <v>-0.33300000000000002</v>
      </c>
      <c r="F53" s="8">
        <v>0.16803942835352825</v>
      </c>
      <c r="G53" s="8">
        <v>0.22513223756288034</v>
      </c>
      <c r="H53" s="8">
        <v>0.21857505653420717</v>
      </c>
      <c r="I53" s="8">
        <v>-0.14458244339721063</v>
      </c>
    </row>
    <row r="54" spans="1:9" x14ac:dyDescent="0.3">
      <c r="A54" s="6">
        <v>4.3209999999999997</v>
      </c>
      <c r="B54" s="6">
        <v>-1.95</v>
      </c>
      <c r="C54" s="6">
        <v>0</v>
      </c>
      <c r="D54" s="6">
        <v>2.8</v>
      </c>
      <c r="F54" s="8">
        <v>1.5899072641604162E-2</v>
      </c>
      <c r="G54" s="8">
        <v>0.22615446068337433</v>
      </c>
      <c r="H54" s="8">
        <v>-0.11068076149215271</v>
      </c>
      <c r="I54" s="8">
        <v>0.11201272072833553</v>
      </c>
    </row>
    <row r="57" spans="1:9" x14ac:dyDescent="0.3">
      <c r="A57" t="s">
        <v>57</v>
      </c>
      <c r="B57" s="12">
        <f>ABS(A51)+ABS(B51)+ABS(C51)+ABS(D51)</f>
        <v>13.549999999999999</v>
      </c>
      <c r="F57" t="s">
        <v>58</v>
      </c>
      <c r="G57" s="12">
        <f>ABS(F51)+ABS(G51)+ABS(H51)+ABS(I51)</f>
        <v>0.96926488116491538</v>
      </c>
    </row>
    <row r="58" spans="1:9" x14ac:dyDescent="0.3">
      <c r="B58" s="12">
        <f t="shared" ref="B58:B60" si="1">ABS(A52)+ABS(B52)+ABS(C52)+ABS(D52)</f>
        <v>6.87</v>
      </c>
      <c r="G58" s="12">
        <f t="shared" ref="G58:G60" si="2">ABS(F52)+ABS(G52)+ABS(H52)+ABS(I52)</f>
        <v>1.2893195610589598</v>
      </c>
    </row>
    <row r="59" spans="1:9" x14ac:dyDescent="0.3">
      <c r="B59" s="12">
        <f t="shared" si="1"/>
        <v>3.1660000000000004</v>
      </c>
      <c r="G59" s="12">
        <f t="shared" si="2"/>
        <v>0.75632916584782639</v>
      </c>
    </row>
    <row r="60" spans="1:9" x14ac:dyDescent="0.3">
      <c r="B60" s="12">
        <f t="shared" si="1"/>
        <v>9.0709999999999997</v>
      </c>
      <c r="G60" s="12">
        <f t="shared" si="2"/>
        <v>0.46474701554546671</v>
      </c>
    </row>
    <row r="62" spans="1:9" x14ac:dyDescent="0.3">
      <c r="A62" t="s">
        <v>8</v>
      </c>
      <c r="B62" s="12">
        <f>MAX(B57:B60)*MAX(G57:G60)</f>
        <v>17.470280052348905</v>
      </c>
    </row>
    <row r="64" spans="1:9" x14ac:dyDescent="0.3">
      <c r="A64" t="s">
        <v>9</v>
      </c>
    </row>
    <row r="65" spans="1:1" x14ac:dyDescent="0.3">
      <c r="A6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16CE-9CC3-4472-9B1C-5BFACE7E271A}">
  <dimension ref="A1:K82"/>
  <sheetViews>
    <sheetView zoomScaleNormal="100" workbookViewId="0">
      <selection activeCell="B84" sqref="B84"/>
    </sheetView>
  </sheetViews>
  <sheetFormatPr baseColWidth="10" defaultRowHeight="14.4" x14ac:dyDescent="0.3"/>
  <sheetData>
    <row r="1" spans="1:6" x14ac:dyDescent="0.3">
      <c r="A1" t="s">
        <v>11</v>
      </c>
    </row>
    <row r="3" spans="1:6" x14ac:dyDescent="0.3">
      <c r="A3" t="s">
        <v>38</v>
      </c>
      <c r="F3" t="s">
        <v>39</v>
      </c>
    </row>
    <row r="4" spans="1:6" x14ac:dyDescent="0.3">
      <c r="A4" s="13" t="s">
        <v>12</v>
      </c>
      <c r="B4" s="13">
        <v>0</v>
      </c>
      <c r="C4" s="13" t="s">
        <v>13</v>
      </c>
      <c r="D4" s="13" t="s">
        <v>13</v>
      </c>
      <c r="F4" s="7">
        <v>1</v>
      </c>
    </row>
    <row r="5" spans="1:6" x14ac:dyDescent="0.3">
      <c r="A5" s="13">
        <v>0</v>
      </c>
      <c r="B5" s="13" t="s">
        <v>12</v>
      </c>
      <c r="C5" s="13" t="s">
        <v>13</v>
      </c>
      <c r="D5" s="13" t="s">
        <v>13</v>
      </c>
      <c r="F5" s="7">
        <v>-1</v>
      </c>
    </row>
    <row r="6" spans="1:6" x14ac:dyDescent="0.3">
      <c r="A6" s="13" t="s">
        <v>13</v>
      </c>
      <c r="B6" s="13" t="s">
        <v>13</v>
      </c>
      <c r="C6" s="13" t="s">
        <v>12</v>
      </c>
      <c r="D6" s="13">
        <v>0</v>
      </c>
      <c r="F6" s="7">
        <v>0</v>
      </c>
    </row>
    <row r="7" spans="1:6" x14ac:dyDescent="0.3">
      <c r="A7" s="13" t="s">
        <v>13</v>
      </c>
      <c r="B7" s="13" t="s">
        <v>13</v>
      </c>
      <c r="C7" s="13">
        <v>0</v>
      </c>
      <c r="D7" s="13" t="s">
        <v>12</v>
      </c>
      <c r="F7" s="7">
        <v>1</v>
      </c>
    </row>
    <row r="9" spans="1:6" x14ac:dyDescent="0.3">
      <c r="A9" s="1" t="s">
        <v>61</v>
      </c>
    </row>
    <row r="11" spans="1:6" x14ac:dyDescent="0.3">
      <c r="A11" s="2" t="s">
        <v>14</v>
      </c>
    </row>
    <row r="13" spans="1:6" x14ac:dyDescent="0.3">
      <c r="A13" t="s">
        <v>15</v>
      </c>
    </row>
    <row r="15" spans="1:6" x14ac:dyDescent="0.3">
      <c r="A15" t="s">
        <v>16</v>
      </c>
    </row>
    <row r="19" spans="1:6" x14ac:dyDescent="0.3">
      <c r="A19" t="s">
        <v>23</v>
      </c>
    </row>
    <row r="21" spans="1:6" x14ac:dyDescent="0.3">
      <c r="A21" t="s">
        <v>38</v>
      </c>
      <c r="F21" t="s">
        <v>39</v>
      </c>
    </row>
    <row r="22" spans="1:6" x14ac:dyDescent="0.3">
      <c r="A22" s="13">
        <v>-5</v>
      </c>
      <c r="B22" s="13">
        <v>0</v>
      </c>
      <c r="C22" s="13">
        <f>SQRT(3)</f>
        <v>1.7320508075688772</v>
      </c>
      <c r="D22" s="13">
        <f>SQRT(3)</f>
        <v>1.7320508075688772</v>
      </c>
      <c r="F22" s="7">
        <v>1</v>
      </c>
    </row>
    <row r="23" spans="1:6" x14ac:dyDescent="0.3">
      <c r="A23" s="13">
        <v>0</v>
      </c>
      <c r="B23" s="13">
        <v>-5</v>
      </c>
      <c r="C23" s="13">
        <f>SQRT(3)</f>
        <v>1.7320508075688772</v>
      </c>
      <c r="D23" s="13">
        <f>SQRT(3)</f>
        <v>1.7320508075688772</v>
      </c>
      <c r="F23" s="7">
        <v>-1</v>
      </c>
    </row>
    <row r="24" spans="1:6" x14ac:dyDescent="0.3">
      <c r="A24" s="13">
        <f>SQRT(3)</f>
        <v>1.7320508075688772</v>
      </c>
      <c r="B24" s="13">
        <f>SQRT(3)</f>
        <v>1.7320508075688772</v>
      </c>
      <c r="C24" s="13">
        <v>-5</v>
      </c>
      <c r="D24" s="13">
        <v>0</v>
      </c>
      <c r="F24" s="7">
        <v>0</v>
      </c>
    </row>
    <row r="25" spans="1:6" x14ac:dyDescent="0.3">
      <c r="A25" s="13">
        <f>SQRT(3)</f>
        <v>1.7320508075688772</v>
      </c>
      <c r="B25" s="13">
        <f>SQRT(3)</f>
        <v>1.7320508075688772</v>
      </c>
      <c r="C25" s="13">
        <v>0</v>
      </c>
      <c r="D25" s="13">
        <v>-5</v>
      </c>
      <c r="F25" s="7">
        <v>1</v>
      </c>
    </row>
    <row r="29" spans="1:6" x14ac:dyDescent="0.3">
      <c r="A29" s="4" t="s">
        <v>62</v>
      </c>
    </row>
    <row r="30" spans="1:6" x14ac:dyDescent="0.3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s="3" t="s">
        <v>22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</row>
    <row r="32" spans="1:6" x14ac:dyDescent="0.3">
      <c r="A32">
        <v>1</v>
      </c>
      <c r="B32">
        <f>1/$A$22*($F$22-$C$22*D31-$D$22*E31)</f>
        <v>-0.2</v>
      </c>
      <c r="C32">
        <f>1/$B$23*($F$23-$C$23*D31-$D$23*E31)</f>
        <v>0.2</v>
      </c>
      <c r="D32">
        <f>1/$C$24*(-$A$24*B32-$B$24*C32)</f>
        <v>0</v>
      </c>
      <c r="E32">
        <f>1/$D$25*($F$25-$A$25*B32-$B$25*C32)</f>
        <v>-0.19999999999999998</v>
      </c>
      <c r="F32">
        <f>MAX(ABS(B32)-ABS(B31),ABS(C32)-ABS(C31),ABS(D32)-ABS(D31),ABS(E32)-ABS(E31))</f>
        <v>0.2</v>
      </c>
    </row>
    <row r="33" spans="1:6" x14ac:dyDescent="0.3">
      <c r="A33">
        <v>2</v>
      </c>
      <c r="B33">
        <f t="shared" ref="B33:B41" si="0">1/$A$22*($F$22-$C$22*D32-$D$22*E32)</f>
        <v>-0.2692820323027551</v>
      </c>
      <c r="C33">
        <f t="shared" ref="C33:C41" si="1">1/$B$23*($F$23-$C$23*D32-$D$23*E32)</f>
        <v>0.13071796769724495</v>
      </c>
      <c r="D33">
        <f t="shared" ref="D33:D41" si="2">1/$C$24*(-$A$24*B33-$B$24*C33)</f>
        <v>-4.7999999999999987E-2</v>
      </c>
      <c r="E33">
        <f t="shared" ref="E33:E41" si="3">1/$D$25*($F$25-$A$25*B33-$B$25*C33)</f>
        <v>-0.248</v>
      </c>
      <c r="F33">
        <f t="shared" ref="F33:F41" si="4">MAX(ABS(B33)-ABS(B32),ABS(C33)-ABS(C32),ABS(D33)-ABS(D32),ABS(E33)-ABS(E32))</f>
        <v>6.9282032302755092E-2</v>
      </c>
    </row>
    <row r="34" spans="1:6" x14ac:dyDescent="0.3">
      <c r="A34">
        <v>3</v>
      </c>
      <c r="B34">
        <f t="shared" si="0"/>
        <v>-0.30253740780807753</v>
      </c>
      <c r="C34">
        <f t="shared" si="1"/>
        <v>9.7462592191922492E-2</v>
      </c>
      <c r="D34">
        <f t="shared" si="2"/>
        <v>-7.1039999999999992E-2</v>
      </c>
      <c r="E34">
        <f t="shared" si="3"/>
        <v>-0.27103999999999995</v>
      </c>
      <c r="F34">
        <f t="shared" si="4"/>
        <v>3.3255375505322426E-2</v>
      </c>
    </row>
    <row r="35" spans="1:6" x14ac:dyDescent="0.3">
      <c r="A35">
        <v>4</v>
      </c>
      <c r="B35">
        <f t="shared" si="0"/>
        <v>-0.31849998805063229</v>
      </c>
      <c r="C35">
        <f t="shared" si="1"/>
        <v>8.1500011949367721E-2</v>
      </c>
      <c r="D35">
        <f t="shared" si="2"/>
        <v>-8.2099199999999983E-2</v>
      </c>
      <c r="E35">
        <f>1/$D$25*($F$25-$A$25*B35-$B$25*C35)</f>
        <v>-0.28209919999999999</v>
      </c>
      <c r="F35">
        <f t="shared" si="4"/>
        <v>1.5962580242554758E-2</v>
      </c>
    </row>
    <row r="36" spans="1:6" x14ac:dyDescent="0.3">
      <c r="A36">
        <v>5</v>
      </c>
      <c r="B36">
        <f t="shared" si="0"/>
        <v>-0.32616202656705862</v>
      </c>
      <c r="C36">
        <f t="shared" si="1"/>
        <v>7.3837973432941406E-2</v>
      </c>
      <c r="D36">
        <f t="shared" si="2"/>
        <v>-8.7407616000000007E-2</v>
      </c>
      <c r="E36">
        <f t="shared" si="3"/>
        <v>-0.28740761600000003</v>
      </c>
      <c r="F36">
        <f t="shared" si="4"/>
        <v>7.6620385164263283E-3</v>
      </c>
    </row>
    <row r="37" spans="1:6" x14ac:dyDescent="0.3">
      <c r="A37">
        <v>6</v>
      </c>
      <c r="B37">
        <f t="shared" si="0"/>
        <v>-0.32983980505494326</v>
      </c>
      <c r="C37">
        <f t="shared" si="1"/>
        <v>7.0160194945056778E-2</v>
      </c>
      <c r="D37">
        <f t="shared" si="2"/>
        <v>-8.995565568000001E-2</v>
      </c>
      <c r="E37">
        <f t="shared" si="3"/>
        <v>-0.28995565567999998</v>
      </c>
      <c r="F37">
        <f t="shared" si="4"/>
        <v>3.677778487884642E-3</v>
      </c>
    </row>
    <row r="38" spans="1:6" x14ac:dyDescent="0.3">
      <c r="A38">
        <v>7</v>
      </c>
      <c r="B38">
        <f t="shared" si="0"/>
        <v>-0.33160513872912784</v>
      </c>
      <c r="C38">
        <f t="shared" si="1"/>
        <v>6.8394861270872173E-2</v>
      </c>
      <c r="D38">
        <f t="shared" si="2"/>
        <v>-9.1178714726400004E-2</v>
      </c>
      <c r="E38">
        <f t="shared" si="3"/>
        <v>-0.2911787147264</v>
      </c>
      <c r="F38">
        <f t="shared" si="4"/>
        <v>1.7653336741845771E-3</v>
      </c>
    </row>
    <row r="39" spans="1:6" x14ac:dyDescent="0.3">
      <c r="A39">
        <v>8</v>
      </c>
      <c r="B39">
        <f t="shared" si="0"/>
        <v>-0.33245249889273643</v>
      </c>
      <c r="C39">
        <f t="shared" si="1"/>
        <v>6.7547501107263555E-2</v>
      </c>
      <c r="D39">
        <f t="shared" si="2"/>
        <v>-9.1765783068671988E-2</v>
      </c>
      <c r="E39">
        <f t="shared" si="3"/>
        <v>-0.29176578306867196</v>
      </c>
      <c r="F39">
        <f t="shared" si="4"/>
        <v>8.4736016360859034E-4</v>
      </c>
    </row>
    <row r="40" spans="1:6" x14ac:dyDescent="0.3">
      <c r="A40">
        <v>9</v>
      </c>
      <c r="B40">
        <f t="shared" si="0"/>
        <v>-0.33285923177126864</v>
      </c>
      <c r="C40">
        <f t="shared" si="1"/>
        <v>6.7140768228731454E-2</v>
      </c>
      <c r="D40">
        <f t="shared" si="2"/>
        <v>-9.204757587296257E-2</v>
      </c>
      <c r="E40">
        <f t="shared" si="3"/>
        <v>-0.29204757587296254</v>
      </c>
      <c r="F40">
        <f t="shared" si="4"/>
        <v>4.0673287853221218E-4</v>
      </c>
    </row>
    <row r="41" spans="1:6" x14ac:dyDescent="0.3">
      <c r="A41">
        <v>10</v>
      </c>
      <c r="B41" s="9">
        <f t="shared" si="0"/>
        <v>-0.33305446355296403</v>
      </c>
      <c r="C41" s="9">
        <f t="shared" si="1"/>
        <v>6.6945536447035978E-2</v>
      </c>
      <c r="D41" s="9">
        <f t="shared" si="2"/>
        <v>-9.218283641902203E-2</v>
      </c>
      <c r="E41" s="9">
        <f t="shared" si="3"/>
        <v>-0.29218283641902204</v>
      </c>
      <c r="F41" s="15">
        <f t="shared" si="4"/>
        <v>1.9523178169539301E-4</v>
      </c>
    </row>
    <row r="46" spans="1:6" x14ac:dyDescent="0.3">
      <c r="A46" t="s">
        <v>24</v>
      </c>
    </row>
    <row r="49" spans="1:9" x14ac:dyDescent="0.3">
      <c r="A49" t="s">
        <v>25</v>
      </c>
      <c r="F49" t="s">
        <v>26</v>
      </c>
    </row>
    <row r="50" spans="1:9" x14ac:dyDescent="0.3">
      <c r="A50" s="13">
        <v>-5</v>
      </c>
      <c r="B50" s="13">
        <v>0</v>
      </c>
      <c r="C50" s="13">
        <f>SQRT(3)</f>
        <v>1.7320508075688772</v>
      </c>
      <c r="D50" s="13">
        <f>SQRT(3)</f>
        <v>1.7320508075688772</v>
      </c>
      <c r="F50" s="8">
        <f t="array" ref="F50:I53">MINVERSE(A50:D53)</f>
        <v>-0.29230769230769227</v>
      </c>
      <c r="G50" s="8">
        <v>-9.2307692307692285E-2</v>
      </c>
      <c r="H50" s="8">
        <v>-0.13323467750529822</v>
      </c>
      <c r="I50" s="8">
        <v>-0.13323467750529822</v>
      </c>
    </row>
    <row r="51" spans="1:9" x14ac:dyDescent="0.3">
      <c r="A51" s="13">
        <v>0</v>
      </c>
      <c r="B51" s="13">
        <v>-5</v>
      </c>
      <c r="C51" s="13">
        <f>SQRT(3)</f>
        <v>1.7320508075688772</v>
      </c>
      <c r="D51" s="13">
        <f>SQRT(3)</f>
        <v>1.7320508075688772</v>
      </c>
      <c r="F51" s="8">
        <v>-9.2307692307692285E-2</v>
      </c>
      <c r="G51" s="8">
        <v>-0.29230769230769227</v>
      </c>
      <c r="H51" s="8">
        <v>-0.13323467750529822</v>
      </c>
      <c r="I51" s="8">
        <v>-0.13323467750529822</v>
      </c>
    </row>
    <row r="52" spans="1:9" x14ac:dyDescent="0.3">
      <c r="A52" s="13">
        <f>SQRT(3)</f>
        <v>1.7320508075688772</v>
      </c>
      <c r="B52" s="13">
        <f>SQRT(3)</f>
        <v>1.7320508075688772</v>
      </c>
      <c r="C52" s="13">
        <v>-5</v>
      </c>
      <c r="D52" s="13">
        <v>0</v>
      </c>
      <c r="F52" s="8">
        <v>-0.13323467750529822</v>
      </c>
      <c r="G52" s="8">
        <v>-0.13323467750529822</v>
      </c>
      <c r="H52" s="8">
        <v>-0.29230769230769227</v>
      </c>
      <c r="I52" s="8">
        <v>-9.2307692307692285E-2</v>
      </c>
    </row>
    <row r="53" spans="1:9" x14ac:dyDescent="0.3">
      <c r="A53" s="13">
        <f>SQRT(3)</f>
        <v>1.7320508075688772</v>
      </c>
      <c r="B53" s="13">
        <f>SQRT(3)</f>
        <v>1.7320508075688772</v>
      </c>
      <c r="C53" s="13">
        <v>0</v>
      </c>
      <c r="D53" s="13">
        <v>-5</v>
      </c>
      <c r="F53" s="8">
        <v>-0.13323467750529822</v>
      </c>
      <c r="G53" s="8">
        <v>-0.13323467750529822</v>
      </c>
      <c r="H53" s="8">
        <v>-9.2307692307692285E-2</v>
      </c>
      <c r="I53" s="8">
        <v>-0.29230769230769227</v>
      </c>
    </row>
    <row r="55" spans="1:9" x14ac:dyDescent="0.3">
      <c r="A55" t="s">
        <v>57</v>
      </c>
      <c r="F55" t="s">
        <v>58</v>
      </c>
    </row>
    <row r="56" spans="1:9" x14ac:dyDescent="0.3">
      <c r="A56" s="12">
        <f>ABS(A50)+ABS(B50)+ABS(C50)+ABS(D50)</f>
        <v>8.4641016151377535</v>
      </c>
      <c r="F56" s="12">
        <f>ABS(F50)+ABS(G50)+ABS(H50)+ABS(I50)</f>
        <v>0.6510847396259809</v>
      </c>
    </row>
    <row r="57" spans="1:9" x14ac:dyDescent="0.3">
      <c r="A57" s="12">
        <f t="shared" ref="A57:A59" si="5">ABS(A51)+ABS(B51)+ABS(C51)+ABS(D51)</f>
        <v>8.4641016151377535</v>
      </c>
      <c r="F57" s="12">
        <f t="shared" ref="F57:F59" si="6">ABS(F51)+ABS(G51)+ABS(H51)+ABS(I51)</f>
        <v>0.6510847396259809</v>
      </c>
    </row>
    <row r="58" spans="1:9" x14ac:dyDescent="0.3">
      <c r="A58" s="12">
        <f t="shared" si="5"/>
        <v>8.4641016151377535</v>
      </c>
      <c r="F58" s="12">
        <f t="shared" si="6"/>
        <v>0.65108473962598101</v>
      </c>
    </row>
    <row r="59" spans="1:9" x14ac:dyDescent="0.3">
      <c r="A59" s="12">
        <f t="shared" si="5"/>
        <v>8.4641016151377535</v>
      </c>
      <c r="F59" s="12">
        <f t="shared" si="6"/>
        <v>0.65108473962598101</v>
      </c>
    </row>
    <row r="61" spans="1:9" x14ac:dyDescent="0.3">
      <c r="A61" t="s">
        <v>27</v>
      </c>
    </row>
    <row r="62" spans="1:9" x14ac:dyDescent="0.3">
      <c r="A62" s="12">
        <f>MAX(A56:A59)*MAX(F56:F59)</f>
        <v>5.5108473962598099</v>
      </c>
    </row>
    <row r="64" spans="1:9" x14ac:dyDescent="0.3">
      <c r="A64" t="s">
        <v>28</v>
      </c>
    </row>
    <row r="68" spans="1:11" x14ac:dyDescent="0.3">
      <c r="A68" t="s">
        <v>29</v>
      </c>
    </row>
    <row r="70" spans="1:11" x14ac:dyDescent="0.3">
      <c r="A70" t="s">
        <v>38</v>
      </c>
      <c r="F70" t="s">
        <v>39</v>
      </c>
      <c r="H70" t="s">
        <v>26</v>
      </c>
    </row>
    <row r="71" spans="1:11" x14ac:dyDescent="0.3">
      <c r="A71" s="14">
        <v>-5</v>
      </c>
      <c r="B71" s="14">
        <v>0</v>
      </c>
      <c r="C71" s="14">
        <f>SQRT(3)</f>
        <v>1.7320508075688772</v>
      </c>
      <c r="D71" s="14">
        <f>SQRT(3)</f>
        <v>1.7320508075688772</v>
      </c>
      <c r="F71" s="7">
        <v>1</v>
      </c>
      <c r="H71" s="8">
        <f t="array" ref="H71:K74">MINVERSE(A71:D74)</f>
        <v>-0.29230769230769227</v>
      </c>
      <c r="I71" s="8">
        <v>-9.2307692307692285E-2</v>
      </c>
      <c r="J71" s="8">
        <v>-0.13323467750529822</v>
      </c>
      <c r="K71" s="8">
        <v>-0.13323467750529822</v>
      </c>
    </row>
    <row r="72" spans="1:11" x14ac:dyDescent="0.3">
      <c r="A72" s="14">
        <v>0</v>
      </c>
      <c r="B72" s="14">
        <v>-5</v>
      </c>
      <c r="C72" s="14">
        <f>SQRT(3)</f>
        <v>1.7320508075688772</v>
      </c>
      <c r="D72" s="14">
        <f>SQRT(3)</f>
        <v>1.7320508075688772</v>
      </c>
      <c r="F72" s="7">
        <v>-1</v>
      </c>
      <c r="H72" s="8">
        <v>-9.2307692307692285E-2</v>
      </c>
      <c r="I72" s="8">
        <v>-0.29230769230769227</v>
      </c>
      <c r="J72" s="8">
        <v>-0.13323467750529822</v>
      </c>
      <c r="K72" s="8">
        <v>-0.13323467750529822</v>
      </c>
    </row>
    <row r="73" spans="1:11" x14ac:dyDescent="0.3">
      <c r="A73" s="14">
        <f>SQRT(3)</f>
        <v>1.7320508075688772</v>
      </c>
      <c r="B73" s="14">
        <f>SQRT(3)</f>
        <v>1.7320508075688772</v>
      </c>
      <c r="C73" s="14">
        <v>-5</v>
      </c>
      <c r="D73" s="14">
        <v>0</v>
      </c>
      <c r="F73" s="7">
        <v>0</v>
      </c>
      <c r="H73" s="8">
        <v>-0.13323467750529822</v>
      </c>
      <c r="I73" s="8">
        <v>-0.13323467750529822</v>
      </c>
      <c r="J73" s="8">
        <v>-0.29230769230769227</v>
      </c>
      <c r="K73" s="8">
        <v>-9.2307692307692285E-2</v>
      </c>
    </row>
    <row r="74" spans="1:11" x14ac:dyDescent="0.3">
      <c r="A74" s="14">
        <f>SQRT(3)</f>
        <v>1.7320508075688772</v>
      </c>
      <c r="B74" s="14">
        <f>SQRT(3)</f>
        <v>1.7320508075688772</v>
      </c>
      <c r="C74" s="14">
        <v>0</v>
      </c>
      <c r="D74" s="14">
        <v>-5</v>
      </c>
      <c r="F74" s="7">
        <v>1</v>
      </c>
      <c r="H74" s="8">
        <v>-0.13323467750529822</v>
      </c>
      <c r="I74" s="8">
        <v>-0.13323467750529822</v>
      </c>
      <c r="J74" s="8">
        <v>-9.2307692307692285E-2</v>
      </c>
      <c r="K74" s="8">
        <v>-0.29230769230769227</v>
      </c>
    </row>
    <row r="77" spans="1:11" x14ac:dyDescent="0.3">
      <c r="A77" t="s">
        <v>30</v>
      </c>
      <c r="B77" s="16">
        <f t="array" ref="B77:B80">MMULT(H71:K74,F71:F74)</f>
        <v>-0.33323467750529823</v>
      </c>
    </row>
    <row r="78" spans="1:11" x14ac:dyDescent="0.3">
      <c r="B78" s="16">
        <v>6.6765322494701768E-2</v>
      </c>
    </row>
    <row r="79" spans="1:11" x14ac:dyDescent="0.3">
      <c r="B79" s="16">
        <v>-9.2307692307692285E-2</v>
      </c>
    </row>
    <row r="80" spans="1:11" x14ac:dyDescent="0.3">
      <c r="B80" s="16">
        <v>-0.29230769230769227</v>
      </c>
    </row>
    <row r="82" spans="1:1" x14ac:dyDescent="0.3">
      <c r="A82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1F0F-03FD-4F7B-885F-1E7BC5A3EFAA}">
  <dimension ref="A1:M46"/>
  <sheetViews>
    <sheetView zoomScaleNormal="100" workbookViewId="0">
      <selection activeCell="D28" sqref="D28"/>
    </sheetView>
  </sheetViews>
  <sheetFormatPr baseColWidth="10" defaultRowHeight="14.4" x14ac:dyDescent="0.3"/>
  <sheetData>
    <row r="1" spans="1:8" x14ac:dyDescent="0.3">
      <c r="A1" t="s">
        <v>32</v>
      </c>
    </row>
    <row r="3" spans="1:8" x14ac:dyDescent="0.3">
      <c r="A3" t="s">
        <v>38</v>
      </c>
      <c r="F3" t="s">
        <v>39</v>
      </c>
    </row>
    <row r="4" spans="1:8" x14ac:dyDescent="0.3">
      <c r="A4" s="6">
        <v>12</v>
      </c>
      <c r="B4" s="6">
        <v>2</v>
      </c>
      <c r="C4" s="6">
        <v>4</v>
      </c>
      <c r="D4" s="6">
        <v>2</v>
      </c>
      <c r="F4" s="7">
        <v>36</v>
      </c>
    </row>
    <row r="5" spans="1:8" x14ac:dyDescent="0.3">
      <c r="A5" s="6">
        <v>2</v>
      </c>
      <c r="B5" s="6">
        <v>16</v>
      </c>
      <c r="C5" s="6">
        <v>2</v>
      </c>
      <c r="D5" s="6">
        <v>4</v>
      </c>
      <c r="F5" s="7">
        <v>56</v>
      </c>
    </row>
    <row r="6" spans="1:8" x14ac:dyDescent="0.3">
      <c r="A6" s="6">
        <v>4</v>
      </c>
      <c r="B6" s="6">
        <v>2</v>
      </c>
      <c r="C6" s="6">
        <v>12</v>
      </c>
      <c r="D6" s="6">
        <v>2</v>
      </c>
      <c r="F6" s="7">
        <v>52</v>
      </c>
    </row>
    <row r="7" spans="1:8" x14ac:dyDescent="0.3">
      <c r="A7" s="6">
        <v>2</v>
      </c>
      <c r="B7" s="6">
        <v>4</v>
      </c>
      <c r="C7" s="6">
        <v>2</v>
      </c>
      <c r="D7" s="6">
        <v>16</v>
      </c>
      <c r="F7" s="7">
        <v>80</v>
      </c>
    </row>
    <row r="9" spans="1:8" x14ac:dyDescent="0.3">
      <c r="A9" t="s">
        <v>33</v>
      </c>
    </row>
    <row r="11" spans="1:8" x14ac:dyDescent="0.3">
      <c r="A11">
        <f>A4</f>
        <v>12</v>
      </c>
      <c r="B11" t="s">
        <v>34</v>
      </c>
      <c r="C11">
        <f>ABS(B4)+ABS(C4)+ABS(D4)</f>
        <v>8</v>
      </c>
    </row>
    <row r="12" spans="1:8" x14ac:dyDescent="0.3">
      <c r="A12">
        <f>B5</f>
        <v>16</v>
      </c>
      <c r="B12" t="s">
        <v>34</v>
      </c>
      <c r="C12">
        <f>ABS(A5)+ABS(C5)+ABS(D5)</f>
        <v>8</v>
      </c>
    </row>
    <row r="13" spans="1:8" x14ac:dyDescent="0.3">
      <c r="A13">
        <f>C6</f>
        <v>12</v>
      </c>
      <c r="B13" t="s">
        <v>34</v>
      </c>
      <c r="C13">
        <f>ABS(B6)+ABS(A6)+ABS(D6)</f>
        <v>8</v>
      </c>
    </row>
    <row r="14" spans="1:8" x14ac:dyDescent="0.3">
      <c r="A14">
        <f>D7</f>
        <v>16</v>
      </c>
      <c r="B14" t="s">
        <v>34</v>
      </c>
      <c r="C14">
        <f>ABS(B7)+ABS(C7)+ABS(A7)</f>
        <v>8</v>
      </c>
    </row>
    <row r="16" spans="1:8" x14ac:dyDescent="0.3">
      <c r="A16" s="4" t="s">
        <v>35</v>
      </c>
      <c r="H16" s="4" t="s">
        <v>36</v>
      </c>
    </row>
    <row r="17" spans="1:13" x14ac:dyDescent="0.3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3">
      <c r="A18">
        <v>0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3" x14ac:dyDescent="0.3">
      <c r="A19">
        <v>1</v>
      </c>
      <c r="B19">
        <f>1/$A$4*($F$4-$B$4*C18-$C$4*D18-$D$4*E18)</f>
        <v>3</v>
      </c>
      <c r="C19">
        <f>1/$B$5*($F$5-$A$5*B19-$C$5*D18-$D$5*E18)</f>
        <v>3.125</v>
      </c>
      <c r="D19">
        <f>1/$C$6*($F$6-$A$6*B19-$B$6*C19-$D$6*E18)</f>
        <v>2.8125</v>
      </c>
      <c r="E19">
        <f>1/$D$7*($F$7-$A$7*B19-$B$7*C19-$C$7*D19)</f>
        <v>3.4921875</v>
      </c>
      <c r="F19">
        <f>MAX(ABS(B19-B18),ABS(C19-C18),ABS(D19-D18),ABS(E18-E19))</f>
        <v>3.4921875</v>
      </c>
      <c r="H19">
        <v>1</v>
      </c>
      <c r="I19">
        <f>1/$A$4*($F$4-$B$4*J18-$C$4*K18-$D$4*L18)</f>
        <v>3</v>
      </c>
      <c r="J19">
        <f>1/$B$5*($F$5-$A$5*I18-$C$5*K18-$D$5*L18)</f>
        <v>3.5</v>
      </c>
      <c r="K19">
        <f>1/$C$6*($F$6-$A$6*I18-$B$6*J18-$D$6*L18)</f>
        <v>4.333333333333333</v>
      </c>
      <c r="L19">
        <f>1/$D$7*($F$7-$A$7*I18-$B$7*J18-$C$7*K18)</f>
        <v>5</v>
      </c>
      <c r="M19">
        <f>MAX(ABS(I19-I18),ABS(J19-J18),ABS(K19-K18),ABS(L19-L18))</f>
        <v>5</v>
      </c>
    </row>
    <row r="20" spans="1:13" x14ac:dyDescent="0.3">
      <c r="A20">
        <v>2</v>
      </c>
      <c r="B20">
        <f t="shared" ref="B20:B24" si="0">1/$A$4*($F$4-$B$4*C19-$C$4*D19-$D$4*E19)</f>
        <v>0.95963541666666663</v>
      </c>
      <c r="C20">
        <f t="shared" ref="C20:C24" si="1">1/$B$5*($F$5-$A$5*B20-$C$5*D19-$D$5*E19)</f>
        <v>2.1554361979166665</v>
      </c>
      <c r="D20">
        <f t="shared" ref="D20:D24" si="2">1/$C$6*($F$6-$A$6*B20-$B$6*C20-$D$6*E19)</f>
        <v>3.0721842447916665</v>
      </c>
      <c r="E20">
        <f t="shared" ref="E20:E24" si="3">1/$D$7*($F$7-$A$7*B20-$B$7*C20-$C$7*D20)</f>
        <v>3.9571634928385415</v>
      </c>
      <c r="F20">
        <f t="shared" ref="F20:F24" si="4">MAX(ABS(B20-B19),ABS(C20-C19),ABS(D20-D19),ABS(E19-E20))</f>
        <v>2.0403645833333335</v>
      </c>
      <c r="H20">
        <v>2</v>
      </c>
      <c r="I20">
        <f t="shared" ref="I20:I24" si="5">1/$A$4*($F$4-$B$4*J19-$C$4*K19-$D$4*L19)</f>
        <v>0.13888888888888898</v>
      </c>
      <c r="J20">
        <f t="shared" ref="J20:J24" si="6">1/$B$5*($F$5-$A$5*I19-$C$5*K19-$D$5*L19)</f>
        <v>1.3333333333333335</v>
      </c>
      <c r="K20">
        <f t="shared" ref="K20:K24" si="7">1/$C$6*($F$6-$A$6*I19-$B$6*J19-$D$6*L19)</f>
        <v>1.9166666666666665</v>
      </c>
      <c r="L20">
        <f t="shared" ref="L20:L24" si="8">1/$D$7*($F$7-$A$7*I19-$B$7*J19-$C$7*K19)</f>
        <v>3.2083333333333335</v>
      </c>
      <c r="M20">
        <f t="shared" ref="M20:M24" si="9">MAX(ABS(I20-I19),ABS(J20-J19),ABS(K20-K19),ABS(L20-L19))</f>
        <v>2.8611111111111112</v>
      </c>
    </row>
    <row r="21" spans="1:13" x14ac:dyDescent="0.3">
      <c r="A21">
        <v>3</v>
      </c>
      <c r="B21">
        <f t="shared" si="0"/>
        <v>0.95717196994357645</v>
      </c>
      <c r="C21">
        <f t="shared" si="1"/>
        <v>2.0070395999484592</v>
      </c>
      <c r="D21">
        <f t="shared" si="2"/>
        <v>3.020242161220974</v>
      </c>
      <c r="E21">
        <f>1/$D$7*($F$7-$A$7*B21-$B$7*C21-$C$7*D21)</f>
        <v>4.0010633336173171</v>
      </c>
      <c r="F21">
        <f t="shared" si="4"/>
        <v>0.14839659796820737</v>
      </c>
      <c r="H21">
        <v>3</v>
      </c>
      <c r="I21">
        <f>1/$A$4*($F$4-$B$4*J20-$C$4*K20-$D$4*L20)</f>
        <v>1.604166666666667</v>
      </c>
      <c r="J21">
        <f t="shared" si="6"/>
        <v>2.4409722222222219</v>
      </c>
      <c r="K21">
        <f t="shared" si="7"/>
        <v>3.5300925925925926</v>
      </c>
      <c r="L21">
        <f t="shared" si="8"/>
        <v>4.4097222222222232</v>
      </c>
      <c r="M21">
        <f t="shared" si="9"/>
        <v>1.613425925925926</v>
      </c>
    </row>
    <row r="22" spans="1:13" x14ac:dyDescent="0.3">
      <c r="A22">
        <v>4</v>
      </c>
      <c r="B22">
        <f t="shared" si="0"/>
        <v>0.99190212399871247</v>
      </c>
      <c r="C22">
        <f>1/$B$5*($F$5-$A$5*B22-$C$5*D21-$D$5*E21)</f>
        <v>1.9982161309432098</v>
      </c>
      <c r="D22">
        <f t="shared" si="2"/>
        <v>3.0028193812403412</v>
      </c>
      <c r="E22">
        <f t="shared" si="3"/>
        <v>4.0011057791093156</v>
      </c>
      <c r="F22">
        <f t="shared" si="4"/>
        <v>3.473015405513602E-2</v>
      </c>
      <c r="H22">
        <v>4</v>
      </c>
      <c r="I22">
        <f t="shared" si="5"/>
        <v>0.68152006172839497</v>
      </c>
      <c r="J22">
        <f t="shared" si="6"/>
        <v>1.7557870370370368</v>
      </c>
      <c r="K22">
        <f t="shared" si="7"/>
        <v>2.6568287037037033</v>
      </c>
      <c r="L22">
        <f t="shared" si="8"/>
        <v>3.7479745370370376</v>
      </c>
      <c r="M22">
        <f t="shared" si="9"/>
        <v>0.922646604938272</v>
      </c>
    </row>
    <row r="23" spans="1:13" x14ac:dyDescent="0.3">
      <c r="A23">
        <v>5</v>
      </c>
      <c r="B23">
        <f t="shared" si="0"/>
        <v>0.99917322124446539</v>
      </c>
      <c r="C23">
        <f t="shared" si="1"/>
        <v>1.9994744799120705</v>
      </c>
      <c r="D23">
        <f t="shared" si="2"/>
        <v>3.0001788830816136</v>
      </c>
      <c r="E23">
        <f t="shared" si="3"/>
        <v>4.0002123669812217</v>
      </c>
      <c r="F23">
        <f t="shared" si="4"/>
        <v>7.2710972457529222E-3</v>
      </c>
      <c r="H23">
        <v>5</v>
      </c>
      <c r="I23">
        <f t="shared" si="5"/>
        <v>1.1970968364197527</v>
      </c>
      <c r="J23">
        <f t="shared" si="6"/>
        <v>2.1457127700617282</v>
      </c>
      <c r="K23">
        <f t="shared" si="7"/>
        <v>3.1888663837448554</v>
      </c>
      <c r="L23">
        <f t="shared" si="8"/>
        <v>4.1437596450617287</v>
      </c>
      <c r="M23">
        <f t="shared" si="9"/>
        <v>0.53203768004115215</v>
      </c>
    </row>
    <row r="24" spans="1:13" x14ac:dyDescent="0.3">
      <c r="A24">
        <v>6</v>
      </c>
      <c r="B24" s="9">
        <f t="shared" si="0"/>
        <v>0.99999256449058027</v>
      </c>
      <c r="C24" s="9">
        <f t="shared" si="1"/>
        <v>1.9999254773081705</v>
      </c>
      <c r="D24" s="9">
        <f t="shared" si="2"/>
        <v>2.9999795044549082</v>
      </c>
      <c r="E24" s="9">
        <f t="shared" si="3"/>
        <v>4.0000221220547711</v>
      </c>
      <c r="F24" s="15">
        <f t="shared" si="4"/>
        <v>8.1934324611487863E-4</v>
      </c>
      <c r="H24">
        <v>6</v>
      </c>
      <c r="I24" s="9">
        <f t="shared" si="5"/>
        <v>0.88879913623113871</v>
      </c>
      <c r="J24" s="9">
        <f t="shared" si="6"/>
        <v>1.9158146862139918</v>
      </c>
      <c r="K24" s="9">
        <f t="shared" si="7"/>
        <v>2.8860556520061729</v>
      </c>
      <c r="L24" s="9">
        <f t="shared" si="8"/>
        <v>3.915326404963992</v>
      </c>
      <c r="M24" s="15">
        <f t="shared" si="9"/>
        <v>0.30829770018861402</v>
      </c>
    </row>
    <row r="26" spans="1:13" x14ac:dyDescent="0.3">
      <c r="A26" t="s">
        <v>54</v>
      </c>
    </row>
    <row r="30" spans="1:13" x14ac:dyDescent="0.3">
      <c r="A30" t="s">
        <v>37</v>
      </c>
    </row>
    <row r="32" spans="1:13" x14ac:dyDescent="0.3">
      <c r="A32" t="s">
        <v>38</v>
      </c>
      <c r="F32" t="s">
        <v>39</v>
      </c>
    </row>
    <row r="33" spans="1:6" x14ac:dyDescent="0.3">
      <c r="A33" s="6">
        <v>12</v>
      </c>
      <c r="B33" s="6">
        <v>2</v>
      </c>
      <c r="C33" s="6">
        <v>4</v>
      </c>
      <c r="D33" s="6">
        <v>2</v>
      </c>
      <c r="F33" s="7">
        <v>36</v>
      </c>
    </row>
    <row r="34" spans="1:6" x14ac:dyDescent="0.3">
      <c r="A34" s="6">
        <v>2</v>
      </c>
      <c r="B34" s="6">
        <v>16</v>
      </c>
      <c r="C34" s="6">
        <v>2</v>
      </c>
      <c r="D34" s="6">
        <v>4</v>
      </c>
      <c r="F34" s="7">
        <v>56</v>
      </c>
    </row>
    <row r="35" spans="1:6" x14ac:dyDescent="0.3">
      <c r="A35" s="6">
        <v>4</v>
      </c>
      <c r="B35" s="6">
        <v>2</v>
      </c>
      <c r="C35" s="6">
        <v>12</v>
      </c>
      <c r="D35" s="6">
        <v>2</v>
      </c>
      <c r="F35" s="7">
        <v>52</v>
      </c>
    </row>
    <row r="36" spans="1:6" x14ac:dyDescent="0.3">
      <c r="A36" s="6">
        <v>2</v>
      </c>
      <c r="B36" s="6">
        <v>4</v>
      </c>
      <c r="C36" s="6">
        <v>2</v>
      </c>
      <c r="D36" s="6">
        <v>16</v>
      </c>
      <c r="F36" s="7">
        <v>80</v>
      </c>
    </row>
    <row r="39" spans="1:6" x14ac:dyDescent="0.3">
      <c r="A39" t="s">
        <v>40</v>
      </c>
      <c r="F39" t="s">
        <v>41</v>
      </c>
    </row>
    <row r="40" spans="1:6" x14ac:dyDescent="0.3">
      <c r="A40" s="8">
        <f t="array" ref="A40:D43">MINVERSE(A33:D36)</f>
        <v>9.5394736842105254E-2</v>
      </c>
      <c r="B40" s="8">
        <v>-6.5789473684210531E-3</v>
      </c>
      <c r="C40" s="8">
        <v>-2.9605263157894746E-2</v>
      </c>
      <c r="D40" s="8">
        <v>-6.5789473684210523E-3</v>
      </c>
      <c r="F40" s="9">
        <f t="array" ref="F40:F43">MMULT(A40:D43,F33:F36)</f>
        <v>0.99999999999999967</v>
      </c>
    </row>
    <row r="41" spans="1:6" x14ac:dyDescent="0.3">
      <c r="A41" s="8">
        <v>-6.5789473684210523E-3</v>
      </c>
      <c r="B41" s="8">
        <v>6.798245614035088E-2</v>
      </c>
      <c r="C41" s="8">
        <v>-6.5789473684210549E-3</v>
      </c>
      <c r="D41" s="8">
        <v>-1.5350877192982457E-2</v>
      </c>
      <c r="F41" s="9">
        <v>2</v>
      </c>
    </row>
    <row r="42" spans="1:6" x14ac:dyDescent="0.3">
      <c r="A42" s="8">
        <v>-2.9605263157894735E-2</v>
      </c>
      <c r="B42" s="8">
        <v>-6.5789473684210531E-3</v>
      </c>
      <c r="C42" s="8">
        <v>9.5394736842105282E-2</v>
      </c>
      <c r="D42" s="8">
        <v>-6.5789473684210549E-3</v>
      </c>
      <c r="F42" s="9">
        <v>3.0000000000000004</v>
      </c>
    </row>
    <row r="43" spans="1:6" x14ac:dyDescent="0.3">
      <c r="A43" s="8">
        <v>-6.5789473684210514E-3</v>
      </c>
      <c r="B43" s="8">
        <v>-1.5350877192982457E-2</v>
      </c>
      <c r="C43" s="8">
        <v>-6.5789473684210549E-3</v>
      </c>
      <c r="D43" s="8">
        <v>6.798245614035088E-2</v>
      </c>
      <c r="F43" s="9">
        <v>4</v>
      </c>
    </row>
    <row r="46" spans="1:6" x14ac:dyDescent="0.3">
      <c r="A46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C7D2-F117-4321-80CB-7145EBCE2C77}">
  <dimension ref="A1:M78"/>
  <sheetViews>
    <sheetView tabSelected="1" workbookViewId="0">
      <selection activeCell="A79" sqref="A79"/>
    </sheetView>
  </sheetViews>
  <sheetFormatPr baseColWidth="10" defaultRowHeight="14.4" x14ac:dyDescent="0.3"/>
  <sheetData>
    <row r="1" spans="1:4" x14ac:dyDescent="0.3">
      <c r="A1" t="s">
        <v>43</v>
      </c>
    </row>
    <row r="3" spans="1:4" x14ac:dyDescent="0.3">
      <c r="A3" t="s">
        <v>38</v>
      </c>
      <c r="D3" t="s">
        <v>39</v>
      </c>
    </row>
    <row r="4" spans="1:4" x14ac:dyDescent="0.3">
      <c r="A4" s="6">
        <v>3</v>
      </c>
      <c r="B4" s="6">
        <v>-2</v>
      </c>
      <c r="C4" s="6">
        <v>1</v>
      </c>
      <c r="D4" s="7">
        <v>-1</v>
      </c>
    </row>
    <row r="5" spans="1:4" x14ac:dyDescent="0.3">
      <c r="A5" s="6">
        <v>1</v>
      </c>
      <c r="B5" s="6">
        <v>1</v>
      </c>
      <c r="C5" s="6">
        <v>3</v>
      </c>
      <c r="D5" s="7">
        <v>6</v>
      </c>
    </row>
    <row r="6" spans="1:4" x14ac:dyDescent="0.3">
      <c r="A6" s="6">
        <v>0</v>
      </c>
      <c r="B6" s="6">
        <v>4</v>
      </c>
      <c r="C6" s="6">
        <v>1</v>
      </c>
      <c r="D6" s="7">
        <v>9</v>
      </c>
    </row>
    <row r="9" spans="1:4" x14ac:dyDescent="0.3">
      <c r="A9" t="s">
        <v>40</v>
      </c>
    </row>
    <row r="10" spans="1:4" x14ac:dyDescent="0.3">
      <c r="A10" s="8">
        <f t="array" ref="A10:C12">MINVERSE(A4:C6)</f>
        <v>0.40740740740740738</v>
      </c>
      <c r="B10" s="8">
        <v>-0.22222222222222221</v>
      </c>
      <c r="C10" s="8">
        <v>0.25925925925925924</v>
      </c>
    </row>
    <row r="11" spans="1:4" x14ac:dyDescent="0.3">
      <c r="A11" s="8">
        <v>3.7037037037037035E-2</v>
      </c>
      <c r="B11" s="8">
        <v>-0.1111111111111111</v>
      </c>
      <c r="C11" s="8">
        <v>0.29629629629629628</v>
      </c>
    </row>
    <row r="12" spans="1:4" x14ac:dyDescent="0.3">
      <c r="A12" s="8">
        <v>-0.14814814814814814</v>
      </c>
      <c r="B12" s="8">
        <v>0.44444444444444442</v>
      </c>
      <c r="C12" s="8">
        <v>-0.18518518518518517</v>
      </c>
    </row>
    <row r="15" spans="1:4" x14ac:dyDescent="0.3">
      <c r="A15" t="s">
        <v>41</v>
      </c>
    </row>
    <row r="16" spans="1:4" x14ac:dyDescent="0.3">
      <c r="A16" s="9">
        <f t="array" ref="A16:A18">MMULT(A10:C12,D4:D6)</f>
        <v>0.59259259259259234</v>
      </c>
    </row>
    <row r="17" spans="1:5" x14ac:dyDescent="0.3">
      <c r="A17" s="9">
        <v>1.9629629629629628</v>
      </c>
    </row>
    <row r="18" spans="1:5" x14ac:dyDescent="0.3">
      <c r="A18" s="9">
        <v>1.1481481481481484</v>
      </c>
    </row>
    <row r="22" spans="1:5" x14ac:dyDescent="0.3">
      <c r="A22" t="s">
        <v>44</v>
      </c>
    </row>
    <row r="24" spans="1:5" x14ac:dyDescent="0.3">
      <c r="A24" t="s">
        <v>57</v>
      </c>
      <c r="B24" s="12">
        <f>ABS(A4)+ABS(B4)+ABS(C4)</f>
        <v>6</v>
      </c>
      <c r="D24" t="s">
        <v>58</v>
      </c>
      <c r="E24" s="12">
        <f>ABS(A10)+ABS(B10)+ABS(C10)</f>
        <v>0.88888888888888884</v>
      </c>
    </row>
    <row r="25" spans="1:5" x14ac:dyDescent="0.3">
      <c r="B25" s="12">
        <f t="shared" ref="B25:B26" si="0">ABS(A5)+ABS(B5)+ABS(C5)</f>
        <v>5</v>
      </c>
      <c r="E25" s="12">
        <f t="shared" ref="E25:E26" si="1">ABS(A11)+ABS(B11)+ABS(C11)</f>
        <v>0.44444444444444442</v>
      </c>
    </row>
    <row r="26" spans="1:5" x14ac:dyDescent="0.3">
      <c r="B26" s="12">
        <f t="shared" si="0"/>
        <v>5</v>
      </c>
      <c r="E26" s="12">
        <f t="shared" si="1"/>
        <v>0.77777777777777768</v>
      </c>
    </row>
    <row r="28" spans="1:5" x14ac:dyDescent="0.3">
      <c r="A28" t="s">
        <v>45</v>
      </c>
      <c r="B28" s="12">
        <f>MAX(B24:B26)*MAX(E24:E26)</f>
        <v>5.333333333333333</v>
      </c>
    </row>
    <row r="30" spans="1:5" x14ac:dyDescent="0.3">
      <c r="A30" t="s">
        <v>46</v>
      </c>
    </row>
    <row r="34" spans="1:10" x14ac:dyDescent="0.3">
      <c r="A34" t="s">
        <v>47</v>
      </c>
    </row>
    <row r="36" spans="1:10" x14ac:dyDescent="0.3">
      <c r="A36" t="s">
        <v>49</v>
      </c>
    </row>
    <row r="38" spans="1:10" x14ac:dyDescent="0.3">
      <c r="A38">
        <v>3</v>
      </c>
      <c r="B38" t="s">
        <v>50</v>
      </c>
      <c r="C38">
        <v>3</v>
      </c>
    </row>
    <row r="39" spans="1:10" x14ac:dyDescent="0.3">
      <c r="A39">
        <v>1</v>
      </c>
      <c r="B39" t="s">
        <v>48</v>
      </c>
      <c r="C39">
        <v>4</v>
      </c>
    </row>
    <row r="40" spans="1:10" x14ac:dyDescent="0.3">
      <c r="A40">
        <v>1</v>
      </c>
      <c r="B40" t="s">
        <v>48</v>
      </c>
      <c r="C40">
        <v>4</v>
      </c>
    </row>
    <row r="42" spans="1:10" x14ac:dyDescent="0.3">
      <c r="A42" s="4" t="s">
        <v>35</v>
      </c>
    </row>
    <row r="43" spans="1:10" x14ac:dyDescent="0.3">
      <c r="A43" t="s">
        <v>17</v>
      </c>
      <c r="B43" t="s">
        <v>20</v>
      </c>
      <c r="C43" t="s">
        <v>19</v>
      </c>
      <c r="D43" t="s">
        <v>56</v>
      </c>
      <c r="E43" t="s">
        <v>22</v>
      </c>
      <c r="G43" t="s">
        <v>38</v>
      </c>
      <c r="J43" t="s">
        <v>39</v>
      </c>
    </row>
    <row r="44" spans="1:10" x14ac:dyDescent="0.3">
      <c r="A44">
        <v>0</v>
      </c>
      <c r="B44">
        <v>0</v>
      </c>
      <c r="C44">
        <v>0</v>
      </c>
      <c r="D44">
        <v>0</v>
      </c>
      <c r="G44" s="6">
        <v>3</v>
      </c>
      <c r="H44" s="6">
        <v>-2</v>
      </c>
      <c r="I44" s="6">
        <v>1</v>
      </c>
      <c r="J44" s="7">
        <v>-1</v>
      </c>
    </row>
    <row r="45" spans="1:10" x14ac:dyDescent="0.3">
      <c r="A45">
        <v>1</v>
      </c>
      <c r="B45">
        <f>1/$G$44*($J$44-$H$44*C44-$I$44*D44)</f>
        <v>-0.33333333333333331</v>
      </c>
      <c r="C45">
        <f>1/$H$45*($J$45-$G$45*B45-$I$45*D44)</f>
        <v>6.333333333333333</v>
      </c>
      <c r="D45">
        <f>1/$I$46*($J$46-$H$46-C45)</f>
        <v>-1.333333333333333</v>
      </c>
      <c r="E45">
        <f>MAX(ABS(B45-B44),ABS(C45-C44),ABS(D45-D44))</f>
        <v>6.333333333333333</v>
      </c>
      <c r="G45" s="6">
        <v>1</v>
      </c>
      <c r="H45" s="6">
        <v>1</v>
      </c>
      <c r="I45" s="6">
        <v>3</v>
      </c>
      <c r="J45" s="7">
        <v>6</v>
      </c>
    </row>
    <row r="46" spans="1:10" x14ac:dyDescent="0.3">
      <c r="A46">
        <v>2</v>
      </c>
      <c r="B46">
        <f t="shared" ref="B46:B50" si="2">1/$G$44*($J$44-$H$44*C45-$I$44*D45)</f>
        <v>4.333333333333333</v>
      </c>
      <c r="C46">
        <f t="shared" ref="C46:C50" si="3">1/$H$45*($J$45-$G$45*B46-$I$45*D45)</f>
        <v>5.6666666666666661</v>
      </c>
      <c r="D46">
        <f t="shared" ref="D46:D50" si="4">1/$I$46*($J$46-$H$46-C46)</f>
        <v>-0.66666666666666607</v>
      </c>
      <c r="E46">
        <f t="shared" ref="E46:E50" si="5">MAX(ABS(B46-B45),ABS(C46-C45),ABS(D46-D45))</f>
        <v>4.6666666666666661</v>
      </c>
      <c r="G46" s="6">
        <v>0</v>
      </c>
      <c r="H46" s="6">
        <v>4</v>
      </c>
      <c r="I46" s="6">
        <v>1</v>
      </c>
      <c r="J46" s="7">
        <v>9</v>
      </c>
    </row>
    <row r="47" spans="1:10" x14ac:dyDescent="0.3">
      <c r="A47">
        <v>3</v>
      </c>
      <c r="B47">
        <f t="shared" si="2"/>
        <v>3.6666666666666661</v>
      </c>
      <c r="C47">
        <f t="shared" si="3"/>
        <v>4.3333333333333321</v>
      </c>
      <c r="D47">
        <f t="shared" si="4"/>
        <v>0.66666666666666785</v>
      </c>
      <c r="E47">
        <f t="shared" si="5"/>
        <v>1.3333333333333339</v>
      </c>
    </row>
    <row r="48" spans="1:10" x14ac:dyDescent="0.3">
      <c r="A48">
        <v>4</v>
      </c>
      <c r="B48">
        <f t="shared" si="2"/>
        <v>2.3333333333333321</v>
      </c>
      <c r="C48">
        <f t="shared" si="3"/>
        <v>1.6666666666666643</v>
      </c>
      <c r="D48">
        <f t="shared" si="4"/>
        <v>3.3333333333333357</v>
      </c>
      <c r="E48">
        <f t="shared" si="5"/>
        <v>2.6666666666666679</v>
      </c>
    </row>
    <row r="49" spans="1:9" x14ac:dyDescent="0.3">
      <c r="A49">
        <v>5</v>
      </c>
      <c r="B49">
        <f t="shared" si="2"/>
        <v>-0.3333333333333357</v>
      </c>
      <c r="C49">
        <f t="shared" si="3"/>
        <v>-3.6666666666666714</v>
      </c>
      <c r="D49">
        <f t="shared" si="4"/>
        <v>8.6666666666666714</v>
      </c>
      <c r="E49">
        <f t="shared" si="5"/>
        <v>5.3333333333333357</v>
      </c>
    </row>
    <row r="50" spans="1:9" x14ac:dyDescent="0.3">
      <c r="A50">
        <v>6</v>
      </c>
      <c r="B50" s="9">
        <f t="shared" si="2"/>
        <v>-5.6666666666666714</v>
      </c>
      <c r="C50" s="9">
        <f t="shared" si="3"/>
        <v>-14.333333333333343</v>
      </c>
      <c r="D50" s="9">
        <f t="shared" si="4"/>
        <v>19.333333333333343</v>
      </c>
      <c r="E50" s="15">
        <f t="shared" si="5"/>
        <v>10.666666666666671</v>
      </c>
    </row>
    <row r="52" spans="1:9" x14ac:dyDescent="0.3">
      <c r="A52" t="s">
        <v>51</v>
      </c>
    </row>
    <row r="56" spans="1:9" x14ac:dyDescent="0.3">
      <c r="A56" t="s">
        <v>53</v>
      </c>
    </row>
    <row r="58" spans="1:9" x14ac:dyDescent="0.3">
      <c r="A58" t="s">
        <v>38</v>
      </c>
      <c r="D58" t="s">
        <v>39</v>
      </c>
      <c r="F58" t="s">
        <v>59</v>
      </c>
      <c r="I58" t="s">
        <v>60</v>
      </c>
    </row>
    <row r="59" spans="1:9" x14ac:dyDescent="0.3">
      <c r="A59" s="6">
        <v>3</v>
      </c>
      <c r="B59" s="6">
        <v>-2</v>
      </c>
      <c r="C59" s="6">
        <v>1</v>
      </c>
      <c r="D59" s="7">
        <v>-1</v>
      </c>
      <c r="F59" s="6">
        <v>3</v>
      </c>
      <c r="G59" s="6">
        <v>-2</v>
      </c>
      <c r="H59" s="6">
        <v>1</v>
      </c>
      <c r="I59" s="7">
        <v>-1</v>
      </c>
    </row>
    <row r="60" spans="1:9" x14ac:dyDescent="0.3">
      <c r="A60" s="6">
        <v>1</v>
      </c>
      <c r="B60" s="6">
        <v>1</v>
      </c>
      <c r="C60" s="6">
        <v>3</v>
      </c>
      <c r="D60" s="7">
        <v>6</v>
      </c>
      <c r="E60" s="5" t="s">
        <v>52</v>
      </c>
      <c r="F60" s="6">
        <v>0</v>
      </c>
      <c r="G60" s="6">
        <v>4</v>
      </c>
      <c r="H60" s="6">
        <v>1</v>
      </c>
      <c r="I60" s="7">
        <v>9</v>
      </c>
    </row>
    <row r="61" spans="1:9" x14ac:dyDescent="0.3">
      <c r="A61" s="6">
        <v>0</v>
      </c>
      <c r="B61" s="6">
        <v>4</v>
      </c>
      <c r="C61" s="6">
        <v>1</v>
      </c>
      <c r="D61" s="7">
        <v>9</v>
      </c>
      <c r="F61" s="6">
        <v>1</v>
      </c>
      <c r="G61" s="6">
        <v>1</v>
      </c>
      <c r="H61" s="6">
        <v>3</v>
      </c>
      <c r="I61" s="7">
        <v>6</v>
      </c>
    </row>
    <row r="64" spans="1:9" x14ac:dyDescent="0.3">
      <c r="A64" s="4" t="s">
        <v>35</v>
      </c>
      <c r="I64" s="4" t="s">
        <v>36</v>
      </c>
    </row>
    <row r="65" spans="1:13" x14ac:dyDescent="0.3">
      <c r="A65" t="s">
        <v>17</v>
      </c>
      <c r="B65" t="s">
        <v>18</v>
      </c>
      <c r="C65" t="s">
        <v>19</v>
      </c>
      <c r="D65" t="s">
        <v>20</v>
      </c>
      <c r="E65" t="s">
        <v>22</v>
      </c>
      <c r="I65" t="s">
        <v>17</v>
      </c>
      <c r="J65" t="s">
        <v>18</v>
      </c>
      <c r="K65" t="s">
        <v>19</v>
      </c>
      <c r="L65" t="s">
        <v>20</v>
      </c>
      <c r="M65" t="s">
        <v>22</v>
      </c>
    </row>
    <row r="66" spans="1:13" x14ac:dyDescent="0.3">
      <c r="A66">
        <v>0</v>
      </c>
      <c r="B66">
        <v>0</v>
      </c>
      <c r="C66">
        <v>0</v>
      </c>
      <c r="D66">
        <v>0</v>
      </c>
      <c r="I66">
        <v>0</v>
      </c>
      <c r="J66">
        <v>0</v>
      </c>
      <c r="K66">
        <v>0</v>
      </c>
      <c r="L66">
        <v>0</v>
      </c>
    </row>
    <row r="67" spans="1:13" x14ac:dyDescent="0.3">
      <c r="A67">
        <v>1</v>
      </c>
      <c r="B67">
        <f>1/$F$59*($I$59-$G$59*C66-$H$59*D66)</f>
        <v>-0.33333333333333331</v>
      </c>
      <c r="C67">
        <f>1/$G$60*($I$60-$H$60*D66)</f>
        <v>2.25</v>
      </c>
      <c r="D67">
        <f>1/$H$61*($I$61-$F$61*B67-$G$61*C67)</f>
        <v>1.3611111111111109</v>
      </c>
      <c r="E67">
        <f>MAX(ABS(B67-B66),ABS(C67-C66),ABS(D67-D66))</f>
        <v>2.25</v>
      </c>
      <c r="I67">
        <v>1</v>
      </c>
      <c r="J67">
        <f>1/$F$59*($I$59-$G$59*K66-$H$59*L66)</f>
        <v>-0.33333333333333331</v>
      </c>
      <c r="K67">
        <f>1/$G$60*($I$60-$H$60*L66)</f>
        <v>2.25</v>
      </c>
      <c r="L67">
        <f>1/$H$61*($I$61-$F$61*J66-$G$61*K66)</f>
        <v>2</v>
      </c>
      <c r="M67">
        <f>MAX(ABS(J67-J66),ABS(K67-K66),ABS(L67-L66))</f>
        <v>2.25</v>
      </c>
    </row>
    <row r="68" spans="1:13" x14ac:dyDescent="0.3">
      <c r="A68">
        <v>2</v>
      </c>
      <c r="B68">
        <f t="shared" ref="B68:B72" si="6">1/$F$59*($I$59-$G$59*C67-$H$59*D67)</f>
        <v>0.71296296296296302</v>
      </c>
      <c r="C68">
        <f t="shared" ref="C68:C72" si="7">1/$G$60*($I$60-$H$60*D67)</f>
        <v>1.9097222222222223</v>
      </c>
      <c r="D68">
        <f t="shared" ref="D68:D72" si="8">1/$H$61*($I$61-$F$61*B68-$G$61*C68)</f>
        <v>1.1257716049382716</v>
      </c>
      <c r="E68">
        <f t="shared" ref="E68:E72" si="9">MAX(ABS(B68-B67),ABS(C68-C67),ABS(D68-D67))</f>
        <v>1.0462962962962963</v>
      </c>
      <c r="I68">
        <v>2</v>
      </c>
      <c r="J68">
        <f t="shared" ref="J68:J72" si="10">1/$F$59*($I$59-$G$59*K67-$H$59*L67)</f>
        <v>0.5</v>
      </c>
      <c r="K68">
        <f t="shared" ref="K68:K72" si="11">1/$G$60*($I$60-$H$60*L67)</f>
        <v>1.75</v>
      </c>
      <c r="L68">
        <f t="shared" ref="L68:L72" si="12">1/$H$61*($I$61-$F$61*J67-$G$61*K67)</f>
        <v>1.3611111111111109</v>
      </c>
      <c r="M68">
        <f t="shared" ref="M68:M72" si="13">MAX(ABS(J68-J67),ABS(K68-K67),ABS(L68-L67))</f>
        <v>0.83333333333333326</v>
      </c>
    </row>
    <row r="69" spans="1:13" x14ac:dyDescent="0.3">
      <c r="A69">
        <v>3</v>
      </c>
      <c r="B69">
        <f t="shared" si="6"/>
        <v>0.56455761316872433</v>
      </c>
      <c r="C69">
        <f t="shared" si="7"/>
        <v>1.9685570987654322</v>
      </c>
      <c r="D69">
        <f t="shared" si="8"/>
        <v>1.1556284293552812</v>
      </c>
      <c r="E69">
        <f t="shared" si="9"/>
        <v>0.14840534979423869</v>
      </c>
      <c r="I69">
        <v>3</v>
      </c>
      <c r="J69">
        <f t="shared" si="10"/>
        <v>0.37962962962962965</v>
      </c>
      <c r="K69">
        <f t="shared" si="11"/>
        <v>1.9097222222222223</v>
      </c>
      <c r="L69">
        <f t="shared" si="12"/>
        <v>1.25</v>
      </c>
      <c r="M69">
        <f t="shared" si="13"/>
        <v>0.15972222222222232</v>
      </c>
    </row>
    <row r="70" spans="1:13" x14ac:dyDescent="0.3">
      <c r="A70">
        <v>4</v>
      </c>
      <c r="B70">
        <f t="shared" si="6"/>
        <v>0.59382858939186101</v>
      </c>
      <c r="C70">
        <f t="shared" si="7"/>
        <v>1.9610928926611797</v>
      </c>
      <c r="D70">
        <f t="shared" si="8"/>
        <v>1.1483595059823197</v>
      </c>
      <c r="E70">
        <f t="shared" si="9"/>
        <v>2.927097622313668E-2</v>
      </c>
      <c r="I70">
        <v>4</v>
      </c>
      <c r="J70">
        <f t="shared" si="10"/>
        <v>0.52314814814814814</v>
      </c>
      <c r="K70">
        <f t="shared" si="11"/>
        <v>1.9375</v>
      </c>
      <c r="L70">
        <f t="shared" si="12"/>
        <v>1.2368827160493825</v>
      </c>
      <c r="M70">
        <f t="shared" si="13"/>
        <v>0.14351851851851849</v>
      </c>
    </row>
    <row r="71" spans="1:13" x14ac:dyDescent="0.3">
      <c r="A71">
        <v>5</v>
      </c>
      <c r="B71">
        <f t="shared" si="6"/>
        <v>0.59127542644667985</v>
      </c>
      <c r="C71">
        <f t="shared" si="7"/>
        <v>1.96291012350442</v>
      </c>
      <c r="D71">
        <f t="shared" si="8"/>
        <v>1.1486048166829665</v>
      </c>
      <c r="E71">
        <f t="shared" si="9"/>
        <v>2.5531629451811533E-3</v>
      </c>
      <c r="I71">
        <v>5</v>
      </c>
      <c r="J71">
        <f t="shared" si="10"/>
        <v>0.54603909465020584</v>
      </c>
      <c r="K71">
        <f t="shared" si="11"/>
        <v>1.9407793209876543</v>
      </c>
      <c r="L71">
        <f t="shared" si="12"/>
        <v>1.179783950617284</v>
      </c>
      <c r="M71">
        <f t="shared" si="13"/>
        <v>5.7098765432098464E-2</v>
      </c>
    </row>
    <row r="72" spans="1:13" x14ac:dyDescent="0.3">
      <c r="A72">
        <v>6</v>
      </c>
      <c r="B72" s="9">
        <f t="shared" si="6"/>
        <v>0.59240514344195772</v>
      </c>
      <c r="C72" s="9">
        <f t="shared" si="7"/>
        <v>1.9628487958292584</v>
      </c>
      <c r="D72" s="9">
        <f>1/$H$61*($I$61-$F$61*B72-$G$61*C72)</f>
        <v>1.1482486869095943</v>
      </c>
      <c r="E72" s="15">
        <f>MAX(ABS(B72-B71),ABS(C72-C71),ABS(D72-D71))</f>
        <v>1.129716995277863E-3</v>
      </c>
      <c r="I72">
        <v>6</v>
      </c>
      <c r="J72" s="9">
        <f t="shared" si="10"/>
        <v>0.56725823045267476</v>
      </c>
      <c r="K72" s="9">
        <f t="shared" si="11"/>
        <v>1.955054012345679</v>
      </c>
      <c r="L72" s="9">
        <f t="shared" si="12"/>
        <v>1.1710605281207132</v>
      </c>
      <c r="M72" s="15">
        <f t="shared" si="13"/>
        <v>2.1219135802468925E-2</v>
      </c>
    </row>
    <row r="75" spans="1:13" x14ac:dyDescent="0.3">
      <c r="A75" t="s">
        <v>55</v>
      </c>
    </row>
    <row r="78" spans="1:13" x14ac:dyDescent="0.3">
      <c r="A78" t="s">
        <v>63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Damián Soria Gava</dc:creator>
  <cp:lastModifiedBy>Lucas Damián Soria Gava</cp:lastModifiedBy>
  <dcterms:created xsi:type="dcterms:W3CDTF">2020-04-01T18:57:00Z</dcterms:created>
  <dcterms:modified xsi:type="dcterms:W3CDTF">2020-04-02T02:20:38Z</dcterms:modified>
</cp:coreProperties>
</file>