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<sst xmlns="http://schemas.openxmlformats.org/spreadsheetml/2006/main" count="76" uniqueCount="24">
  <si>
    <t xml:space="preserve">Tabla 1</t>
  </si>
  <si>
    <t xml:space="preserve">Cj</t>
  </si>
  <si>
    <t xml:space="preserve">θ</t>
  </si>
  <si>
    <t xml:space="preserve">Bk</t>
  </si>
  <si>
    <t xml:space="preserve">Ck</t>
  </si>
  <si>
    <t xml:space="preserve">P</t>
  </si>
  <si>
    <t xml:space="preserve">X1</t>
  </si>
  <si>
    <t xml:space="preserve">X2</t>
  </si>
  <si>
    <t xml:space="preserve">S1</t>
  </si>
  <si>
    <t xml:space="preserve">S2</t>
  </si>
  <si>
    <t xml:space="preserve">S3</t>
  </si>
  <si>
    <t xml:space="preserve">Z</t>
  </si>
  <si>
    <t xml:space="preserve">Cj - Zj</t>
  </si>
  <si>
    <t xml:space="preserve">Tabla 2</t>
  </si>
  <si>
    <t xml:space="preserve">Tabla 3</t>
  </si>
  <si>
    <t xml:space="preserve">Y2</t>
  </si>
  <si>
    <t xml:space="preserve">Y3</t>
  </si>
  <si>
    <t xml:space="preserve">Dual</t>
  </si>
  <si>
    <t xml:space="preserve">Y1</t>
  </si>
  <si>
    <t xml:space="preserve">Postoptimizacion</t>
  </si>
  <si>
    <t xml:space="preserve">DX1=</t>
  </si>
  <si>
    <t xml:space="preserve">DX2=</t>
  </si>
  <si>
    <t xml:space="preserve">DY2=</t>
  </si>
  <si>
    <t xml:space="preserve">DY3=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</si>
</sst>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"/>
    <numFmt numFmtId="167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AFABAB"/>
        <bgColor rgb="FFA9D18E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E699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FFFFCC"/>
      </patternFill>
    </fill>
    <fill>
      <patternFill patternType="solid">
        <fgColor rgb="FF70AD47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A9D18E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26" colorId="64" zoomScale="140" zoomScaleNormal="140" zoomScalePageLayoutView="100" workbookViewId="0">
      <selection pane="topLeft" activeCell="I50" activeCellId="0" sqref="I50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B2" s="2"/>
      <c r="C2" s="3" t="s">
        <v>1</v>
      </c>
      <c r="D2" s="3" t="n">
        <v>8</v>
      </c>
      <c r="E2" s="3" t="n">
        <v>5</v>
      </c>
      <c r="F2" s="3" t="n">
        <v>0</v>
      </c>
      <c r="G2" s="3" t="n">
        <v>0</v>
      </c>
      <c r="H2" s="3" t="n">
        <v>0</v>
      </c>
      <c r="I2" s="4" t="s">
        <v>2</v>
      </c>
    </row>
    <row r="3" customFormat="false" ht="15" hidden="false" customHeight="false" outlineLevel="0" collapsed="false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4"/>
    </row>
    <row r="4" customFormat="false" ht="15" hidden="false" customHeight="false" outlineLevel="0" collapsed="false">
      <c r="A4" s="6" t="s">
        <v>8</v>
      </c>
      <c r="B4" s="6" t="n">
        <v>0</v>
      </c>
      <c r="C4" s="6" t="n">
        <v>51000</v>
      </c>
      <c r="D4" s="7" t="n">
        <v>4</v>
      </c>
      <c r="E4" s="6" t="n">
        <v>10</v>
      </c>
      <c r="F4" s="6" t="n">
        <v>1</v>
      </c>
      <c r="G4" s="6" t="n">
        <v>0</v>
      </c>
      <c r="H4" s="6" t="n">
        <v>0</v>
      </c>
      <c r="I4" s="8" t="n">
        <f aca="false">C4/D4</f>
        <v>12750</v>
      </c>
    </row>
    <row r="5" customFormat="false" ht="15" hidden="false" customHeight="false" outlineLevel="0" collapsed="false">
      <c r="A5" s="9" t="s">
        <v>9</v>
      </c>
      <c r="B5" s="9" t="n">
        <v>0</v>
      </c>
      <c r="C5" s="9" t="n">
        <v>44000</v>
      </c>
      <c r="D5" s="10" t="n">
        <v>14</v>
      </c>
      <c r="E5" s="9" t="n">
        <v>8</v>
      </c>
      <c r="F5" s="9" t="n">
        <v>0</v>
      </c>
      <c r="G5" s="9" t="n">
        <v>1</v>
      </c>
      <c r="H5" s="9" t="n">
        <v>0</v>
      </c>
      <c r="I5" s="8" t="n">
        <f aca="false">C5/D5</f>
        <v>3142.85714285714</v>
      </c>
    </row>
    <row r="6" customFormat="false" ht="15" hidden="false" customHeight="false" outlineLevel="0" collapsed="false">
      <c r="A6" s="6" t="s">
        <v>10</v>
      </c>
      <c r="B6" s="6" t="n">
        <v>0</v>
      </c>
      <c r="C6" s="6" t="n">
        <v>38000</v>
      </c>
      <c r="D6" s="7" t="n">
        <v>11</v>
      </c>
      <c r="E6" s="6" t="n">
        <v>11</v>
      </c>
      <c r="F6" s="6" t="n">
        <v>0</v>
      </c>
      <c r="G6" s="6" t="n">
        <v>0</v>
      </c>
      <c r="H6" s="6" t="n">
        <v>1</v>
      </c>
      <c r="I6" s="8" t="n">
        <f aca="false">C6/D6</f>
        <v>3454.54545454545</v>
      </c>
    </row>
    <row r="7" customFormat="false" ht="15" hidden="false" customHeight="false" outlineLevel="0" collapsed="false">
      <c r="A7" s="11" t="s">
        <v>11</v>
      </c>
      <c r="B7" s="11"/>
      <c r="C7" s="12" t="n">
        <f aca="false">SUMPRODUCT(B4:B6,C4:C6)</f>
        <v>0</v>
      </c>
      <c r="D7" s="13" t="n">
        <f aca="false">SUMPRODUCT($B$4:$B$6,D4:D6)</f>
        <v>0</v>
      </c>
      <c r="E7" s="13" t="n">
        <f aca="false">SUMPRODUCT($B$4:$B$6,E4:E6)</f>
        <v>0</v>
      </c>
      <c r="F7" s="13" t="n">
        <f aca="false">SUMPRODUCT($B$4:$B$6,F4:F6)</f>
        <v>0</v>
      </c>
      <c r="G7" s="13" t="n">
        <f aca="false">SUMPRODUCT($B$4:$B$6,G4:G6)</f>
        <v>0</v>
      </c>
      <c r="H7" s="13" t="n">
        <f aca="false">SUMPRODUCT($B$4:$B$6,H4:H6)</f>
        <v>0</v>
      </c>
      <c r="I7" s="2"/>
    </row>
    <row r="8" customFormat="false" ht="15" hidden="false" customHeight="false" outlineLevel="0" collapsed="false">
      <c r="A8" s="14" t="s">
        <v>12</v>
      </c>
      <c r="B8" s="14"/>
      <c r="C8" s="14"/>
      <c r="D8" s="13" t="n">
        <f aca="false">D2-D7</f>
        <v>8</v>
      </c>
      <c r="E8" s="13" t="n">
        <f aca="false">E2-E7</f>
        <v>5</v>
      </c>
      <c r="F8" s="13" t="n">
        <f aca="false">F2-F7</f>
        <v>0</v>
      </c>
      <c r="G8" s="13" t="n">
        <f aca="false">G2-G7</f>
        <v>0</v>
      </c>
      <c r="H8" s="13" t="n">
        <f aca="false">H2-H7</f>
        <v>0</v>
      </c>
      <c r="I8" s="2"/>
    </row>
    <row r="10" customFormat="false" ht="15" hidden="false" customHeight="false" outlineLevel="0" collapsed="false">
      <c r="A10" s="1" t="s">
        <v>13</v>
      </c>
      <c r="B10" s="1"/>
      <c r="C10" s="1"/>
      <c r="D10" s="1"/>
      <c r="E10" s="1"/>
      <c r="F10" s="1"/>
      <c r="G10" s="1"/>
      <c r="H10" s="1"/>
      <c r="I10" s="1"/>
    </row>
    <row r="11" customFormat="false" ht="15" hidden="false" customHeight="false" outlineLevel="0" collapsed="false">
      <c r="B11" s="2"/>
      <c r="C11" s="3" t="s">
        <v>1</v>
      </c>
      <c r="D11" s="3" t="n">
        <v>8</v>
      </c>
      <c r="E11" s="3" t="n">
        <v>5</v>
      </c>
      <c r="F11" s="3" t="n">
        <v>0</v>
      </c>
      <c r="G11" s="3" t="n">
        <v>0</v>
      </c>
      <c r="H11" s="3" t="n">
        <v>0</v>
      </c>
      <c r="I11" s="4" t="s">
        <v>2</v>
      </c>
    </row>
    <row r="12" customFormat="false" ht="15" hidden="false" customHeight="false" outlineLevel="0" collapsed="false">
      <c r="A12" s="5" t="s">
        <v>3</v>
      </c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  <c r="G12" s="5" t="s">
        <v>9</v>
      </c>
      <c r="H12" s="5" t="s">
        <v>10</v>
      </c>
      <c r="I12" s="4"/>
    </row>
    <row r="13" customFormat="false" ht="15" hidden="false" customHeight="false" outlineLevel="0" collapsed="false">
      <c r="A13" s="6" t="s">
        <v>8</v>
      </c>
      <c r="B13" s="6" t="n">
        <v>0</v>
      </c>
      <c r="C13" s="6" t="n">
        <f aca="false">C4-(D4*C14)</f>
        <v>38428.5714285714</v>
      </c>
      <c r="D13" s="6" t="n">
        <f aca="false">D4-(D4*D14)</f>
        <v>0</v>
      </c>
      <c r="E13" s="15" t="n">
        <f aca="false">E4-(D4*E14)</f>
        <v>7.71428571428571</v>
      </c>
      <c r="F13" s="6" t="n">
        <f aca="false">F4-(D4*F14)</f>
        <v>1</v>
      </c>
      <c r="G13" s="6" t="n">
        <f aca="false">G4-(D4*G14)</f>
        <v>-0.285714285714286</v>
      </c>
      <c r="H13" s="6" t="n">
        <f aca="false">H4-(I4*H14)</f>
        <v>0</v>
      </c>
      <c r="I13" s="8" t="n">
        <f aca="false">C13/E13</f>
        <v>4981.48148148148</v>
      </c>
    </row>
    <row r="14" customFormat="false" ht="15" hidden="false" customHeight="false" outlineLevel="0" collapsed="false">
      <c r="A14" s="6" t="s">
        <v>6</v>
      </c>
      <c r="B14" s="6" t="n">
        <v>8</v>
      </c>
      <c r="C14" s="6" t="n">
        <f aca="false">C5/$D$5</f>
        <v>3142.85714285714</v>
      </c>
      <c r="D14" s="6" t="n">
        <f aca="false">D5/$D$5</f>
        <v>1</v>
      </c>
      <c r="E14" s="15" t="n">
        <f aca="false">E5/$D$5</f>
        <v>0.571428571428571</v>
      </c>
      <c r="F14" s="6" t="n">
        <f aca="false">F5/$D$5</f>
        <v>0</v>
      </c>
      <c r="G14" s="6" t="n">
        <f aca="false">G5/$D$5</f>
        <v>0.0714285714285714</v>
      </c>
      <c r="H14" s="6" t="n">
        <f aca="false">H5/$D$5</f>
        <v>0</v>
      </c>
      <c r="I14" s="8" t="n">
        <f aca="false">C14/E14</f>
        <v>5500</v>
      </c>
    </row>
    <row r="15" customFormat="false" ht="15" hidden="false" customHeight="false" outlineLevel="0" collapsed="false">
      <c r="A15" s="9" t="s">
        <v>10</v>
      </c>
      <c r="B15" s="9" t="n">
        <v>0</v>
      </c>
      <c r="C15" s="9" t="n">
        <f aca="false">C6-(D6*C14)</f>
        <v>3428.57142857143</v>
      </c>
      <c r="D15" s="9" t="n">
        <f aca="false">D6-($D$6*D14)</f>
        <v>0</v>
      </c>
      <c r="E15" s="16" t="n">
        <f aca="false">E6-($D$6*E14)</f>
        <v>4.71428571428571</v>
      </c>
      <c r="F15" s="9" t="n">
        <f aca="false">F6-($D$6*F14)</f>
        <v>0</v>
      </c>
      <c r="G15" s="9" t="n">
        <f aca="false">G6-($D$6*G14)</f>
        <v>-0.785714285714286</v>
      </c>
      <c r="H15" s="9" t="n">
        <f aca="false">H6-($D$6*H14)</f>
        <v>1</v>
      </c>
      <c r="I15" s="8" t="n">
        <f aca="false">C15/E15</f>
        <v>727.272727272727</v>
      </c>
    </row>
    <row r="16" customFormat="false" ht="15" hidden="false" customHeight="false" outlineLevel="0" collapsed="false">
      <c r="A16" s="11" t="s">
        <v>11</v>
      </c>
      <c r="B16" s="11"/>
      <c r="C16" s="12" t="n">
        <f aca="false">SUMPRODUCT(B13:B15,C13:C15)</f>
        <v>25142.8571428571</v>
      </c>
      <c r="D16" s="13" t="n">
        <f aca="false">SUMPRODUCT($B$13:$B$15,D13:D15)</f>
        <v>8</v>
      </c>
      <c r="E16" s="17" t="n">
        <f aca="false">SUMPRODUCT($B$13:$B$15,E13:E15)</f>
        <v>4.57142857142857</v>
      </c>
      <c r="F16" s="13" t="n">
        <f aca="false">SUMPRODUCT($B$13:$B$15,F13:F15)</f>
        <v>0</v>
      </c>
      <c r="G16" s="13" t="n">
        <f aca="false">SUMPRODUCT($B$13:$B$15,G13:G15)</f>
        <v>0.571428571428571</v>
      </c>
      <c r="H16" s="13" t="n">
        <f aca="false">SUMPRODUCT($B$13:$B$15,H13:H15)</f>
        <v>0</v>
      </c>
      <c r="I16" s="2"/>
    </row>
    <row r="17" customFormat="false" ht="15" hidden="false" customHeight="false" outlineLevel="0" collapsed="false">
      <c r="A17" s="14" t="s">
        <v>12</v>
      </c>
      <c r="B17" s="14"/>
      <c r="C17" s="14"/>
      <c r="D17" s="13" t="n">
        <f aca="false">D11-D16</f>
        <v>0</v>
      </c>
      <c r="E17" s="18" t="n">
        <f aca="false">E11-E16</f>
        <v>0.428571428571429</v>
      </c>
      <c r="F17" s="13" t="n">
        <f aca="false">F11-F16</f>
        <v>0</v>
      </c>
      <c r="G17" s="13" t="n">
        <f aca="false">G11-G16</f>
        <v>-0.571428571428571</v>
      </c>
      <c r="H17" s="13" t="n">
        <f aca="false">H11-H16</f>
        <v>0</v>
      </c>
      <c r="I17" s="2"/>
    </row>
    <row r="19" customFormat="false" ht="15" hidden="false" customHeight="false" outlineLevel="0" collapsed="false">
      <c r="A19" s="1" t="s">
        <v>14</v>
      </c>
      <c r="B19" s="1"/>
      <c r="C19" s="1"/>
      <c r="D19" s="1"/>
      <c r="E19" s="1"/>
      <c r="F19" s="1"/>
      <c r="G19" s="1"/>
      <c r="H19" s="1"/>
      <c r="I19" s="1"/>
    </row>
    <row r="20" customFormat="false" ht="15" hidden="false" customHeight="false" outlineLevel="0" collapsed="false">
      <c r="B20" s="2"/>
      <c r="C20" s="3" t="s">
        <v>1</v>
      </c>
      <c r="D20" s="3" t="n">
        <v>8</v>
      </c>
      <c r="E20" s="3" t="n">
        <v>5</v>
      </c>
      <c r="F20" s="3" t="n">
        <v>0</v>
      </c>
      <c r="G20" s="3" t="n">
        <v>0</v>
      </c>
      <c r="H20" s="3" t="n">
        <v>0</v>
      </c>
      <c r="I20" s="4" t="s">
        <v>2</v>
      </c>
    </row>
    <row r="21" customFormat="false" ht="15" hidden="false" customHeight="false" outlineLevel="0" collapsed="false">
      <c r="A21" s="5" t="s">
        <v>3</v>
      </c>
      <c r="B21" s="5" t="s">
        <v>4</v>
      </c>
      <c r="C21" s="5" t="s">
        <v>5</v>
      </c>
      <c r="D21" s="5" t="s">
        <v>6</v>
      </c>
      <c r="E21" s="5" t="s">
        <v>7</v>
      </c>
      <c r="F21" s="5" t="s">
        <v>8</v>
      </c>
      <c r="G21" s="5" t="s">
        <v>9</v>
      </c>
      <c r="H21" s="5" t="s">
        <v>10</v>
      </c>
      <c r="I21" s="4"/>
    </row>
    <row r="22" customFormat="false" ht="13.8" hidden="false" customHeight="false" outlineLevel="0" collapsed="false">
      <c r="A22" s="6" t="s">
        <v>8</v>
      </c>
      <c r="B22" s="6" t="n">
        <v>0</v>
      </c>
      <c r="C22" s="6" t="n">
        <f aca="false">C13-($E$13*C24)</f>
        <v>32818.1818181818</v>
      </c>
      <c r="D22" s="6" t="n">
        <f aca="false">D13-($E$13*D24)</f>
        <v>0</v>
      </c>
      <c r="E22" s="6" t="n">
        <f aca="false">E13-($E$13*E24)</f>
        <v>0</v>
      </c>
      <c r="F22" s="6" t="n">
        <f aca="false">F13-($E$13*F24)</f>
        <v>1</v>
      </c>
      <c r="G22" s="6" t="n">
        <f aca="false">G13-($E$13*G24)</f>
        <v>1</v>
      </c>
      <c r="H22" s="6" t="n">
        <f aca="false">H13-($E$13*H24)</f>
        <v>-1.63636363636364</v>
      </c>
      <c r="I22" s="8"/>
    </row>
    <row r="23" customFormat="false" ht="15" hidden="false" customHeight="false" outlineLevel="0" collapsed="false">
      <c r="A23" s="6" t="s">
        <v>6</v>
      </c>
      <c r="B23" s="6" t="n">
        <v>8</v>
      </c>
      <c r="C23" s="6" t="n">
        <f aca="false">C14-($E$14*C24)</f>
        <v>2727.27272727273</v>
      </c>
      <c r="D23" s="6" t="n">
        <f aca="false">D14-($E$14*D24)</f>
        <v>1</v>
      </c>
      <c r="E23" s="6" t="n">
        <f aca="false">E14-($E$14*E24)</f>
        <v>0</v>
      </c>
      <c r="F23" s="6" t="n">
        <f aca="false">F14-($E$14*F24)</f>
        <v>0</v>
      </c>
      <c r="G23" s="6" t="n">
        <f aca="false">G14-($E$14*G24)</f>
        <v>0.166666666666667</v>
      </c>
      <c r="H23" s="6" t="n">
        <f aca="false">H14-($E$14*H24)</f>
        <v>-0.121212121212121</v>
      </c>
      <c r="I23" s="8"/>
    </row>
    <row r="24" customFormat="false" ht="15" hidden="false" customHeight="false" outlineLevel="0" collapsed="false">
      <c r="A24" s="6" t="s">
        <v>7</v>
      </c>
      <c r="B24" s="6" t="n">
        <v>5</v>
      </c>
      <c r="C24" s="6" t="n">
        <f aca="false">C15/$E$15</f>
        <v>727.272727272727</v>
      </c>
      <c r="D24" s="6" t="n">
        <f aca="false">D15/$E$15</f>
        <v>0</v>
      </c>
      <c r="E24" s="6" t="n">
        <f aca="false">E15/$E$15</f>
        <v>1</v>
      </c>
      <c r="F24" s="6" t="n">
        <f aca="false">F15/$E$15</f>
        <v>0</v>
      </c>
      <c r="G24" s="6" t="n">
        <f aca="false">G15/$E$15</f>
        <v>-0.166666666666667</v>
      </c>
      <c r="H24" s="6" t="n">
        <f aca="false">H15/$E$15</f>
        <v>0.212121212121212</v>
      </c>
      <c r="I24" s="8"/>
    </row>
    <row r="25" customFormat="false" ht="15" hidden="false" customHeight="false" outlineLevel="0" collapsed="false">
      <c r="A25" s="11" t="s">
        <v>11</v>
      </c>
      <c r="B25" s="11"/>
      <c r="C25" s="19" t="n">
        <f aca="false">SUMPRODUCT(B22:B24,C22:C24)</f>
        <v>25454.5454545455</v>
      </c>
      <c r="D25" s="13" t="n">
        <f aca="false">SUMPRODUCT($B$22:$B$24,D22:D24)</f>
        <v>8</v>
      </c>
      <c r="E25" s="13" t="n">
        <f aca="false">SUMPRODUCT($B$22:$B$24,E22:E24)</f>
        <v>5</v>
      </c>
      <c r="F25" s="13" t="n">
        <f aca="false">SUMPRODUCT($B$22:$B$24,F22:F24)</f>
        <v>0</v>
      </c>
      <c r="G25" s="13" t="n">
        <f aca="false">SUMPRODUCT($B$22:$B$24,G22:G24)</f>
        <v>0.5</v>
      </c>
      <c r="H25" s="13" t="n">
        <f aca="false">SUMPRODUCT($B$22:$B$24,H22:H24)</f>
        <v>0.0909090909090908</v>
      </c>
      <c r="I25" s="2"/>
    </row>
    <row r="26" customFormat="false" ht="15" hidden="false" customHeight="false" outlineLevel="0" collapsed="false">
      <c r="A26" s="14" t="s">
        <v>12</v>
      </c>
      <c r="B26" s="14"/>
      <c r="C26" s="14"/>
      <c r="D26" s="13" t="n">
        <f aca="false">D20-D25</f>
        <v>0</v>
      </c>
      <c r="E26" s="13" t="n">
        <f aca="false">E20-E25</f>
        <v>0</v>
      </c>
      <c r="F26" s="13" t="n">
        <f aca="false">F20-F25</f>
        <v>0</v>
      </c>
      <c r="G26" s="13" t="n">
        <f aca="false">G20-G25</f>
        <v>-0.5</v>
      </c>
      <c r="H26" s="13" t="n">
        <f aca="false">H20-H25</f>
        <v>-0.0909090909090908</v>
      </c>
      <c r="I26" s="2"/>
    </row>
    <row r="27" customFormat="false" ht="15" hidden="false" customHeight="false" outlineLevel="0" collapsed="false">
      <c r="G27" s="0" t="s">
        <v>15</v>
      </c>
      <c r="H27" s="0" t="s">
        <v>16</v>
      </c>
    </row>
    <row r="28" customFormat="false" ht="13.8" hidden="false" customHeight="false" outlineLevel="0" collapsed="false">
      <c r="A28" s="1" t="s">
        <v>17</v>
      </c>
      <c r="B28" s="1"/>
      <c r="C28" s="1"/>
      <c r="D28" s="1"/>
      <c r="E28" s="1"/>
      <c r="F28" s="1"/>
      <c r="G28" s="1"/>
      <c r="H28" s="1"/>
      <c r="I28" s="1"/>
    </row>
    <row r="29" customFormat="false" ht="13.8" hidden="false" customHeight="false" outlineLevel="0" collapsed="false">
      <c r="B29" s="2"/>
      <c r="C29" s="3" t="s">
        <v>1</v>
      </c>
      <c r="D29" s="3" t="n">
        <v>51000</v>
      </c>
      <c r="E29" s="3" t="n">
        <v>44000</v>
      </c>
      <c r="F29" s="3" t="n">
        <v>38000</v>
      </c>
      <c r="G29" s="3" t="n">
        <v>0</v>
      </c>
      <c r="H29" s="3" t="n">
        <v>0</v>
      </c>
      <c r="I29" s="4" t="s">
        <v>2</v>
      </c>
    </row>
    <row r="30" customFormat="false" ht="13.8" hidden="false" customHeight="false" outlineLevel="0" collapsed="false">
      <c r="A30" s="5" t="s">
        <v>3</v>
      </c>
      <c r="B30" s="5" t="s">
        <v>4</v>
      </c>
      <c r="C30" s="5" t="s">
        <v>5</v>
      </c>
      <c r="D30" s="5" t="s">
        <v>18</v>
      </c>
      <c r="E30" s="5" t="s">
        <v>15</v>
      </c>
      <c r="F30" s="5" t="s">
        <v>16</v>
      </c>
      <c r="G30" s="5" t="s">
        <v>8</v>
      </c>
      <c r="H30" s="5" t="s">
        <v>9</v>
      </c>
      <c r="I30" s="4"/>
    </row>
    <row r="31" customFormat="false" ht="13.8" hidden="false" customHeight="false" outlineLevel="0" collapsed="false">
      <c r="A31" s="6" t="s">
        <v>15</v>
      </c>
      <c r="B31" s="6" t="n">
        <v>44000</v>
      </c>
      <c r="C31" s="6" t="n">
        <f aca="false">G25</f>
        <v>0.5</v>
      </c>
      <c r="D31" s="6" t="n">
        <f aca="false">-G22</f>
        <v>-1</v>
      </c>
      <c r="E31" s="6" t="n">
        <v>1</v>
      </c>
      <c r="F31" s="6" t="n">
        <v>0</v>
      </c>
      <c r="G31" s="6" t="n">
        <f aca="false">-G23</f>
        <v>-0.166666666666667</v>
      </c>
      <c r="H31" s="6" t="n">
        <f aca="false">-G24</f>
        <v>0.166666666666667</v>
      </c>
      <c r="I31" s="8"/>
    </row>
    <row r="32" customFormat="false" ht="13.8" hidden="false" customHeight="false" outlineLevel="0" collapsed="false">
      <c r="A32" s="6" t="s">
        <v>16</v>
      </c>
      <c r="B32" s="6" t="n">
        <v>38000</v>
      </c>
      <c r="C32" s="6" t="n">
        <f aca="false">H25</f>
        <v>0.0909090909090908</v>
      </c>
      <c r="D32" s="6" t="n">
        <f aca="false">-H22</f>
        <v>1.63636363636364</v>
      </c>
      <c r="E32" s="6" t="n">
        <v>0</v>
      </c>
      <c r="F32" s="6" t="n">
        <v>1</v>
      </c>
      <c r="G32" s="6" t="n">
        <f aca="false">-H23</f>
        <v>0.121212121212121</v>
      </c>
      <c r="H32" s="6" t="n">
        <f aca="false">-H24</f>
        <v>-0.212121212121212</v>
      </c>
      <c r="I32" s="8"/>
    </row>
    <row r="33" customFormat="false" ht="13.8" hidden="false" customHeight="false" outlineLevel="0" collapsed="false">
      <c r="A33" s="11" t="s">
        <v>11</v>
      </c>
      <c r="B33" s="11"/>
      <c r="C33" s="19" t="n">
        <f aca="false">SUMPRODUCT($B31:$B32,C31:C32)</f>
        <v>25454.5454545455</v>
      </c>
      <c r="D33" s="13" t="n">
        <f aca="false">SUMPRODUCT($B31:$B32,D31:D32)</f>
        <v>18181.8181818182</v>
      </c>
      <c r="E33" s="13" t="n">
        <f aca="false">SUMPRODUCT($B31:$B32,E31:E32)</f>
        <v>44000</v>
      </c>
      <c r="F33" s="13" t="n">
        <f aca="false">SUMPRODUCT($B31:$B32,F31:F32)</f>
        <v>38000</v>
      </c>
      <c r="G33" s="13" t="n">
        <f aca="false">SUMPRODUCT($B31:$B32,G31:G32)</f>
        <v>-2727.27272727273</v>
      </c>
      <c r="H33" s="13" t="n">
        <f aca="false">SUMPRODUCT($B31:$B32,H31:H32)</f>
        <v>-727.272727272728</v>
      </c>
      <c r="I33" s="2"/>
    </row>
    <row r="34" customFormat="false" ht="13.8" hidden="false" customHeight="false" outlineLevel="0" collapsed="false">
      <c r="A34" s="14" t="s">
        <v>12</v>
      </c>
      <c r="B34" s="14"/>
      <c r="C34" s="14"/>
      <c r="D34" s="13" t="n">
        <f aca="false">D29-D33</f>
        <v>32818.1818181818</v>
      </c>
      <c r="E34" s="13" t="n">
        <f aca="false">E29-E33</f>
        <v>0</v>
      </c>
      <c r="F34" s="13" t="n">
        <f aca="false">F29-F33</f>
        <v>0</v>
      </c>
      <c r="G34" s="13" t="n">
        <f aca="false">G29-G33</f>
        <v>2727.27272727273</v>
      </c>
      <c r="H34" s="13" t="n">
        <f aca="false">H29-H33</f>
        <v>727.272727272728</v>
      </c>
      <c r="I34" s="2"/>
    </row>
    <row r="36" customFormat="false" ht="13.8" hidden="false" customHeight="false" outlineLevel="0" collapsed="false">
      <c r="A36" s="1" t="s">
        <v>19</v>
      </c>
      <c r="B36" s="1"/>
      <c r="C36" s="1"/>
      <c r="D36" s="1"/>
      <c r="E36" s="1"/>
      <c r="F36" s="1"/>
      <c r="G36" s="1"/>
      <c r="H36" s="1"/>
      <c r="I36" s="1"/>
    </row>
    <row r="37" customFormat="false" ht="13.8" hidden="false" customHeight="false" outlineLevel="0" collapsed="false">
      <c r="A37" s="13" t="s">
        <v>20</v>
      </c>
      <c r="B37" s="0" t="n">
        <f aca="false">(G26/G23)</f>
        <v>-3</v>
      </c>
      <c r="D37" s="13" t="s">
        <v>20</v>
      </c>
      <c r="E37" s="0" t="n">
        <f aca="false">(H26/H23)</f>
        <v>0.749999999999999</v>
      </c>
    </row>
    <row r="39" customFormat="false" ht="13.8" hidden="false" customHeight="false" outlineLevel="0" collapsed="false">
      <c r="B39" s="13" t="n">
        <f aca="false">B23+B37</f>
        <v>5</v>
      </c>
      <c r="C39" s="19" t="n">
        <v>8</v>
      </c>
      <c r="D39" s="13" t="n">
        <f aca="false">8+E37</f>
        <v>8.75</v>
      </c>
    </row>
    <row r="41" customFormat="false" ht="13.8" hidden="false" customHeight="false" outlineLevel="0" collapsed="false">
      <c r="A41" s="13" t="s">
        <v>21</v>
      </c>
      <c r="B41" s="0" t="n">
        <f aca="false">G26/G24</f>
        <v>3</v>
      </c>
      <c r="D41" s="13" t="s">
        <v>21</v>
      </c>
      <c r="E41" s="0" t="n">
        <f aca="false">H26/H24</f>
        <v>-0.428571428571428</v>
      </c>
    </row>
    <row r="43" customFormat="false" ht="13.8" hidden="false" customHeight="false" outlineLevel="0" collapsed="false">
      <c r="B43" s="13" t="n">
        <f aca="false">C43+E41</f>
        <v>4.57142857142857</v>
      </c>
      <c r="C43" s="19" t="n">
        <v>5</v>
      </c>
      <c r="D43" s="13" t="n">
        <f aca="false">C43+B41</f>
        <v>8</v>
      </c>
    </row>
    <row r="46" customFormat="false" ht="13.8" hidden="false" customHeight="false" outlineLevel="0" collapsed="false">
      <c r="A46" s="13" t="s">
        <v>22</v>
      </c>
      <c r="B46" s="0" t="n">
        <f aca="false">D34/D31</f>
        <v>-32818.1818181818</v>
      </c>
      <c r="D46" s="13" t="s">
        <v>22</v>
      </c>
      <c r="E46" s="0" t="n">
        <f aca="false">G34/G31</f>
        <v>-16363.6363636364</v>
      </c>
      <c r="G46" s="13" t="s">
        <v>22</v>
      </c>
      <c r="H46" s="0" t="n">
        <f aca="false">H34/H31</f>
        <v>4363.63636363637</v>
      </c>
    </row>
    <row r="48" customFormat="false" ht="13.8" hidden="false" customHeight="false" outlineLevel="0" collapsed="false">
      <c r="B48" s="13" t="n">
        <f aca="false">C48+E46</f>
        <v>27636.3636363636</v>
      </c>
      <c r="C48" s="19" t="n">
        <v>44000</v>
      </c>
      <c r="D48" s="13" t="n">
        <f aca="false">C48+H46</f>
        <v>48363.6363636364</v>
      </c>
    </row>
    <row r="50" customFormat="false" ht="13.8" hidden="false" customHeight="false" outlineLevel="0" collapsed="false">
      <c r="A50" s="13" t="s">
        <v>23</v>
      </c>
      <c r="B50" s="0" t="n">
        <f aca="false">D34/D32</f>
        <v>20055.5555555555</v>
      </c>
      <c r="D50" s="13" t="s">
        <v>23</v>
      </c>
      <c r="E50" s="0" t="n">
        <f aca="false">G34/G32</f>
        <v>22500</v>
      </c>
      <c r="G50" s="13" t="s">
        <v>23</v>
      </c>
      <c r="H50" s="0" t="n">
        <f aca="false">H34/H32</f>
        <v>-3428.57142857143</v>
      </c>
    </row>
    <row r="52" customFormat="false" ht="13.8" hidden="false" customHeight="false" outlineLevel="0" collapsed="false">
      <c r="B52" s="13" t="n">
        <f aca="false">C52+H50</f>
        <v>34571.4285714286</v>
      </c>
      <c r="C52" s="19" t="n">
        <v>38000</v>
      </c>
      <c r="D52" s="13" t="n">
        <f aca="false">C52+B50</f>
        <v>58055.5555555555</v>
      </c>
    </row>
    <row r="1048576" customFormat="false" ht="12.8" hidden="false" customHeight="false" outlineLevel="0" collapsed="false"/>
  </sheetData>
  <mergeCells count="17">
    <mergeCell ref="A1:I1"/>
    <mergeCell ref="I2:I3"/>
    <mergeCell ref="A7:B7"/>
    <mergeCell ref="A8:C8"/>
    <mergeCell ref="A10:I10"/>
    <mergeCell ref="I11:I12"/>
    <mergeCell ref="A16:B16"/>
    <mergeCell ref="A17:C17"/>
    <mergeCell ref="A19:I19"/>
    <mergeCell ref="I20:I21"/>
    <mergeCell ref="A25:B25"/>
    <mergeCell ref="A26:C26"/>
    <mergeCell ref="A28:I28"/>
    <mergeCell ref="I29:I30"/>
    <mergeCell ref="A33:B33"/>
    <mergeCell ref="A34:C34"/>
    <mergeCell ref="A36:I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LibreOffice/7.1.6.2$Linux_X86_64 LibreOffice_project/10$Build-2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2021-10-04T20:58:52Z</dcterms:created>
  <dc:creator>Valentina</dc:creator>
  <dc:description/>
  <dc:language>en-US</dc:language>
  <cp:lastModifiedBy/>
  <dcterms:modified xsi:type="dcterms:W3CDTF">2021-10-04T16:37:45Z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