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ucas\Documents\facultad\4° Año\2° Semestre\Economia\01 Conceptos basicos y microeconomia\"/>
    </mc:Choice>
  </mc:AlternateContent>
  <xr:revisionPtr revIDLastSave="0" documentId="13_ncr:1_{91F3F44A-4DC6-4B08-99C4-BE5596D797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jercicio 1" sheetId="1" r:id="rId1"/>
    <sheet name="Ejercici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/>
  <c r="B28" i="2"/>
  <c r="B27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22" i="2"/>
  <c r="K21" i="1"/>
  <c r="J21" i="1"/>
  <c r="K20" i="1"/>
  <c r="J20" i="1"/>
  <c r="C11" i="2"/>
  <c r="D11" i="2"/>
  <c r="E11" i="2"/>
  <c r="F11" i="2"/>
  <c r="G11" i="2"/>
  <c r="H11" i="2"/>
  <c r="I11" i="2"/>
  <c r="J11" i="2"/>
  <c r="K11" i="2"/>
  <c r="L11" i="2"/>
  <c r="M11" i="2"/>
  <c r="N11" i="2"/>
  <c r="S11" i="2"/>
  <c r="T11" i="2"/>
  <c r="U11" i="2"/>
  <c r="V11" i="2"/>
  <c r="AA11" i="2"/>
  <c r="AB11" i="2"/>
  <c r="AC11" i="2"/>
  <c r="AD11" i="2"/>
  <c r="AI11" i="2"/>
  <c r="AJ11" i="2"/>
  <c r="AK11" i="2"/>
  <c r="AL11" i="2"/>
  <c r="AQ11" i="2"/>
  <c r="AR11" i="2"/>
  <c r="AS11" i="2"/>
  <c r="AT11" i="2"/>
  <c r="AY11" i="2"/>
  <c r="AZ11" i="2"/>
  <c r="BA11" i="2"/>
  <c r="BB11" i="2"/>
  <c r="B11" i="2"/>
  <c r="N6" i="2"/>
  <c r="O6" i="2"/>
  <c r="O11" i="2" s="1"/>
  <c r="P6" i="2"/>
  <c r="P11" i="2" s="1"/>
  <c r="Q6" i="2"/>
  <c r="Q11" i="2" s="1"/>
  <c r="C16" i="2" s="1"/>
  <c r="C17" i="2" s="1"/>
  <c r="R6" i="2"/>
  <c r="R11" i="2" s="1"/>
  <c r="S6" i="2"/>
  <c r="T6" i="2"/>
  <c r="U6" i="2"/>
  <c r="V6" i="2"/>
  <c r="W6" i="2"/>
  <c r="W11" i="2" s="1"/>
  <c r="X6" i="2"/>
  <c r="X11" i="2" s="1"/>
  <c r="Y6" i="2"/>
  <c r="Y11" i="2" s="1"/>
  <c r="Z6" i="2"/>
  <c r="Z11" i="2" s="1"/>
  <c r="AA6" i="2"/>
  <c r="AB6" i="2"/>
  <c r="AC6" i="2"/>
  <c r="AD6" i="2"/>
  <c r="AE6" i="2"/>
  <c r="AE11" i="2" s="1"/>
  <c r="AF6" i="2"/>
  <c r="AF11" i="2" s="1"/>
  <c r="AG6" i="2"/>
  <c r="AG11" i="2" s="1"/>
  <c r="AH6" i="2"/>
  <c r="AH11" i="2" s="1"/>
  <c r="AI6" i="2"/>
  <c r="AJ6" i="2"/>
  <c r="AK6" i="2"/>
  <c r="AL6" i="2"/>
  <c r="AM6" i="2"/>
  <c r="AM11" i="2" s="1"/>
  <c r="AN6" i="2"/>
  <c r="AN11" i="2" s="1"/>
  <c r="AO6" i="2"/>
  <c r="AO11" i="2" s="1"/>
  <c r="AP6" i="2"/>
  <c r="AP11" i="2" s="1"/>
  <c r="AQ6" i="2"/>
  <c r="AR6" i="2"/>
  <c r="AS6" i="2"/>
  <c r="AT6" i="2"/>
  <c r="AU6" i="2"/>
  <c r="AU11" i="2" s="1"/>
  <c r="AV6" i="2"/>
  <c r="AV11" i="2" s="1"/>
  <c r="AW6" i="2"/>
  <c r="AW11" i="2" s="1"/>
  <c r="AX6" i="2"/>
  <c r="AX11" i="2" s="1"/>
  <c r="AY6" i="2"/>
  <c r="AZ6" i="2"/>
  <c r="BA6" i="2"/>
  <c r="BB6" i="2"/>
  <c r="BC6" i="2"/>
  <c r="BC11" i="2" s="1"/>
  <c r="BD6" i="2"/>
  <c r="BD11" i="2" s="1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M7" i="2"/>
  <c r="M6" i="2"/>
  <c r="D4" i="2"/>
  <c r="E4" i="2"/>
  <c r="F4" i="2"/>
  <c r="G4" i="2"/>
  <c r="H4" i="2"/>
  <c r="H10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E10" i="2" s="1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C10" i="2" s="1"/>
  <c r="BD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C5" i="2"/>
  <c r="C4" i="2"/>
  <c r="AG10" i="2"/>
  <c r="B10" i="2"/>
  <c r="G21" i="1"/>
  <c r="F21" i="1"/>
  <c r="G20" i="1"/>
  <c r="F20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8" i="2" l="1"/>
  <c r="BB10" i="2"/>
  <c r="AT10" i="2"/>
  <c r="AL10" i="2"/>
  <c r="AD10" i="2"/>
  <c r="V10" i="2"/>
  <c r="N10" i="2"/>
  <c r="F10" i="2"/>
  <c r="AY10" i="2"/>
  <c r="AW10" i="2"/>
  <c r="AO10" i="2"/>
  <c r="Y10" i="2"/>
  <c r="Q10" i="2"/>
  <c r="I10" i="2"/>
  <c r="S10" i="2"/>
  <c r="AV10" i="2"/>
  <c r="AN10" i="2"/>
  <c r="BD10" i="2"/>
  <c r="G10" i="2"/>
  <c r="P10" i="2"/>
  <c r="AU10" i="2"/>
  <c r="W10" i="2"/>
  <c r="AQ10" i="2"/>
  <c r="K10" i="2"/>
  <c r="AA10" i="2"/>
  <c r="AI10" i="2"/>
  <c r="AP10" i="2"/>
  <c r="AF10" i="2"/>
  <c r="X10" i="2"/>
  <c r="AM10" i="2"/>
  <c r="O10" i="2"/>
  <c r="J10" i="2"/>
  <c r="AX10" i="2"/>
  <c r="Z10" i="2"/>
  <c r="R10" i="2"/>
  <c r="B16" i="2" s="1"/>
  <c r="B17" i="2" s="1"/>
  <c r="B18" i="2" s="1"/>
  <c r="AH10" i="2"/>
  <c r="C10" i="2"/>
  <c r="BA10" i="2"/>
  <c r="AK10" i="2"/>
  <c r="U10" i="2"/>
  <c r="E10" i="2"/>
  <c r="AS10" i="2"/>
  <c r="AC10" i="2"/>
  <c r="M10" i="2"/>
  <c r="AZ10" i="2"/>
  <c r="AR10" i="2"/>
  <c r="AJ10" i="2"/>
  <c r="AB10" i="2"/>
  <c r="T10" i="2"/>
  <c r="L10" i="2"/>
  <c r="D10" i="2"/>
</calcChain>
</file>

<file path=xl/sharedStrings.xml><?xml version="1.0" encoding="utf-8"?>
<sst xmlns="http://schemas.openxmlformats.org/spreadsheetml/2006/main" count="33" uniqueCount="24">
  <si>
    <t>Mes</t>
  </si>
  <si>
    <t>Canasta Indigencia</t>
  </si>
  <si>
    <t>Canasta Pobreza</t>
  </si>
  <si>
    <t>1) Base Julio 2018</t>
  </si>
  <si>
    <t>2) variación porcentual mensual para los meses febrero y mayo de 2021</t>
  </si>
  <si>
    <t>Febrero</t>
  </si>
  <si>
    <t>Mayo</t>
  </si>
  <si>
    <t>3) variación porcentual interanual para los meses de enero de 2019 y enero de 2021</t>
  </si>
  <si>
    <t>Año</t>
  </si>
  <si>
    <t>Periodo</t>
  </si>
  <si>
    <t>IPC Nivel general</t>
  </si>
  <si>
    <t>RIPTE</t>
  </si>
  <si>
    <t>Variacion mensual IPC</t>
  </si>
  <si>
    <t>Variacion mensual RIPTE</t>
  </si>
  <si>
    <t>Fecha</t>
  </si>
  <si>
    <t>Variacion anual IPC</t>
  </si>
  <si>
    <t>Variacion anual RIPTE</t>
  </si>
  <si>
    <t>Promedio variacion mensual</t>
  </si>
  <si>
    <t>Promedio variacion anual</t>
  </si>
  <si>
    <t>Costo con mes?</t>
  </si>
  <si>
    <t>Costo ajuste anual</t>
  </si>
  <si>
    <t>Indice RIPTE</t>
  </si>
  <si>
    <t>Promedio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</si>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</sst>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B4C7DC"/>
        <bgColor rgb="FFB4C7DC"/>
      </patternFill>
    </fill>
    <fill>
      <patternFill patternType="solid">
        <fgColor rgb="FFDEE6EF"/>
        <bgColor rgb="FFDEE6E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5" fillId="9" borderId="2" xfId="0" applyFont="1" applyFill="1" applyBorder="1"/>
    <xf numFmtId="164" fontId="16" fillId="10" borderId="3" xfId="0" applyNumberFormat="1" applyFont="1" applyFill="1" applyBorder="1"/>
    <xf numFmtId="164" fontId="16" fillId="10" borderId="0" xfId="0" applyNumberFormat="1" applyFont="1" applyFill="1" applyBorder="1"/>
    <xf numFmtId="0" fontId="16" fillId="10" borderId="3" xfId="0" applyFont="1" applyFill="1" applyBorder="1"/>
    <xf numFmtId="2" fontId="16" fillId="11" borderId="3" xfId="0" applyNumberFormat="1" applyFont="1" applyFill="1" applyBorder="1" applyAlignment="1">
      <alignment horizontal="right"/>
    </xf>
    <xf numFmtId="0" fontId="15" fillId="0" borderId="0" xfId="0" applyFont="1"/>
    <xf numFmtId="17" fontId="16" fillId="9" borderId="2" xfId="0" applyNumberFormat="1" applyFont="1" applyFill="1" applyBorder="1" applyAlignment="1">
      <alignment horizontal="center" vertical="center"/>
    </xf>
    <xf numFmtId="2" fontId="16" fillId="11" borderId="0" xfId="0" applyNumberFormat="1" applyFont="1" applyFill="1" applyBorder="1" applyAlignment="1">
      <alignment horizontal="right"/>
    </xf>
    <xf numFmtId="2" fontId="16" fillId="11" borderId="4" xfId="0" applyNumberFormat="1" applyFont="1" applyFill="1" applyBorder="1" applyAlignment="1">
      <alignment horizontal="right"/>
    </xf>
    <xf numFmtId="17" fontId="16" fillId="10" borderId="3" xfId="0" applyNumberFormat="1" applyFont="1" applyFill="1" applyBorder="1"/>
    <xf numFmtId="2" fontId="15" fillId="0" borderId="0" xfId="0" applyNumberFormat="1" applyFon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Normal="100" workbookViewId="0">
      <selection activeCell="J24" sqref="J24"/>
    </sheetView>
  </sheetViews>
  <sheetFormatPr defaultColWidth="17.25" defaultRowHeight="15"/>
  <cols>
    <col min="1" max="16384" width="17.25" style="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0">
        <v>42552</v>
      </c>
      <c r="B2" s="5">
        <v>1666.48</v>
      </c>
      <c r="C2" s="5">
        <v>4033.76</v>
      </c>
    </row>
    <row r="3" spans="1:3">
      <c r="A3" s="10">
        <v>42736</v>
      </c>
      <c r="B3" s="5">
        <v>1789.15</v>
      </c>
      <c r="C3" s="5">
        <v>4311.8500000000004</v>
      </c>
    </row>
    <row r="4" spans="1:3">
      <c r="A4" s="10">
        <v>42917</v>
      </c>
      <c r="B4" s="5">
        <v>1984.64</v>
      </c>
      <c r="C4" s="5">
        <v>4862.37</v>
      </c>
    </row>
    <row r="5" spans="1:3">
      <c r="A5" s="10">
        <v>43101</v>
      </c>
      <c r="B5" s="5">
        <v>2197.2600000000002</v>
      </c>
      <c r="C5" s="5">
        <v>5493.15</v>
      </c>
    </row>
    <row r="6" spans="1:3">
      <c r="A6" s="10">
        <v>43282</v>
      </c>
      <c r="B6" s="5">
        <v>2627.37</v>
      </c>
      <c r="C6" s="5">
        <v>6515.88</v>
      </c>
    </row>
    <row r="7" spans="1:3">
      <c r="A7" s="10">
        <v>43466</v>
      </c>
      <c r="B7" s="5">
        <v>3423.03</v>
      </c>
      <c r="C7" s="5">
        <v>8557.58</v>
      </c>
    </row>
    <row r="8" spans="1:3">
      <c r="A8" s="10">
        <v>43647</v>
      </c>
      <c r="B8" s="5">
        <v>4133.91</v>
      </c>
      <c r="C8" s="5">
        <v>10334.77</v>
      </c>
    </row>
    <row r="9" spans="1:3">
      <c r="A9" s="10">
        <v>43831</v>
      </c>
      <c r="B9" s="5">
        <v>5332.94</v>
      </c>
      <c r="C9" s="5">
        <v>13065.7</v>
      </c>
    </row>
    <row r="10" spans="1:3">
      <c r="A10" s="10">
        <v>44013</v>
      </c>
      <c r="B10" s="5">
        <v>5929.29</v>
      </c>
      <c r="C10" s="5">
        <v>14408.17</v>
      </c>
    </row>
    <row r="11" spans="1:3">
      <c r="A11" s="10">
        <v>44197</v>
      </c>
      <c r="B11" s="5">
        <v>7677.09</v>
      </c>
      <c r="C11" s="5">
        <v>18271.47</v>
      </c>
    </row>
    <row r="12" spans="1:3">
      <c r="A12" s="10">
        <v>44228</v>
      </c>
      <c r="B12" s="5">
        <v>7953.14</v>
      </c>
      <c r="C12" s="5">
        <v>18769.41</v>
      </c>
    </row>
    <row r="13" spans="1:3">
      <c r="A13" s="10">
        <v>44256</v>
      </c>
      <c r="B13" s="5">
        <v>8312.33</v>
      </c>
      <c r="C13" s="5">
        <v>19700.22</v>
      </c>
    </row>
    <row r="14" spans="1:3">
      <c r="A14" s="10">
        <v>44287</v>
      </c>
      <c r="B14" s="5">
        <v>8633.31</v>
      </c>
      <c r="C14" s="5">
        <v>20374.61</v>
      </c>
    </row>
    <row r="15" spans="1:3">
      <c r="A15" s="10">
        <v>44317</v>
      </c>
      <c r="B15" s="5">
        <v>8874.89</v>
      </c>
      <c r="C15" s="5">
        <v>20855.990000000002</v>
      </c>
    </row>
    <row r="16" spans="1:3">
      <c r="A16" s="10">
        <v>44348</v>
      </c>
      <c r="B16" s="9">
        <v>9195.41</v>
      </c>
      <c r="C16" s="9">
        <v>21517.26</v>
      </c>
    </row>
    <row r="18" spans="1:11">
      <c r="A18" s="6" t="s">
        <v>3</v>
      </c>
      <c r="E18" s="6" t="s">
        <v>4</v>
      </c>
      <c r="I18" s="6" t="s">
        <v>7</v>
      </c>
    </row>
    <row r="19" spans="1:11">
      <c r="A19" s="1" t="s">
        <v>0</v>
      </c>
      <c r="B19" s="1" t="s">
        <v>1</v>
      </c>
      <c r="C19" s="1" t="s">
        <v>2</v>
      </c>
      <c r="E19" s="1" t="s">
        <v>0</v>
      </c>
      <c r="F19" s="1" t="s">
        <v>1</v>
      </c>
      <c r="G19" s="1" t="s">
        <v>2</v>
      </c>
      <c r="I19" s="1" t="s">
        <v>8</v>
      </c>
      <c r="J19" s="1" t="s">
        <v>1</v>
      </c>
      <c r="K19" s="1" t="s">
        <v>2</v>
      </c>
    </row>
    <row r="20" spans="1:11">
      <c r="A20" s="10">
        <v>42552</v>
      </c>
      <c r="B20" s="5">
        <f t="shared" ref="B20:B34" si="0">(B2/$B$6)*100</f>
        <v>63.42768624137446</v>
      </c>
      <c r="C20" s="5">
        <f t="shared" ref="C20:C34" si="1">(C2/$C$6)*100</f>
        <v>61.906603559304351</v>
      </c>
      <c r="E20" s="4" t="s">
        <v>5</v>
      </c>
      <c r="F20" s="5">
        <f>((B12-B11)/B12)*100</f>
        <v>3.4709561255051486</v>
      </c>
      <c r="G20" s="5">
        <f>((C12-C11)/C12)*100</f>
        <v>2.6529336830512982</v>
      </c>
      <c r="I20" s="4">
        <v>2019</v>
      </c>
      <c r="J20" s="5">
        <f>(B7-B5)/B5*100</f>
        <v>55.786297479588207</v>
      </c>
      <c r="K20" s="5">
        <f>(C7-C5)/C5*100</f>
        <v>55.786388502043458</v>
      </c>
    </row>
    <row r="21" spans="1:11">
      <c r="A21" s="10">
        <v>42736</v>
      </c>
      <c r="B21" s="5">
        <f t="shared" si="0"/>
        <v>68.096613723990146</v>
      </c>
      <c r="C21" s="5">
        <f t="shared" si="1"/>
        <v>66.174484490199333</v>
      </c>
      <c r="E21" s="4" t="s">
        <v>6</v>
      </c>
      <c r="F21" s="5">
        <f>((B15-B14)/B15)*100</f>
        <v>2.7220619072461738</v>
      </c>
      <c r="G21" s="5">
        <f>((C15-C14)/C15)*100</f>
        <v>2.3081138799932344</v>
      </c>
      <c r="I21" s="4">
        <v>2021</v>
      </c>
      <c r="J21" s="5">
        <f>((B11-B9)/B9)*100</f>
        <v>43.956054259001611</v>
      </c>
      <c r="K21" s="5">
        <f>((C11-C9)/C9)*100</f>
        <v>39.843024101272803</v>
      </c>
    </row>
    <row r="22" spans="1:11">
      <c r="A22" s="10">
        <v>42917</v>
      </c>
      <c r="B22" s="5">
        <f t="shared" si="0"/>
        <v>75.537134092267181</v>
      </c>
      <c r="C22" s="5">
        <f t="shared" si="1"/>
        <v>74.623381646070825</v>
      </c>
    </row>
    <row r="23" spans="1:11">
      <c r="A23" s="10">
        <v>43101</v>
      </c>
      <c r="B23" s="5">
        <f t="shared" si="0"/>
        <v>83.629637241804559</v>
      </c>
      <c r="C23" s="5">
        <f t="shared" si="1"/>
        <v>84.304038748411571</v>
      </c>
    </row>
    <row r="24" spans="1:11">
      <c r="A24" s="10">
        <v>43282</v>
      </c>
      <c r="B24" s="5">
        <f t="shared" si="0"/>
        <v>100</v>
      </c>
      <c r="C24" s="5">
        <f t="shared" si="1"/>
        <v>100</v>
      </c>
    </row>
    <row r="25" spans="1:11">
      <c r="A25" s="10">
        <v>43466</v>
      </c>
      <c r="B25" s="5">
        <f t="shared" si="0"/>
        <v>130.28351545461814</v>
      </c>
      <c r="C25" s="5">
        <f t="shared" si="1"/>
        <v>131.3342173275137</v>
      </c>
    </row>
    <row r="26" spans="1:11">
      <c r="A26" s="10">
        <v>43647</v>
      </c>
      <c r="B26" s="5">
        <f t="shared" si="0"/>
        <v>157.34022996380409</v>
      </c>
      <c r="C26" s="5">
        <f t="shared" si="1"/>
        <v>158.608967629852</v>
      </c>
    </row>
    <row r="27" spans="1:11">
      <c r="A27" s="10">
        <v>43831</v>
      </c>
      <c r="B27" s="5">
        <f t="shared" si="0"/>
        <v>202.97636039080908</v>
      </c>
      <c r="C27" s="5">
        <f t="shared" si="1"/>
        <v>200.52088129308709</v>
      </c>
    </row>
    <row r="28" spans="1:11">
      <c r="A28" s="10">
        <v>44013</v>
      </c>
      <c r="B28" s="5">
        <f t="shared" si="0"/>
        <v>225.67396293632035</v>
      </c>
      <c r="C28" s="5">
        <f t="shared" si="1"/>
        <v>221.12393107300932</v>
      </c>
    </row>
    <row r="29" spans="1:11">
      <c r="A29" s="10">
        <v>44197</v>
      </c>
      <c r="B29" s="5">
        <f t="shared" si="0"/>
        <v>292.19675949713974</v>
      </c>
      <c r="C29" s="5">
        <f t="shared" si="1"/>
        <v>280.41446435477633</v>
      </c>
    </row>
    <row r="30" spans="1:11">
      <c r="A30" s="10">
        <v>44228</v>
      </c>
      <c r="B30" s="5">
        <f t="shared" si="0"/>
        <v>302.703463920194</v>
      </c>
      <c r="C30" s="5">
        <f t="shared" si="1"/>
        <v>288.05640987863495</v>
      </c>
    </row>
    <row r="31" spans="1:11">
      <c r="A31" s="10">
        <v>44256</v>
      </c>
      <c r="B31" s="5">
        <f t="shared" si="0"/>
        <v>316.37454945439737</v>
      </c>
      <c r="C31" s="5">
        <f t="shared" si="1"/>
        <v>302.34166375071368</v>
      </c>
    </row>
    <row r="32" spans="1:11">
      <c r="A32" s="10">
        <v>44287</v>
      </c>
      <c r="B32" s="5">
        <f t="shared" si="0"/>
        <v>328.59132897155712</v>
      </c>
      <c r="C32" s="5">
        <f t="shared" si="1"/>
        <v>312.69160880801979</v>
      </c>
    </row>
    <row r="33" spans="1:3">
      <c r="A33" s="10">
        <v>44317</v>
      </c>
      <c r="B33" s="5">
        <f t="shared" si="0"/>
        <v>337.78607504843245</v>
      </c>
      <c r="C33" s="5">
        <f t="shared" si="1"/>
        <v>320.07940600502161</v>
      </c>
    </row>
    <row r="34" spans="1:3">
      <c r="A34" s="10">
        <v>44348</v>
      </c>
      <c r="B34" s="5">
        <f t="shared" si="0"/>
        <v>349.98534656329332</v>
      </c>
      <c r="C34" s="5">
        <f t="shared" si="1"/>
        <v>330.22799683235417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tabSelected="1" zoomScaleNormal="100" workbookViewId="0">
      <selection activeCell="C27" sqref="C27"/>
    </sheetView>
  </sheetViews>
  <sheetFormatPr defaultColWidth="25.25" defaultRowHeight="15"/>
  <cols>
    <col min="1" max="16384" width="25.25" style="6"/>
  </cols>
  <sheetData>
    <row r="1" spans="1:56">
      <c r="A1" s="1" t="s">
        <v>9</v>
      </c>
      <c r="B1" s="7">
        <v>42705</v>
      </c>
      <c r="C1" s="7">
        <v>42736</v>
      </c>
      <c r="D1" s="7">
        <v>42767</v>
      </c>
      <c r="E1" s="7">
        <v>42795</v>
      </c>
      <c r="F1" s="7">
        <v>42826</v>
      </c>
      <c r="G1" s="7">
        <v>42856</v>
      </c>
      <c r="H1" s="7">
        <v>42887</v>
      </c>
      <c r="I1" s="7">
        <v>42917</v>
      </c>
      <c r="J1" s="7">
        <v>42948</v>
      </c>
      <c r="K1" s="7">
        <v>42979</v>
      </c>
      <c r="L1" s="7">
        <v>43009</v>
      </c>
      <c r="M1" s="7">
        <v>43040</v>
      </c>
      <c r="N1" s="7">
        <v>43070</v>
      </c>
      <c r="O1" s="7">
        <v>43101</v>
      </c>
      <c r="P1" s="7">
        <v>43132</v>
      </c>
      <c r="Q1" s="7">
        <v>43160</v>
      </c>
      <c r="R1" s="7">
        <v>43191</v>
      </c>
      <c r="S1" s="7">
        <v>43221</v>
      </c>
      <c r="T1" s="7">
        <v>43252</v>
      </c>
      <c r="U1" s="7">
        <v>43282</v>
      </c>
      <c r="V1" s="7">
        <v>43313</v>
      </c>
      <c r="W1" s="7">
        <v>43344</v>
      </c>
      <c r="X1" s="7">
        <v>43374</v>
      </c>
      <c r="Y1" s="7">
        <v>43405</v>
      </c>
      <c r="Z1" s="7">
        <v>43435</v>
      </c>
      <c r="AA1" s="7">
        <v>43466</v>
      </c>
      <c r="AB1" s="7">
        <v>43497</v>
      </c>
      <c r="AC1" s="7">
        <v>43525</v>
      </c>
      <c r="AD1" s="7">
        <v>43556</v>
      </c>
      <c r="AE1" s="7">
        <v>43586</v>
      </c>
      <c r="AF1" s="7">
        <v>43617</v>
      </c>
      <c r="AG1" s="7">
        <v>43647</v>
      </c>
      <c r="AH1" s="7">
        <v>43678</v>
      </c>
      <c r="AI1" s="7">
        <v>43709</v>
      </c>
      <c r="AJ1" s="7">
        <v>43739</v>
      </c>
      <c r="AK1" s="7">
        <v>43770</v>
      </c>
      <c r="AL1" s="7">
        <v>43800</v>
      </c>
      <c r="AM1" s="7">
        <v>43831</v>
      </c>
      <c r="AN1" s="7">
        <v>43862</v>
      </c>
      <c r="AO1" s="7">
        <v>43891</v>
      </c>
      <c r="AP1" s="7">
        <v>43922</v>
      </c>
      <c r="AQ1" s="7">
        <v>43952</v>
      </c>
      <c r="AR1" s="7">
        <v>43983</v>
      </c>
      <c r="AS1" s="7">
        <v>44013</v>
      </c>
      <c r="AT1" s="7">
        <v>44044</v>
      </c>
      <c r="AU1" s="7">
        <v>44075</v>
      </c>
      <c r="AV1" s="7">
        <v>44105</v>
      </c>
      <c r="AW1" s="7">
        <v>44136</v>
      </c>
      <c r="AX1" s="7">
        <v>44166</v>
      </c>
      <c r="AY1" s="7">
        <v>44197</v>
      </c>
      <c r="AZ1" s="7">
        <v>44228</v>
      </c>
      <c r="BA1" s="7">
        <v>44256</v>
      </c>
      <c r="BB1" s="7">
        <v>44287</v>
      </c>
      <c r="BC1" s="7">
        <v>44317</v>
      </c>
      <c r="BD1" s="7">
        <v>44348</v>
      </c>
    </row>
    <row r="2" spans="1:56">
      <c r="A2" s="2" t="s">
        <v>10</v>
      </c>
      <c r="B2" s="5">
        <v>100</v>
      </c>
      <c r="C2" s="5">
        <v>101.313</v>
      </c>
      <c r="D2" s="5">
        <v>103.8085</v>
      </c>
      <c r="E2" s="5">
        <v>106.2627</v>
      </c>
      <c r="F2" s="5">
        <v>109.0613</v>
      </c>
      <c r="G2" s="5">
        <v>110.4607</v>
      </c>
      <c r="H2" s="5">
        <v>111.9943</v>
      </c>
      <c r="I2" s="5">
        <v>113.9199</v>
      </c>
      <c r="J2" s="5">
        <v>115.6031</v>
      </c>
      <c r="K2" s="5">
        <v>117.96559999999999</v>
      </c>
      <c r="L2" s="5">
        <v>119.49850000000001</v>
      </c>
      <c r="M2" s="5">
        <v>120.89409999999999</v>
      </c>
      <c r="N2" s="5">
        <v>125.03919999999999</v>
      </c>
      <c r="O2" s="5">
        <v>127.0147</v>
      </c>
      <c r="P2" s="5">
        <v>130.29130000000001</v>
      </c>
      <c r="Q2" s="5">
        <v>133.50280000000001</v>
      </c>
      <c r="R2" s="5">
        <v>136.93799999999999</v>
      </c>
      <c r="S2" s="5">
        <v>139.58000000000001</v>
      </c>
      <c r="T2" s="5">
        <v>145.0582</v>
      </c>
      <c r="U2" s="5">
        <v>149.11779999999999</v>
      </c>
      <c r="V2" s="5">
        <v>155.1747</v>
      </c>
      <c r="W2" s="5">
        <v>165.49029999999999</v>
      </c>
      <c r="X2" s="5">
        <v>173.85489999999999</v>
      </c>
      <c r="Y2" s="5">
        <v>178.87700000000001</v>
      </c>
      <c r="Z2" s="5">
        <v>183.93809999999999</v>
      </c>
      <c r="AA2" s="5">
        <v>189.12360000000001</v>
      </c>
      <c r="AB2" s="5">
        <v>196.3597</v>
      </c>
      <c r="AC2" s="5">
        <v>205.7679</v>
      </c>
      <c r="AD2" s="5">
        <v>212.4469</v>
      </c>
      <c r="AE2" s="5">
        <v>218.8793</v>
      </c>
      <c r="AF2" s="5">
        <v>224.6105</v>
      </c>
      <c r="AG2" s="5">
        <v>229.42859999999999</v>
      </c>
      <c r="AH2" s="5">
        <v>238.30690000000001</v>
      </c>
      <c r="AI2" s="5">
        <v>252.1482</v>
      </c>
      <c r="AJ2" s="5">
        <v>260.21010000000001</v>
      </c>
      <c r="AK2" s="5">
        <v>270.80189999999999</v>
      </c>
      <c r="AL2" s="5">
        <v>281.17750000000001</v>
      </c>
      <c r="AM2" s="5">
        <v>286.49130000000002</v>
      </c>
      <c r="AN2" s="5">
        <v>291.73700000000002</v>
      </c>
      <c r="AO2" s="5">
        <v>302.22739999999999</v>
      </c>
      <c r="AP2" s="5">
        <v>306.44830000000002</v>
      </c>
      <c r="AQ2" s="5">
        <v>311.09219999999999</v>
      </c>
      <c r="AR2" s="5">
        <v>317.46609999999998</v>
      </c>
      <c r="AS2" s="5">
        <v>322.67910000000001</v>
      </c>
      <c r="AT2" s="5">
        <v>331.69569999999999</v>
      </c>
      <c r="AU2" s="5">
        <v>340.90199999999999</v>
      </c>
      <c r="AV2" s="5">
        <v>353.0444</v>
      </c>
      <c r="AW2" s="5">
        <v>363.53809999999999</v>
      </c>
      <c r="AX2" s="5">
        <v>377.05070000000001</v>
      </c>
      <c r="AY2" s="5">
        <v>389.44540000000001</v>
      </c>
      <c r="AZ2" s="5">
        <v>403.48540000000003</v>
      </c>
      <c r="BA2" s="5">
        <v>424.45389999999998</v>
      </c>
      <c r="BB2" s="5">
        <v>441.89550000000003</v>
      </c>
      <c r="BC2" s="5">
        <v>456.78559999999999</v>
      </c>
      <c r="BD2" s="5">
        <v>470.78399999999999</v>
      </c>
    </row>
    <row r="3" spans="1:56">
      <c r="A3" s="2" t="s">
        <v>11</v>
      </c>
      <c r="B3" s="5">
        <v>20690.14</v>
      </c>
      <c r="C3" s="5">
        <v>21048.21</v>
      </c>
      <c r="D3" s="5">
        <v>21483.03</v>
      </c>
      <c r="E3" s="5">
        <v>22285.48</v>
      </c>
      <c r="F3" s="5">
        <v>22650.53</v>
      </c>
      <c r="G3" s="5">
        <v>23029.98</v>
      </c>
      <c r="H3" s="5">
        <v>23469.98</v>
      </c>
      <c r="I3" s="5">
        <v>24489.17</v>
      </c>
      <c r="J3" s="5">
        <v>24700.42</v>
      </c>
      <c r="K3" s="5">
        <v>25136.35</v>
      </c>
      <c r="L3" s="5">
        <v>25843.46</v>
      </c>
      <c r="M3" s="5">
        <v>26177.33</v>
      </c>
      <c r="N3" s="5">
        <v>26301.42</v>
      </c>
      <c r="O3" s="5">
        <v>26929.81</v>
      </c>
      <c r="P3" s="5">
        <v>27440.22</v>
      </c>
      <c r="Q3" s="5">
        <v>28072.31</v>
      </c>
      <c r="R3" s="5">
        <v>28858.05</v>
      </c>
      <c r="S3" s="5">
        <v>29338.79</v>
      </c>
      <c r="T3" s="5">
        <v>29598.12</v>
      </c>
      <c r="U3" s="5">
        <v>30283.84</v>
      </c>
      <c r="V3" s="5">
        <v>30978.75</v>
      </c>
      <c r="W3" s="5">
        <v>31523.56</v>
      </c>
      <c r="X3" s="5">
        <v>33154.28</v>
      </c>
      <c r="Y3" s="5">
        <v>33733.800000000003</v>
      </c>
      <c r="Z3" s="5">
        <v>34339.61</v>
      </c>
      <c r="AA3" s="5">
        <v>35362.230000000003</v>
      </c>
      <c r="AB3" s="5">
        <v>36733.68</v>
      </c>
      <c r="AC3" s="5">
        <v>38884.43</v>
      </c>
      <c r="AD3" s="5">
        <v>39658.15</v>
      </c>
      <c r="AE3" s="5">
        <v>40911.089999999997</v>
      </c>
      <c r="AF3" s="5">
        <v>41584.199999999997</v>
      </c>
      <c r="AG3" s="5">
        <v>43290.96</v>
      </c>
      <c r="AH3" s="5">
        <v>44092.81</v>
      </c>
      <c r="AI3" s="5">
        <v>45485.23</v>
      </c>
      <c r="AJ3" s="5">
        <v>47834.32</v>
      </c>
      <c r="AK3" s="5">
        <v>48591.6</v>
      </c>
      <c r="AL3" s="5">
        <v>49574.33</v>
      </c>
      <c r="AM3" s="5">
        <v>53070.21</v>
      </c>
      <c r="AN3" s="5">
        <v>56386.47</v>
      </c>
      <c r="AO3" s="5">
        <v>56872.86</v>
      </c>
      <c r="AP3" s="5">
        <v>56955.63</v>
      </c>
      <c r="AQ3" s="5">
        <v>57057.9</v>
      </c>
      <c r="AR3" s="5">
        <v>58361.93</v>
      </c>
      <c r="AS3" s="5">
        <v>60440.53</v>
      </c>
      <c r="AT3" s="5">
        <v>60767.23</v>
      </c>
      <c r="AU3" s="5">
        <v>61909.95</v>
      </c>
      <c r="AV3" s="5">
        <v>64756.23</v>
      </c>
      <c r="AW3" s="5">
        <v>65571.77</v>
      </c>
      <c r="AX3" s="5">
        <v>66869.88</v>
      </c>
      <c r="AY3" s="5">
        <v>68100.73</v>
      </c>
      <c r="AZ3" s="5">
        <v>72293.399999999994</v>
      </c>
      <c r="BA3" s="5">
        <v>75809.13</v>
      </c>
      <c r="BB3" s="5">
        <v>80501.97</v>
      </c>
      <c r="BC3" s="5">
        <v>81464.509999999995</v>
      </c>
      <c r="BD3" s="5">
        <v>84513.57</v>
      </c>
    </row>
    <row r="4" spans="1:56">
      <c r="A4" s="2" t="s">
        <v>12</v>
      </c>
      <c r="B4" s="5">
        <v>0</v>
      </c>
      <c r="C4" s="5">
        <f>((C2-B2)/B2)</f>
        <v>1.3130000000000024E-2</v>
      </c>
      <c r="D4" s="5">
        <f t="shared" ref="D4:BD4" si="0">((D2-C2)/C2)</f>
        <v>2.463158725928551E-2</v>
      </c>
      <c r="E4" s="5">
        <f t="shared" si="0"/>
        <v>2.3641609309449613E-2</v>
      </c>
      <c r="F4" s="5">
        <f t="shared" si="0"/>
        <v>2.6336616705579734E-2</v>
      </c>
      <c r="G4" s="5">
        <f t="shared" si="0"/>
        <v>1.2831315966341864E-2</v>
      </c>
      <c r="H4" s="5">
        <f t="shared" si="0"/>
        <v>1.3883670844019572E-2</v>
      </c>
      <c r="I4" s="5">
        <f t="shared" si="0"/>
        <v>1.7193732181012809E-2</v>
      </c>
      <c r="J4" s="5">
        <f t="shared" si="0"/>
        <v>1.4775293868762168E-2</v>
      </c>
      <c r="K4" s="5">
        <f t="shared" si="0"/>
        <v>2.0436303178720961E-2</v>
      </c>
      <c r="L4" s="5">
        <f t="shared" si="0"/>
        <v>1.2994466183362034E-2</v>
      </c>
      <c r="M4" s="5">
        <f t="shared" si="0"/>
        <v>1.1678807683778353E-2</v>
      </c>
      <c r="N4" s="5">
        <f t="shared" si="0"/>
        <v>3.4287033031388622E-2</v>
      </c>
      <c r="O4" s="5">
        <f t="shared" si="0"/>
        <v>1.5799045419356578E-2</v>
      </c>
      <c r="P4" s="5">
        <f t="shared" si="0"/>
        <v>2.5797014046405668E-2</v>
      </c>
      <c r="Q4" s="5">
        <f t="shared" si="0"/>
        <v>2.4648614297347566E-2</v>
      </c>
      <c r="R4" s="5">
        <f t="shared" si="0"/>
        <v>2.5731295523389625E-2</v>
      </c>
      <c r="S4" s="5">
        <f t="shared" si="0"/>
        <v>1.9293402853846446E-2</v>
      </c>
      <c r="T4" s="5">
        <f t="shared" si="0"/>
        <v>3.9247743229688971E-2</v>
      </c>
      <c r="U4" s="5">
        <f t="shared" si="0"/>
        <v>2.798600837456958E-2</v>
      </c>
      <c r="V4" s="5">
        <f t="shared" si="0"/>
        <v>4.0618222640087326E-2</v>
      </c>
      <c r="W4" s="5">
        <f t="shared" si="0"/>
        <v>6.6477331678424317E-2</v>
      </c>
      <c r="X4" s="5">
        <f t="shared" si="0"/>
        <v>5.0544352146319124E-2</v>
      </c>
      <c r="Y4" s="5">
        <f t="shared" si="0"/>
        <v>2.8886732556862207E-2</v>
      </c>
      <c r="Z4" s="5">
        <f t="shared" si="0"/>
        <v>2.8293743745702253E-2</v>
      </c>
      <c r="AA4" s="5">
        <f t="shared" si="0"/>
        <v>2.8191549222265636E-2</v>
      </c>
      <c r="AB4" s="5">
        <f t="shared" si="0"/>
        <v>3.8261221761853058E-2</v>
      </c>
      <c r="AC4" s="5">
        <f t="shared" si="0"/>
        <v>4.7913090109630407E-2</v>
      </c>
      <c r="AD4" s="5">
        <f t="shared" si="0"/>
        <v>3.2458901509905103E-2</v>
      </c>
      <c r="AE4" s="5">
        <f t="shared" si="0"/>
        <v>3.0277683505854882E-2</v>
      </c>
      <c r="AF4" s="5">
        <f t="shared" si="0"/>
        <v>2.6184294266291975E-2</v>
      </c>
      <c r="AG4" s="5">
        <f t="shared" si="0"/>
        <v>2.1450911689346611E-2</v>
      </c>
      <c r="AH4" s="5">
        <f t="shared" si="0"/>
        <v>3.8697442254365957E-2</v>
      </c>
      <c r="AI4" s="5">
        <f t="shared" si="0"/>
        <v>5.8081826417950927E-2</v>
      </c>
      <c r="AJ4" s="5">
        <f t="shared" si="0"/>
        <v>3.1972863577848301E-2</v>
      </c>
      <c r="AK4" s="5">
        <f t="shared" si="0"/>
        <v>4.0704799698397479E-2</v>
      </c>
      <c r="AL4" s="5">
        <f t="shared" si="0"/>
        <v>3.8314354515237965E-2</v>
      </c>
      <c r="AM4" s="5">
        <f t="shared" si="0"/>
        <v>1.889838269420567E-2</v>
      </c>
      <c r="AN4" s="5">
        <f t="shared" si="0"/>
        <v>1.831015461900588E-2</v>
      </c>
      <c r="AO4" s="5">
        <f t="shared" si="0"/>
        <v>3.5958414599450754E-2</v>
      </c>
      <c r="AP4" s="5">
        <f t="shared" si="0"/>
        <v>1.3965973965299073E-2</v>
      </c>
      <c r="AQ4" s="5">
        <f t="shared" si="0"/>
        <v>1.5153942769465432E-2</v>
      </c>
      <c r="AR4" s="5">
        <f t="shared" si="0"/>
        <v>2.0488781139482097E-2</v>
      </c>
      <c r="AS4" s="5">
        <f t="shared" si="0"/>
        <v>1.6420650897843968E-2</v>
      </c>
      <c r="AT4" s="5">
        <f t="shared" si="0"/>
        <v>2.7942931537865274E-2</v>
      </c>
      <c r="AU4" s="5">
        <f t="shared" si="0"/>
        <v>2.7755258811012623E-2</v>
      </c>
      <c r="AV4" s="5">
        <f t="shared" si="0"/>
        <v>3.5618447530375325E-2</v>
      </c>
      <c r="AW4" s="5">
        <f t="shared" si="0"/>
        <v>2.9723456879644571E-2</v>
      </c>
      <c r="AX4" s="5">
        <f t="shared" si="0"/>
        <v>3.7169694180610016E-2</v>
      </c>
      <c r="AY4" s="5">
        <f t="shared" si="0"/>
        <v>3.2872767508454435E-2</v>
      </c>
      <c r="AZ4" s="5">
        <f t="shared" si="0"/>
        <v>3.6051266750101604E-2</v>
      </c>
      <c r="BA4" s="5">
        <f t="shared" si="0"/>
        <v>5.196842314492655E-2</v>
      </c>
      <c r="BB4" s="5">
        <f t="shared" si="0"/>
        <v>4.109185944574912E-2</v>
      </c>
      <c r="BC4" s="5">
        <f t="shared" si="0"/>
        <v>3.3695975632247806E-2</v>
      </c>
      <c r="BD4" s="5">
        <f t="shared" si="0"/>
        <v>3.064544941872074E-2</v>
      </c>
    </row>
    <row r="5" spans="1:56">
      <c r="A5" s="2" t="s">
        <v>13</v>
      </c>
      <c r="B5" s="5">
        <v>0</v>
      </c>
      <c r="C5" s="5">
        <f>((C3-B3)/B3)</f>
        <v>1.7306311122109359E-2</v>
      </c>
      <c r="D5" s="5">
        <f t="shared" ref="D5:BD5" si="1">((D3-C3)/C3)</f>
        <v>2.0658288757096195E-2</v>
      </c>
      <c r="E5" s="5">
        <f t="shared" si="1"/>
        <v>3.7352738417253097E-2</v>
      </c>
      <c r="F5" s="5">
        <f t="shared" si="1"/>
        <v>1.6380620924476352E-2</v>
      </c>
      <c r="G5" s="5">
        <f t="shared" si="1"/>
        <v>1.6752367383897893E-2</v>
      </c>
      <c r="H5" s="5">
        <f t="shared" si="1"/>
        <v>1.9105531138107805E-2</v>
      </c>
      <c r="I5" s="5">
        <f t="shared" si="1"/>
        <v>4.3425260694725715E-2</v>
      </c>
      <c r="J5" s="5">
        <f t="shared" si="1"/>
        <v>8.62626213954985E-3</v>
      </c>
      <c r="K5" s="5">
        <f t="shared" si="1"/>
        <v>1.7648687755107011E-2</v>
      </c>
      <c r="L5" s="5">
        <f t="shared" si="1"/>
        <v>2.8130973669605992E-2</v>
      </c>
      <c r="M5" s="5">
        <f t="shared" si="1"/>
        <v>1.2918935777175448E-2</v>
      </c>
      <c r="N5" s="5">
        <f t="shared" si="1"/>
        <v>4.7403612209494439E-3</v>
      </c>
      <c r="O5" s="5">
        <f t="shared" si="1"/>
        <v>2.3891865914464051E-2</v>
      </c>
      <c r="P5" s="5">
        <f t="shared" si="1"/>
        <v>1.8953345753274897E-2</v>
      </c>
      <c r="Q5" s="5">
        <f t="shared" si="1"/>
        <v>2.3035165169958554E-2</v>
      </c>
      <c r="R5" s="5">
        <f t="shared" si="1"/>
        <v>2.7989859046156085E-2</v>
      </c>
      <c r="S5" s="5">
        <f t="shared" si="1"/>
        <v>1.6658783251120628E-2</v>
      </c>
      <c r="T5" s="5">
        <f t="shared" si="1"/>
        <v>8.8391511715376851E-3</v>
      </c>
      <c r="U5" s="5">
        <f t="shared" si="1"/>
        <v>2.3167687677460636E-2</v>
      </c>
      <c r="V5" s="5">
        <f t="shared" si="1"/>
        <v>2.2946561598529112E-2</v>
      </c>
      <c r="W5" s="5">
        <f t="shared" si="1"/>
        <v>1.7586571440100111E-2</v>
      </c>
      <c r="X5" s="5">
        <f t="shared" si="1"/>
        <v>5.1730197985252857E-2</v>
      </c>
      <c r="Y5" s="5">
        <f t="shared" si="1"/>
        <v>1.7479492843759662E-2</v>
      </c>
      <c r="Z5" s="5">
        <f t="shared" si="1"/>
        <v>1.7958546028019304E-2</v>
      </c>
      <c r="AA5" s="5">
        <f t="shared" si="1"/>
        <v>2.9779604369414871E-2</v>
      </c>
      <c r="AB5" s="5">
        <f t="shared" si="1"/>
        <v>3.8782904811150119E-2</v>
      </c>
      <c r="AC5" s="5">
        <f t="shared" si="1"/>
        <v>5.8549810419212013E-2</v>
      </c>
      <c r="AD5" s="5">
        <f t="shared" si="1"/>
        <v>1.9897938583643922E-2</v>
      </c>
      <c r="AE5" s="5">
        <f t="shared" si="1"/>
        <v>3.1593506000658002E-2</v>
      </c>
      <c r="AF5" s="5">
        <f t="shared" si="1"/>
        <v>1.6452995996928965E-2</v>
      </c>
      <c r="AG5" s="5">
        <f t="shared" si="1"/>
        <v>4.1043473242241092E-2</v>
      </c>
      <c r="AH5" s="5">
        <f t="shared" si="1"/>
        <v>1.8522342770869452E-2</v>
      </c>
      <c r="AI5" s="5">
        <f t="shared" si="1"/>
        <v>3.1579298302829996E-2</v>
      </c>
      <c r="AJ5" s="5">
        <f t="shared" si="1"/>
        <v>5.1645116447690743E-2</v>
      </c>
      <c r="AK5" s="5">
        <f t="shared" si="1"/>
        <v>1.5831311075395215E-2</v>
      </c>
      <c r="AL5" s="5">
        <f t="shared" si="1"/>
        <v>2.0224277447130845E-2</v>
      </c>
      <c r="AM5" s="5">
        <f t="shared" si="1"/>
        <v>7.0517947494197042E-2</v>
      </c>
      <c r="AN5" s="5">
        <f t="shared" si="1"/>
        <v>6.2488164263906285E-2</v>
      </c>
      <c r="AO5" s="5">
        <f t="shared" si="1"/>
        <v>8.6260054938711254E-3</v>
      </c>
      <c r="AP5" s="5">
        <f t="shared" si="1"/>
        <v>1.4553514628945475E-3</v>
      </c>
      <c r="AQ5" s="5">
        <f t="shared" si="1"/>
        <v>1.7956082655920772E-3</v>
      </c>
      <c r="AR5" s="5">
        <f t="shared" si="1"/>
        <v>2.2854503933723444E-2</v>
      </c>
      <c r="AS5" s="5">
        <f t="shared" si="1"/>
        <v>3.5615683031729732E-2</v>
      </c>
      <c r="AT5" s="5">
        <f t="shared" si="1"/>
        <v>5.4053132889470756E-3</v>
      </c>
      <c r="AU5" s="5">
        <f t="shared" si="1"/>
        <v>1.8804872297124516E-2</v>
      </c>
      <c r="AV5" s="5">
        <f t="shared" si="1"/>
        <v>4.5974516212660584E-2</v>
      </c>
      <c r="AW5" s="5">
        <f t="shared" si="1"/>
        <v>1.2594000608126829E-2</v>
      </c>
      <c r="AX5" s="5">
        <f t="shared" si="1"/>
        <v>1.9796781450310105E-2</v>
      </c>
      <c r="AY5" s="5">
        <f t="shared" si="1"/>
        <v>1.8406642871199877E-2</v>
      </c>
      <c r="AZ5" s="5">
        <f t="shared" si="1"/>
        <v>6.1565713025396325E-2</v>
      </c>
      <c r="BA5" s="5">
        <f t="shared" si="1"/>
        <v>4.8631410336213411E-2</v>
      </c>
      <c r="BB5" s="5">
        <f t="shared" si="1"/>
        <v>6.1903361771860413E-2</v>
      </c>
      <c r="BC5" s="5">
        <f t="shared" si="1"/>
        <v>1.1956726027946814E-2</v>
      </c>
      <c r="BD5" s="5">
        <f t="shared" si="1"/>
        <v>3.742807757635825E-2</v>
      </c>
    </row>
    <row r="6" spans="1:56">
      <c r="A6" s="3" t="s">
        <v>15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f>(M2-B2)/B2</f>
        <v>0.20894099999999993</v>
      </c>
      <c r="N6" s="8">
        <f t="shared" ref="N6:BD6" si="2">(N2-C2)/C2</f>
        <v>0.2341871230740378</v>
      </c>
      <c r="O6" s="8">
        <f t="shared" si="2"/>
        <v>0.22354816802092325</v>
      </c>
      <c r="P6" s="8">
        <f t="shared" si="2"/>
        <v>0.22612450088318867</v>
      </c>
      <c r="Q6" s="8">
        <f t="shared" si="2"/>
        <v>0.22410790995522706</v>
      </c>
      <c r="R6" s="8">
        <f t="shared" si="2"/>
        <v>0.23969882501197246</v>
      </c>
      <c r="S6" s="8">
        <f t="shared" si="2"/>
        <v>0.24631342845126955</v>
      </c>
      <c r="T6" s="8">
        <f t="shared" si="2"/>
        <v>0.27333503628426642</v>
      </c>
      <c r="U6" s="8">
        <f t="shared" si="2"/>
        <v>0.28991177572227728</v>
      </c>
      <c r="V6" s="8">
        <f t="shared" si="2"/>
        <v>0.31542330984626032</v>
      </c>
      <c r="W6" s="8">
        <f t="shared" si="2"/>
        <v>0.38487345029435499</v>
      </c>
      <c r="X6" s="8">
        <f t="shared" si="2"/>
        <v>0.43807596896788176</v>
      </c>
      <c r="Y6" s="8">
        <f t="shared" si="2"/>
        <v>0.43056737407149132</v>
      </c>
      <c r="Z6" s="8">
        <f t="shared" si="2"/>
        <v>0.44816387394529911</v>
      </c>
      <c r="AA6" s="8">
        <f t="shared" si="2"/>
        <v>0.45154434716669495</v>
      </c>
      <c r="AB6" s="8">
        <f t="shared" si="2"/>
        <v>0.47082832719613366</v>
      </c>
      <c r="AC6" s="8">
        <f t="shared" si="2"/>
        <v>0.50263549927704521</v>
      </c>
      <c r="AD6" s="8">
        <f t="shared" si="2"/>
        <v>0.52204398911018757</v>
      </c>
      <c r="AE6" s="8">
        <f t="shared" si="2"/>
        <v>0.50890676983445271</v>
      </c>
      <c r="AF6" s="8">
        <f t="shared" si="2"/>
        <v>0.50626216320251516</v>
      </c>
      <c r="AG6" s="8">
        <f t="shared" si="2"/>
        <v>0.47851808316690791</v>
      </c>
      <c r="AH6" s="8">
        <f t="shared" si="2"/>
        <v>0.44000524502040317</v>
      </c>
      <c r="AI6" s="8">
        <f t="shared" si="2"/>
        <v>0.45033703392886842</v>
      </c>
      <c r="AJ6" s="8">
        <f t="shared" si="2"/>
        <v>0.45468729909379069</v>
      </c>
      <c r="AK6" s="8">
        <f t="shared" si="2"/>
        <v>0.47224473885508222</v>
      </c>
      <c r="AL6" s="8">
        <f t="shared" si="2"/>
        <v>0.4867393598683612</v>
      </c>
      <c r="AM6" s="8">
        <f t="shared" si="2"/>
        <v>0.45901272002350796</v>
      </c>
      <c r="AN6" s="8">
        <f t="shared" si="2"/>
        <v>0.41779645902009022</v>
      </c>
      <c r="AO6" s="8">
        <f t="shared" si="2"/>
        <v>0.42260207138819156</v>
      </c>
      <c r="AP6" s="8">
        <f t="shared" si="2"/>
        <v>0.40007894762090346</v>
      </c>
      <c r="AQ6" s="8">
        <f t="shared" si="2"/>
        <v>0.38502964019936731</v>
      </c>
      <c r="AR6" s="8">
        <f t="shared" si="2"/>
        <v>0.38372504561331933</v>
      </c>
      <c r="AS6" s="8">
        <f t="shared" si="2"/>
        <v>0.35404849796627791</v>
      </c>
      <c r="AT6" s="8">
        <f t="shared" si="2"/>
        <v>0.31547915075340605</v>
      </c>
      <c r="AU6" s="8">
        <f t="shared" si="2"/>
        <v>0.31010287456174829</v>
      </c>
      <c r="AV6" s="8">
        <f t="shared" si="2"/>
        <v>0.30369986325797571</v>
      </c>
      <c r="AW6" s="8">
        <f t="shared" si="2"/>
        <v>0.2929131954014812</v>
      </c>
      <c r="AX6" s="8">
        <f t="shared" si="2"/>
        <v>0.31609825499064009</v>
      </c>
      <c r="AY6" s="8">
        <f t="shared" si="2"/>
        <v>0.33491946513469317</v>
      </c>
      <c r="AZ6" s="8">
        <f t="shared" si="2"/>
        <v>0.33503911293284472</v>
      </c>
      <c r="BA6" s="8">
        <f t="shared" si="2"/>
        <v>0.38507506812731529</v>
      </c>
      <c r="BB6" s="8">
        <f t="shared" si="2"/>
        <v>0.42046473682078833</v>
      </c>
      <c r="BC6" s="8">
        <f t="shared" si="2"/>
        <v>0.43884843137582252</v>
      </c>
      <c r="BD6" s="8">
        <f t="shared" si="2"/>
        <v>0.45898510315666552</v>
      </c>
    </row>
    <row r="7" spans="1:56">
      <c r="A7" s="3" t="s">
        <v>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f>(M3-B3)/B3</f>
        <v>0.26520796862660195</v>
      </c>
      <c r="N7" s="8">
        <f t="shared" ref="N7:BD7" si="3">(N3-C3)/C3</f>
        <v>0.24957989301703087</v>
      </c>
      <c r="O7" s="8">
        <f t="shared" si="3"/>
        <v>0.25353872335513206</v>
      </c>
      <c r="P7" s="8">
        <f t="shared" si="3"/>
        <v>0.23130486756399241</v>
      </c>
      <c r="Q7" s="8">
        <f t="shared" si="3"/>
        <v>0.23936658435807032</v>
      </c>
      <c r="R7" s="8">
        <f t="shared" si="3"/>
        <v>0.25306448377289081</v>
      </c>
      <c r="S7" s="8">
        <f t="shared" si="3"/>
        <v>0.25005602902090251</v>
      </c>
      <c r="T7" s="8">
        <f t="shared" si="3"/>
        <v>0.20862079033303296</v>
      </c>
      <c r="U7" s="8">
        <f t="shared" si="3"/>
        <v>0.22604554902305316</v>
      </c>
      <c r="V7" s="8">
        <f t="shared" si="3"/>
        <v>0.23242833585624015</v>
      </c>
      <c r="W7" s="8">
        <f t="shared" si="3"/>
        <v>0.21978868154651127</v>
      </c>
      <c r="X7" s="8">
        <f t="shared" si="3"/>
        <v>0.26652641808771166</v>
      </c>
      <c r="Y7" s="8">
        <f t="shared" si="3"/>
        <v>0.28258474257283467</v>
      </c>
      <c r="Z7" s="8">
        <f t="shared" si="3"/>
        <v>0.27515233118985982</v>
      </c>
      <c r="AA7" s="8">
        <f t="shared" si="3"/>
        <v>0.28870067368264546</v>
      </c>
      <c r="AB7" s="8">
        <f t="shared" si="3"/>
        <v>0.30853784387533473</v>
      </c>
      <c r="AC7" s="8">
        <f t="shared" si="3"/>
        <v>0.34743788994751901</v>
      </c>
      <c r="AD7" s="8">
        <f t="shared" si="3"/>
        <v>0.3517309336888127</v>
      </c>
      <c r="AE7" s="8">
        <f t="shared" si="3"/>
        <v>0.38221920851729763</v>
      </c>
      <c r="AF7" s="8">
        <f t="shared" si="3"/>
        <v>0.37314818728404314</v>
      </c>
      <c r="AG7" s="8">
        <f t="shared" si="3"/>
        <v>0.3974405035709962</v>
      </c>
      <c r="AH7" s="8">
        <f t="shared" si="3"/>
        <v>0.39872558809982106</v>
      </c>
      <c r="AI7" s="8">
        <f t="shared" si="3"/>
        <v>0.37192633952539478</v>
      </c>
      <c r="AJ7" s="8">
        <f t="shared" si="3"/>
        <v>0.4179938222198506</v>
      </c>
      <c r="AK7" s="8">
        <f t="shared" si="3"/>
        <v>0.41503063080797942</v>
      </c>
      <c r="AL7" s="8">
        <f t="shared" si="3"/>
        <v>0.40190055887312531</v>
      </c>
      <c r="AM7" s="8">
        <f t="shared" si="3"/>
        <v>0.44472892451831669</v>
      </c>
      <c r="AN7" s="8">
        <f t="shared" si="3"/>
        <v>0.45010406478891424</v>
      </c>
      <c r="AO7" s="8">
        <f t="shared" si="3"/>
        <v>0.43407748470364854</v>
      </c>
      <c r="AP7" s="8">
        <f t="shared" si="3"/>
        <v>0.39218070210302397</v>
      </c>
      <c r="AQ7" s="8">
        <f t="shared" si="3"/>
        <v>0.37210527075187222</v>
      </c>
      <c r="AR7" s="8">
        <f t="shared" si="3"/>
        <v>0.34813203495602779</v>
      </c>
      <c r="AS7" s="8">
        <f t="shared" si="3"/>
        <v>0.37075704633022938</v>
      </c>
      <c r="AT7" s="8">
        <f t="shared" si="3"/>
        <v>0.33597719523458491</v>
      </c>
      <c r="AU7" s="8">
        <f t="shared" si="3"/>
        <v>0.29425797210036636</v>
      </c>
      <c r="AV7" s="8">
        <f t="shared" si="3"/>
        <v>0.33266305287333625</v>
      </c>
      <c r="AW7" s="8">
        <f t="shared" si="3"/>
        <v>0.32269604047094536</v>
      </c>
      <c r="AX7" s="8">
        <f t="shared" si="3"/>
        <v>0.26002667032973875</v>
      </c>
      <c r="AY7" s="8">
        <f t="shared" si="3"/>
        <v>0.20774948316502159</v>
      </c>
      <c r="AZ7" s="8">
        <f t="shared" si="3"/>
        <v>0.27114057566297867</v>
      </c>
      <c r="BA7" s="8">
        <f t="shared" si="3"/>
        <v>0.33102083147881972</v>
      </c>
      <c r="BB7" s="8">
        <f t="shared" si="3"/>
        <v>0.41088210396807451</v>
      </c>
      <c r="BC7" s="8">
        <f t="shared" si="3"/>
        <v>0.39585017150735069</v>
      </c>
      <c r="BD7" s="8">
        <f t="shared" si="3"/>
        <v>0.3982929997470242</v>
      </c>
    </row>
    <row r="10" spans="1:56">
      <c r="A10" s="3" t="s">
        <v>17</v>
      </c>
      <c r="B10" s="5">
        <f>(B4+B5)/2</f>
        <v>0</v>
      </c>
      <c r="C10" s="5">
        <f t="shared" ref="C10:BD10" si="4">(C4+C5)/2</f>
        <v>1.5218155561054691E-2</v>
      </c>
      <c r="D10" s="5">
        <f t="shared" si="4"/>
        <v>2.2644938008190854E-2</v>
      </c>
      <c r="E10" s="5">
        <f t="shared" si="4"/>
        <v>3.0497173863351355E-2</v>
      </c>
      <c r="F10" s="5">
        <f t="shared" si="4"/>
        <v>2.1358618815028041E-2</v>
      </c>
      <c r="G10" s="5">
        <f t="shared" si="4"/>
        <v>1.4791841675119878E-2</v>
      </c>
      <c r="H10" s="5">
        <f t="shared" si="4"/>
        <v>1.6494600991063688E-2</v>
      </c>
      <c r="I10" s="5">
        <f t="shared" si="4"/>
        <v>3.030949643786926E-2</v>
      </c>
      <c r="J10" s="5">
        <f t="shared" si="4"/>
        <v>1.1700778004156009E-2</v>
      </c>
      <c r="K10" s="5">
        <f t="shared" si="4"/>
        <v>1.9042495466913986E-2</v>
      </c>
      <c r="L10" s="5">
        <f t="shared" si="4"/>
        <v>2.0562719926484015E-2</v>
      </c>
      <c r="M10" s="5">
        <f t="shared" si="4"/>
        <v>1.2298871730476901E-2</v>
      </c>
      <c r="N10" s="5">
        <f t="shared" si="4"/>
        <v>1.9513697126169034E-2</v>
      </c>
      <c r="O10" s="5">
        <f t="shared" si="4"/>
        <v>1.9845455666910317E-2</v>
      </c>
      <c r="P10" s="5">
        <f t="shared" si="4"/>
        <v>2.2375179899840281E-2</v>
      </c>
      <c r="Q10" s="5">
        <f t="shared" si="4"/>
        <v>2.384188973365306E-2</v>
      </c>
      <c r="R10" s="5">
        <f t="shared" si="4"/>
        <v>2.6860577284772855E-2</v>
      </c>
      <c r="S10" s="5">
        <f t="shared" si="4"/>
        <v>1.7976093052483537E-2</v>
      </c>
      <c r="T10" s="5">
        <f t="shared" si="4"/>
        <v>2.4043447200613327E-2</v>
      </c>
      <c r="U10" s="5">
        <f t="shared" si="4"/>
        <v>2.5576848026015106E-2</v>
      </c>
      <c r="V10" s="5">
        <f t="shared" si="4"/>
        <v>3.1782392119308223E-2</v>
      </c>
      <c r="W10" s="5">
        <f t="shared" si="4"/>
        <v>4.2031951559262218E-2</v>
      </c>
      <c r="X10" s="5">
        <f t="shared" si="4"/>
        <v>5.1137275065785991E-2</v>
      </c>
      <c r="Y10" s="5">
        <f t="shared" si="4"/>
        <v>2.3183112700310933E-2</v>
      </c>
      <c r="Z10" s="5">
        <f t="shared" si="4"/>
        <v>2.3126144886860781E-2</v>
      </c>
      <c r="AA10" s="5">
        <f t="shared" si="4"/>
        <v>2.8985576795840254E-2</v>
      </c>
      <c r="AB10" s="5">
        <f t="shared" si="4"/>
        <v>3.8522063286501589E-2</v>
      </c>
      <c r="AC10" s="5">
        <f t="shared" si="4"/>
        <v>5.3231450264421207E-2</v>
      </c>
      <c r="AD10" s="5">
        <f t="shared" si="4"/>
        <v>2.6178420046774512E-2</v>
      </c>
      <c r="AE10" s="5">
        <f t="shared" si="4"/>
        <v>3.093559475325644E-2</v>
      </c>
      <c r="AF10" s="5">
        <f t="shared" si="4"/>
        <v>2.131864513161047E-2</v>
      </c>
      <c r="AG10" s="5">
        <f t="shared" si="4"/>
        <v>3.1247192465793851E-2</v>
      </c>
      <c r="AH10" s="5">
        <f t="shared" si="4"/>
        <v>2.8609892512617703E-2</v>
      </c>
      <c r="AI10" s="5">
        <f t="shared" si="4"/>
        <v>4.4830562360390458E-2</v>
      </c>
      <c r="AJ10" s="5">
        <f t="shared" si="4"/>
        <v>4.1808990012769526E-2</v>
      </c>
      <c r="AK10" s="5">
        <f t="shared" si="4"/>
        <v>2.8268055386896349E-2</v>
      </c>
      <c r="AL10" s="5">
        <f t="shared" si="4"/>
        <v>2.9269315981184405E-2</v>
      </c>
      <c r="AM10" s="5">
        <f t="shared" si="4"/>
        <v>4.4708165094201356E-2</v>
      </c>
      <c r="AN10" s="5">
        <f t="shared" si="4"/>
        <v>4.0399159441456084E-2</v>
      </c>
      <c r="AO10" s="5">
        <f t="shared" si="4"/>
        <v>2.2292210046660939E-2</v>
      </c>
      <c r="AP10" s="5">
        <f t="shared" si="4"/>
        <v>7.7106627140968104E-3</v>
      </c>
      <c r="AQ10" s="5">
        <f t="shared" si="4"/>
        <v>8.4747755175287546E-3</v>
      </c>
      <c r="AR10" s="5">
        <f t="shared" si="4"/>
        <v>2.1671642536602771E-2</v>
      </c>
      <c r="AS10" s="5">
        <f t="shared" si="4"/>
        <v>2.601816696478685E-2</v>
      </c>
      <c r="AT10" s="5">
        <f t="shared" si="4"/>
        <v>1.6674122413406173E-2</v>
      </c>
      <c r="AU10" s="5">
        <f t="shared" si="4"/>
        <v>2.3280065554068571E-2</v>
      </c>
      <c r="AV10" s="5">
        <f t="shared" si="4"/>
        <v>4.0796481871517951E-2</v>
      </c>
      <c r="AW10" s="5">
        <f t="shared" si="4"/>
        <v>2.1158728743885701E-2</v>
      </c>
      <c r="AX10" s="5">
        <f t="shared" si="4"/>
        <v>2.8483237815460062E-2</v>
      </c>
      <c r="AY10" s="5">
        <f t="shared" si="4"/>
        <v>2.5639705189827156E-2</v>
      </c>
      <c r="AZ10" s="5">
        <f t="shared" si="4"/>
        <v>4.8808489887748968E-2</v>
      </c>
      <c r="BA10" s="5">
        <f t="shared" si="4"/>
        <v>5.029991674056998E-2</v>
      </c>
      <c r="BB10" s="5">
        <f t="shared" si="4"/>
        <v>5.149761060880477E-2</v>
      </c>
      <c r="BC10" s="5">
        <f t="shared" si="4"/>
        <v>2.2826350830097309E-2</v>
      </c>
      <c r="BD10" s="5">
        <f t="shared" si="4"/>
        <v>3.4036763497539493E-2</v>
      </c>
    </row>
    <row r="11" spans="1:56">
      <c r="A11" s="3" t="s">
        <v>18</v>
      </c>
      <c r="B11" s="8">
        <f>(B6+B7)/2</f>
        <v>0</v>
      </c>
      <c r="C11" s="8">
        <f t="shared" ref="C11:BD11" si="5">(C6+C7)/2</f>
        <v>0</v>
      </c>
      <c r="D11" s="8">
        <f t="shared" si="5"/>
        <v>0</v>
      </c>
      <c r="E11" s="8">
        <f t="shared" si="5"/>
        <v>0</v>
      </c>
      <c r="F11" s="8">
        <f t="shared" si="5"/>
        <v>0</v>
      </c>
      <c r="G11" s="8">
        <f t="shared" si="5"/>
        <v>0</v>
      </c>
      <c r="H11" s="8">
        <f t="shared" si="5"/>
        <v>0</v>
      </c>
      <c r="I11" s="8">
        <f t="shared" si="5"/>
        <v>0</v>
      </c>
      <c r="J11" s="8">
        <f t="shared" si="5"/>
        <v>0</v>
      </c>
      <c r="K11" s="8">
        <f t="shared" si="5"/>
        <v>0</v>
      </c>
      <c r="L11" s="8">
        <f t="shared" si="5"/>
        <v>0</v>
      </c>
      <c r="M11" s="8">
        <f t="shared" si="5"/>
        <v>0.23707448431330094</v>
      </c>
      <c r="N11" s="8">
        <f t="shared" si="5"/>
        <v>0.24188350804553432</v>
      </c>
      <c r="O11" s="8">
        <f t="shared" si="5"/>
        <v>0.23854344568802766</v>
      </c>
      <c r="P11" s="8">
        <f t="shared" si="5"/>
        <v>0.22871468422359054</v>
      </c>
      <c r="Q11" s="8">
        <f t="shared" si="5"/>
        <v>0.23173724715664867</v>
      </c>
      <c r="R11" s="8">
        <f t="shared" si="5"/>
        <v>0.24638165439243165</v>
      </c>
      <c r="S11" s="8">
        <f t="shared" si="5"/>
        <v>0.24818472873608605</v>
      </c>
      <c r="T11" s="8">
        <f t="shared" si="5"/>
        <v>0.2409779133086497</v>
      </c>
      <c r="U11" s="8">
        <f t="shared" si="5"/>
        <v>0.2579786623726652</v>
      </c>
      <c r="V11" s="8">
        <f t="shared" si="5"/>
        <v>0.27392582285125022</v>
      </c>
      <c r="W11" s="8">
        <f t="shared" si="5"/>
        <v>0.30233106592043313</v>
      </c>
      <c r="X11" s="8">
        <f t="shared" si="5"/>
        <v>0.35230119352779671</v>
      </c>
      <c r="Y11" s="8">
        <f t="shared" si="5"/>
        <v>0.35657605832216299</v>
      </c>
      <c r="Z11" s="8">
        <f t="shared" si="5"/>
        <v>0.36165810256757946</v>
      </c>
      <c r="AA11" s="8">
        <f t="shared" si="5"/>
        <v>0.3701225104246702</v>
      </c>
      <c r="AB11" s="8">
        <f t="shared" si="5"/>
        <v>0.38968308553573416</v>
      </c>
      <c r="AC11" s="8">
        <f t="shared" si="5"/>
        <v>0.42503669461228211</v>
      </c>
      <c r="AD11" s="8">
        <f t="shared" si="5"/>
        <v>0.43688746139950013</v>
      </c>
      <c r="AE11" s="8">
        <f t="shared" si="5"/>
        <v>0.44556298917587517</v>
      </c>
      <c r="AF11" s="8">
        <f t="shared" si="5"/>
        <v>0.43970517524327912</v>
      </c>
      <c r="AG11" s="8">
        <f t="shared" si="5"/>
        <v>0.43797929336895203</v>
      </c>
      <c r="AH11" s="8">
        <f t="shared" si="5"/>
        <v>0.41936541656011211</v>
      </c>
      <c r="AI11" s="8">
        <f t="shared" si="5"/>
        <v>0.41113168672713163</v>
      </c>
      <c r="AJ11" s="8">
        <f t="shared" si="5"/>
        <v>0.43634056065682064</v>
      </c>
      <c r="AK11" s="8">
        <f t="shared" si="5"/>
        <v>0.44363768483153082</v>
      </c>
      <c r="AL11" s="8">
        <f t="shared" si="5"/>
        <v>0.44431995937074326</v>
      </c>
      <c r="AM11" s="8">
        <f t="shared" si="5"/>
        <v>0.45187082227091235</v>
      </c>
      <c r="AN11" s="8">
        <f t="shared" si="5"/>
        <v>0.43395026190450225</v>
      </c>
      <c r="AO11" s="8">
        <f t="shared" si="5"/>
        <v>0.42833977804592005</v>
      </c>
      <c r="AP11" s="8">
        <f t="shared" si="5"/>
        <v>0.39612982486196369</v>
      </c>
      <c r="AQ11" s="8">
        <f t="shared" si="5"/>
        <v>0.37856745547561976</v>
      </c>
      <c r="AR11" s="8">
        <f t="shared" si="5"/>
        <v>0.36592854028467359</v>
      </c>
      <c r="AS11" s="8">
        <f t="shared" si="5"/>
        <v>0.36240277214825367</v>
      </c>
      <c r="AT11" s="8">
        <f t="shared" si="5"/>
        <v>0.32572817299399548</v>
      </c>
      <c r="AU11" s="8">
        <f t="shared" si="5"/>
        <v>0.30218042333105732</v>
      </c>
      <c r="AV11" s="8">
        <f t="shared" si="5"/>
        <v>0.31818145806565601</v>
      </c>
      <c r="AW11" s="8">
        <f t="shared" si="5"/>
        <v>0.30780461793621328</v>
      </c>
      <c r="AX11" s="8">
        <f t="shared" si="5"/>
        <v>0.28806246266018942</v>
      </c>
      <c r="AY11" s="8">
        <f t="shared" si="5"/>
        <v>0.2713344741498574</v>
      </c>
      <c r="AZ11" s="8">
        <f t="shared" si="5"/>
        <v>0.30308984429791169</v>
      </c>
      <c r="BA11" s="8">
        <f t="shared" si="5"/>
        <v>0.35804794980306753</v>
      </c>
      <c r="BB11" s="8">
        <f t="shared" si="5"/>
        <v>0.41567342039443145</v>
      </c>
      <c r="BC11" s="8">
        <f t="shared" si="5"/>
        <v>0.41734930144158661</v>
      </c>
      <c r="BD11" s="8">
        <f t="shared" si="5"/>
        <v>0.42863905145184489</v>
      </c>
    </row>
    <row r="14" spans="1:56">
      <c r="A14" s="1" t="s">
        <v>14</v>
      </c>
      <c r="B14" s="1" t="s">
        <v>19</v>
      </c>
      <c r="C14" s="1" t="s">
        <v>20</v>
      </c>
    </row>
    <row r="15" spans="1:56">
      <c r="A15" s="10">
        <v>42826</v>
      </c>
      <c r="B15" s="5">
        <v>20000</v>
      </c>
      <c r="C15" s="5">
        <v>20000</v>
      </c>
    </row>
    <row r="16" spans="1:56">
      <c r="A16" s="10">
        <v>43191</v>
      </c>
      <c r="B16" s="5">
        <f>B15*(1+R10)</f>
        <v>20537.211545695456</v>
      </c>
      <c r="C16" s="5">
        <f>C15*(1+Q11)</f>
        <v>24634.744943132977</v>
      </c>
    </row>
    <row r="17" spans="1:56">
      <c r="A17" s="10">
        <v>43556</v>
      </c>
      <c r="B17" s="5">
        <f>B16*(1+AD10)</f>
        <v>21074.84329612814</v>
      </c>
      <c r="C17" s="5">
        <f>C16*(1+AC11)</f>
        <v>35105.415506378849</v>
      </c>
    </row>
    <row r="18" spans="1:56">
      <c r="A18" s="10">
        <v>43922</v>
      </c>
      <c r="B18" s="5">
        <f>B17*(1+AP10)</f>
        <v>21237.34430453703</v>
      </c>
      <c r="C18" s="5">
        <f>C17*(1+AO11)</f>
        <v>50142.461392590965</v>
      </c>
    </row>
    <row r="22" spans="1:56">
      <c r="A22" s="6" t="s">
        <v>21</v>
      </c>
      <c r="B22" s="6">
        <f>(B3/$B$3)*100</f>
        <v>100</v>
      </c>
      <c r="C22" s="6">
        <f t="shared" ref="C22:BD22" si="6">(C3/$B$3)*100</f>
        <v>101.73063111221094</v>
      </c>
      <c r="D22" s="6">
        <f t="shared" si="6"/>
        <v>103.83221186516862</v>
      </c>
      <c r="E22" s="6">
        <f t="shared" si="6"/>
        <v>107.71062931425308</v>
      </c>
      <c r="F22" s="6">
        <f t="shared" si="6"/>
        <v>109.47499630258663</v>
      </c>
      <c r="G22" s="6">
        <f t="shared" si="6"/>
        <v>111.30896165999845</v>
      </c>
      <c r="H22" s="6">
        <f t="shared" si="6"/>
        <v>113.43557849294399</v>
      </c>
      <c r="I22" s="6">
        <f t="shared" si="6"/>
        <v>118.36154806105709</v>
      </c>
      <c r="J22" s="6">
        <f t="shared" si="6"/>
        <v>119.38256580187469</v>
      </c>
      <c r="K22" s="6">
        <f t="shared" si="6"/>
        <v>121.48951142911551</v>
      </c>
      <c r="L22" s="6">
        <f t="shared" si="6"/>
        <v>124.90712967626125</v>
      </c>
      <c r="M22" s="6">
        <f t="shared" si="6"/>
        <v>126.52079686266021</v>
      </c>
      <c r="N22" s="6">
        <f t="shared" si="6"/>
        <v>127.12055114175158</v>
      </c>
      <c r="O22" s="6">
        <f t="shared" si="6"/>
        <v>130.15769830460306</v>
      </c>
      <c r="P22" s="6">
        <f t="shared" si="6"/>
        <v>132.62462216302066</v>
      </c>
      <c r="Q22" s="6">
        <f t="shared" si="6"/>
        <v>135.67965224014918</v>
      </c>
      <c r="R22" s="6">
        <f t="shared" si="6"/>
        <v>139.47730658178244</v>
      </c>
      <c r="S22" s="6">
        <f t="shared" si="6"/>
        <v>141.80082880057844</v>
      </c>
      <c r="T22" s="6">
        <f t="shared" si="6"/>
        <v>143.0542277625961</v>
      </c>
      <c r="U22" s="6">
        <f t="shared" si="6"/>
        <v>146.36846343234023</v>
      </c>
      <c r="V22" s="6">
        <f t="shared" si="6"/>
        <v>149.7271163945725</v>
      </c>
      <c r="W22" s="6">
        <f t="shared" si="6"/>
        <v>152.36030302356582</v>
      </c>
      <c r="X22" s="6">
        <f t="shared" si="6"/>
        <v>160.24193166406801</v>
      </c>
      <c r="Y22" s="6">
        <f t="shared" si="6"/>
        <v>163.04287936186032</v>
      </c>
      <c r="Z22" s="6">
        <f t="shared" si="6"/>
        <v>165.97089241542108</v>
      </c>
      <c r="AA22" s="6">
        <f t="shared" si="6"/>
        <v>170.91343992839103</v>
      </c>
      <c r="AB22" s="6">
        <f t="shared" si="6"/>
        <v>177.54195960008005</v>
      </c>
      <c r="AC22" s="6">
        <f t="shared" si="6"/>
        <v>187.93700767612015</v>
      </c>
      <c r="AD22" s="6">
        <f t="shared" si="6"/>
        <v>191.67656671245339</v>
      </c>
      <c r="AE22" s="6">
        <f t="shared" si="6"/>
        <v>197.73230147306879</v>
      </c>
      <c r="AF22" s="6">
        <f t="shared" si="6"/>
        <v>200.98559023766876</v>
      </c>
      <c r="AG22" s="6">
        <f t="shared" si="6"/>
        <v>209.23473693266453</v>
      </c>
      <c r="AH22" s="6">
        <f t="shared" si="6"/>
        <v>213.11025444970406</v>
      </c>
      <c r="AI22" s="6">
        <f t="shared" si="6"/>
        <v>219.84012674636327</v>
      </c>
      <c r="AJ22" s="6">
        <f t="shared" si="6"/>
        <v>231.19379569205427</v>
      </c>
      <c r="AK22" s="6">
        <f t="shared" si="6"/>
        <v>234.85389659035656</v>
      </c>
      <c r="AL22" s="6">
        <f t="shared" si="6"/>
        <v>239.60364695453973</v>
      </c>
      <c r="AM22" s="6">
        <f t="shared" si="6"/>
        <v>256.50000434989806</v>
      </c>
      <c r="AN22" s="6">
        <f t="shared" si="6"/>
        <v>272.52821875540718</v>
      </c>
      <c r="AO22" s="6">
        <f t="shared" si="6"/>
        <v>274.87904866762625</v>
      </c>
      <c r="AP22" s="6">
        <f t="shared" si="6"/>
        <v>275.27909429322375</v>
      </c>
      <c r="AQ22" s="6">
        <f t="shared" si="6"/>
        <v>275.77338771028133</v>
      </c>
      <c r="AR22" s="6">
        <f t="shared" si="6"/>
        <v>282.07605168452221</v>
      </c>
      <c r="AS22" s="6">
        <f t="shared" si="6"/>
        <v>292.12238293215995</v>
      </c>
      <c r="AT22" s="6">
        <f t="shared" si="6"/>
        <v>293.70139593062208</v>
      </c>
      <c r="AU22" s="6">
        <f t="shared" si="6"/>
        <v>299.22441317458464</v>
      </c>
      <c r="AV22" s="6">
        <f t="shared" si="6"/>
        <v>312.9811108093034</v>
      </c>
      <c r="AW22" s="6">
        <f t="shared" si="6"/>
        <v>316.92279510916796</v>
      </c>
      <c r="AX22" s="6">
        <f t="shared" si="6"/>
        <v>323.19684642056558</v>
      </c>
      <c r="AY22" s="6">
        <f t="shared" si="6"/>
        <v>329.14581534972694</v>
      </c>
      <c r="AZ22" s="6">
        <f t="shared" si="6"/>
        <v>349.40991216105834</v>
      </c>
      <c r="BA22" s="6">
        <f t="shared" si="6"/>
        <v>366.40220897490303</v>
      </c>
      <c r="BB22" s="6">
        <f t="shared" si="6"/>
        <v>389.08373747108527</v>
      </c>
      <c r="BC22" s="6">
        <f t="shared" si="6"/>
        <v>393.73590512195665</v>
      </c>
      <c r="BD22" s="6">
        <f t="shared" si="6"/>
        <v>408.47268312345886</v>
      </c>
    </row>
    <row r="23" spans="1:56">
      <c r="A23" s="6" t="s">
        <v>22</v>
      </c>
      <c r="B23" s="11">
        <f>(B2+B22)/2</f>
        <v>100</v>
      </c>
      <c r="C23" s="11">
        <f t="shared" ref="C23:BD23" si="7">(C2+C22)/2</f>
        <v>101.52181555610548</v>
      </c>
      <c r="D23" s="11">
        <f t="shared" si="7"/>
        <v>103.82035593258431</v>
      </c>
      <c r="E23" s="11">
        <f t="shared" si="7"/>
        <v>106.98666465712654</v>
      </c>
      <c r="F23" s="11">
        <f t="shared" si="7"/>
        <v>109.26814815129332</v>
      </c>
      <c r="G23" s="11">
        <f t="shared" si="7"/>
        <v>110.88483082999923</v>
      </c>
      <c r="H23" s="11">
        <f t="shared" si="7"/>
        <v>112.714939246472</v>
      </c>
      <c r="I23" s="11">
        <f t="shared" si="7"/>
        <v>116.14072403052855</v>
      </c>
      <c r="J23" s="11">
        <f t="shared" si="7"/>
        <v>117.49283290093734</v>
      </c>
      <c r="K23" s="11">
        <f t="shared" si="7"/>
        <v>119.72755571455775</v>
      </c>
      <c r="L23" s="11">
        <f t="shared" si="7"/>
        <v>122.20281483813062</v>
      </c>
      <c r="M23" s="11">
        <f t="shared" si="7"/>
        <v>123.70744843133011</v>
      </c>
      <c r="N23" s="11">
        <f t="shared" si="7"/>
        <v>126.07987557087579</v>
      </c>
      <c r="O23" s="11">
        <f t="shared" si="7"/>
        <v>128.58619915230153</v>
      </c>
      <c r="P23" s="11">
        <f t="shared" si="7"/>
        <v>131.45796108151035</v>
      </c>
      <c r="Q23" s="11">
        <f t="shared" si="7"/>
        <v>134.59122612007459</v>
      </c>
      <c r="R23" s="11">
        <f t="shared" si="7"/>
        <v>138.20765329089122</v>
      </c>
      <c r="S23" s="11">
        <f t="shared" si="7"/>
        <v>140.69041440028923</v>
      </c>
      <c r="T23" s="11">
        <f t="shared" si="7"/>
        <v>144.05621388129805</v>
      </c>
      <c r="U23" s="11">
        <f t="shared" si="7"/>
        <v>147.74313171617013</v>
      </c>
      <c r="V23" s="11">
        <f t="shared" si="7"/>
        <v>152.45090819728625</v>
      </c>
      <c r="W23" s="11">
        <f t="shared" si="7"/>
        <v>158.92530151178289</v>
      </c>
      <c r="X23" s="11">
        <f t="shared" si="7"/>
        <v>167.04841583203398</v>
      </c>
      <c r="Y23" s="11">
        <f t="shared" si="7"/>
        <v>170.95993968093018</v>
      </c>
      <c r="Z23" s="11">
        <f t="shared" si="7"/>
        <v>174.95449620771052</v>
      </c>
      <c r="AA23" s="11">
        <f t="shared" si="7"/>
        <v>180.01851996419552</v>
      </c>
      <c r="AB23" s="11">
        <f t="shared" si="7"/>
        <v>186.95082980004003</v>
      </c>
      <c r="AC23" s="11">
        <f t="shared" si="7"/>
        <v>196.85245383806006</v>
      </c>
      <c r="AD23" s="11">
        <f t="shared" si="7"/>
        <v>202.06173335622668</v>
      </c>
      <c r="AE23" s="11">
        <f t="shared" si="7"/>
        <v>208.30580073653439</v>
      </c>
      <c r="AF23" s="11">
        <f t="shared" si="7"/>
        <v>212.79804511883438</v>
      </c>
      <c r="AG23" s="11">
        <f t="shared" si="7"/>
        <v>219.33166846633225</v>
      </c>
      <c r="AH23" s="11">
        <f t="shared" si="7"/>
        <v>225.70857722485204</v>
      </c>
      <c r="AI23" s="11">
        <f t="shared" si="7"/>
        <v>235.99416337318164</v>
      </c>
      <c r="AJ23" s="11">
        <f t="shared" si="7"/>
        <v>245.70194784602714</v>
      </c>
      <c r="AK23" s="11">
        <f t="shared" si="7"/>
        <v>252.82789829517827</v>
      </c>
      <c r="AL23" s="11">
        <f t="shared" si="7"/>
        <v>260.39057347726987</v>
      </c>
      <c r="AM23" s="11">
        <f t="shared" si="7"/>
        <v>271.49565217494904</v>
      </c>
      <c r="AN23" s="11">
        <f t="shared" si="7"/>
        <v>282.1326093777036</v>
      </c>
      <c r="AO23" s="11">
        <f t="shared" si="7"/>
        <v>288.55322433381309</v>
      </c>
      <c r="AP23" s="11">
        <f t="shared" si="7"/>
        <v>290.86369714661191</v>
      </c>
      <c r="AQ23" s="11">
        <f t="shared" si="7"/>
        <v>293.43279385514063</v>
      </c>
      <c r="AR23" s="11">
        <f t="shared" si="7"/>
        <v>299.7710758422611</v>
      </c>
      <c r="AS23" s="11">
        <f t="shared" si="7"/>
        <v>307.40074146607998</v>
      </c>
      <c r="AT23" s="11">
        <f t="shared" si="7"/>
        <v>312.69854796531104</v>
      </c>
      <c r="AU23" s="11">
        <f t="shared" si="7"/>
        <v>320.06320658729231</v>
      </c>
      <c r="AV23" s="11">
        <f t="shared" si="7"/>
        <v>333.01275540465167</v>
      </c>
      <c r="AW23" s="11">
        <f t="shared" si="7"/>
        <v>340.23044755458398</v>
      </c>
      <c r="AX23" s="11">
        <f t="shared" si="7"/>
        <v>350.12377321028282</v>
      </c>
      <c r="AY23" s="11">
        <f t="shared" si="7"/>
        <v>359.2956076748635</v>
      </c>
      <c r="AZ23" s="11">
        <f t="shared" si="7"/>
        <v>376.44765608052921</v>
      </c>
      <c r="BA23" s="11">
        <f t="shared" si="7"/>
        <v>395.4280544874515</v>
      </c>
      <c r="BB23" s="11">
        <f t="shared" si="7"/>
        <v>415.48961873554265</v>
      </c>
      <c r="BC23" s="11">
        <f t="shared" si="7"/>
        <v>425.26075256097829</v>
      </c>
      <c r="BD23" s="11">
        <f t="shared" si="7"/>
        <v>439.62834156172943</v>
      </c>
    </row>
    <row r="25" spans="1:56">
      <c r="A25" s="1" t="s">
        <v>14</v>
      </c>
      <c r="B25" s="1" t="s">
        <v>23</v>
      </c>
    </row>
    <row r="26" spans="1:56">
      <c r="A26" s="10">
        <v>42826</v>
      </c>
      <c r="B26" s="5">
        <v>20000</v>
      </c>
    </row>
    <row r="27" spans="1:56">
      <c r="A27" s="10">
        <v>43191</v>
      </c>
      <c r="B27" s="5">
        <f>B26*(1+(R23-F23)/F23)</f>
        <v>25296.970000723009</v>
      </c>
    </row>
    <row r="28" spans="1:56">
      <c r="A28" s="10">
        <v>43556</v>
      </c>
      <c r="B28" s="5">
        <f>B27*(1+((AD23-R23)/R23))</f>
        <v>36984.562614981056</v>
      </c>
    </row>
    <row r="29" spans="1:56">
      <c r="A29" s="10">
        <v>43922</v>
      </c>
      <c r="B29" s="5">
        <f>B28*(1+((AP23-AD23)/AD23))</f>
        <v>53238.514986797498</v>
      </c>
    </row>
  </sheetData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soria</dc:creator>
  <cp:lastModifiedBy>lucas soria</cp:lastModifiedBy>
  <cp:revision>3</cp:revision>
  <dcterms:created xsi:type="dcterms:W3CDTF">2021-08-10T17:02:06Z</dcterms:created>
  <dcterms:modified xsi:type="dcterms:W3CDTF">2021-08-17T18:52:15Z</dcterms:modified>
</cp:coreProperties>
</file>