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4"/>
  <workbookPr codeName="ThisWorkbook" defaultThemeVersion="124226"/>
  <mc:AlternateContent xmlns:mc="http://schemas.openxmlformats.org/markup-compatibility/2006">
    <mc:Choice Requires="x15">
      <x15ac:absPath xmlns:x15ac="http://schemas.microsoft.com/office/spreadsheetml/2010/11/ac" url="https://usafa0.sharepoint.com/sites/TVCControlMethods/Shared Documents/General/2. TVC Test Flight Data/"/>
    </mc:Choice>
  </mc:AlternateContent>
  <xr:revisionPtr revIDLastSave="0" documentId="8_{88DF3FA3-0EA2-4989-8FB2-B7409268C265}" xr6:coauthVersionLast="47" xr6:coauthVersionMax="47" xr10:uidLastSave="{00000000-0000-0000-0000-000000000000}"/>
  <bookViews>
    <workbookView xWindow="-108" yWindow="-108" windowWidth="23256" windowHeight="12456" firstSheet="1" activeTab="1" xr2:uid="{00000000-000D-0000-FFFF-FFFF00000000}"/>
  </bookViews>
  <sheets>
    <sheet name="Summary" sheetId="26" state="hidden" r:id="rId1"/>
    <sheet name="1" sheetId="37" r:id="rId2"/>
  </sheet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37" l="1"/>
  <c r="L53" i="37"/>
  <c r="B49" i="37" s="1"/>
  <c r="B53" i="37" s="1"/>
  <c r="D28" i="26"/>
</calcChain>
</file>

<file path=xl/sharedStrings.xml><?xml version="1.0" encoding="utf-8"?>
<sst xmlns="http://schemas.openxmlformats.org/spreadsheetml/2006/main" count="212" uniqueCount="162">
  <si>
    <r>
      <rPr>
        <sz val="11"/>
        <color rgb="FF000000"/>
        <rFont val="Calibri"/>
        <scheme val="minor"/>
      </rPr>
      <t>X-9</t>
    </r>
    <r>
      <rPr>
        <i/>
        <sz val="11"/>
        <color rgb="FF000000"/>
        <rFont val="Calibri"/>
        <scheme val="minor"/>
      </rPr>
      <t xml:space="preserve"> 'Pathfinder'</t>
    </r>
  </si>
  <si>
    <t>Flight</t>
  </si>
  <si>
    <t>Alt (ft)</t>
  </si>
  <si>
    <t>Result</t>
  </si>
  <si>
    <t>-</t>
  </si>
  <si>
    <t>CATO</t>
  </si>
  <si>
    <t>+</t>
  </si>
  <si>
    <t>L1 CERT</t>
  </si>
  <si>
    <t>~</t>
  </si>
  <si>
    <t>NC not connected</t>
  </si>
  <si>
    <t>NC harness broke</t>
  </si>
  <si>
    <t>Aft harness broke</t>
  </si>
  <si>
    <t>PR for Obj's met</t>
  </si>
  <si>
    <t>sum</t>
  </si>
  <si>
    <t>12|4|2</t>
  </si>
  <si>
    <t>form complete?</t>
  </si>
  <si>
    <t>N</t>
  </si>
  <si>
    <t>Rocket Flight Data Sheet v1.5</t>
  </si>
  <si>
    <t>Overview</t>
  </si>
  <si>
    <t>Date</t>
  </si>
  <si>
    <t>Rocket</t>
  </si>
  <si>
    <r>
      <t xml:space="preserve">X-9D </t>
    </r>
    <r>
      <rPr>
        <b/>
        <i/>
        <sz val="14"/>
        <color theme="1"/>
        <rFont val="Calibri"/>
        <family val="2"/>
        <scheme val="minor"/>
      </rPr>
      <t>Pathfinder</t>
    </r>
  </si>
  <si>
    <t>Flight Number</t>
  </si>
  <si>
    <t>Outcome</t>
  </si>
  <si>
    <t>Notes</t>
  </si>
  <si>
    <t>General Test Objective</t>
  </si>
  <si>
    <t xml:space="preserve">Successfully flight test:
(1) First flight of X-9D
(2) First flight of XBEE-PRO SX telemetry
(3) WRAITH Mk1 state logic </t>
  </si>
  <si>
    <t>Specific Test Objectives</t>
  </si>
  <si>
    <t>(1) Flight Profile</t>
  </si>
  <si>
    <t>(1.1) Nominal boost and coast, low roll-rate</t>
  </si>
  <si>
    <t>(1)</t>
  </si>
  <si>
    <t>(1.2) Nominal drogue deployment event</t>
  </si>
  <si>
    <t>(1.3) Nominal main deployment event</t>
  </si>
  <si>
    <t>(1.4) Safe recovery, no damage to rocket and avionics</t>
  </si>
  <si>
    <t>(2)</t>
  </si>
  <si>
    <t>(2) Avionics</t>
  </si>
  <si>
    <t>(0)</t>
  </si>
  <si>
    <t>(2.1) TeleMetrum EasyMini: 2x successful pyro events</t>
  </si>
  <si>
    <t>(2.2) WRAITH Mk1 C: record high quality IMU/baro/GNSS data</t>
  </si>
  <si>
    <t>(3)(4)</t>
  </si>
  <si>
    <t>(2.3) WRAITH Mk1 D + EX-1: deploy chutes, good telem, record good data</t>
  </si>
  <si>
    <t>(2.4) RunCam Thumb: capture high-quality onboard video</t>
  </si>
  <si>
    <t>(3) Ground Support</t>
  </si>
  <si>
    <t>(3.1) Capture high quality photo from tripod camera #1</t>
  </si>
  <si>
    <t>(3.2) Capture hand-held video w/rkt in frame through boost</t>
  </si>
  <si>
    <t>(3.3) WRAITH Mk1 Ground Station: save telemetry entire flight</t>
  </si>
  <si>
    <t>(6)</t>
  </si>
  <si>
    <t>(3.4) WRAITH Mk1 B: good GNSS, logging</t>
  </si>
  <si>
    <t>(3.5) WRAITH Mk1 Ground Station: record video screen capture</t>
  </si>
  <si>
    <t>(3.6) Wireless Ground Control Network - operate properly</t>
  </si>
  <si>
    <t>(5)</t>
  </si>
  <si>
    <t>Flight Outcome</t>
  </si>
  <si>
    <t>SUCCESS</t>
  </si>
  <si>
    <t>Max Altitude (Baro)</t>
  </si>
  <si>
    <t>ft AGL</t>
  </si>
  <si>
    <t>Max Altitude (GNSS)</t>
  </si>
  <si>
    <t>Max Velocity</t>
  </si>
  <si>
    <t>ft/s</t>
  </si>
  <si>
    <t>Max Acceleration</t>
  </si>
  <si>
    <t>g's</t>
  </si>
  <si>
    <t>Flight Summary</t>
  </si>
  <si>
    <t>First flight of X-9D, WRAITH Mk1 EX board, &amp; XBEE-PRO SX. First flight in CO at SCORE sight in Pueblo. 
Excellent flight overall (best flight to date by obj's met)</t>
  </si>
  <si>
    <t>Lessons Learned</t>
  </si>
  <si>
    <t>(1) High g's at drogue and main deploy caused damage to JST-GH connector --&gt; do not friction fit electronics</t>
  </si>
  <si>
    <t>TODO</t>
  </si>
  <si>
    <t>* Analyze telem data
* Incorporate INA260 data
(1) Investigate 1S Batt Voltage --&gt; drop from 4.778 at impact? 
(2) Don't use SEL35F18 Lens next time
(3) Initial tilt
(4) Update WGCN code for two camera controllers</t>
  </si>
  <si>
    <t>(0) WRAITH Mk1 ALPHA died during ground testing, See OneNote "Death of WRAITH Mk1 ALPHA"
(1) Very low roll!
(2) Matek SAM-M10Q detached from friction mount and ripped JST-GH connector off WRAITH Mk1 CHARLIE [NOSE]. 
(3) One Checksum error on binary conversion (see convertBinary log). One ADMIN packet lost @ ~T-225". Stopped logging GNSS data @ main deploy. Issues with ICM20649 temp within ~100" of boot up.
(4) ***Looks like P0 diode is still backwards (has not been fixed yet). See email conversation with Vern "Telemetry update" ***
(5) Significant link issues. Re-created at home--I think it's b/c I had both camera controller connected. I believe they are running exact same code which caused interference. 
(6) See email "Merry Christmas &amp; XBee PRO-SX First Flight" with Vern for discussion of telemetry performance</t>
  </si>
  <si>
    <t>Rocket Details</t>
  </si>
  <si>
    <t>Mass Budget</t>
  </si>
  <si>
    <t>Rocket OD</t>
  </si>
  <si>
    <t>in</t>
  </si>
  <si>
    <t xml:space="preserve">Notes:
</t>
  </si>
  <si>
    <t>NC with avionics:</t>
  </si>
  <si>
    <t>Rocket Length</t>
  </si>
  <si>
    <t>FWD Tube:</t>
  </si>
  <si>
    <t>Rocket Dry Weight</t>
  </si>
  <si>
    <t>g</t>
  </si>
  <si>
    <t>Main+cord:</t>
  </si>
  <si>
    <t>Dry CG (from nose)</t>
  </si>
  <si>
    <t>Avbay+Tube/Screws:</t>
  </si>
  <si>
    <t>Wet CG (from nose)</t>
  </si>
  <si>
    <t>in (OR)</t>
  </si>
  <si>
    <t>Mid/Aft Section+Drogue/Cord/Screws:</t>
  </si>
  <si>
    <t>Motor Weight (wet)</t>
  </si>
  <si>
    <t>post:</t>
  </si>
  <si>
    <t>AUW</t>
  </si>
  <si>
    <t>Sum (dry):</t>
  </si>
  <si>
    <t>Wet Stability Margin</t>
  </si>
  <si>
    <t>cal (O.R.)</t>
  </si>
  <si>
    <t>% length</t>
  </si>
  <si>
    <t>Motor</t>
  </si>
  <si>
    <t>Designation</t>
  </si>
  <si>
    <t>Aerotech I175WS</t>
  </si>
  <si>
    <t xml:space="preserve">Notes: 
</t>
  </si>
  <si>
    <t>Total Impulse (N-s)</t>
  </si>
  <si>
    <t>Propellant Mass (g)</t>
  </si>
  <si>
    <t>~180</t>
  </si>
  <si>
    <t>Motor Hardware</t>
  </si>
  <si>
    <t>Aerotech DMS</t>
  </si>
  <si>
    <t xml:space="preserve">  Propellant</t>
  </si>
  <si>
    <t>White Lightning</t>
  </si>
  <si>
    <t>Cast Date</t>
  </si>
  <si>
    <t>N/A</t>
  </si>
  <si>
    <t>Avionics</t>
  </si>
  <si>
    <t>Avionics 2</t>
  </si>
  <si>
    <t>TeleMetrum EasyMini (apogee, main @ 250m)</t>
  </si>
  <si>
    <t>[BODY]</t>
  </si>
  <si>
    <r>
      <t xml:space="preserve">Notes:
</t>
    </r>
    <r>
      <rPr>
        <sz val="11"/>
        <color rgb="FF0070C0"/>
        <rFont val="Calibri"/>
        <family val="2"/>
        <scheme val="minor"/>
      </rPr>
      <t xml:space="preserve">* - includes XBPROSX + NEOM9N
   - apogee + 1" (accel alt)
   - main @ 1000 ft
</t>
    </r>
  </si>
  <si>
    <t>Avionics 3</t>
  </si>
  <si>
    <t>WRAITH Mini Mk 1 Unit D + EX-1 (v0.8.2)*</t>
  </si>
  <si>
    <t>Avionics 4</t>
  </si>
  <si>
    <t>WRAITH Mini Mk 1 Unit C (v0.8.2)</t>
  </si>
  <si>
    <t>[NOSE]</t>
  </si>
  <si>
    <t>Camera</t>
  </si>
  <si>
    <t>RunCam Thumb</t>
  </si>
  <si>
    <t>GCS</t>
  </si>
  <si>
    <t xml:space="preserve"> Computer</t>
  </si>
  <si>
    <t>WRAITH Mini Mk 1 Unit B + EX-3 (v0.8.2)*</t>
  </si>
  <si>
    <t>GPS</t>
  </si>
  <si>
    <t>Telemetry</t>
  </si>
  <si>
    <t>Antenna</t>
  </si>
  <si>
    <t>Recovery</t>
  </si>
  <si>
    <t>Deployment Type</t>
  </si>
  <si>
    <t>Dual</t>
  </si>
  <si>
    <t>Drogue</t>
  </si>
  <si>
    <t>Top Flight Streamer</t>
  </si>
  <si>
    <t>Main</t>
  </si>
  <si>
    <t>Fruity chutes 36"</t>
  </si>
  <si>
    <t xml:space="preserve">  Charges</t>
  </si>
  <si>
    <t>4x BP with chinese e-matches</t>
  </si>
  <si>
    <t>Launch Conditions</t>
  </si>
  <si>
    <t>Location</t>
  </si>
  <si>
    <t>SCORE Launch Site Pueblo CO</t>
  </si>
  <si>
    <t>Notes:</t>
  </si>
  <si>
    <t>Time</t>
  </si>
  <si>
    <t>Wind</t>
  </si>
  <si>
    <t>Low</t>
  </si>
  <si>
    <t>Temperature</t>
  </si>
  <si>
    <t>~50</t>
  </si>
  <si>
    <t>DegF</t>
  </si>
  <si>
    <t>Conditions</t>
  </si>
  <si>
    <t>SKC</t>
  </si>
  <si>
    <t>Nearest METAR</t>
  </si>
  <si>
    <t>Launch Details</t>
  </si>
  <si>
    <t>Boost/Coast Phase</t>
  </si>
  <si>
    <t>Nominal. Launch at angle.</t>
  </si>
  <si>
    <r>
      <t xml:space="preserve">Notes:
</t>
    </r>
    <r>
      <rPr>
        <sz val="11"/>
        <color rgb="FF0070C0"/>
        <rFont val="Calibri"/>
        <family val="2"/>
        <scheme val="minor"/>
      </rPr>
      <t>Launched using 1010 buttons on club rail</t>
    </r>
  </si>
  <si>
    <t>Roll</t>
  </si>
  <si>
    <t>Very low</t>
  </si>
  <si>
    <t>Drogue Deploy.</t>
  </si>
  <si>
    <t>Nominal</t>
  </si>
  <si>
    <t>Descent Rate Drouge</t>
  </si>
  <si>
    <t>~-90</t>
  </si>
  <si>
    <t>Main Deploy</t>
  </si>
  <si>
    <t>Descent Rate Main</t>
  </si>
  <si>
    <t>~-24</t>
  </si>
  <si>
    <t>POI dist from POO</t>
  </si>
  <si>
    <t>~1700 ft</t>
  </si>
  <si>
    <t>Deployment Charges</t>
  </si>
  <si>
    <t>All Fired</t>
  </si>
  <si>
    <t>Rocket Codition 
(post flt)</t>
  </si>
  <si>
    <t>Excellent except for SAM-M10Q on WRAITH Mk1 Charlie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</si>
</sst>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11"/>
      <color theme="1"/>
      <name val="Calibri"/>
      <family val="2"/>
      <scheme val="minor"/>
    </font>
    <font>
      <sz val="11"/>
      <color rgb="FF0070C0"/>
      <name val="Calibri"/>
      <family val="2"/>
      <scheme val="minor"/>
    </font>
    <font>
      <b/>
      <sz val="11"/>
      <color theme="1"/>
      <name val="Calibri"/>
      <family val="2"/>
      <scheme val="minor"/>
    </font>
    <font>
      <b/>
      <sz val="11"/>
      <name val="Calibri"/>
      <family val="2"/>
      <scheme val="minor"/>
    </font>
    <font>
      <b/>
      <sz val="11"/>
      <color rgb="FF0070C0"/>
      <name val="Calibri"/>
      <family val="2"/>
      <scheme val="minor"/>
    </font>
    <font>
      <sz val="11"/>
      <color rgb="FFFF0000"/>
      <name val="Calibri"/>
      <family val="2"/>
      <scheme val="minor"/>
    </font>
    <font>
      <sz val="11"/>
      <name val="Calibri"/>
      <family val="2"/>
      <scheme val="minor"/>
    </font>
    <font>
      <sz val="11"/>
      <color theme="1"/>
      <name val="Calibri"/>
      <family val="2"/>
      <scheme val="minor"/>
    </font>
    <font>
      <b/>
      <sz val="14"/>
      <color theme="1"/>
      <name val="Calibri"/>
      <family val="2"/>
      <scheme val="minor"/>
    </font>
    <font>
      <b/>
      <sz val="14"/>
      <color rgb="FF0070C0"/>
      <name val="Calibri"/>
      <family val="2"/>
      <scheme val="minor"/>
    </font>
    <font>
      <b/>
      <i/>
      <sz val="14"/>
      <color theme="1"/>
      <name val="Calibri"/>
      <family val="2"/>
      <scheme val="minor"/>
    </font>
    <font>
      <b/>
      <i/>
      <sz val="11"/>
      <color theme="1"/>
      <name val="Calibri"/>
      <family val="2"/>
      <scheme val="minor"/>
    </font>
    <font>
      <sz val="11"/>
      <color rgb="FF002060"/>
      <name val="Calibri"/>
      <family val="2"/>
      <scheme val="minor"/>
    </font>
    <font>
      <sz val="10"/>
      <color theme="1"/>
      <name val="Calibri"/>
      <family val="2"/>
      <scheme val="minor"/>
    </font>
    <font>
      <sz val="11"/>
      <color theme="1"/>
      <name val="Calibri"/>
      <family val="2"/>
    </font>
    <font>
      <u/>
      <sz val="11"/>
      <color theme="10"/>
      <name val="Calibri"/>
      <family val="2"/>
      <scheme val="minor"/>
    </font>
    <font>
      <sz val="11"/>
      <color rgb="FF000000"/>
      <name val="Calibri"/>
      <scheme val="minor"/>
    </font>
    <font>
      <i/>
      <sz val="11"/>
      <color rgb="FF000000"/>
      <name val="Calibri"/>
      <scheme val="minor"/>
    </font>
  </fonts>
  <fills count="11">
    <fill>
      <patternFill patternType="none"/>
    </fill>
    <fill>
      <patternFill patternType="gray125"/>
    </fill>
    <fill>
      <patternFill patternType="solid">
        <fgColor theme="0" tint="-0.34998626667073579"/>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92D050"/>
        <bgColor indexed="64"/>
      </patternFill>
    </fill>
  </fills>
  <borders count="3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7" fillId="0" borderId="0" applyFont="0" applyFill="0" applyBorder="0" applyAlignment="0" applyProtection="0"/>
    <xf numFmtId="0" fontId="15" fillId="0" borderId="0" applyNumberFormat="0" applyFill="0" applyBorder="0" applyAlignment="0" applyProtection="0"/>
  </cellStyleXfs>
  <cellXfs count="174">
    <xf numFmtId="0" fontId="0" fillId="0" borderId="0" xfId="0"/>
    <xf numFmtId="0" fontId="0" fillId="0" borderId="0" xfId="0" applyAlignment="1">
      <alignment horizontal="right"/>
    </xf>
    <xf numFmtId="0" fontId="1" fillId="0" borderId="0" xfId="0" applyFont="1" applyAlignment="1">
      <alignment horizontal="left"/>
    </xf>
    <xf numFmtId="0" fontId="0" fillId="0" borderId="6" xfId="0" applyBorder="1"/>
    <xf numFmtId="0" fontId="1" fillId="0" borderId="0" xfId="0" applyFont="1" applyAlignment="1">
      <alignment horizontal="center"/>
    </xf>
    <xf numFmtId="0" fontId="1" fillId="0" borderId="6" xfId="0" applyFont="1" applyBorder="1" applyAlignment="1">
      <alignment horizontal="left"/>
    </xf>
    <xf numFmtId="0" fontId="0" fillId="0" borderId="5" xfId="0" applyBorder="1" applyAlignment="1">
      <alignment horizontal="right"/>
    </xf>
    <xf numFmtId="0" fontId="0" fillId="0" borderId="0" xfId="0" applyAlignment="1">
      <alignment horizontal="left"/>
    </xf>
    <xf numFmtId="2" fontId="1" fillId="0" borderId="0" xfId="0" applyNumberFormat="1" applyFont="1" applyAlignment="1">
      <alignment horizontal="center"/>
    </xf>
    <xf numFmtId="2" fontId="0" fillId="0" borderId="0" xfId="0" applyNumberFormat="1" applyAlignment="1">
      <alignment horizontal="center"/>
    </xf>
    <xf numFmtId="0" fontId="1" fillId="0" borderId="0" xfId="0" applyFont="1" applyAlignment="1">
      <alignment horizontal="left" wrapText="1"/>
    </xf>
    <xf numFmtId="0" fontId="0" fillId="5" borderId="0" xfId="0" applyFill="1" applyAlignment="1">
      <alignment horizontal="center"/>
    </xf>
    <xf numFmtId="0" fontId="0" fillId="0" borderId="12" xfId="0" applyBorder="1"/>
    <xf numFmtId="0" fontId="0" fillId="0" borderId="0" xfId="0" applyAlignment="1">
      <alignment horizontal="center"/>
    </xf>
    <xf numFmtId="0" fontId="0" fillId="0" borderId="2" xfId="0" applyBorder="1"/>
    <xf numFmtId="0" fontId="1" fillId="3" borderId="12" xfId="0" applyFont="1" applyFill="1" applyBorder="1" applyAlignment="1">
      <alignment horizontal="center"/>
    </xf>
    <xf numFmtId="0" fontId="2" fillId="0" borderId="0" xfId="0" applyFont="1" applyAlignment="1">
      <alignment horizontal="center"/>
    </xf>
    <xf numFmtId="0" fontId="2" fillId="0" borderId="8" xfId="0" applyFont="1" applyBorder="1" applyAlignment="1">
      <alignment horizontal="right" vertical="center"/>
    </xf>
    <xf numFmtId="0" fontId="1" fillId="0" borderId="0" xfId="0" applyFont="1" applyAlignment="1">
      <alignment horizontal="left" vertical="center" wrapText="1"/>
    </xf>
    <xf numFmtId="0" fontId="1" fillId="0" borderId="3" xfId="0" applyFont="1" applyBorder="1" applyAlignment="1">
      <alignment horizontal="left"/>
    </xf>
    <xf numFmtId="0" fontId="0" fillId="0" borderId="13" xfId="0" applyBorder="1" applyAlignment="1">
      <alignment horizontal="center"/>
    </xf>
    <xf numFmtId="0" fontId="8" fillId="4" borderId="18" xfId="0" applyFont="1" applyFill="1" applyBorder="1" applyAlignment="1">
      <alignment horizontal="right"/>
    </xf>
    <xf numFmtId="14" fontId="9" fillId="5" borderId="5" xfId="0" applyNumberFormat="1" applyFont="1" applyFill="1" applyBorder="1"/>
    <xf numFmtId="14" fontId="9" fillId="5" borderId="6" xfId="0" applyNumberFormat="1" applyFont="1" applyFill="1" applyBorder="1"/>
    <xf numFmtId="14" fontId="9" fillId="5" borderId="19" xfId="0" applyNumberFormat="1" applyFont="1" applyFill="1" applyBorder="1"/>
    <xf numFmtId="0" fontId="9" fillId="5" borderId="10" xfId="0" applyFont="1" applyFill="1" applyBorder="1"/>
    <xf numFmtId="0" fontId="9" fillId="5" borderId="1" xfId="0" applyFont="1" applyFill="1" applyBorder="1"/>
    <xf numFmtId="0" fontId="9" fillId="5" borderId="20" xfId="0" applyFont="1" applyFill="1" applyBorder="1"/>
    <xf numFmtId="0" fontId="2" fillId="4" borderId="18" xfId="0" applyFont="1" applyFill="1" applyBorder="1" applyAlignment="1">
      <alignment horizontal="center" vertical="center" wrapText="1"/>
    </xf>
    <xf numFmtId="0" fontId="2" fillId="0" borderId="0" xfId="0" applyFont="1" applyAlignment="1">
      <alignment horizontal="right"/>
    </xf>
    <xf numFmtId="164" fontId="0" fillId="0" borderId="0" xfId="0" applyNumberFormat="1" applyAlignment="1">
      <alignment horizontal="center"/>
    </xf>
    <xf numFmtId="164" fontId="5" fillId="0" borderId="0" xfId="0" applyNumberFormat="1" applyFont="1" applyAlignment="1">
      <alignment horizontal="center"/>
    </xf>
    <xf numFmtId="0" fontId="2" fillId="4" borderId="18" xfId="0" applyFont="1" applyFill="1" applyBorder="1" applyAlignment="1">
      <alignment horizontal="right"/>
    </xf>
    <xf numFmtId="0" fontId="1" fillId="7" borderId="12" xfId="0" applyFont="1" applyFill="1" applyBorder="1" applyAlignment="1">
      <alignment horizontal="center"/>
    </xf>
    <xf numFmtId="164" fontId="1" fillId="7" borderId="12" xfId="0" applyNumberFormat="1" applyFont="1" applyFill="1" applyBorder="1" applyAlignment="1">
      <alignment horizontal="center"/>
    </xf>
    <xf numFmtId="0" fontId="2" fillId="4" borderId="27" xfId="0" applyFont="1" applyFill="1" applyBorder="1" applyAlignment="1">
      <alignment horizontal="right" vertical="center"/>
    </xf>
    <xf numFmtId="0" fontId="1" fillId="0" borderId="0" xfId="0" applyFont="1" applyAlignment="1">
      <alignment horizontal="left" vertical="center"/>
    </xf>
    <xf numFmtId="0" fontId="0" fillId="4" borderId="12" xfId="0" applyFill="1" applyBorder="1" applyAlignment="1">
      <alignment horizontal="right"/>
    </xf>
    <xf numFmtId="0" fontId="12" fillId="3" borderId="12" xfId="0" applyFont="1" applyFill="1" applyBorder="1" applyAlignment="1">
      <alignment horizontal="center"/>
    </xf>
    <xf numFmtId="0" fontId="0" fillId="4" borderId="13" xfId="0" applyFill="1" applyBorder="1" applyAlignment="1">
      <alignment horizontal="right"/>
    </xf>
    <xf numFmtId="0" fontId="0" fillId="0" borderId="13" xfId="0" applyBorder="1"/>
    <xf numFmtId="0" fontId="6" fillId="3" borderId="12" xfId="0" applyFont="1" applyFill="1" applyBorder="1" applyAlignment="1">
      <alignment horizontal="center"/>
    </xf>
    <xf numFmtId="0" fontId="0" fillId="5" borderId="5" xfId="0" applyFill="1" applyBorder="1" applyAlignment="1">
      <alignment horizontal="right"/>
    </xf>
    <xf numFmtId="0" fontId="0" fillId="5" borderId="6" xfId="0" applyFill="1" applyBorder="1" applyAlignment="1">
      <alignment horizontal="center"/>
    </xf>
    <xf numFmtId="0" fontId="0" fillId="5" borderId="7" xfId="0" applyFill="1" applyBorder="1"/>
    <xf numFmtId="0" fontId="0" fillId="5" borderId="8" xfId="0" applyFill="1" applyBorder="1" applyAlignment="1">
      <alignment horizontal="right"/>
    </xf>
    <xf numFmtId="0" fontId="0" fillId="5" borderId="9" xfId="0" applyFill="1" applyBorder="1"/>
    <xf numFmtId="165" fontId="6" fillId="3" borderId="12" xfId="1" applyNumberFormat="1" applyFont="1" applyFill="1" applyBorder="1" applyAlignment="1">
      <alignment horizontal="center"/>
    </xf>
    <xf numFmtId="0" fontId="0" fillId="5" borderId="10" xfId="0" applyFill="1" applyBorder="1" applyAlignment="1">
      <alignment horizontal="right"/>
    </xf>
    <xf numFmtId="0" fontId="0" fillId="5" borderId="11" xfId="0" applyFill="1" applyBorder="1"/>
    <xf numFmtId="0" fontId="1" fillId="3" borderId="2" xfId="0" applyFont="1" applyFill="1" applyBorder="1" applyAlignment="1">
      <alignment horizontal="left"/>
    </xf>
    <xf numFmtId="0" fontId="1" fillId="3" borderId="4" xfId="0" applyFont="1" applyFill="1" applyBorder="1" applyAlignment="1">
      <alignment horizontal="left"/>
    </xf>
    <xf numFmtId="14" fontId="1" fillId="0" borderId="6" xfId="0" applyNumberFormat="1" applyFont="1" applyBorder="1" applyAlignment="1">
      <alignment horizontal="center"/>
    </xf>
    <xf numFmtId="0" fontId="0" fillId="4" borderId="21" xfId="0" applyFill="1" applyBorder="1" applyAlignment="1">
      <alignment horizontal="right"/>
    </xf>
    <xf numFmtId="0" fontId="1" fillId="3" borderId="2" xfId="0" applyFont="1" applyFill="1" applyBorder="1"/>
    <xf numFmtId="0" fontId="1" fillId="3" borderId="4" xfId="0" applyFont="1" applyFill="1" applyBorder="1" applyAlignment="1">
      <alignment horizontal="center"/>
    </xf>
    <xf numFmtId="0" fontId="0" fillId="0" borderId="2" xfId="0" applyBorder="1" applyAlignment="1">
      <alignment horizontal="right"/>
    </xf>
    <xf numFmtId="0" fontId="0" fillId="0" borderId="3" xfId="0" applyBorder="1" applyAlignment="1">
      <alignment vertical="top"/>
    </xf>
    <xf numFmtId="0" fontId="0" fillId="0" borderId="4" xfId="0" applyBorder="1" applyAlignment="1">
      <alignment vertical="top"/>
    </xf>
    <xf numFmtId="0" fontId="1" fillId="3" borderId="2" xfId="0" applyFont="1" applyFill="1" applyBorder="1" applyAlignment="1">
      <alignment horizontal="left" wrapText="1"/>
    </xf>
    <xf numFmtId="0" fontId="1" fillId="3" borderId="4" xfId="0" applyFont="1" applyFill="1" applyBorder="1" applyAlignment="1">
      <alignment horizontal="left" wrapText="1"/>
    </xf>
    <xf numFmtId="0" fontId="1" fillId="0" borderId="6" xfId="0" applyFont="1" applyBorder="1" applyAlignment="1">
      <alignment horizontal="center"/>
    </xf>
    <xf numFmtId="0" fontId="1" fillId="3" borderId="10" xfId="0" applyFont="1" applyFill="1" applyBorder="1" applyAlignment="1">
      <alignment horizontal="left"/>
    </xf>
    <xf numFmtId="0" fontId="1" fillId="3" borderId="11" xfId="0" applyFont="1" applyFill="1" applyBorder="1" applyAlignment="1">
      <alignment horizontal="left"/>
    </xf>
    <xf numFmtId="0" fontId="0" fillId="3" borderId="12" xfId="0" applyFill="1" applyBorder="1"/>
    <xf numFmtId="0" fontId="0" fillId="4" borderId="12" xfId="0" applyFill="1" applyBorder="1" applyAlignment="1">
      <alignment horizontal="right" vertical="center"/>
    </xf>
    <xf numFmtId="0" fontId="0" fillId="0" borderId="5" xfId="0" applyBorder="1" applyAlignment="1">
      <alignment horizontal="right" vertical="center"/>
    </xf>
    <xf numFmtId="0" fontId="0" fillId="4" borderId="12" xfId="0" applyFill="1" applyBorder="1" applyAlignment="1">
      <alignment horizontal="right" vertical="center" wrapText="1"/>
    </xf>
    <xf numFmtId="49" fontId="2" fillId="4" borderId="22" xfId="0" applyNumberFormat="1" applyFont="1" applyFill="1" applyBorder="1" applyAlignment="1">
      <alignment horizontal="center"/>
    </xf>
    <xf numFmtId="49" fontId="0" fillId="7" borderId="23" xfId="0" applyNumberFormat="1" applyFill="1" applyBorder="1" applyAlignment="1">
      <alignment horizontal="center"/>
    </xf>
    <xf numFmtId="49" fontId="2" fillId="7" borderId="25" xfId="0" applyNumberFormat="1" applyFont="1" applyFill="1" applyBorder="1" applyAlignment="1">
      <alignment horizontal="center"/>
    </xf>
    <xf numFmtId="49" fontId="0" fillId="7" borderId="25" xfId="0" quotePrefix="1" applyNumberFormat="1" applyFill="1" applyBorder="1" applyAlignment="1">
      <alignment horizontal="center"/>
    </xf>
    <xf numFmtId="49" fontId="0" fillId="7" borderId="25" xfId="0" applyNumberFormat="1" applyFill="1" applyBorder="1" applyAlignment="1">
      <alignment horizontal="center"/>
    </xf>
    <xf numFmtId="49" fontId="0" fillId="7" borderId="22" xfId="0" applyNumberFormat="1" applyFill="1" applyBorder="1" applyAlignment="1">
      <alignment horizontal="center"/>
    </xf>
    <xf numFmtId="0" fontId="6" fillId="3" borderId="12" xfId="0" applyFont="1" applyFill="1" applyBorder="1" applyAlignment="1">
      <alignment horizontal="left"/>
    </xf>
    <xf numFmtId="0" fontId="14" fillId="0" borderId="0" xfId="0" applyFont="1" applyAlignment="1">
      <alignment vertical="center"/>
    </xf>
    <xf numFmtId="0" fontId="14" fillId="0" borderId="0" xfId="0" applyFont="1" applyAlignment="1">
      <alignment horizontal="left" vertical="center" indent="1"/>
    </xf>
    <xf numFmtId="0" fontId="15" fillId="0" borderId="0" xfId="2" applyAlignment="1">
      <alignment horizontal="left" vertical="center" indent="1"/>
    </xf>
    <xf numFmtId="0" fontId="16" fillId="0" borderId="0" xfId="0" applyFont="1" applyAlignment="1">
      <alignment horizontal="center"/>
    </xf>
    <xf numFmtId="0" fontId="0" fillId="0" borderId="0" xfId="0" applyAlignment="1">
      <alignment horizontal="center"/>
    </xf>
    <xf numFmtId="0" fontId="1" fillId="3" borderId="12" xfId="0" applyFont="1" applyFill="1" applyBorder="1" applyAlignment="1">
      <alignment horizontal="left" vertical="center" wrapText="1"/>
    </xf>
    <xf numFmtId="0" fontId="1" fillId="3" borderId="12" xfId="0" applyFont="1" applyFill="1" applyBorder="1" applyAlignment="1">
      <alignment horizontal="left" vertical="top" wrapText="1"/>
    </xf>
    <xf numFmtId="0" fontId="3" fillId="2" borderId="12" xfId="0" applyFont="1" applyFill="1" applyBorder="1" applyAlignment="1">
      <alignment horizontal="center"/>
    </xf>
    <xf numFmtId="0" fontId="1" fillId="3" borderId="10" xfId="0" applyFont="1" applyFill="1" applyBorder="1" applyAlignment="1">
      <alignment horizontal="left"/>
    </xf>
    <xf numFmtId="0" fontId="1" fillId="3" borderId="11" xfId="0" applyFont="1" applyFill="1" applyBorder="1" applyAlignment="1">
      <alignment horizontal="left"/>
    </xf>
    <xf numFmtId="0" fontId="0" fillId="3" borderId="12" xfId="0" applyFill="1" applyBorder="1" applyAlignment="1">
      <alignment horizontal="left" vertical="top" wrapText="1"/>
    </xf>
    <xf numFmtId="0" fontId="1" fillId="3" borderId="2" xfId="0" applyFont="1" applyFill="1" applyBorder="1" applyAlignment="1">
      <alignment horizontal="left"/>
    </xf>
    <xf numFmtId="0" fontId="1" fillId="3" borderId="4" xfId="0" applyFont="1" applyFill="1" applyBorder="1" applyAlignment="1">
      <alignment horizontal="left"/>
    </xf>
    <xf numFmtId="0" fontId="1" fillId="3" borderId="5" xfId="0" applyFont="1" applyFill="1" applyBorder="1" applyAlignment="1">
      <alignment horizontal="left"/>
    </xf>
    <xf numFmtId="0" fontId="1" fillId="3" borderId="7" xfId="0" applyFont="1" applyFill="1" applyBorder="1" applyAlignment="1">
      <alignment horizontal="left"/>
    </xf>
    <xf numFmtId="0" fontId="0" fillId="3" borderId="12" xfId="0" applyFill="1" applyBorder="1" applyAlignment="1">
      <alignment horizontal="left" vertical="top"/>
    </xf>
    <xf numFmtId="0" fontId="1" fillId="3" borderId="2" xfId="0" quotePrefix="1" applyFont="1" applyFill="1" applyBorder="1" applyAlignment="1">
      <alignment horizontal="left"/>
    </xf>
    <xf numFmtId="0" fontId="1" fillId="3" borderId="4" xfId="0" quotePrefix="1" applyFont="1" applyFill="1" applyBorder="1" applyAlignment="1">
      <alignment horizontal="left"/>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 xfId="0" applyFill="1" applyBorder="1" applyAlignment="1">
      <alignment horizontal="left" vertical="top" wrapText="1"/>
    </xf>
    <xf numFmtId="0" fontId="0" fillId="3" borderId="11" xfId="0" applyFill="1" applyBorder="1" applyAlignment="1">
      <alignment horizontal="left" vertical="top" wrapText="1"/>
    </xf>
    <xf numFmtId="0" fontId="1" fillId="3" borderId="2" xfId="0" applyFont="1" applyFill="1" applyBorder="1" applyAlignment="1">
      <alignment horizontal="left" wrapText="1"/>
    </xf>
    <xf numFmtId="0" fontId="1" fillId="3" borderId="4" xfId="0" applyFont="1" applyFill="1" applyBorder="1" applyAlignment="1">
      <alignment horizontal="left" wrapText="1"/>
    </xf>
    <xf numFmtId="0" fontId="0" fillId="5" borderId="1" xfId="0" applyFill="1" applyBorder="1" applyAlignment="1">
      <alignment horizontal="center"/>
    </xf>
    <xf numFmtId="14" fontId="1" fillId="3" borderId="2" xfId="0" applyNumberFormat="1" applyFont="1" applyFill="1" applyBorder="1" applyAlignment="1">
      <alignment horizontal="left"/>
    </xf>
    <xf numFmtId="14" fontId="1" fillId="3" borderId="4" xfId="0" applyNumberFormat="1" applyFont="1" applyFill="1" applyBorder="1" applyAlignment="1">
      <alignment horizontal="left"/>
    </xf>
    <xf numFmtId="0" fontId="0" fillId="7" borderId="13" xfId="0" applyFill="1" applyBorder="1" applyAlignment="1">
      <alignment horizontal="center"/>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9" borderId="4" xfId="0" applyFill="1" applyBorder="1" applyAlignment="1">
      <alignment horizontal="left" vertical="center" wrapText="1"/>
    </xf>
    <xf numFmtId="0" fontId="1" fillId="7" borderId="2" xfId="0" quotePrefix="1" applyFont="1" applyFill="1" applyBorder="1" applyAlignment="1">
      <alignment horizontal="center" vertical="center" wrapText="1"/>
    </xf>
    <xf numFmtId="0" fontId="1" fillId="7" borderId="4" xfId="0" quotePrefix="1" applyFont="1" applyFill="1" applyBorder="1" applyAlignment="1">
      <alignment horizontal="center" vertical="center" wrapText="1"/>
    </xf>
    <xf numFmtId="0" fontId="0" fillId="9" borderId="12" xfId="0" applyFill="1" applyBorder="1" applyAlignment="1">
      <alignment horizontal="left" vertical="center" wrapText="1"/>
    </xf>
    <xf numFmtId="0" fontId="3" fillId="10" borderId="2" xfId="0" quotePrefix="1" applyFont="1" applyFill="1" applyBorder="1" applyAlignment="1">
      <alignment horizontal="center" vertical="center" wrapText="1"/>
    </xf>
    <xf numFmtId="0" fontId="3" fillId="10" borderId="3" xfId="0" quotePrefix="1" applyFont="1" applyFill="1" applyBorder="1" applyAlignment="1">
      <alignment horizontal="center" vertical="center" wrapText="1"/>
    </xf>
    <xf numFmtId="0" fontId="3" fillId="10" borderId="26" xfId="0" quotePrefix="1" applyFont="1" applyFill="1" applyBorder="1" applyAlignment="1">
      <alignment horizontal="center" vertical="center" wrapText="1"/>
    </xf>
    <xf numFmtId="0" fontId="0" fillId="0" borderId="12" xfId="0" applyBorder="1" applyAlignment="1">
      <alignment horizontal="center"/>
    </xf>
    <xf numFmtId="0" fontId="0" fillId="0" borderId="25" xfId="0" applyBorder="1" applyAlignment="1">
      <alignment horizontal="center"/>
    </xf>
    <xf numFmtId="0" fontId="1" fillId="7" borderId="13" xfId="0" applyFont="1" applyFill="1" applyBorder="1" applyAlignment="1">
      <alignment horizontal="left" vertical="top" wrapText="1"/>
    </xf>
    <xf numFmtId="0" fontId="1" fillId="7" borderId="23" xfId="0" applyFont="1" applyFill="1" applyBorder="1" applyAlignment="1">
      <alignment horizontal="left" vertical="top" wrapText="1"/>
    </xf>
    <xf numFmtId="0" fontId="3" fillId="2" borderId="18" xfId="0" applyFont="1" applyFill="1" applyBorder="1" applyAlignment="1">
      <alignment horizontal="center"/>
    </xf>
    <xf numFmtId="0" fontId="3" fillId="2" borderId="25" xfId="0" applyFont="1" applyFill="1" applyBorder="1" applyAlignment="1">
      <alignment horizontal="center"/>
    </xf>
    <xf numFmtId="0" fontId="13" fillId="7" borderId="28" xfId="0" applyFont="1" applyFill="1" applyBorder="1" applyAlignment="1">
      <alignment horizontal="left" vertical="top" wrapText="1"/>
    </xf>
    <xf numFmtId="0" fontId="13" fillId="7" borderId="6" xfId="0" applyFont="1" applyFill="1" applyBorder="1" applyAlignment="1">
      <alignment horizontal="left" vertical="top" wrapText="1"/>
    </xf>
    <xf numFmtId="0" fontId="13" fillId="7" borderId="19" xfId="0" applyFont="1" applyFill="1" applyBorder="1" applyAlignment="1">
      <alignment horizontal="left" vertical="top" wrapText="1"/>
    </xf>
    <xf numFmtId="0" fontId="13" fillId="7" borderId="29" xfId="0" applyFont="1" applyFill="1" applyBorder="1" applyAlignment="1">
      <alignment horizontal="left" vertical="top" wrapText="1"/>
    </xf>
    <xf numFmtId="0" fontId="13" fillId="7" borderId="0" xfId="0" applyFont="1" applyFill="1" applyAlignment="1">
      <alignment horizontal="left" vertical="top" wrapText="1"/>
    </xf>
    <xf numFmtId="0" fontId="13" fillId="7" borderId="30" xfId="0" applyFont="1" applyFill="1" applyBorder="1" applyAlignment="1">
      <alignment horizontal="left" vertical="top" wrapText="1"/>
    </xf>
    <xf numFmtId="0" fontId="13" fillId="7" borderId="31" xfId="0" applyFont="1" applyFill="1" applyBorder="1" applyAlignment="1">
      <alignment horizontal="left" vertical="top" wrapText="1"/>
    </xf>
    <xf numFmtId="0" fontId="13" fillId="7" borderId="32" xfId="0" applyFont="1" applyFill="1" applyBorder="1" applyAlignment="1">
      <alignment horizontal="left" vertical="top" wrapText="1"/>
    </xf>
    <xf numFmtId="0" fontId="13" fillId="7" borderId="33" xfId="0" applyFont="1" applyFill="1" applyBorder="1" applyAlignment="1">
      <alignment horizontal="left" vertical="top" wrapText="1"/>
    </xf>
    <xf numFmtId="0" fontId="2" fillId="4" borderId="24" xfId="0" quotePrefix="1"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8" borderId="12" xfId="0" applyFont="1" applyFill="1" applyBorder="1" applyAlignment="1">
      <alignment horizontal="left" vertical="center" wrapText="1"/>
    </xf>
    <xf numFmtId="0" fontId="4" fillId="7" borderId="12" xfId="0" quotePrefix="1" applyFont="1" applyFill="1" applyBorder="1" applyAlignment="1">
      <alignment horizontal="center" vertical="center" wrapText="1"/>
    </xf>
    <xf numFmtId="0" fontId="4" fillId="7" borderId="12" xfId="0" applyFont="1" applyFill="1" applyBorder="1" applyAlignment="1">
      <alignment horizontal="center" vertical="center" wrapText="1"/>
    </xf>
    <xf numFmtId="0" fontId="1" fillId="7" borderId="12" xfId="0" quotePrefix="1" applyFont="1" applyFill="1" applyBorder="1" applyAlignment="1">
      <alignment horizontal="center" vertical="center" wrapText="1"/>
    </xf>
    <xf numFmtId="0" fontId="1" fillId="7" borderId="12" xfId="0" applyFont="1" applyFill="1" applyBorder="1" applyAlignment="1">
      <alignment horizontal="center" vertical="center" wrapText="1"/>
    </xf>
    <xf numFmtId="0" fontId="3" fillId="2" borderId="14" xfId="0" applyFont="1" applyFill="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14" fontId="8" fillId="6" borderId="2" xfId="0" applyNumberFormat="1" applyFont="1" applyFill="1" applyBorder="1" applyAlignment="1">
      <alignment horizontal="center"/>
    </xf>
    <xf numFmtId="14" fontId="8" fillId="6" borderId="3" xfId="0" applyNumberFormat="1" applyFont="1" applyFill="1" applyBorder="1" applyAlignment="1">
      <alignment horizontal="center"/>
    </xf>
    <xf numFmtId="14" fontId="8" fillId="6" borderId="4" xfId="0" applyNumberFormat="1" applyFont="1" applyFill="1" applyBorder="1" applyAlignment="1">
      <alignment horizontal="center"/>
    </xf>
    <xf numFmtId="0" fontId="8" fillId="6" borderId="2" xfId="0" applyFont="1" applyFill="1" applyBorder="1" applyAlignment="1">
      <alignment horizontal="center"/>
    </xf>
    <xf numFmtId="0" fontId="8" fillId="6" borderId="3" xfId="0" applyFont="1" applyFill="1" applyBorder="1" applyAlignment="1">
      <alignment horizontal="center"/>
    </xf>
    <xf numFmtId="0" fontId="8" fillId="6" borderId="4" xfId="0" applyFont="1" applyFill="1" applyBorder="1" applyAlignment="1">
      <alignment horizontal="center"/>
    </xf>
    <xf numFmtId="0" fontId="8" fillId="6" borderId="12" xfId="0" applyFont="1" applyFill="1" applyBorder="1" applyAlignment="1">
      <alignment horizontal="center"/>
    </xf>
    <xf numFmtId="0" fontId="2" fillId="4" borderId="11" xfId="0" applyFont="1" applyFill="1" applyBorder="1" applyAlignment="1">
      <alignment horizontal="center"/>
    </xf>
    <xf numFmtId="0" fontId="2" fillId="4" borderId="21" xfId="0" applyFont="1" applyFill="1" applyBorder="1" applyAlignment="1">
      <alignment horizontal="center"/>
    </xf>
    <xf numFmtId="0" fontId="11" fillId="6" borderId="5"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1" fillId="6" borderId="7" xfId="0" applyFont="1" applyFill="1" applyBorder="1" applyAlignment="1">
      <alignment horizontal="left" vertical="center" wrapText="1"/>
    </xf>
    <xf numFmtId="0" fontId="1" fillId="7" borderId="13" xfId="0" quotePrefix="1"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6" xfId="0" applyFont="1" applyFill="1" applyBorder="1" applyAlignment="1">
      <alignment horizontal="left" vertical="top" wrapText="1"/>
    </xf>
    <xf numFmtId="0" fontId="0" fillId="9" borderId="10" xfId="0" applyFill="1" applyBorder="1" applyAlignment="1">
      <alignment horizontal="left" vertical="center" wrapText="1"/>
    </xf>
    <xf numFmtId="0" fontId="0" fillId="9" borderId="1" xfId="0" applyFill="1" applyBorder="1" applyAlignment="1">
      <alignment horizontal="left" vertical="center" wrapText="1"/>
    </xf>
    <xf numFmtId="0" fontId="0" fillId="9" borderId="11" xfId="0" applyFill="1" applyBorder="1" applyAlignment="1">
      <alignment horizontal="left" vertical="center" wrapText="1"/>
    </xf>
    <xf numFmtId="0" fontId="1" fillId="7" borderId="10" xfId="0" quotePrefix="1" applyFont="1" applyFill="1" applyBorder="1" applyAlignment="1">
      <alignment horizontal="center" vertical="center" wrapText="1"/>
    </xf>
    <xf numFmtId="0" fontId="1" fillId="7" borderId="11" xfId="0" quotePrefix="1" applyFont="1" applyFill="1" applyBorder="1" applyAlignment="1">
      <alignment horizontal="center" vertical="center" wrapText="1"/>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0" xfId="0" applyFill="1" applyAlignment="1">
      <alignment horizontal="left" vertical="top"/>
    </xf>
    <xf numFmtId="0" fontId="0" fillId="3" borderId="9" xfId="0" applyFill="1" applyBorder="1" applyAlignment="1">
      <alignment horizontal="left" vertical="top"/>
    </xf>
  </cellXfs>
  <cellStyles count="3">
    <cellStyle name="Hyperlink" xfId="2" builtinId="8"/>
    <cellStyle name="Normal" xfId="0" builtinId="0"/>
    <cellStyle name="Percent" xfId="1" builtinId="5"/>
  </cellStyles>
  <dxfs count="14">
    <dxf>
      <fill>
        <patternFill>
          <bgColor rgb="FF92D050"/>
        </patternFill>
      </fill>
    </dxf>
    <dxf>
      <font>
        <color rgb="FF9C0006"/>
      </font>
      <fill>
        <patternFill>
          <bgColor rgb="FFFFC7CE"/>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9C5700"/>
      </font>
      <fill>
        <patternFill>
          <bgColor rgb="FFFFEB9C"/>
        </patternFill>
      </fill>
    </dxf>
    <dxf>
      <fill>
        <patternFill>
          <bgColor rgb="FF00B050"/>
        </patternFill>
      </fill>
    </dxf>
    <dxf>
      <fill>
        <patternFill>
          <bgColor rgb="FFFF0000"/>
        </patternFill>
      </fill>
    </dxf>
    <dxf>
      <font>
        <b/>
        <i val="0"/>
      </font>
      <fill>
        <patternFill>
          <bgColor rgb="FF00B050"/>
        </patternFill>
      </fill>
    </dxf>
    <dxf>
      <font>
        <b/>
        <i val="0"/>
      </font>
      <fill>
        <patternFill>
          <bgColor rgb="FFFF0000"/>
        </patternFill>
      </fill>
    </dxf>
    <dxf>
      <font>
        <b/>
        <i val="0"/>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76200</xdr:colOff>
      <xdr:row>101</xdr:row>
      <xdr:rowOff>28575</xdr:rowOff>
    </xdr:from>
    <xdr:to>
      <xdr:col>7</xdr:col>
      <xdr:colOff>119063</xdr:colOff>
      <xdr:row>121</xdr:row>
      <xdr:rowOff>28575</xdr:rowOff>
    </xdr:to>
    <xdr:sp macro="" textlink="">
      <xdr:nvSpPr>
        <xdr:cNvPr id="19" name="TextBox 18">
          <a:extLst>
            <a:ext uri="{FF2B5EF4-FFF2-40B4-BE49-F238E27FC236}">
              <a16:creationId xmlns:a16="http://schemas.microsoft.com/office/drawing/2014/main" id="{FA8908FA-B5F0-7CEA-F063-A0625EEA4F19}"/>
            </a:ext>
          </a:extLst>
        </xdr:cNvPr>
        <xdr:cNvSpPr txBox="1"/>
      </xdr:nvSpPr>
      <xdr:spPr>
        <a:xfrm>
          <a:off x="76200" y="22269450"/>
          <a:ext cx="7519988"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dk1"/>
              </a:solidFill>
              <a:effectLst/>
              <a:latin typeface="+mn-lt"/>
              <a:ea typeface="+mn-ea"/>
              <a:cs typeface="+mn-cs"/>
            </a:rPr>
            <a:t>For the “Link Budget” curve, I used:</a:t>
          </a:r>
          <a:r>
            <a:rPr lang="en-US">
              <a:effectLst/>
            </a:rPr>
            <a:t> </a:t>
          </a:r>
        </a:p>
        <a:p>
          <a:pPr marL="0" indent="0"/>
          <a:r>
            <a:rPr lang="en-US" sz="1100" b="0" i="0" u="none" strike="noStrike">
              <a:solidFill>
                <a:schemeClr val="dk1"/>
              </a:solidFill>
              <a:effectLst/>
              <a:latin typeface="+mn-lt"/>
              <a:ea typeface="+mn-ea"/>
              <a:cs typeface="+mn-cs"/>
            </a:rPr>
            <a:t>+30 dBm Transmit power</a:t>
          </a:r>
          <a:r>
            <a:rPr lang="en-US">
              <a:effectLst/>
            </a:rPr>
            <a:t> </a:t>
          </a:r>
        </a:p>
        <a:p>
          <a:pPr marL="0" indent="0"/>
          <a:r>
            <a:rPr lang="en-US" sz="1100" b="0" i="0" u="none" strike="noStrike">
              <a:solidFill>
                <a:schemeClr val="dk1"/>
              </a:solidFill>
              <a:effectLst/>
              <a:latin typeface="+mn-lt"/>
              <a:ea typeface="+mn-ea"/>
              <a:cs typeface="+mn-cs"/>
            </a:rPr>
            <a:t>+2.1 dB ¼ wave monopole Tx antenna gain (~2-2.5 VSWR over 900-930 Mhz)</a:t>
          </a:r>
          <a:r>
            <a:rPr lang="en-US">
              <a:effectLst/>
            </a:rPr>
            <a:t> </a:t>
          </a:r>
        </a:p>
        <a:p>
          <a:pPr marL="0" indent="0"/>
          <a:r>
            <a:rPr lang="en-US" sz="1100" b="0" i="0" u="none" strike="noStrike">
              <a:solidFill>
                <a:schemeClr val="dk1"/>
              </a:solidFill>
              <a:effectLst/>
              <a:latin typeface="+mn-lt"/>
              <a:ea typeface="+mn-ea"/>
              <a:cs typeface="+mn-cs"/>
            </a:rPr>
            <a:t>+2.5 dB ½ wave dipole receiver antenna gain (&lt;1.4 VSWR over 900-930 Mhz)</a:t>
          </a:r>
          <a:r>
            <a:rPr lang="en-US">
              <a:effectLst/>
            </a:rPr>
            <a:t> </a:t>
          </a:r>
        </a:p>
        <a:p>
          <a:pPr marL="0" indent="0"/>
          <a:r>
            <a:rPr lang="en-US" sz="1100" b="0" i="0" u="none" strike="noStrike">
              <a:solidFill>
                <a:schemeClr val="dk1"/>
              </a:solidFill>
              <a:effectLst/>
              <a:latin typeface="+mn-lt"/>
              <a:ea typeface="+mn-ea"/>
              <a:cs typeface="+mn-cs"/>
            </a:rPr>
            <a:t>-2.0 dB total general losses in cables, connectors, transmitter power output tolerance, etc.</a:t>
          </a:r>
          <a:r>
            <a:rPr lang="en-US">
              <a:effectLst/>
            </a:rPr>
            <a:t> </a:t>
          </a:r>
        </a:p>
        <a:p>
          <a:pPr marL="0" indent="0"/>
          <a:r>
            <a:rPr lang="en-US" sz="1100" b="0" i="0" u="none" strike="noStrike">
              <a:solidFill>
                <a:schemeClr val="dk1"/>
              </a:solidFill>
              <a:effectLst/>
              <a:latin typeface="+mn-lt"/>
              <a:ea typeface="+mn-ea"/>
              <a:cs typeface="+mn-cs"/>
            </a:rPr>
            <a:t>-Free space loss (915Mhz) computed per slant range </a:t>
          </a:r>
          <a:r>
            <a:rPr lang="en-US">
              <a:effectLst/>
            </a:rPr>
            <a:t> </a:t>
          </a:r>
        </a:p>
        <a:p>
          <a:pPr marL="0" indent="0"/>
          <a:endParaRPr lang="en-US" sz="1100" b="0" i="0" u="none" strike="noStrike">
            <a:solidFill>
              <a:schemeClr val="dk1"/>
            </a:solidFill>
            <a:effectLst/>
            <a:latin typeface="+mn-lt"/>
            <a:ea typeface="+mn-ea"/>
            <a:cs typeface="+mn-cs"/>
          </a:endParaRPr>
        </a:p>
        <a:p>
          <a:pPr marL="0" indent="0"/>
          <a:r>
            <a:rPr lang="en-US" sz="1100" b="0" i="0" u="none" strike="noStrike">
              <a:solidFill>
                <a:schemeClr val="dk1"/>
              </a:solidFill>
              <a:effectLst/>
              <a:latin typeface="+mn-lt"/>
              <a:ea typeface="+mn-ea"/>
              <a:cs typeface="+mn-cs"/>
            </a:rPr>
            <a:t>Notes/Observations: </a:t>
          </a:r>
          <a:r>
            <a:rPr lang="en-US">
              <a:effectLst/>
            </a:rPr>
            <a:t> </a:t>
          </a:r>
        </a:p>
        <a:p>
          <a:pPr marL="0" indent="0"/>
          <a:r>
            <a:rPr lang="en-US" sz="1100" b="0" i="0" u="none" strike="noStrike">
              <a:solidFill>
                <a:schemeClr val="dk1"/>
              </a:solidFill>
              <a:effectLst/>
              <a:latin typeface="+mn-lt"/>
              <a:ea typeface="+mn-ea"/>
              <a:cs typeface="+mn-cs"/>
            </a:rPr>
            <a:t>1. 20-30 byte packets were sent at 8 Hz.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2. There were 17 lost packets out of 2840 while the rocket was on the pad (interestingly, all within about a 100 sec span) and another 17 out of about 587 (2.8%) while the rocket was in the air. The club I was launching with uses a Wilson FX system, which based on the FCC ID uses XBee Pro HP’s. You had mentioned previously that you’ve seen other 900 Mhz systems affect Kate’s telemetry, has that ever been a concern for you for extreme high-altitude flights? I’m curious to try XTCU’s spectrum analyzer function at the next launch. </a:t>
          </a:r>
          <a:endParaRPr lang="en-US">
            <a:effectLst/>
          </a:endParaRPr>
        </a:p>
        <a:p>
          <a:r>
            <a:rPr lang="en-US" sz="1100" b="0" i="0" u="none" strike="noStrike">
              <a:solidFill>
                <a:schemeClr val="dk1"/>
              </a:solidFill>
              <a:effectLst/>
              <a:latin typeface="+mn-lt"/>
              <a:ea typeface="+mn-ea"/>
              <a:cs typeface="+mn-cs"/>
            </a:rPr>
            <a:t>3. The minimum RSSI value of -95 dB was lower than I was expecting to see for such a low altitude launch, but it was on ascent with a suboptimal antenna in a suboptimal location in the rocket, so maybe it’s not surprising? </a:t>
          </a:r>
          <a:r>
            <a:rPr lang="en-US">
              <a:effectLst/>
            </a:rPr>
            <a:t> </a:t>
          </a:r>
        </a:p>
        <a:p>
          <a:r>
            <a:rPr lang="en-US" sz="1100" b="0" i="0" u="none" strike="noStrike">
              <a:solidFill>
                <a:schemeClr val="dk1"/>
              </a:solidFill>
              <a:effectLst/>
              <a:latin typeface="+mn-lt"/>
              <a:ea typeface="+mn-ea"/>
              <a:cs typeface="+mn-cs"/>
            </a:rPr>
            <a:t>4. There were more packet drops in flight that I was expecting to see. I’m curious if I see this many with a better antenna/better placement in the rocket and/or more directional ground station antenna. </a:t>
          </a:r>
          <a:r>
            <a:rPr lang="en-US">
              <a:effectLst/>
            </a:rPr>
            <a:t> </a:t>
          </a:r>
        </a:p>
        <a:p>
          <a:endParaRPr lang="en-US" sz="1100" kern="1200">
            <a:effectLst/>
          </a:endParaRPr>
        </a:p>
        <a:p>
          <a:r>
            <a:rPr lang="en-US" sz="1100" kern="1200"/>
            <a:t>The 5 packet drops around T+40 may be due to another rocket being launched. </a:t>
          </a:r>
        </a:p>
      </xdr:txBody>
    </xdr:sp>
    <xdr:clientData/>
  </xdr:twoCellAnchor>
  <xdr:twoCellAnchor editAs="oneCell">
    <xdr:from>
      <xdr:col>9</xdr:col>
      <xdr:colOff>190500</xdr:colOff>
      <xdr:row>4</xdr:row>
      <xdr:rowOff>76200</xdr:rowOff>
    </xdr:from>
    <xdr:to>
      <xdr:col>13</xdr:col>
      <xdr:colOff>643890</xdr:colOff>
      <xdr:row>25</xdr:row>
      <xdr:rowOff>3810</xdr:rowOff>
    </xdr:to>
    <xdr:pic>
      <xdr:nvPicPr>
        <xdr:cNvPr id="9" name="Picture 8">
          <a:extLst>
            <a:ext uri="{FF2B5EF4-FFF2-40B4-BE49-F238E27FC236}">
              <a16:creationId xmlns:a16="http://schemas.microsoft.com/office/drawing/2014/main" id="{ED7CD973-7A42-0D74-8AC9-1D66B4186CFB}"/>
            </a:ext>
            <a:ext uri="{147F2762-F138-4A5C-976F-8EAC2B608ADB}">
              <a16:predDERef xmlns:a16="http://schemas.microsoft.com/office/drawing/2014/main" pred="{FA8908FA-B5F0-7CEA-F063-A0625EEA4F19}"/>
            </a:ext>
          </a:extLst>
        </xdr:cNvPr>
        <xdr:cNvPicPr>
          <a:picLocks noChangeAspect="1"/>
        </xdr:cNvPicPr>
      </xdr:nvPicPr>
      <xdr:blipFill>
        <a:blip xmlns:r="http://schemas.openxmlformats.org/officeDocument/2006/relationships" r:embed="rId1"/>
        <a:stretch>
          <a:fillRect/>
        </a:stretch>
      </xdr:blipFill>
      <xdr:spPr>
        <a:xfrm>
          <a:off x="8896350" y="904875"/>
          <a:ext cx="3038475" cy="4572000"/>
        </a:xfrm>
        <a:prstGeom prst="rect">
          <a:avLst/>
        </a:prstGeom>
      </xdr:spPr>
    </xdr:pic>
    <xdr:clientData/>
  </xdr:twoCellAnchor>
  <xdr:twoCellAnchor editAs="oneCell">
    <xdr:from>
      <xdr:col>13</xdr:col>
      <xdr:colOff>619125</xdr:colOff>
      <xdr:row>33</xdr:row>
      <xdr:rowOff>85725</xdr:rowOff>
    </xdr:from>
    <xdr:to>
      <xdr:col>21</xdr:col>
      <xdr:colOff>194310</xdr:colOff>
      <xdr:row>58</xdr:row>
      <xdr:rowOff>3810</xdr:rowOff>
    </xdr:to>
    <xdr:pic>
      <xdr:nvPicPr>
        <xdr:cNvPr id="2" name="Picture 1">
          <a:extLst>
            <a:ext uri="{FF2B5EF4-FFF2-40B4-BE49-F238E27FC236}">
              <a16:creationId xmlns:a16="http://schemas.microsoft.com/office/drawing/2014/main" id="{98F5A346-8054-4EBB-9A05-8EBE0F26F1F5}"/>
            </a:ext>
            <a:ext uri="{147F2762-F138-4A5C-976F-8EAC2B608ADB}">
              <a16:predDERef xmlns:a16="http://schemas.microsoft.com/office/drawing/2014/main" pred="{ED7CD973-7A42-0D74-8AC9-1D66B4186CFB}"/>
            </a:ext>
          </a:extLst>
        </xdr:cNvPr>
        <xdr:cNvPicPr>
          <a:picLocks noChangeAspect="1"/>
        </xdr:cNvPicPr>
      </xdr:nvPicPr>
      <xdr:blipFill>
        <a:blip xmlns:r="http://schemas.openxmlformats.org/officeDocument/2006/relationships" r:embed="rId2"/>
        <a:stretch>
          <a:fillRect/>
        </a:stretch>
      </xdr:blipFill>
      <xdr:spPr>
        <a:xfrm>
          <a:off x="11915775" y="9344025"/>
          <a:ext cx="8220075" cy="4248150"/>
        </a:xfrm>
        <a:prstGeom prst="rect">
          <a:avLst/>
        </a:prstGeom>
      </xdr:spPr>
    </xdr:pic>
    <xdr:clientData/>
  </xdr:twoCellAnchor>
  <xdr:twoCellAnchor editAs="oneCell">
    <xdr:from>
      <xdr:col>14</xdr:col>
      <xdr:colOff>228600</xdr:colOff>
      <xdr:row>4</xdr:row>
      <xdr:rowOff>123825</xdr:rowOff>
    </xdr:from>
    <xdr:to>
      <xdr:col>19</xdr:col>
      <xdr:colOff>838200</xdr:colOff>
      <xdr:row>12</xdr:row>
      <xdr:rowOff>110490</xdr:rowOff>
    </xdr:to>
    <xdr:pic>
      <xdr:nvPicPr>
        <xdr:cNvPr id="3" name="Picture 2">
          <a:extLst>
            <a:ext uri="{FF2B5EF4-FFF2-40B4-BE49-F238E27FC236}">
              <a16:creationId xmlns:a16="http://schemas.microsoft.com/office/drawing/2014/main" id="{67C09778-CE1E-A885-07A1-405AD24C9DD7}"/>
            </a:ext>
            <a:ext uri="{147F2762-F138-4A5C-976F-8EAC2B608ADB}">
              <a16:predDERef xmlns:a16="http://schemas.microsoft.com/office/drawing/2014/main" pred="{98F5A346-8054-4EBB-9A05-8EBE0F26F1F5}"/>
            </a:ext>
          </a:extLst>
        </xdr:cNvPr>
        <xdr:cNvPicPr>
          <a:picLocks noChangeAspect="1"/>
        </xdr:cNvPicPr>
      </xdr:nvPicPr>
      <xdr:blipFill>
        <a:blip xmlns:r="http://schemas.openxmlformats.org/officeDocument/2006/relationships" r:embed="rId3"/>
        <a:stretch>
          <a:fillRect/>
        </a:stretch>
      </xdr:blipFill>
      <xdr:spPr>
        <a:xfrm>
          <a:off x="12296775" y="952500"/>
          <a:ext cx="5343525" cy="2266950"/>
        </a:xfrm>
        <a:prstGeom prst="rect">
          <a:avLst/>
        </a:prstGeom>
      </xdr:spPr>
    </xdr:pic>
    <xdr:clientData/>
  </xdr:twoCellAnchor>
  <xdr:twoCellAnchor editAs="oneCell">
    <xdr:from>
      <xdr:col>14</xdr:col>
      <xdr:colOff>219075</xdr:colOff>
      <xdr:row>13</xdr:row>
      <xdr:rowOff>171450</xdr:rowOff>
    </xdr:from>
    <xdr:to>
      <xdr:col>19</xdr:col>
      <xdr:colOff>842010</xdr:colOff>
      <xdr:row>26</xdr:row>
      <xdr:rowOff>110490</xdr:rowOff>
    </xdr:to>
    <xdr:pic>
      <xdr:nvPicPr>
        <xdr:cNvPr id="4" name="Picture 3">
          <a:extLst>
            <a:ext uri="{FF2B5EF4-FFF2-40B4-BE49-F238E27FC236}">
              <a16:creationId xmlns:a16="http://schemas.microsoft.com/office/drawing/2014/main" id="{BC499A8A-098F-5439-173B-31041DDF5AEC}"/>
            </a:ext>
            <a:ext uri="{147F2762-F138-4A5C-976F-8EAC2B608ADB}">
              <a16:predDERef xmlns:a16="http://schemas.microsoft.com/office/drawing/2014/main" pred="{67C09778-CE1E-A885-07A1-405AD24C9DD7}"/>
            </a:ext>
          </a:extLst>
        </xdr:cNvPr>
        <xdr:cNvPicPr>
          <a:picLocks noChangeAspect="1"/>
        </xdr:cNvPicPr>
      </xdr:nvPicPr>
      <xdr:blipFill>
        <a:blip xmlns:r="http://schemas.openxmlformats.org/officeDocument/2006/relationships" r:embed="rId4"/>
        <a:stretch>
          <a:fillRect/>
        </a:stretch>
      </xdr:blipFill>
      <xdr:spPr>
        <a:xfrm>
          <a:off x="12287250" y="3467100"/>
          <a:ext cx="5362575" cy="2286000"/>
        </a:xfrm>
        <a:prstGeom prst="rect">
          <a:avLst/>
        </a:prstGeom>
      </xdr:spPr>
    </xdr:pic>
    <xdr:clientData/>
  </xdr:twoCellAnchor>
  <xdr:twoCellAnchor editAs="oneCell">
    <xdr:from>
      <xdr:col>19</xdr:col>
      <xdr:colOff>1066800</xdr:colOff>
      <xdr:row>4</xdr:row>
      <xdr:rowOff>85725</xdr:rowOff>
    </xdr:from>
    <xdr:to>
      <xdr:col>26</xdr:col>
      <xdr:colOff>34290</xdr:colOff>
      <xdr:row>12</xdr:row>
      <xdr:rowOff>118110</xdr:rowOff>
    </xdr:to>
    <xdr:pic>
      <xdr:nvPicPr>
        <xdr:cNvPr id="5" name="Picture 4">
          <a:extLst>
            <a:ext uri="{FF2B5EF4-FFF2-40B4-BE49-F238E27FC236}">
              <a16:creationId xmlns:a16="http://schemas.microsoft.com/office/drawing/2014/main" id="{DC8E3DDF-419A-60E6-D09C-90E204C4782A}"/>
            </a:ext>
            <a:ext uri="{147F2762-F138-4A5C-976F-8EAC2B608ADB}">
              <a16:predDERef xmlns:a16="http://schemas.microsoft.com/office/drawing/2014/main" pred="{BC499A8A-098F-5439-173B-31041DDF5AEC}"/>
            </a:ext>
          </a:extLst>
        </xdr:cNvPr>
        <xdr:cNvPicPr>
          <a:picLocks noChangeAspect="1"/>
        </xdr:cNvPicPr>
      </xdr:nvPicPr>
      <xdr:blipFill>
        <a:blip xmlns:r="http://schemas.openxmlformats.org/officeDocument/2006/relationships" r:embed="rId5"/>
        <a:stretch>
          <a:fillRect/>
        </a:stretch>
      </xdr:blipFill>
      <xdr:spPr>
        <a:xfrm>
          <a:off x="17868900" y="914400"/>
          <a:ext cx="5486400" cy="2324100"/>
        </a:xfrm>
        <a:prstGeom prst="rect">
          <a:avLst/>
        </a:prstGeom>
      </xdr:spPr>
    </xdr:pic>
    <xdr:clientData/>
  </xdr:twoCellAnchor>
  <xdr:twoCellAnchor editAs="oneCell">
    <xdr:from>
      <xdr:col>19</xdr:col>
      <xdr:colOff>990600</xdr:colOff>
      <xdr:row>13</xdr:row>
      <xdr:rowOff>142875</xdr:rowOff>
    </xdr:from>
    <xdr:to>
      <xdr:col>25</xdr:col>
      <xdr:colOff>499110</xdr:colOff>
      <xdr:row>26</xdr:row>
      <xdr:rowOff>110490</xdr:rowOff>
    </xdr:to>
    <xdr:pic>
      <xdr:nvPicPr>
        <xdr:cNvPr id="6" name="Picture 5">
          <a:extLst>
            <a:ext uri="{FF2B5EF4-FFF2-40B4-BE49-F238E27FC236}">
              <a16:creationId xmlns:a16="http://schemas.microsoft.com/office/drawing/2014/main" id="{1F5E316B-45AF-12EE-62CF-E8389AFCDA43}"/>
            </a:ext>
            <a:ext uri="{147F2762-F138-4A5C-976F-8EAC2B608ADB}">
              <a16:predDERef xmlns:a16="http://schemas.microsoft.com/office/drawing/2014/main" pred="{DC8E3DDF-419A-60E6-D09C-90E204C4782A}"/>
            </a:ext>
          </a:extLst>
        </xdr:cNvPr>
        <xdr:cNvPicPr>
          <a:picLocks noChangeAspect="1"/>
        </xdr:cNvPicPr>
      </xdr:nvPicPr>
      <xdr:blipFill>
        <a:blip xmlns:r="http://schemas.openxmlformats.org/officeDocument/2006/relationships" r:embed="rId6"/>
        <a:stretch>
          <a:fillRect/>
        </a:stretch>
      </xdr:blipFill>
      <xdr:spPr>
        <a:xfrm>
          <a:off x="17792700" y="3438525"/>
          <a:ext cx="5438775" cy="2305050"/>
        </a:xfrm>
        <a:prstGeom prst="rect">
          <a:avLst/>
        </a:prstGeom>
      </xdr:spPr>
    </xdr:pic>
    <xdr:clientData/>
  </xdr:twoCellAnchor>
  <xdr:twoCellAnchor editAs="oneCell">
    <xdr:from>
      <xdr:col>9</xdr:col>
      <xdr:colOff>161925</xdr:colOff>
      <xdr:row>28</xdr:row>
      <xdr:rowOff>38100</xdr:rowOff>
    </xdr:from>
    <xdr:to>
      <xdr:col>14</xdr:col>
      <xdr:colOff>1371600</xdr:colOff>
      <xdr:row>30</xdr:row>
      <xdr:rowOff>1062990</xdr:rowOff>
    </xdr:to>
    <xdr:pic>
      <xdr:nvPicPr>
        <xdr:cNvPr id="7" name="Picture 6">
          <a:extLst>
            <a:ext uri="{FF2B5EF4-FFF2-40B4-BE49-F238E27FC236}">
              <a16:creationId xmlns:a16="http://schemas.microsoft.com/office/drawing/2014/main" id="{EF9B6FCC-3362-0D8C-A3EC-91007B0257BC}"/>
            </a:ext>
            <a:ext uri="{147F2762-F138-4A5C-976F-8EAC2B608ADB}">
              <a16:predDERef xmlns:a16="http://schemas.microsoft.com/office/drawing/2014/main" pred="{1F5E316B-45AF-12EE-62CF-E8389AFCDA43}"/>
            </a:ext>
          </a:extLst>
        </xdr:cNvPr>
        <xdr:cNvPicPr>
          <a:picLocks noChangeAspect="1"/>
        </xdr:cNvPicPr>
      </xdr:nvPicPr>
      <xdr:blipFill>
        <a:blip xmlns:r="http://schemas.openxmlformats.org/officeDocument/2006/relationships" r:embed="rId7"/>
        <a:stretch>
          <a:fillRect/>
        </a:stretch>
      </xdr:blipFill>
      <xdr:spPr>
        <a:xfrm>
          <a:off x="8867775" y="6048375"/>
          <a:ext cx="4572000" cy="2733675"/>
        </a:xfrm>
        <a:prstGeom prst="rect">
          <a:avLst/>
        </a:prstGeom>
      </xdr:spPr>
    </xdr:pic>
    <xdr:clientData/>
  </xdr:twoCellAnchor>
  <xdr:twoCellAnchor editAs="oneCell">
    <xdr:from>
      <xdr:col>15</xdr:col>
      <xdr:colOff>637062</xdr:colOff>
      <xdr:row>28</xdr:row>
      <xdr:rowOff>22634</xdr:rowOff>
    </xdr:from>
    <xdr:to>
      <xdr:col>19</xdr:col>
      <xdr:colOff>1905792</xdr:colOff>
      <xdr:row>30</xdr:row>
      <xdr:rowOff>1017044</xdr:rowOff>
    </xdr:to>
    <xdr:pic>
      <xdr:nvPicPr>
        <xdr:cNvPr id="8" name="Picture 7">
          <a:extLst>
            <a:ext uri="{FF2B5EF4-FFF2-40B4-BE49-F238E27FC236}">
              <a16:creationId xmlns:a16="http://schemas.microsoft.com/office/drawing/2014/main" id="{C7A90E4A-58E8-C437-450C-19A1192709D2}"/>
            </a:ext>
            <a:ext uri="{147F2762-F138-4A5C-976F-8EAC2B608ADB}">
              <a16:predDERef xmlns:a16="http://schemas.microsoft.com/office/drawing/2014/main" pred="{EF9B6FCC-3362-0D8C-A3EC-91007B0257BC}"/>
            </a:ext>
          </a:extLst>
        </xdr:cNvPr>
        <xdr:cNvPicPr>
          <a:picLocks noChangeAspect="1"/>
        </xdr:cNvPicPr>
      </xdr:nvPicPr>
      <xdr:blipFill>
        <a:blip xmlns:r="http://schemas.openxmlformats.org/officeDocument/2006/relationships" r:embed="rId8"/>
        <a:stretch>
          <a:fillRect/>
        </a:stretch>
      </xdr:blipFill>
      <xdr:spPr>
        <a:xfrm>
          <a:off x="14171993" y="6171446"/>
          <a:ext cx="4573245" cy="271456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0C22-492F-48A3-8C20-0569F25F4AAA}">
  <sheetPr codeName="Sheet5"/>
  <dimension ref="C3:F28"/>
  <sheetViews>
    <sheetView topLeftCell="A13" zoomScale="85" zoomScaleNormal="85" workbookViewId="0">
      <selection activeCell="C3" sqref="C3:D3"/>
    </sheetView>
  </sheetViews>
  <sheetFormatPr defaultRowHeight="15"/>
  <cols>
    <col min="6" max="6" width="17.140625" customWidth="1"/>
  </cols>
  <sheetData>
    <row r="3" spans="3:6">
      <c r="C3" s="78" t="s">
        <v>0</v>
      </c>
      <c r="D3" s="79"/>
      <c r="E3" s="13"/>
    </row>
    <row r="4" spans="3:6">
      <c r="C4" s="13" t="s">
        <v>1</v>
      </c>
      <c r="D4" s="13" t="s">
        <v>2</v>
      </c>
      <c r="E4" s="13" t="s">
        <v>3</v>
      </c>
    </row>
    <row r="5" spans="3:6">
      <c r="C5" s="13">
        <v>1</v>
      </c>
      <c r="D5" s="13">
        <v>25</v>
      </c>
      <c r="E5" s="13" t="s">
        <v>4</v>
      </c>
      <c r="F5" t="s">
        <v>5</v>
      </c>
    </row>
    <row r="6" spans="3:6">
      <c r="C6" s="13">
        <v>2</v>
      </c>
      <c r="D6" s="13">
        <v>585</v>
      </c>
      <c r="E6" s="13" t="s">
        <v>6</v>
      </c>
    </row>
    <row r="7" spans="3:6">
      <c r="C7" s="13">
        <v>3</v>
      </c>
      <c r="D7" s="13">
        <v>558</v>
      </c>
      <c r="E7" s="13" t="s">
        <v>6</v>
      </c>
    </row>
    <row r="8" spans="3:6">
      <c r="C8" s="13">
        <v>4</v>
      </c>
      <c r="D8" s="13">
        <v>580</v>
      </c>
      <c r="E8" s="13" t="s">
        <v>6</v>
      </c>
    </row>
    <row r="9" spans="3:6">
      <c r="C9" s="13">
        <v>5</v>
      </c>
      <c r="D9" s="13">
        <v>441</v>
      </c>
      <c r="E9" s="13" t="s">
        <v>6</v>
      </c>
    </row>
    <row r="10" spans="3:6">
      <c r="C10" s="13">
        <v>6</v>
      </c>
      <c r="D10" s="13">
        <v>1952</v>
      </c>
      <c r="E10" s="13" t="s">
        <v>6</v>
      </c>
      <c r="F10" t="s">
        <v>7</v>
      </c>
    </row>
    <row r="11" spans="3:6">
      <c r="C11" s="13">
        <v>7</v>
      </c>
      <c r="D11" s="13">
        <v>1669</v>
      </c>
      <c r="E11" s="13" t="s">
        <v>8</v>
      </c>
    </row>
    <row r="12" spans="3:6">
      <c r="C12" s="13">
        <v>8</v>
      </c>
      <c r="D12" s="13">
        <v>717</v>
      </c>
      <c r="E12" s="13" t="s">
        <v>4</v>
      </c>
      <c r="F12" t="s">
        <v>9</v>
      </c>
    </row>
    <row r="13" spans="3:6">
      <c r="C13" s="13">
        <v>9</v>
      </c>
      <c r="D13" s="13">
        <v>3050</v>
      </c>
      <c r="E13" s="13" t="s">
        <v>8</v>
      </c>
    </row>
    <row r="14" spans="3:6">
      <c r="C14" s="13">
        <v>10</v>
      </c>
      <c r="D14" s="13">
        <v>2975</v>
      </c>
      <c r="E14" s="13" t="s">
        <v>6</v>
      </c>
    </row>
    <row r="15" spans="3:6">
      <c r="C15" s="13">
        <v>11</v>
      </c>
      <c r="D15" s="13">
        <v>2408</v>
      </c>
      <c r="E15" s="13" t="s">
        <v>4</v>
      </c>
      <c r="F15" t="s">
        <v>10</v>
      </c>
    </row>
    <row r="16" spans="3:6">
      <c r="C16" s="13">
        <v>12</v>
      </c>
      <c r="D16" s="13">
        <v>612</v>
      </c>
      <c r="E16" s="13" t="s">
        <v>6</v>
      </c>
    </row>
    <row r="17" spans="3:6">
      <c r="C17" s="13">
        <v>13</v>
      </c>
      <c r="D17" s="13">
        <v>2385</v>
      </c>
      <c r="E17" s="13" t="s">
        <v>6</v>
      </c>
    </row>
    <row r="18" spans="3:6">
      <c r="C18" s="13">
        <v>14</v>
      </c>
      <c r="D18" s="13">
        <v>3140</v>
      </c>
      <c r="E18" s="13" t="s">
        <v>6</v>
      </c>
    </row>
    <row r="19" spans="3:6">
      <c r="C19" s="13">
        <v>15</v>
      </c>
      <c r="D19" s="13">
        <v>3065</v>
      </c>
      <c r="E19" s="13" t="s">
        <v>6</v>
      </c>
    </row>
    <row r="20" spans="3:6">
      <c r="C20" s="13">
        <v>16</v>
      </c>
      <c r="D20" s="13">
        <v>3060</v>
      </c>
      <c r="E20" s="13" t="s">
        <v>6</v>
      </c>
    </row>
    <row r="21" spans="3:6">
      <c r="C21" s="13">
        <v>17</v>
      </c>
      <c r="D21" s="13">
        <v>3100</v>
      </c>
      <c r="E21" s="13" t="s">
        <v>6</v>
      </c>
    </row>
    <row r="22" spans="3:6">
      <c r="C22" s="13">
        <v>18</v>
      </c>
      <c r="D22" s="13">
        <v>3200</v>
      </c>
      <c r="E22" s="13" t="s">
        <v>4</v>
      </c>
      <c r="F22" t="s">
        <v>11</v>
      </c>
    </row>
    <row r="23" spans="3:6">
      <c r="C23" s="13">
        <v>19</v>
      </c>
      <c r="D23" s="13">
        <v>2600</v>
      </c>
      <c r="E23" s="13" t="s">
        <v>6</v>
      </c>
      <c r="F23" t="s">
        <v>12</v>
      </c>
    </row>
    <row r="28" spans="3:6">
      <c r="C28" s="13" t="s">
        <v>13</v>
      </c>
      <c r="D28" s="13">
        <f>SUM(D5:D27)</f>
        <v>36122</v>
      </c>
      <c r="E28" s="13" t="s">
        <v>14</v>
      </c>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DC54-357F-4E65-A98A-47751F0257F2}">
  <sheetPr>
    <pageSetUpPr fitToPage="1"/>
  </sheetPr>
  <dimension ref="A1:V137"/>
  <sheetViews>
    <sheetView tabSelected="1" topLeftCell="F14" zoomScale="101" zoomScaleNormal="100" workbookViewId="0">
      <selection activeCell="P31" sqref="P31"/>
    </sheetView>
  </sheetViews>
  <sheetFormatPr defaultRowHeight="15"/>
  <cols>
    <col min="1" max="1" width="19.7109375" style="1" customWidth="1"/>
    <col min="2" max="2" width="46" style="2" customWidth="1"/>
    <col min="3" max="3" width="10" customWidth="1"/>
    <col min="4" max="4" width="12.140625" customWidth="1"/>
    <col min="5" max="5" width="5.7109375" customWidth="1"/>
    <col min="6" max="6" width="8" customWidth="1"/>
    <col min="7" max="7" width="10.7109375" customWidth="1"/>
    <col min="11" max="11" width="9.28515625" customWidth="1"/>
    <col min="12" max="12" width="9.5703125" customWidth="1"/>
    <col min="13" max="13" width="10.85546875" bestFit="1" customWidth="1"/>
    <col min="14" max="14" width="11.5703125" bestFit="1" customWidth="1"/>
    <col min="15" max="15" width="21.5703125" bestFit="1" customWidth="1"/>
    <col min="16" max="16" width="22" bestFit="1" customWidth="1"/>
    <col min="20" max="20" width="28.7109375" bestFit="1" customWidth="1"/>
    <col min="21" max="21" width="18.28515625" bestFit="1" customWidth="1"/>
    <col min="22" max="22" width="14.42578125" bestFit="1" customWidth="1"/>
  </cols>
  <sheetData>
    <row r="1" spans="1:22" ht="15.75" thickBot="1">
      <c r="B1" s="1" t="s">
        <v>15</v>
      </c>
      <c r="C1" s="20" t="s">
        <v>16</v>
      </c>
      <c r="G1" s="1" t="s">
        <v>17</v>
      </c>
    </row>
    <row r="2" spans="1:22">
      <c r="A2" s="143" t="s">
        <v>18</v>
      </c>
      <c r="B2" s="144"/>
      <c r="C2" s="144"/>
      <c r="D2" s="144"/>
      <c r="E2" s="145"/>
      <c r="F2" s="145"/>
      <c r="G2" s="146"/>
    </row>
    <row r="3" spans="1:22" ht="18.75">
      <c r="A3" s="21" t="s">
        <v>19</v>
      </c>
      <c r="B3" s="147">
        <v>45709</v>
      </c>
      <c r="C3" s="148"/>
      <c r="D3" s="149"/>
      <c r="E3" s="22"/>
      <c r="F3" s="23"/>
      <c r="G3" s="24"/>
    </row>
    <row r="4" spans="1:22" ht="18.75">
      <c r="A4" s="21" t="s">
        <v>20</v>
      </c>
      <c r="B4" s="150" t="s">
        <v>21</v>
      </c>
      <c r="C4" s="151"/>
      <c r="D4" s="152"/>
      <c r="E4" s="25"/>
      <c r="F4" s="26"/>
      <c r="G4" s="27"/>
    </row>
    <row r="5" spans="1:22" ht="19.5" customHeight="1">
      <c r="A5" s="21" t="s">
        <v>22</v>
      </c>
      <c r="B5" s="153">
        <v>1</v>
      </c>
      <c r="C5" s="153"/>
      <c r="D5" s="153"/>
      <c r="E5" s="154" t="s">
        <v>23</v>
      </c>
      <c r="F5" s="155"/>
      <c r="G5" s="68" t="s">
        <v>24</v>
      </c>
    </row>
    <row r="6" spans="1:22" ht="70.5" customHeight="1">
      <c r="A6" s="28" t="s">
        <v>25</v>
      </c>
      <c r="B6" s="156" t="s">
        <v>26</v>
      </c>
      <c r="C6" s="157"/>
      <c r="D6" s="158"/>
      <c r="E6" s="159" t="s">
        <v>6</v>
      </c>
      <c r="F6" s="160"/>
      <c r="G6" s="69"/>
    </row>
    <row r="7" spans="1:22" ht="15" customHeight="1">
      <c r="A7" s="135" t="s">
        <v>27</v>
      </c>
      <c r="B7" s="138" t="s">
        <v>28</v>
      </c>
      <c r="C7" s="138"/>
      <c r="D7" s="138"/>
      <c r="E7" s="139" t="s">
        <v>6</v>
      </c>
      <c r="F7" s="140"/>
      <c r="G7" s="72"/>
      <c r="U7" s="16"/>
      <c r="V7" s="16"/>
    </row>
    <row r="8" spans="1:22" ht="15" customHeight="1">
      <c r="A8" s="135"/>
      <c r="B8" s="116" t="s">
        <v>29</v>
      </c>
      <c r="C8" s="116"/>
      <c r="D8" s="116"/>
      <c r="E8" s="141" t="s">
        <v>6</v>
      </c>
      <c r="F8" s="141"/>
      <c r="G8" s="71" t="s">
        <v>30</v>
      </c>
      <c r="U8" s="16"/>
      <c r="V8" s="16"/>
    </row>
    <row r="9" spans="1:22" ht="15" customHeight="1">
      <c r="A9" s="135"/>
      <c r="B9" s="116" t="s">
        <v>31</v>
      </c>
      <c r="C9" s="116"/>
      <c r="D9" s="116"/>
      <c r="E9" s="141" t="s">
        <v>6</v>
      </c>
      <c r="F9" s="141"/>
      <c r="G9" s="71"/>
      <c r="U9" s="16"/>
      <c r="V9" s="16"/>
    </row>
    <row r="10" spans="1:22" ht="15" customHeight="1">
      <c r="A10" s="135"/>
      <c r="B10" s="116" t="s">
        <v>32</v>
      </c>
      <c r="C10" s="116"/>
      <c r="D10" s="116"/>
      <c r="E10" s="141" t="s">
        <v>6</v>
      </c>
      <c r="F10" s="141"/>
      <c r="G10" s="72"/>
      <c r="U10" s="16"/>
      <c r="V10" s="16"/>
    </row>
    <row r="11" spans="1:22" ht="15" customHeight="1">
      <c r="A11" s="136"/>
      <c r="B11" s="116" t="s">
        <v>33</v>
      </c>
      <c r="C11" s="116"/>
      <c r="D11" s="116"/>
      <c r="E11" s="142" t="s">
        <v>8</v>
      </c>
      <c r="F11" s="142"/>
      <c r="G11" s="71" t="s">
        <v>34</v>
      </c>
      <c r="T11" s="29"/>
      <c r="U11" s="13"/>
      <c r="V11" s="13"/>
    </row>
    <row r="12" spans="1:22" ht="15" customHeight="1">
      <c r="A12" s="136"/>
      <c r="B12" s="138" t="s">
        <v>35</v>
      </c>
      <c r="C12" s="138"/>
      <c r="D12" s="138"/>
      <c r="E12" s="140" t="s">
        <v>6</v>
      </c>
      <c r="F12" s="140"/>
      <c r="G12" s="72" t="s">
        <v>36</v>
      </c>
      <c r="T12" s="29"/>
      <c r="U12" s="13"/>
      <c r="V12" s="13"/>
    </row>
    <row r="13" spans="1:22">
      <c r="A13" s="136"/>
      <c r="B13" s="116" t="s">
        <v>37</v>
      </c>
      <c r="C13" s="116"/>
      <c r="D13" s="116"/>
      <c r="E13" s="141" t="s">
        <v>6</v>
      </c>
      <c r="F13" s="142"/>
      <c r="G13" s="72"/>
      <c r="T13" s="29"/>
      <c r="U13" s="30"/>
      <c r="V13" s="13"/>
    </row>
    <row r="14" spans="1:22">
      <c r="A14" s="136"/>
      <c r="B14" s="116" t="s">
        <v>38</v>
      </c>
      <c r="C14" s="116"/>
      <c r="D14" s="116"/>
      <c r="E14" s="141" t="s">
        <v>8</v>
      </c>
      <c r="F14" s="142"/>
      <c r="G14" s="72" t="s">
        <v>39</v>
      </c>
      <c r="T14" s="29"/>
      <c r="U14" s="30"/>
      <c r="V14" s="31"/>
    </row>
    <row r="15" spans="1:22">
      <c r="A15" s="136"/>
      <c r="B15" s="116" t="s">
        <v>40</v>
      </c>
      <c r="C15" s="116"/>
      <c r="D15" s="116"/>
      <c r="E15" s="141" t="s">
        <v>6</v>
      </c>
      <c r="F15" s="142"/>
      <c r="G15" s="72"/>
      <c r="T15" s="29"/>
      <c r="U15" s="30"/>
      <c r="V15" s="31"/>
    </row>
    <row r="16" spans="1:22">
      <c r="A16" s="136"/>
      <c r="B16" s="116" t="s">
        <v>41</v>
      </c>
      <c r="C16" s="116"/>
      <c r="D16" s="116"/>
      <c r="E16" s="141" t="s">
        <v>6</v>
      </c>
      <c r="F16" s="142"/>
      <c r="G16" s="72"/>
    </row>
    <row r="17" spans="1:7">
      <c r="A17" s="136"/>
      <c r="B17" s="138" t="s">
        <v>42</v>
      </c>
      <c r="C17" s="138"/>
      <c r="D17" s="138"/>
      <c r="E17" s="139" t="s">
        <v>6</v>
      </c>
      <c r="F17" s="139"/>
      <c r="G17" s="70"/>
    </row>
    <row r="18" spans="1:7">
      <c r="A18" s="137"/>
      <c r="B18" s="164" t="s">
        <v>43</v>
      </c>
      <c r="C18" s="165"/>
      <c r="D18" s="166"/>
      <c r="E18" s="167" t="s">
        <v>6</v>
      </c>
      <c r="F18" s="168"/>
      <c r="G18" s="73"/>
    </row>
    <row r="19" spans="1:7">
      <c r="A19" s="137"/>
      <c r="B19" s="164" t="s">
        <v>44</v>
      </c>
      <c r="C19" s="165"/>
      <c r="D19" s="166"/>
      <c r="E19" s="114" t="s">
        <v>6</v>
      </c>
      <c r="F19" s="115"/>
      <c r="G19" s="73"/>
    </row>
    <row r="20" spans="1:7">
      <c r="A20" s="137"/>
      <c r="B20" s="116" t="s">
        <v>45</v>
      </c>
      <c r="C20" s="116"/>
      <c r="D20" s="116"/>
      <c r="E20" s="114" t="s">
        <v>6</v>
      </c>
      <c r="F20" s="115"/>
      <c r="G20" s="73" t="s">
        <v>46</v>
      </c>
    </row>
    <row r="21" spans="1:7">
      <c r="A21" s="137"/>
      <c r="B21" s="111" t="s">
        <v>47</v>
      </c>
      <c r="C21" s="112"/>
      <c r="D21" s="113"/>
      <c r="E21" s="114" t="s">
        <v>6</v>
      </c>
      <c r="F21" s="115"/>
      <c r="G21" s="73"/>
    </row>
    <row r="22" spans="1:7">
      <c r="A22" s="137"/>
      <c r="B22" s="116" t="s">
        <v>48</v>
      </c>
      <c r="C22" s="116"/>
      <c r="D22" s="116"/>
      <c r="E22" s="114" t="s">
        <v>6</v>
      </c>
      <c r="F22" s="115"/>
      <c r="G22" s="73"/>
    </row>
    <row r="23" spans="1:7">
      <c r="A23" s="137"/>
      <c r="B23" s="116" t="s">
        <v>49</v>
      </c>
      <c r="C23" s="116"/>
      <c r="D23" s="116"/>
      <c r="E23" s="114" t="s">
        <v>8</v>
      </c>
      <c r="F23" s="115"/>
      <c r="G23" s="72" t="s">
        <v>50</v>
      </c>
    </row>
    <row r="24" spans="1:7">
      <c r="A24" s="32" t="s">
        <v>51</v>
      </c>
      <c r="B24" s="117" t="s">
        <v>52</v>
      </c>
      <c r="C24" s="118"/>
      <c r="D24" s="118"/>
      <c r="E24" s="118"/>
      <c r="F24" s="118"/>
      <c r="G24" s="119"/>
    </row>
    <row r="25" spans="1:7">
      <c r="A25" s="32" t="s">
        <v>53</v>
      </c>
      <c r="B25" s="33">
        <v>2600</v>
      </c>
      <c r="C25" s="12" t="s">
        <v>54</v>
      </c>
      <c r="D25" s="120"/>
      <c r="E25" s="120"/>
      <c r="F25" s="120"/>
      <c r="G25" s="121"/>
    </row>
    <row r="26" spans="1:7">
      <c r="A26" s="32" t="s">
        <v>55</v>
      </c>
      <c r="B26" s="33">
        <v>2625</v>
      </c>
      <c r="C26" s="12" t="s">
        <v>54</v>
      </c>
      <c r="D26" s="120"/>
      <c r="E26" s="120"/>
      <c r="F26" s="120"/>
      <c r="G26" s="121"/>
    </row>
    <row r="27" spans="1:7">
      <c r="A27" s="32" t="s">
        <v>56</v>
      </c>
      <c r="B27" s="33">
        <v>440</v>
      </c>
      <c r="C27" s="12" t="s">
        <v>57</v>
      </c>
      <c r="D27" s="120"/>
      <c r="E27" s="120"/>
      <c r="F27" s="120"/>
      <c r="G27" s="121"/>
    </row>
    <row r="28" spans="1:7">
      <c r="A28" s="32" t="s">
        <v>58</v>
      </c>
      <c r="B28" s="34">
        <v>11.3</v>
      </c>
      <c r="C28" s="12" t="s">
        <v>59</v>
      </c>
      <c r="D28" s="120"/>
      <c r="E28" s="120"/>
      <c r="F28" s="120"/>
      <c r="G28" s="121"/>
    </row>
    <row r="29" spans="1:7" ht="67.5" customHeight="1">
      <c r="A29" s="35" t="s">
        <v>60</v>
      </c>
      <c r="B29" s="122" t="s">
        <v>61</v>
      </c>
      <c r="C29" s="122"/>
      <c r="D29" s="122"/>
      <c r="E29" s="122"/>
      <c r="F29" s="122"/>
      <c r="G29" s="123"/>
    </row>
    <row r="30" spans="1:7" ht="67.5" customHeight="1">
      <c r="A30" s="35" t="s">
        <v>62</v>
      </c>
      <c r="B30" s="161" t="s">
        <v>63</v>
      </c>
      <c r="C30" s="162"/>
      <c r="D30" s="162"/>
      <c r="E30" s="162"/>
      <c r="F30" s="162"/>
      <c r="G30" s="163"/>
    </row>
    <row r="31" spans="1:7" ht="92.25" customHeight="1">
      <c r="A31" s="35" t="s">
        <v>64</v>
      </c>
      <c r="B31" s="161" t="s">
        <v>65</v>
      </c>
      <c r="C31" s="162"/>
      <c r="D31" s="162"/>
      <c r="E31" s="162"/>
      <c r="F31" s="162"/>
      <c r="G31" s="163"/>
    </row>
    <row r="32" spans="1:7">
      <c r="A32" s="124" t="s">
        <v>24</v>
      </c>
      <c r="B32" s="82"/>
      <c r="C32" s="82"/>
      <c r="D32" s="82"/>
      <c r="E32" s="82"/>
      <c r="F32" s="82"/>
      <c r="G32" s="125"/>
    </row>
    <row r="33" spans="1:12">
      <c r="A33" s="126" t="s">
        <v>66</v>
      </c>
      <c r="B33" s="127"/>
      <c r="C33" s="127"/>
      <c r="D33" s="127"/>
      <c r="E33" s="127"/>
      <c r="F33" s="127"/>
      <c r="G33" s="128"/>
    </row>
    <row r="34" spans="1:12">
      <c r="A34" s="129"/>
      <c r="B34" s="130"/>
      <c r="C34" s="130"/>
      <c r="D34" s="130"/>
      <c r="E34" s="130"/>
      <c r="F34" s="130"/>
      <c r="G34" s="131"/>
    </row>
    <row r="35" spans="1:12">
      <c r="A35" s="129"/>
      <c r="B35" s="130"/>
      <c r="C35" s="130"/>
      <c r="D35" s="130"/>
      <c r="E35" s="130"/>
      <c r="F35" s="130"/>
      <c r="G35" s="131"/>
    </row>
    <row r="36" spans="1:12">
      <c r="A36" s="129"/>
      <c r="B36" s="130"/>
      <c r="C36" s="130"/>
      <c r="D36" s="130"/>
      <c r="E36" s="130"/>
      <c r="F36" s="130"/>
      <c r="G36" s="131"/>
    </row>
    <row r="37" spans="1:12">
      <c r="A37" s="129"/>
      <c r="B37" s="130"/>
      <c r="C37" s="130"/>
      <c r="D37" s="130"/>
      <c r="E37" s="130"/>
      <c r="F37" s="130"/>
      <c r="G37" s="131"/>
    </row>
    <row r="38" spans="1:12">
      <c r="A38" s="129"/>
      <c r="B38" s="130"/>
      <c r="C38" s="130"/>
      <c r="D38" s="130"/>
      <c r="E38" s="130"/>
      <c r="F38" s="130"/>
      <c r="G38" s="131"/>
    </row>
    <row r="39" spans="1:12">
      <c r="A39" s="129"/>
      <c r="B39" s="130"/>
      <c r="C39" s="130"/>
      <c r="D39" s="130"/>
      <c r="E39" s="130"/>
      <c r="F39" s="130"/>
      <c r="G39" s="131"/>
    </row>
    <row r="40" spans="1:12">
      <c r="A40" s="129"/>
      <c r="B40" s="130"/>
      <c r="C40" s="130"/>
      <c r="D40" s="130"/>
      <c r="E40" s="130"/>
      <c r="F40" s="130"/>
      <c r="G40" s="131"/>
    </row>
    <row r="41" spans="1:12">
      <c r="A41" s="129"/>
      <c r="B41" s="130"/>
      <c r="C41" s="130"/>
      <c r="D41" s="130"/>
      <c r="E41" s="130"/>
      <c r="F41" s="130"/>
      <c r="G41" s="131"/>
    </row>
    <row r="42" spans="1:12">
      <c r="A42" s="129"/>
      <c r="B42" s="130"/>
      <c r="C42" s="130"/>
      <c r="D42" s="130"/>
      <c r="E42" s="130"/>
      <c r="F42" s="130"/>
      <c r="G42" s="131"/>
    </row>
    <row r="43" spans="1:12">
      <c r="A43" s="129"/>
      <c r="B43" s="130"/>
      <c r="C43" s="130"/>
      <c r="D43" s="130"/>
      <c r="E43" s="130"/>
      <c r="F43" s="130"/>
      <c r="G43" s="131"/>
    </row>
    <row r="44" spans="1:12" ht="15.75" thickBot="1">
      <c r="A44" s="132"/>
      <c r="B44" s="133"/>
      <c r="C44" s="133"/>
      <c r="D44" s="133"/>
      <c r="E44" s="133"/>
      <c r="F44" s="133"/>
      <c r="G44" s="134"/>
    </row>
    <row r="45" spans="1:12" ht="6.75" customHeight="1">
      <c r="A45" s="17"/>
      <c r="B45" s="18"/>
      <c r="C45" s="36"/>
      <c r="D45" s="36"/>
      <c r="E45" s="36"/>
      <c r="F45" s="36"/>
    </row>
    <row r="46" spans="1:12">
      <c r="A46" s="82" t="s">
        <v>67</v>
      </c>
      <c r="B46" s="82"/>
      <c r="C46" s="82"/>
      <c r="D46" s="82"/>
      <c r="E46" s="82"/>
      <c r="F46" s="82"/>
      <c r="G46" s="82"/>
      <c r="K46" t="s">
        <v>68</v>
      </c>
    </row>
    <row r="47" spans="1:12">
      <c r="A47" s="37" t="s">
        <v>69</v>
      </c>
      <c r="B47" s="38">
        <v>2.6970000000000001</v>
      </c>
      <c r="C47" s="12" t="s">
        <v>70</v>
      </c>
      <c r="D47" s="85" t="s">
        <v>71</v>
      </c>
      <c r="E47" s="90"/>
      <c r="F47" s="90"/>
      <c r="G47" s="90"/>
      <c r="K47" s="1" t="s">
        <v>72</v>
      </c>
      <c r="L47">
        <v>340.7</v>
      </c>
    </row>
    <row r="48" spans="1:12">
      <c r="A48" s="37" t="s">
        <v>73</v>
      </c>
      <c r="B48" s="38">
        <v>42</v>
      </c>
      <c r="C48" s="12" t="s">
        <v>70</v>
      </c>
      <c r="D48" s="90"/>
      <c r="E48" s="90"/>
      <c r="F48" s="90"/>
      <c r="G48" s="90"/>
      <c r="K48" s="1" t="s">
        <v>74</v>
      </c>
      <c r="L48">
        <v>144.80000000000001</v>
      </c>
    </row>
    <row r="49" spans="1:12">
      <c r="A49" s="37" t="s">
        <v>75</v>
      </c>
      <c r="B49" s="15">
        <f>L53</f>
        <v>1786.9</v>
      </c>
      <c r="C49" s="12" t="s">
        <v>76</v>
      </c>
      <c r="D49" s="90"/>
      <c r="E49" s="90"/>
      <c r="F49" s="90"/>
      <c r="G49" s="90"/>
      <c r="K49" s="1" t="s">
        <v>77</v>
      </c>
      <c r="L49">
        <v>92</v>
      </c>
    </row>
    <row r="50" spans="1:12">
      <c r="A50" s="37" t="s">
        <v>78</v>
      </c>
      <c r="B50" s="15">
        <v>22.75</v>
      </c>
      <c r="C50" s="12" t="s">
        <v>70</v>
      </c>
      <c r="D50" s="90"/>
      <c r="E50" s="90"/>
      <c r="F50" s="90"/>
      <c r="G50" s="90"/>
      <c r="K50" s="1" t="s">
        <v>79</v>
      </c>
      <c r="L50">
        <v>608.70000000000005</v>
      </c>
    </row>
    <row r="51" spans="1:12">
      <c r="A51" s="37" t="s">
        <v>80</v>
      </c>
      <c r="B51" s="15">
        <v>25</v>
      </c>
      <c r="C51" s="12" t="s">
        <v>81</v>
      </c>
      <c r="D51" s="90"/>
      <c r="E51" s="90"/>
      <c r="F51" s="90"/>
      <c r="G51" s="90"/>
      <c r="J51" s="1"/>
      <c r="K51" s="1" t="s">
        <v>82</v>
      </c>
      <c r="L51">
        <v>600.70000000000005</v>
      </c>
    </row>
    <row r="52" spans="1:12">
      <c r="A52" s="37" t="s">
        <v>83</v>
      </c>
      <c r="B52" s="38">
        <v>346.8</v>
      </c>
      <c r="C52" s="12" t="s">
        <v>76</v>
      </c>
      <c r="D52" s="39" t="s">
        <v>84</v>
      </c>
      <c r="E52" s="110"/>
      <c r="F52" s="110"/>
      <c r="G52" s="40" t="s">
        <v>76</v>
      </c>
      <c r="J52" s="1"/>
    </row>
    <row r="53" spans="1:12">
      <c r="A53" s="37" t="s">
        <v>85</v>
      </c>
      <c r="B53" s="41">
        <f>B49+B52</f>
        <v>2133.7000000000003</v>
      </c>
      <c r="C53" s="14" t="s">
        <v>76</v>
      </c>
      <c r="D53" s="42"/>
      <c r="E53" s="43"/>
      <c r="F53" s="43"/>
      <c r="G53" s="44"/>
      <c r="J53" s="1"/>
      <c r="K53" s="1" t="s">
        <v>86</v>
      </c>
      <c r="L53">
        <f>SUM(L47:L52)</f>
        <v>1786.9</v>
      </c>
    </row>
    <row r="54" spans="1:12">
      <c r="A54" s="37" t="s">
        <v>87</v>
      </c>
      <c r="B54" s="38">
        <v>2.38</v>
      </c>
      <c r="C54" s="14" t="s">
        <v>88</v>
      </c>
      <c r="D54" s="45"/>
      <c r="E54" s="11"/>
      <c r="F54" s="11"/>
      <c r="G54" s="46"/>
      <c r="J54" s="1"/>
    </row>
    <row r="55" spans="1:12">
      <c r="A55" s="37" t="s">
        <v>87</v>
      </c>
      <c r="B55" s="47">
        <f>B54*B47/B48</f>
        <v>0.15282999999999999</v>
      </c>
      <c r="C55" s="14" t="s">
        <v>89</v>
      </c>
      <c r="D55" s="48"/>
      <c r="E55" s="107"/>
      <c r="F55" s="107"/>
      <c r="G55" s="49"/>
      <c r="J55" s="1"/>
    </row>
    <row r="56" spans="1:12" ht="5.25" customHeight="1">
      <c r="A56" s="6"/>
      <c r="B56" s="5"/>
      <c r="C56" s="3"/>
    </row>
    <row r="57" spans="1:12">
      <c r="A57" s="93" t="s">
        <v>90</v>
      </c>
      <c r="B57" s="94"/>
      <c r="C57" s="94"/>
      <c r="D57" s="94"/>
      <c r="E57" s="94"/>
      <c r="F57" s="94"/>
      <c r="G57" s="95"/>
    </row>
    <row r="58" spans="1:12">
      <c r="A58" s="37" t="s">
        <v>91</v>
      </c>
      <c r="B58" s="86" t="s">
        <v>92</v>
      </c>
      <c r="C58" s="87"/>
      <c r="D58" s="85" t="s">
        <v>93</v>
      </c>
      <c r="E58" s="90"/>
      <c r="F58" s="90"/>
      <c r="G58" s="90"/>
    </row>
    <row r="59" spans="1:12">
      <c r="A59" s="37" t="s">
        <v>94</v>
      </c>
      <c r="B59" s="50">
        <v>333</v>
      </c>
      <c r="C59" s="51"/>
      <c r="D59" s="90"/>
      <c r="E59" s="90"/>
      <c r="F59" s="90"/>
      <c r="G59" s="90"/>
    </row>
    <row r="60" spans="1:12">
      <c r="A60" s="37" t="s">
        <v>95</v>
      </c>
      <c r="B60" s="50" t="s">
        <v>96</v>
      </c>
      <c r="C60" s="51"/>
      <c r="D60" s="90"/>
      <c r="E60" s="90"/>
      <c r="F60" s="90"/>
      <c r="G60" s="90"/>
    </row>
    <row r="61" spans="1:12">
      <c r="A61" s="37" t="s">
        <v>97</v>
      </c>
      <c r="B61" s="86" t="s">
        <v>98</v>
      </c>
      <c r="C61" s="87"/>
      <c r="D61" s="90"/>
      <c r="E61" s="90"/>
      <c r="F61" s="90"/>
      <c r="G61" s="90"/>
    </row>
    <row r="62" spans="1:12">
      <c r="A62" s="37" t="s">
        <v>99</v>
      </c>
      <c r="B62" s="86" t="s">
        <v>100</v>
      </c>
      <c r="C62" s="87"/>
      <c r="D62" s="90"/>
      <c r="E62" s="90"/>
      <c r="F62" s="90"/>
      <c r="G62" s="90"/>
    </row>
    <row r="63" spans="1:12">
      <c r="A63" s="37" t="s">
        <v>101</v>
      </c>
      <c r="B63" s="108" t="s">
        <v>102</v>
      </c>
      <c r="C63" s="109"/>
      <c r="D63" s="90"/>
      <c r="E63" s="90"/>
      <c r="F63" s="90"/>
      <c r="G63" s="90"/>
    </row>
    <row r="64" spans="1:12" ht="7.5" customHeight="1">
      <c r="A64" s="6"/>
      <c r="B64" s="52"/>
      <c r="C64" s="52"/>
    </row>
    <row r="65" spans="1:7">
      <c r="A65" s="93" t="s">
        <v>103</v>
      </c>
      <c r="B65" s="94"/>
      <c r="C65" s="94"/>
      <c r="D65" s="94"/>
      <c r="E65" s="94"/>
      <c r="F65" s="94"/>
      <c r="G65" s="95"/>
    </row>
    <row r="66" spans="1:7">
      <c r="A66" s="37" t="s">
        <v>104</v>
      </c>
      <c r="B66" s="54" t="s">
        <v>105</v>
      </c>
      <c r="C66" s="55" t="s">
        <v>106</v>
      </c>
      <c r="D66" s="96" t="s">
        <v>107</v>
      </c>
      <c r="E66" s="169"/>
      <c r="F66" s="169"/>
      <c r="G66" s="170"/>
    </row>
    <row r="67" spans="1:7">
      <c r="A67" s="37" t="s">
        <v>108</v>
      </c>
      <c r="B67" s="54" t="s">
        <v>109</v>
      </c>
      <c r="C67" s="55" t="s">
        <v>106</v>
      </c>
      <c r="D67" s="171"/>
      <c r="E67" s="172"/>
      <c r="F67" s="172"/>
      <c r="G67" s="173"/>
    </row>
    <row r="68" spans="1:7">
      <c r="A68" s="37" t="s">
        <v>110</v>
      </c>
      <c r="B68" s="54" t="s">
        <v>111</v>
      </c>
      <c r="C68" s="55" t="s">
        <v>112</v>
      </c>
      <c r="D68" s="171"/>
      <c r="E68" s="172"/>
      <c r="F68" s="172"/>
      <c r="G68" s="173"/>
    </row>
    <row r="69" spans="1:7">
      <c r="A69" s="37" t="s">
        <v>113</v>
      </c>
      <c r="B69" s="54" t="s">
        <v>114</v>
      </c>
      <c r="C69" s="55" t="s">
        <v>112</v>
      </c>
      <c r="D69" s="171"/>
      <c r="E69" s="172"/>
      <c r="F69" s="172"/>
      <c r="G69" s="173"/>
    </row>
    <row r="70" spans="1:7" ht="7.5" customHeight="1">
      <c r="A70" s="56"/>
      <c r="B70" s="19"/>
      <c r="C70" s="19"/>
      <c r="D70" s="57"/>
      <c r="E70" s="57"/>
      <c r="F70" s="57"/>
      <c r="G70" s="58"/>
    </row>
    <row r="71" spans="1:7">
      <c r="A71" s="93" t="s">
        <v>115</v>
      </c>
      <c r="B71" s="94"/>
      <c r="C71" s="94"/>
      <c r="D71" s="94"/>
      <c r="E71" s="94"/>
      <c r="F71" s="94"/>
      <c r="G71" s="95"/>
    </row>
    <row r="72" spans="1:7">
      <c r="A72" s="37" t="s">
        <v>116</v>
      </c>
      <c r="B72" s="86" t="s">
        <v>117</v>
      </c>
      <c r="C72" s="87"/>
      <c r="D72" s="96" t="s">
        <v>71</v>
      </c>
      <c r="E72" s="169"/>
      <c r="F72" s="169"/>
      <c r="G72" s="170"/>
    </row>
    <row r="73" spans="1:7">
      <c r="A73" s="37" t="s">
        <v>118</v>
      </c>
      <c r="B73" s="86"/>
      <c r="C73" s="87"/>
      <c r="D73" s="171"/>
      <c r="E73" s="172"/>
      <c r="F73" s="172"/>
      <c r="G73" s="173"/>
    </row>
    <row r="74" spans="1:7">
      <c r="A74" s="37" t="s">
        <v>119</v>
      </c>
      <c r="B74" s="86"/>
      <c r="C74" s="87"/>
      <c r="D74" s="171"/>
      <c r="E74" s="172"/>
      <c r="F74" s="172"/>
      <c r="G74" s="173"/>
    </row>
    <row r="75" spans="1:7">
      <c r="A75" s="37" t="s">
        <v>120</v>
      </c>
      <c r="B75" s="86"/>
      <c r="C75" s="87"/>
      <c r="D75" s="171"/>
      <c r="E75" s="172"/>
      <c r="F75" s="172"/>
      <c r="G75" s="173"/>
    </row>
    <row r="76" spans="1:7" ht="7.5" customHeight="1">
      <c r="A76" s="56"/>
      <c r="B76" s="19"/>
      <c r="C76" s="19"/>
      <c r="D76" s="57"/>
      <c r="E76" s="57"/>
      <c r="F76" s="57"/>
      <c r="G76" s="58"/>
    </row>
    <row r="77" spans="1:7">
      <c r="A77" s="93" t="s">
        <v>121</v>
      </c>
      <c r="B77" s="94"/>
      <c r="C77" s="94"/>
      <c r="D77" s="94"/>
      <c r="E77" s="94"/>
      <c r="F77" s="94"/>
      <c r="G77" s="95"/>
    </row>
    <row r="78" spans="1:7">
      <c r="A78" s="37" t="s">
        <v>122</v>
      </c>
      <c r="B78" s="86" t="s">
        <v>123</v>
      </c>
      <c r="C78" s="87"/>
      <c r="D78" s="96" t="s">
        <v>71</v>
      </c>
      <c r="E78" s="97"/>
      <c r="F78" s="97"/>
      <c r="G78" s="98"/>
    </row>
    <row r="79" spans="1:7">
      <c r="A79" s="37" t="s">
        <v>124</v>
      </c>
      <c r="B79" s="105" t="s">
        <v>125</v>
      </c>
      <c r="C79" s="106"/>
      <c r="D79" s="99"/>
      <c r="E79" s="100"/>
      <c r="F79" s="100"/>
      <c r="G79" s="101"/>
    </row>
    <row r="80" spans="1:7">
      <c r="A80" s="37" t="s">
        <v>126</v>
      </c>
      <c r="B80" s="59" t="s">
        <v>127</v>
      </c>
      <c r="C80" s="60"/>
      <c r="D80" s="99"/>
      <c r="E80" s="100"/>
      <c r="F80" s="100"/>
      <c r="G80" s="101"/>
    </row>
    <row r="81" spans="1:7">
      <c r="A81" s="37" t="s">
        <v>128</v>
      </c>
      <c r="B81" s="86" t="s">
        <v>129</v>
      </c>
      <c r="C81" s="87"/>
      <c r="D81" s="102"/>
      <c r="E81" s="103"/>
      <c r="F81" s="103"/>
      <c r="G81" s="104"/>
    </row>
    <row r="82" spans="1:7" ht="8.25" customHeight="1">
      <c r="A82" s="6"/>
      <c r="B82" s="61"/>
      <c r="C82" s="61"/>
    </row>
    <row r="83" spans="1:7">
      <c r="A83" s="82" t="s">
        <v>130</v>
      </c>
      <c r="B83" s="82"/>
      <c r="C83" s="82"/>
      <c r="D83" s="82"/>
      <c r="E83" s="82"/>
      <c r="F83" s="82"/>
      <c r="G83" s="82"/>
    </row>
    <row r="84" spans="1:7">
      <c r="A84" s="53" t="s">
        <v>131</v>
      </c>
      <c r="B84" s="83" t="s">
        <v>132</v>
      </c>
      <c r="C84" s="84"/>
      <c r="D84" s="90" t="s">
        <v>133</v>
      </c>
      <c r="E84" s="90"/>
      <c r="F84" s="90"/>
      <c r="G84" s="90"/>
    </row>
    <row r="85" spans="1:7">
      <c r="A85" s="37" t="s">
        <v>134</v>
      </c>
      <c r="B85" s="91">
        <v>1020</v>
      </c>
      <c r="C85" s="92"/>
      <c r="D85" s="90"/>
      <c r="E85" s="90"/>
      <c r="F85" s="90"/>
      <c r="G85" s="90"/>
    </row>
    <row r="86" spans="1:7">
      <c r="A86" s="37" t="s">
        <v>135</v>
      </c>
      <c r="B86" s="86" t="s">
        <v>136</v>
      </c>
      <c r="C86" s="87"/>
      <c r="D86" s="90"/>
      <c r="E86" s="90"/>
      <c r="F86" s="90"/>
      <c r="G86" s="90"/>
    </row>
    <row r="87" spans="1:7">
      <c r="A87" s="37" t="s">
        <v>137</v>
      </c>
      <c r="B87" s="50" t="s">
        <v>138</v>
      </c>
      <c r="C87" s="64" t="s">
        <v>139</v>
      </c>
      <c r="D87" s="90"/>
      <c r="E87" s="90"/>
      <c r="F87" s="90"/>
      <c r="G87" s="90"/>
    </row>
    <row r="88" spans="1:7">
      <c r="A88" s="37" t="s">
        <v>140</v>
      </c>
      <c r="B88" s="88" t="s">
        <v>141</v>
      </c>
      <c r="C88" s="89"/>
      <c r="D88" s="90"/>
      <c r="E88" s="90"/>
      <c r="F88" s="90"/>
      <c r="G88" s="90"/>
    </row>
    <row r="89" spans="1:7" ht="33.75" customHeight="1">
      <c r="A89" s="65" t="s">
        <v>142</v>
      </c>
      <c r="B89" s="81" t="s">
        <v>102</v>
      </c>
      <c r="C89" s="81"/>
      <c r="D89" s="81"/>
      <c r="E89" s="81"/>
      <c r="F89" s="81"/>
      <c r="G89" s="81"/>
    </row>
    <row r="90" spans="1:7" ht="8.25" customHeight="1">
      <c r="A90" s="66"/>
      <c r="B90" s="10"/>
      <c r="C90" s="10"/>
      <c r="D90" s="10"/>
      <c r="E90" s="10"/>
      <c r="F90" s="10"/>
    </row>
    <row r="91" spans="1:7">
      <c r="A91" s="82" t="s">
        <v>143</v>
      </c>
      <c r="B91" s="82"/>
      <c r="C91" s="82"/>
      <c r="D91" s="82"/>
      <c r="E91" s="82"/>
      <c r="F91" s="82"/>
      <c r="G91" s="82"/>
    </row>
    <row r="92" spans="1:7">
      <c r="A92" s="53" t="s">
        <v>144</v>
      </c>
      <c r="B92" s="83" t="s">
        <v>145</v>
      </c>
      <c r="C92" s="84"/>
      <c r="D92" s="85" t="s">
        <v>146</v>
      </c>
      <c r="E92" s="85"/>
      <c r="F92" s="85"/>
      <c r="G92" s="85"/>
    </row>
    <row r="93" spans="1:7">
      <c r="A93" s="53" t="s">
        <v>147</v>
      </c>
      <c r="B93" s="62" t="s">
        <v>148</v>
      </c>
      <c r="C93" s="63"/>
      <c r="D93" s="85"/>
      <c r="E93" s="85"/>
      <c r="F93" s="85"/>
      <c r="G93" s="85"/>
    </row>
    <row r="94" spans="1:7">
      <c r="A94" s="37" t="s">
        <v>149</v>
      </c>
      <c r="B94" s="86" t="s">
        <v>150</v>
      </c>
      <c r="C94" s="87"/>
      <c r="D94" s="85"/>
      <c r="E94" s="85"/>
      <c r="F94" s="85"/>
      <c r="G94" s="85"/>
    </row>
    <row r="95" spans="1:7">
      <c r="A95" s="37" t="s">
        <v>151</v>
      </c>
      <c r="B95" s="50" t="s">
        <v>152</v>
      </c>
      <c r="C95" s="74" t="s">
        <v>57</v>
      </c>
      <c r="D95" s="85"/>
      <c r="E95" s="85"/>
      <c r="F95" s="85"/>
      <c r="G95" s="85"/>
    </row>
    <row r="96" spans="1:7">
      <c r="A96" s="37" t="s">
        <v>153</v>
      </c>
      <c r="B96" s="86" t="s">
        <v>150</v>
      </c>
      <c r="C96" s="87"/>
      <c r="D96" s="85"/>
      <c r="E96" s="85"/>
      <c r="F96" s="85"/>
      <c r="G96" s="85"/>
    </row>
    <row r="97" spans="1:11">
      <c r="A97" s="37" t="s">
        <v>154</v>
      </c>
      <c r="B97" s="50" t="s">
        <v>155</v>
      </c>
      <c r="C97" s="74" t="s">
        <v>57</v>
      </c>
      <c r="D97" s="85"/>
      <c r="E97" s="85"/>
      <c r="F97" s="85"/>
      <c r="G97" s="85"/>
    </row>
    <row r="98" spans="1:11">
      <c r="A98" s="37" t="s">
        <v>156</v>
      </c>
      <c r="B98" s="86" t="s">
        <v>157</v>
      </c>
      <c r="C98" s="87"/>
      <c r="D98" s="85"/>
      <c r="E98" s="85"/>
      <c r="F98" s="85"/>
      <c r="G98" s="85"/>
    </row>
    <row r="99" spans="1:11">
      <c r="A99" s="37" t="s">
        <v>158</v>
      </c>
      <c r="B99" s="88" t="s">
        <v>159</v>
      </c>
      <c r="C99" s="89"/>
      <c r="D99" s="85"/>
      <c r="E99" s="85"/>
      <c r="F99" s="85"/>
      <c r="G99" s="85"/>
    </row>
    <row r="100" spans="1:11" ht="36.75" customHeight="1">
      <c r="A100" s="67" t="s">
        <v>160</v>
      </c>
      <c r="B100" s="80" t="s">
        <v>161</v>
      </c>
      <c r="C100" s="80"/>
      <c r="D100" s="80"/>
      <c r="E100" s="80"/>
      <c r="F100" s="80"/>
      <c r="G100" s="80"/>
    </row>
    <row r="102" spans="1:11">
      <c r="B102" s="4"/>
      <c r="E102" s="1"/>
    </row>
    <row r="103" spans="1:11">
      <c r="A103"/>
      <c r="B103" s="4"/>
      <c r="E103" s="1"/>
    </row>
    <row r="104" spans="1:11">
      <c r="A104"/>
      <c r="B104" s="4"/>
      <c r="E104" s="1"/>
    </row>
    <row r="105" spans="1:11">
      <c r="A105"/>
      <c r="B105" s="4"/>
      <c r="E105" s="1"/>
    </row>
    <row r="106" spans="1:11">
      <c r="A106"/>
      <c r="B106" s="4"/>
      <c r="E106" s="1"/>
      <c r="K106" s="75"/>
    </row>
    <row r="107" spans="1:11">
      <c r="A107"/>
      <c r="B107" s="4"/>
      <c r="E107" s="1"/>
      <c r="K107" s="75"/>
    </row>
    <row r="108" spans="1:11">
      <c r="A108"/>
      <c r="B108" s="4"/>
      <c r="E108" s="1"/>
      <c r="K108" s="75"/>
    </row>
    <row r="109" spans="1:11">
      <c r="A109"/>
      <c r="B109" s="4"/>
      <c r="E109" s="1"/>
      <c r="H109" s="7"/>
      <c r="K109" s="75"/>
    </row>
    <row r="110" spans="1:11">
      <c r="A110"/>
      <c r="H110" s="7"/>
      <c r="K110" s="75"/>
    </row>
    <row r="111" spans="1:11">
      <c r="A111"/>
      <c r="B111" s="8"/>
      <c r="E111" s="1"/>
      <c r="H111" s="7"/>
      <c r="K111" s="75"/>
    </row>
    <row r="112" spans="1:11">
      <c r="A112"/>
      <c r="B112" s="8"/>
      <c r="E112" s="1"/>
      <c r="H112" s="7"/>
      <c r="K112" s="75"/>
    </row>
    <row r="113" spans="1:11">
      <c r="A113"/>
      <c r="B113" s="8"/>
      <c r="E113" s="1"/>
      <c r="K113" s="75"/>
    </row>
    <row r="114" spans="1:11">
      <c r="A114"/>
      <c r="B114" s="9"/>
      <c r="E114" s="1"/>
      <c r="K114" s="76"/>
    </row>
    <row r="115" spans="1:11">
      <c r="A115"/>
      <c r="K115" s="77"/>
    </row>
    <row r="116" spans="1:11">
      <c r="A116"/>
      <c r="B116" s="8"/>
      <c r="E116" s="1"/>
      <c r="K116" s="76"/>
    </row>
    <row r="117" spans="1:11">
      <c r="A117"/>
      <c r="B117" s="8"/>
      <c r="E117" s="1"/>
      <c r="K117" s="76"/>
    </row>
    <row r="118" spans="1:11">
      <c r="A118"/>
      <c r="B118" s="8"/>
      <c r="E118" s="1"/>
    </row>
    <row r="119" spans="1:11">
      <c r="A119"/>
      <c r="B119" s="8"/>
      <c r="E119" s="1"/>
      <c r="K119" s="76"/>
    </row>
    <row r="120" spans="1:11">
      <c r="A120"/>
      <c r="B120" s="8"/>
      <c r="E120" s="1"/>
    </row>
    <row r="121" spans="1:11">
      <c r="A121"/>
      <c r="B121" s="8"/>
      <c r="E121" s="1"/>
    </row>
    <row r="122" spans="1:11">
      <c r="A122"/>
      <c r="B122" s="8"/>
      <c r="E122" s="1"/>
    </row>
    <row r="123" spans="1:11">
      <c r="A123"/>
      <c r="B123" s="8"/>
      <c r="E123" s="1"/>
    </row>
    <row r="124" spans="1:11">
      <c r="A124"/>
      <c r="B124" s="8"/>
      <c r="E124" s="1"/>
    </row>
    <row r="125" spans="1:11">
      <c r="A125"/>
      <c r="B125" s="8"/>
      <c r="E125" s="1"/>
    </row>
    <row r="126" spans="1:11">
      <c r="A126"/>
      <c r="B126" s="8"/>
      <c r="E126" s="1"/>
    </row>
    <row r="127" spans="1:11">
      <c r="A127"/>
      <c r="B127" s="8"/>
      <c r="E127" s="1"/>
    </row>
    <row r="128" spans="1:11">
      <c r="A128"/>
      <c r="B128" s="8"/>
      <c r="E128" s="1"/>
    </row>
    <row r="129" spans="1:22">
      <c r="A129"/>
      <c r="B129" s="8"/>
      <c r="E129" s="1"/>
    </row>
    <row r="130" spans="1:22">
      <c r="A130"/>
      <c r="B130" s="8"/>
    </row>
    <row r="131" spans="1:22">
      <c r="A131"/>
    </row>
    <row r="132" spans="1:22">
      <c r="A132"/>
    </row>
    <row r="133" spans="1:22">
      <c r="A133"/>
    </row>
    <row r="134" spans="1:22">
      <c r="A134"/>
    </row>
    <row r="135" spans="1:22">
      <c r="A135"/>
    </row>
    <row r="136" spans="1:22">
      <c r="A136"/>
    </row>
    <row r="137" spans="1:22" s="2" customFormat="1">
      <c r="A137"/>
      <c r="C137"/>
      <c r="D137"/>
      <c r="E137"/>
      <c r="F137"/>
      <c r="G137"/>
      <c r="H137"/>
      <c r="I137"/>
      <c r="J137"/>
      <c r="K137"/>
      <c r="L137"/>
      <c r="M137"/>
      <c r="N137"/>
      <c r="O137"/>
      <c r="P137"/>
      <c r="Q137"/>
      <c r="R137"/>
      <c r="S137"/>
      <c r="T137"/>
      <c r="U137"/>
      <c r="V137"/>
    </row>
  </sheetData>
  <mergeCells count="87">
    <mergeCell ref="A65:G65"/>
    <mergeCell ref="D66:G69"/>
    <mergeCell ref="B72:C72"/>
    <mergeCell ref="B73:C73"/>
    <mergeCell ref="B74:C74"/>
    <mergeCell ref="A71:G71"/>
    <mergeCell ref="D72:G75"/>
    <mergeCell ref="B75:C75"/>
    <mergeCell ref="B30:G30"/>
    <mergeCell ref="B31:G31"/>
    <mergeCell ref="B22:D22"/>
    <mergeCell ref="E22:F22"/>
    <mergeCell ref="B14:D14"/>
    <mergeCell ref="E14:F14"/>
    <mergeCell ref="E15:F15"/>
    <mergeCell ref="B16:D16"/>
    <mergeCell ref="E16:F16"/>
    <mergeCell ref="B17:D17"/>
    <mergeCell ref="E17:F17"/>
    <mergeCell ref="B18:D18"/>
    <mergeCell ref="E18:F18"/>
    <mergeCell ref="B19:D19"/>
    <mergeCell ref="E19:F19"/>
    <mergeCell ref="B20:D20"/>
    <mergeCell ref="B6:D6"/>
    <mergeCell ref="E6:F6"/>
    <mergeCell ref="B10:D10"/>
    <mergeCell ref="E10:F10"/>
    <mergeCell ref="B11:D11"/>
    <mergeCell ref="E11:F11"/>
    <mergeCell ref="B8:D8"/>
    <mergeCell ref="E8:F8"/>
    <mergeCell ref="E9:F9"/>
    <mergeCell ref="A2:G2"/>
    <mergeCell ref="B3:D3"/>
    <mergeCell ref="B4:D4"/>
    <mergeCell ref="B5:D5"/>
    <mergeCell ref="E5:F5"/>
    <mergeCell ref="B13:D13"/>
    <mergeCell ref="E13:F13"/>
    <mergeCell ref="E20:F20"/>
    <mergeCell ref="B15:D15"/>
    <mergeCell ref="B12:D12"/>
    <mergeCell ref="E12:F12"/>
    <mergeCell ref="E52:F52"/>
    <mergeCell ref="B21:D21"/>
    <mergeCell ref="E21:F21"/>
    <mergeCell ref="B23:D23"/>
    <mergeCell ref="E23:F23"/>
    <mergeCell ref="B24:G24"/>
    <mergeCell ref="D25:G28"/>
    <mergeCell ref="B29:G29"/>
    <mergeCell ref="A32:G32"/>
    <mergeCell ref="A33:G44"/>
    <mergeCell ref="A46:G46"/>
    <mergeCell ref="D47:G51"/>
    <mergeCell ref="A7:A23"/>
    <mergeCell ref="B7:D7"/>
    <mergeCell ref="E7:F7"/>
    <mergeCell ref="B9:D9"/>
    <mergeCell ref="E55:F55"/>
    <mergeCell ref="A57:G57"/>
    <mergeCell ref="B58:C58"/>
    <mergeCell ref="D58:G63"/>
    <mergeCell ref="B61:C61"/>
    <mergeCell ref="B62:C62"/>
    <mergeCell ref="B63:C63"/>
    <mergeCell ref="A77:G77"/>
    <mergeCell ref="B78:C78"/>
    <mergeCell ref="D78:G81"/>
    <mergeCell ref="B79:C79"/>
    <mergeCell ref="B81:C81"/>
    <mergeCell ref="A83:G83"/>
    <mergeCell ref="B84:C84"/>
    <mergeCell ref="D84:G88"/>
    <mergeCell ref="B85:C85"/>
    <mergeCell ref="B86:C86"/>
    <mergeCell ref="B88:C88"/>
    <mergeCell ref="B100:G100"/>
    <mergeCell ref="B89:G89"/>
    <mergeCell ref="A91:G91"/>
    <mergeCell ref="B92:C92"/>
    <mergeCell ref="D92:G99"/>
    <mergeCell ref="B94:C94"/>
    <mergeCell ref="B96:C96"/>
    <mergeCell ref="B98:C98"/>
    <mergeCell ref="B99:C99"/>
  </mergeCells>
  <conditionalFormatting sqref="B1:G1">
    <cfRule type="cellIs" dxfId="13" priority="7" operator="equal">
      <formula>"~"</formula>
    </cfRule>
    <cfRule type="cellIs" dxfId="12" priority="8" operator="equal">
      <formula>"-"</formula>
    </cfRule>
    <cfRule type="cellIs" dxfId="11" priority="9" operator="equal">
      <formula>"+"</formula>
    </cfRule>
  </conditionalFormatting>
  <conditionalFormatting sqref="C1">
    <cfRule type="cellIs" dxfId="10" priority="10" operator="equal">
      <formula>"N"</formula>
    </cfRule>
    <cfRule type="cellIs" dxfId="9" priority="11" operator="equal">
      <formula>"Y"</formula>
    </cfRule>
  </conditionalFormatting>
  <conditionalFormatting sqref="E8:E10 E11:F11 E12 E17:E23">
    <cfRule type="cellIs" dxfId="8" priority="12" operator="equal">
      <formula>"~"</formula>
    </cfRule>
    <cfRule type="cellIs" dxfId="7" priority="13" operator="equal">
      <formula>"-"</formula>
    </cfRule>
    <cfRule type="cellIs" dxfId="6" priority="14" operator="equal">
      <formula>"+"</formula>
    </cfRule>
  </conditionalFormatting>
  <conditionalFormatting sqref="E6:F7">
    <cfRule type="cellIs" dxfId="5" priority="1" operator="equal">
      <formula>"~"</formula>
    </cfRule>
    <cfRule type="cellIs" dxfId="4" priority="2" operator="equal">
      <formula>"-"</formula>
    </cfRule>
    <cfRule type="cellIs" dxfId="3" priority="3" operator="equal">
      <formula>"+"</formula>
    </cfRule>
  </conditionalFormatting>
  <conditionalFormatting sqref="E13:F16 B24">
    <cfRule type="cellIs" dxfId="2" priority="4" operator="equal">
      <formula>"~"</formula>
    </cfRule>
    <cfRule type="cellIs" dxfId="1" priority="5" operator="equal">
      <formula>"-"</formula>
    </cfRule>
    <cfRule type="cellIs" dxfId="0" priority="6" operator="equal">
      <formula>"+"</formula>
    </cfRule>
  </conditionalFormatting>
  <pageMargins left="0.25" right="0.25" top="0.75" bottom="0.75" header="0.3" footer="0.3"/>
  <pageSetup scale="34" fitToHeight="0"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801ebcb-3224-4c2b-899e-7fbb18eee7f3" xsi:nil="true"/>
    <lcf76f155ced4ddcb4097134ff3c332f xmlns="2f38a8a1-b5b9-4b35-afde-10105ce15a1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2C8F0B05EE3548920CFDE6A36BD50A" ma:contentTypeVersion="11" ma:contentTypeDescription="Create a new document." ma:contentTypeScope="" ma:versionID="5c4a50cca501db406cd9f10446c6cdd4">
  <xsd:schema xmlns:xsd="http://www.w3.org/2001/XMLSchema" xmlns:xs="http://www.w3.org/2001/XMLSchema" xmlns:p="http://schemas.microsoft.com/office/2006/metadata/properties" xmlns:ns2="2f38a8a1-b5b9-4b35-afde-10105ce15a1a" xmlns:ns3="e801ebcb-3224-4c2b-899e-7fbb18eee7f3" targetNamespace="http://schemas.microsoft.com/office/2006/metadata/properties" ma:root="true" ma:fieldsID="8cf93ae1ab5ddc2c5cac54074d881d7b" ns2:_="" ns3:_="">
    <xsd:import namespace="2f38a8a1-b5b9-4b35-afde-10105ce15a1a"/>
    <xsd:import namespace="e801ebcb-3224-4c2b-899e-7fbb18eee7f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38a8a1-b5b9-4b35-afde-10105ce15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16a427a-858a-487d-80a3-21f23792e0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801ebcb-3224-4c2b-899e-7fbb18eee7f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532d67c-afea-4d5a-8d28-e7e457849711}" ma:internalName="TaxCatchAll" ma:showField="CatchAllData" ma:web="e801ebcb-3224-4c2b-899e-7fbb18eee7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B92AFE-0F76-4622-9F58-C3578874DD7E}"/>
</file>

<file path=customXml/itemProps2.xml><?xml version="1.0" encoding="utf-8"?>
<ds:datastoreItem xmlns:ds="http://schemas.openxmlformats.org/officeDocument/2006/customXml" ds:itemID="{CCC9BC1C-AC6D-4DC6-8D29-FD7A59771F53}"/>
</file>

<file path=customXml/itemProps3.xml><?xml version="1.0" encoding="utf-8"?>
<ds:datastoreItem xmlns:ds="http://schemas.openxmlformats.org/officeDocument/2006/customXml" ds:itemID="{6B53A1D2-3B1A-4633-A934-BA193F9730DB}"/>
</file>

<file path=docMetadata/LabelInfo.xml><?xml version="1.0" encoding="utf-8"?>
<clbl:labelList xmlns:clbl="http://schemas.microsoft.com/office/2020/mipLabelMetadata">
  <clbl:label id="{7ab80a06-f029-45c0-84d1-7dad19ce3c61}" enabled="0" method="" siteId="{7ab80a06-f029-45c0-84d1-7dad19ce3c61}"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Wyatt Harris</dc:creator>
  <cp:keywords/>
  <dc:description/>
  <cp:lastModifiedBy/>
  <cp:revision/>
  <dcterms:created xsi:type="dcterms:W3CDTF">2006-09-16T00:00:00Z</dcterms:created>
  <dcterms:modified xsi:type="dcterms:W3CDTF">2025-04-20T07:36:39Z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0x010100002C8F0B05EE3548920CFDE6A36BD50A</vt:lpwstr>
  </property>
  <property fmtid="{D5CDD505-2E9C-101B-9397-08002B2CF9AE}" pid="3" name="MediaServiceImageTags">
    <vt:lpwstr/>
  </property>
</Properties>
</file>