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59366DA5-5DFE-400E-83CD-8E2CA5FFBACD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J25" i="5"/>
  <c r="H25" i="8" s="1"/>
  <c r="H24" i="5"/>
  <c r="G24" i="8" s="1"/>
  <c r="J24" i="5"/>
  <c r="H27" i="5"/>
  <c r="B7" i="7" s="1"/>
  <c r="D7" i="7" s="1"/>
  <c r="J27" i="5"/>
  <c r="H26" i="5"/>
  <c r="J26" i="5"/>
  <c r="H23" i="5"/>
  <c r="J23" i="5"/>
  <c r="H23" i="8" s="1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E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9" i="7" l="1"/>
  <c r="D9" i="7" s="1"/>
  <c r="G25" i="8"/>
  <c r="C37" i="6"/>
  <c r="G23" i="8"/>
  <c r="B8" i="7"/>
  <c r="D8" i="7" s="1"/>
  <c r="H17" i="6"/>
  <c r="C13" i="6"/>
  <c r="R30" i="8" a="1"/>
  <c r="R30" i="8" s="1"/>
  <c r="R29" i="8" a="1"/>
  <c r="R29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<sst xmlns="http://schemas.openxmlformats.org/spreadsheetml/2006/main" count="300" uniqueCount="105">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</sst>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L27" sqref="L27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>
        <f t="shared" si="4"/>
        <v>2</v>
      </c>
      <c r="I23" s="6" t="s">
        <v>17</v>
      </c>
      <c r="J23" s="68">
        <f t="shared" si="5"/>
        <v>0</v>
      </c>
      <c r="K23" s="97">
        <f t="shared" si="6"/>
        <v>0</v>
      </c>
      <c r="L23" s="104">
        <v>21</v>
      </c>
      <c r="M23" s="6" t="s">
        <v>17</v>
      </c>
      <c r="N23" s="105">
        <v>15</v>
      </c>
      <c r="O23" s="105">
        <v>21</v>
      </c>
      <c r="P23" s="6" t="s">
        <v>17</v>
      </c>
      <c r="Q23" s="105">
        <v>15</v>
      </c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>
        <f t="shared" si="4"/>
        <v>2</v>
      </c>
      <c r="I24" s="7" t="s">
        <v>17</v>
      </c>
      <c r="J24" s="69">
        <f t="shared" si="5"/>
        <v>0</v>
      </c>
      <c r="K24" s="101">
        <f t="shared" si="6"/>
        <v>0</v>
      </c>
      <c r="L24" s="102">
        <v>21</v>
      </c>
      <c r="M24" s="7" t="s">
        <v>17</v>
      </c>
      <c r="N24" s="103">
        <v>15</v>
      </c>
      <c r="O24" s="103">
        <v>21</v>
      </c>
      <c r="P24" s="7" t="s">
        <v>17</v>
      </c>
      <c r="Q24" s="103">
        <v>15</v>
      </c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>
        <f t="shared" si="4"/>
        <v>2</v>
      </c>
      <c r="I25" s="6" t="s">
        <v>17</v>
      </c>
      <c r="J25" s="68">
        <f t="shared" si="5"/>
        <v>0</v>
      </c>
      <c r="K25" s="97">
        <f t="shared" si="6"/>
        <v>0</v>
      </c>
      <c r="L25" s="104">
        <v>21</v>
      </c>
      <c r="M25" s="6" t="s">
        <v>17</v>
      </c>
      <c r="N25" s="105">
        <v>15</v>
      </c>
      <c r="O25" s="105">
        <v>21</v>
      </c>
      <c r="P25" s="6" t="s">
        <v>17</v>
      </c>
      <c r="Q25" s="105">
        <v>15</v>
      </c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Garcia / Egli</v>
      </c>
      <c r="F26" s="7" t="s">
        <v>7</v>
      </c>
      <c r="G26" s="7" t="str">
        <f>IF($H$23=$J$23,CONCATENATE("Loser Match #",$A$23),IF($H$23&lt;$J$23,$E$23,$G$23))</f>
        <v>Markl / Markl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Schwab / Schinnerl</v>
      </c>
      <c r="F27" s="6" t="s">
        <v>7</v>
      </c>
      <c r="G27" s="6" t="str">
        <f>IF($H$22=$J$22,CONCATENATE("Loser Match #",$A$22),IF($H$22&lt;$J$22,$E$22,$G$22))</f>
        <v>Matic / Heim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3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Amabile / Padilla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3</v>
      </c>
      <c r="D30" s="100">
        <v>0.6875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4</v>
      </c>
      <c r="D31" s="100">
        <v>0.6875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>
        <f>Resultate!H23</f>
        <v>2</v>
      </c>
      <c r="H23">
        <f>Resultate!J23</f>
        <v>0</v>
      </c>
      <c r="I23" s="137">
        <f>Resultate!K23</f>
        <v>0</v>
      </c>
      <c r="J23">
        <f>Resultate!L23</f>
        <v>21</v>
      </c>
      <c r="K23">
        <f>Resultate!N23</f>
        <v>15</v>
      </c>
      <c r="L23">
        <f>Resultate!O23</f>
        <v>21</v>
      </c>
      <c r="M23">
        <f>Resultate!Q23</f>
        <v>15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>
        <f>Resultate!H24</f>
        <v>2</v>
      </c>
      <c r="H24">
        <f>Resultate!J24</f>
        <v>0</v>
      </c>
      <c r="I24" s="137">
        <f>Resultate!K24</f>
        <v>0</v>
      </c>
      <c r="J24">
        <f>Resultate!L24</f>
        <v>21</v>
      </c>
      <c r="K24">
        <f>Resultate!N24</f>
        <v>15</v>
      </c>
      <c r="L24">
        <f>Resultate!O24</f>
        <v>21</v>
      </c>
      <c r="M24">
        <f>Resultate!Q24</f>
        <v>15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>
        <f>Resultate!H25</f>
        <v>2</v>
      </c>
      <c r="H25">
        <f>Resultate!J25</f>
        <v>0</v>
      </c>
      <c r="I25" s="137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Garcia / Egli</v>
      </c>
      <c r="F26" t="str">
        <f>Resultate!G26</f>
        <v>Markl / Markl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Schwab / Schinnerl</v>
      </c>
      <c r="F27" t="str">
        <f>Resultate!G27</f>
        <v>Matic / Heim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3</v>
      </c>
      <c r="D28" s="137">
        <f>Resultate!D28</f>
        <v>0.65625</v>
      </c>
      <c r="E28" t="str">
        <f>Resultate!E28</f>
        <v>Billeter / Wüst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Amabile / Padilla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3</v>
      </c>
      <c r="D30" s="137">
        <f>Resultate!D30</f>
        <v>0.6875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Markl / Markl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Garcia / Egli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(2 : 0)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Amabile / Padilla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(2 : 0)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Schwab / Schinnerl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Kämpfen / Maurer</v>
      </c>
      <c r="C8" s="2" t="str">
        <f>IF(B8="7. Rang","mal schauen",VLOOKUP(B8,Anmeldung!$L$2:$M$17,2,FALSE))</f>
        <v>Eva Kämpfen / Chiara Maurer</v>
      </c>
      <c r="D8" s="44">
        <f>IF(B8="7. Rang","zu Hause",VLOOKUP(B8,Anmeldung!$I$2:$J$17,2,FALSE))</f>
        <v>0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Sauser / Lauper</v>
      </c>
      <c r="C9" s="2" t="str">
        <f>IF(B9="7. Rang","mal schauen",VLOOKUP(B9,Anmeldung!$L$2:$M$17,2,FALSE))</f>
        <v>Elena Sauser / Livia Lauper</v>
      </c>
      <c r="D9" s="44">
        <f>IF(B9="7. Rang","zu Hause",VLOOKUP(B9,Anmeldung!$I$2:$J$17,2,FALSE))</f>
        <v>0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2025-09-20T12:58:37Z</dcterms:modified>
</cp:coreProperties>
</file>