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EA459C8C-BCEE-4AD0-AC7A-7911EFB00ABB}" xr6:coauthVersionLast="47" xr6:coauthVersionMax="47" xr10:uidLastSave="{00000000-0000-0000-0000-000000000000}"/>
  <bookViews>
    <workbookView xWindow="817" yWindow="2235" windowWidth="18000" windowHeight="10973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G6" i="8"/>
  <c r="H6" i="8"/>
  <c r="I6" i="8"/>
  <c r="J6" i="8"/>
  <c r="K6" i="8"/>
  <c r="L6" i="8"/>
  <c r="A7" i="8"/>
  <c r="B7" i="8"/>
  <c r="D7" i="8"/>
  <c r="G7" i="8"/>
  <c r="H7" i="8"/>
  <c r="I7" i="8"/>
  <c r="J7" i="8"/>
  <c r="K7" i="8"/>
  <c r="L7" i="8"/>
  <c r="A8" i="8"/>
  <c r="B8" i="8"/>
  <c r="D8" i="8"/>
  <c r="G8" i="8"/>
  <c r="H8" i="8"/>
  <c r="I8" i="8"/>
  <c r="J8" i="8"/>
  <c r="K8" i="8"/>
  <c r="L8" i="8"/>
  <c r="A9" i="8"/>
  <c r="B9" i="8"/>
  <c r="D9" i="8"/>
  <c r="G9" i="8"/>
  <c r="H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R23" i="8" s="1" a="1"/>
  <c r="R23" i="8" s="1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J9" i="5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A40" i="6" s="1"/>
  <c r="J8" i="5"/>
  <c r="H16" i="5"/>
  <c r="J16" i="5"/>
  <c r="I37" i="6"/>
  <c r="I8" i="4"/>
  <c r="E8" i="5" s="1"/>
  <c r="A37" i="6" s="1"/>
  <c r="H4" i="5"/>
  <c r="G4" i="8" s="1"/>
  <c r="H4" i="8"/>
  <c r="J35" i="6"/>
  <c r="I7" i="4"/>
  <c r="G7" i="5" s="1"/>
  <c r="A35" i="6" s="1"/>
  <c r="H7" i="5"/>
  <c r="J7" i="5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A28" i="6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F2" i="8" l="1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<sst xmlns="http://schemas.openxmlformats.org/spreadsheetml/2006/main" count="300" uniqueCount="102">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</sst>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D9" sqref="D9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2</v>
      </c>
      <c r="I5" s="5" t="s">
        <v>17</v>
      </c>
      <c r="J5" s="65">
        <f t="shared" si="3"/>
        <v>1</v>
      </c>
      <c r="K5" s="90">
        <f t="shared" si="0"/>
        <v>0</v>
      </c>
      <c r="L5" s="83">
        <v>21</v>
      </c>
      <c r="M5" s="5" t="s">
        <v>17</v>
      </c>
      <c r="N5" s="81">
        <v>15</v>
      </c>
      <c r="O5" s="81">
        <v>11</v>
      </c>
      <c r="P5" s="5" t="s">
        <v>17</v>
      </c>
      <c r="Q5" s="81">
        <v>21</v>
      </c>
      <c r="R5" s="79">
        <v>15</v>
      </c>
      <c r="S5" s="5" t="s">
        <v>17</v>
      </c>
      <c r="T5" s="79">
        <v>8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 t="str">
        <f t="shared" si="2"/>
        <v/>
      </c>
      <c r="I6" s="5" t="s">
        <v>17</v>
      </c>
      <c r="J6" s="65" t="str">
        <f t="shared" si="3"/>
        <v/>
      </c>
      <c r="K6" s="90">
        <f t="shared" si="0"/>
        <v>0</v>
      </c>
      <c r="L6" s="83"/>
      <c r="M6" s="5" t="s">
        <v>17</v>
      </c>
      <c r="N6" s="81"/>
      <c r="O6" s="81"/>
      <c r="P6" s="5" t="s">
        <v>17</v>
      </c>
      <c r="Q6" s="81"/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 t="str">
        <f t="shared" si="2"/>
        <v/>
      </c>
      <c r="I7" s="5" t="s">
        <v>17</v>
      </c>
      <c r="J7" s="65" t="str">
        <f t="shared" si="3"/>
        <v/>
      </c>
      <c r="K7" s="90">
        <f t="shared" si="0"/>
        <v>0</v>
      </c>
      <c r="L7" s="83"/>
      <c r="M7" s="5" t="s">
        <v>17</v>
      </c>
      <c r="N7" s="81"/>
      <c r="O7" s="81"/>
      <c r="P7" s="5" t="s">
        <v>17</v>
      </c>
      <c r="Q7" s="81"/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 t="str">
        <f t="shared" si="2"/>
        <v/>
      </c>
      <c r="I8" s="5" t="s">
        <v>17</v>
      </c>
      <c r="J8" s="65" t="str">
        <f t="shared" si="3"/>
        <v/>
      </c>
      <c r="K8" s="90">
        <f t="shared" si="0"/>
        <v>0</v>
      </c>
      <c r="L8" s="83"/>
      <c r="M8" s="5" t="s">
        <v>17</v>
      </c>
      <c r="N8" s="81"/>
      <c r="O8" s="81"/>
      <c r="P8" s="5" t="s">
        <v>17</v>
      </c>
      <c r="Q8" s="81"/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 t="str">
        <f t="shared" si="2"/>
        <v/>
      </c>
      <c r="I9" s="6" t="s">
        <v>17</v>
      </c>
      <c r="J9" s="66" t="str">
        <f t="shared" si="3"/>
        <v/>
      </c>
      <c r="K9" s="94">
        <f t="shared" si="0"/>
        <v>0</v>
      </c>
      <c r="L9" s="101"/>
      <c r="M9" s="6" t="s">
        <v>17</v>
      </c>
      <c r="N9" s="102"/>
      <c r="O9" s="102"/>
      <c r="P9" s="6" t="s">
        <v>17</v>
      </c>
      <c r="Q9" s="102"/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2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Stöckli / Stöckli</v>
      </c>
      <c r="H11" s="65" t="str">
        <f t="shared" si="2"/>
        <v/>
      </c>
      <c r="I11" s="5" t="s">
        <v>17</v>
      </c>
      <c r="J11" s="65" t="str">
        <f t="shared" si="3"/>
        <v/>
      </c>
      <c r="K11" s="90">
        <f t="shared" si="0"/>
        <v>0</v>
      </c>
      <c r="L11" s="83"/>
      <c r="M11" s="5" t="s">
        <v>17</v>
      </c>
      <c r="N11" s="81"/>
      <c r="O11" s="81"/>
      <c r="P11" s="5" t="s">
        <v>17</v>
      </c>
      <c r="Q11" s="81"/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3</v>
      </c>
      <c r="D12" s="80">
        <v>0.46875</v>
      </c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Loser Match #8</v>
      </c>
      <c r="H13" s="66" t="str">
        <f t="shared" si="2"/>
        <v/>
      </c>
      <c r="I13" s="6" t="s">
        <v>17</v>
      </c>
      <c r="J13" s="66" t="str">
        <f t="shared" si="3"/>
        <v/>
      </c>
      <c r="K13" s="94">
        <f t="shared" si="0"/>
        <v>0</v>
      </c>
      <c r="L13" s="101"/>
      <c r="M13" s="6" t="s">
        <v>17</v>
      </c>
      <c r="N13" s="102"/>
      <c r="O13" s="102"/>
      <c r="P13" s="6" t="s">
        <v>17</v>
      </c>
      <c r="Q13" s="102"/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2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3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Ducret / Abassi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Winner Match #8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20.46484375" bestFit="1" customWidth="1"/>
    <col min="6" max="6" width="17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2.796875" bestFit="1" customWidth="1"/>
    <col min="12" max="12" width="5.59765625" bestFit="1" customWidth="1"/>
    <col min="13" max="13" width="2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2</v>
      </c>
      <c r="H5">
        <f>Resultate!J5</f>
        <v>1</v>
      </c>
      <c r="I5" s="129">
        <f>Resultate!K5</f>
        <v>0</v>
      </c>
      <c r="J5">
        <f>Resultate!L5</f>
        <v>21</v>
      </c>
      <c r="K5">
        <f>Resultate!N5</f>
        <v>15</v>
      </c>
      <c r="L5">
        <f>Resultate!O5</f>
        <v>11</v>
      </c>
      <c r="M5">
        <f>Resultate!Q5</f>
        <v>21</v>
      </c>
      <c r="N5">
        <f>Resultate!R5</f>
        <v>15</v>
      </c>
      <c r="O5">
        <f>Resultate!T5</f>
        <v>8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 t="str">
        <f>Resultate!H6</f>
        <v/>
      </c>
      <c r="H6" t="str">
        <f>Resultate!J6</f>
        <v/>
      </c>
      <c r="I6" s="129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 t="str">
        <f>Resultate!H7</f>
        <v/>
      </c>
      <c r="H7" t="str">
        <f>Resultate!J7</f>
        <v/>
      </c>
      <c r="I7" s="129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 t="str">
        <f>Resultate!H8</f>
        <v/>
      </c>
      <c r="H8" t="str">
        <f>Resultate!J8</f>
        <v/>
      </c>
      <c r="I8" s="129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 t="str">
        <f>Resultate!H9</f>
        <v/>
      </c>
      <c r="H9" t="str">
        <f>Resultate!J9</f>
        <v/>
      </c>
      <c r="I9" s="129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2</v>
      </c>
      <c r="D11" s="129">
        <f>Resultate!D11</f>
        <v>0.46875</v>
      </c>
      <c r="E11" t="str">
        <f>Resultate!E11</f>
        <v>Sieber / Müller</v>
      </c>
      <c r="F11" t="str">
        <f>Resultate!G11</f>
        <v>Stöckli / Stöckli</v>
      </c>
      <c r="G11" t="str">
        <f>Resultate!H11</f>
        <v/>
      </c>
      <c r="H11" t="str">
        <f>Resultate!J11</f>
        <v/>
      </c>
      <c r="I11" s="129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3</v>
      </c>
      <c r="D12" s="129">
        <f>Resultate!D12</f>
        <v>0.46875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Loser Match #7</v>
      </c>
      <c r="F13" t="str">
        <f>Resultate!G13</f>
        <v>Loser Match #8</v>
      </c>
      <c r="G13" t="str">
        <f>Resultate!H13</f>
        <v/>
      </c>
      <c r="H13" t="str">
        <f>Resultate!J13</f>
        <v/>
      </c>
      <c r="I13" s="129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2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3</v>
      </c>
      <c r="D15" s="129">
        <f>Resultate!D15</f>
        <v>0.5</v>
      </c>
      <c r="E15" t="str">
        <f>Resultate!E15</f>
        <v>Bosshard / Strebel</v>
      </c>
      <c r="F15" t="str">
        <f>Resultate!G15</f>
        <v>Ducret / Abassi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Winner Match #7</v>
      </c>
      <c r="F17" t="str">
        <f>Resultate!G17</f>
        <v>Winner Match #8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Loser Match #8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Loser Match #7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Loser Match #6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Loser Match #5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Ducret / Abassi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(2 : 1)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 : 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Stöckli / Stöckli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Winner Match #6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 : )</v>
      </c>
      <c r="B34" s="22"/>
      <c r="C34" s="10"/>
      <c r="D34" s="14"/>
      <c r="G34" s="112"/>
      <c r="I34" s="113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 : 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 : 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Winner Match #8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 : 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2" t="str">
        <f>IF(B15="13. Rang","zu Hause",VLOOKUP(B15,Anmeldung!$I$2:$J$17,2,FALSE))</f>
        <v>zu Hause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13. Rang</v>
      </c>
      <c r="C17" s="43" t="str">
        <f>IF(B17="13. Rang","mal schauen",VLOOKUP(B17,Anmeldung!$L$2:$M$17,2,FALSE))</f>
        <v>mal schauen</v>
      </c>
      <c r="D17" s="44" t="str">
        <f>IF(B17="13. Rang","zu Hause",VLOOKUP(B17,Anmeldung!$I$2:$J$17,2,FALSE))</f>
        <v>zu Hause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