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98178A47-99AA-45A1-B67A-1CF07B90374A}" xr6:coauthVersionLast="47" xr6:coauthVersionMax="47" xr10:uidLastSave="{00000000-0000-0000-0000-000000000000}"/>
  <bookViews>
    <workbookView xWindow="368" yWindow="368" windowWidth="17999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G6" i="8"/>
  <c r="H6" i="8"/>
  <c r="I6" i="8"/>
  <c r="J6" i="8"/>
  <c r="K6" i="8"/>
  <c r="L6" i="8"/>
  <c r="A7" i="8"/>
  <c r="B7" i="8"/>
  <c r="D7" i="8"/>
  <c r="G7" i="8"/>
  <c r="H7" i="8"/>
  <c r="I7" i="8"/>
  <c r="J7" i="8"/>
  <c r="K7" i="8"/>
  <c r="L7" i="8"/>
  <c r="A8" i="8"/>
  <c r="B8" i="8"/>
  <c r="D8" i="8"/>
  <c r="G8" i="8"/>
  <c r="H8" i="8"/>
  <c r="I8" i="8"/>
  <c r="J8" i="8"/>
  <c r="K8" i="8"/>
  <c r="L8" i="8"/>
  <c r="A9" i="8"/>
  <c r="B9" i="8"/>
  <c r="D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R23" i="8" s="1" a="1"/>
  <c r="R23" i="8" s="1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A40" i="6" s="1"/>
  <c r="J8" i="5"/>
  <c r="H16" i="5"/>
  <c r="J16" i="5"/>
  <c r="I37" i="6"/>
  <c r="I8" i="4"/>
  <c r="E8" i="5" s="1"/>
  <c r="A37" i="6" s="1"/>
  <c r="H4" i="5"/>
  <c r="G4" i="8" s="1"/>
  <c r="H4" i="8"/>
  <c r="J35" i="6"/>
  <c r="I7" i="4"/>
  <c r="G7" i="5" s="1"/>
  <c r="A35" i="6" s="1"/>
  <c r="H7" i="5"/>
  <c r="J7" i="5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A28" i="6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F2" i="8" l="1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<sst xmlns="http://schemas.openxmlformats.org/spreadsheetml/2006/main" count="300" uniqueCount="102">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</sst>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133" t="s">
        <v>45</v>
      </c>
      <c r="D2" s="1"/>
      <c r="E2" s="139" t="s">
        <v>72</v>
      </c>
      <c r="F2" s="141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134" t="s">
        <v>47</v>
      </c>
      <c r="D3" s="3"/>
      <c r="E3" s="140" t="s">
        <v>74</v>
      </c>
      <c r="F3" s="142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134" t="s">
        <v>49</v>
      </c>
      <c r="D4" s="3"/>
      <c r="E4" s="140" t="s">
        <v>76</v>
      </c>
      <c r="F4" s="142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134" t="s">
        <v>51</v>
      </c>
      <c r="D5" s="3"/>
      <c r="E5" s="140" t="s">
        <v>50</v>
      </c>
      <c r="F5" s="142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134" t="s">
        <v>53</v>
      </c>
      <c r="D6" s="3"/>
      <c r="E6" s="140" t="s">
        <v>78</v>
      </c>
      <c r="F6" s="142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134" t="s">
        <v>55</v>
      </c>
      <c r="D7" s="3"/>
      <c r="E7" s="140" t="s">
        <v>80</v>
      </c>
      <c r="F7" s="142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134" t="s">
        <v>57</v>
      </c>
      <c r="D8" s="3"/>
      <c r="E8" s="140" t="s">
        <v>82</v>
      </c>
      <c r="F8" s="142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134" t="s">
        <v>59</v>
      </c>
      <c r="D9" s="3"/>
      <c r="E9" s="140" t="s">
        <v>42</v>
      </c>
      <c r="F9" s="142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5" t="s">
        <v>60</v>
      </c>
      <c r="C10" s="136" t="s">
        <v>61</v>
      </c>
      <c r="D10" s="76"/>
      <c r="E10" s="143" t="s">
        <v>84</v>
      </c>
      <c r="F10" s="144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134" t="s">
        <v>63</v>
      </c>
      <c r="D11" s="3"/>
      <c r="E11" s="140" t="s">
        <v>86</v>
      </c>
      <c r="F11" s="142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134" t="s">
        <v>65</v>
      </c>
      <c r="D12" s="3"/>
      <c r="E12" s="140" t="s">
        <v>88</v>
      </c>
      <c r="F12" s="142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134" t="s">
        <v>67</v>
      </c>
      <c r="D13" s="3"/>
      <c r="E13" s="140" t="s">
        <v>74</v>
      </c>
      <c r="F13" s="142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134" t="s">
        <v>69</v>
      </c>
      <c r="D14" s="3"/>
      <c r="E14" s="140" t="s">
        <v>90</v>
      </c>
      <c r="F14" s="142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134" t="s">
        <v>71</v>
      </c>
      <c r="D15" s="3"/>
      <c r="E15" s="140" t="s">
        <v>92</v>
      </c>
      <c r="F15" s="142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134" t="s">
        <v>99</v>
      </c>
      <c r="D16" s="3"/>
      <c r="E16" s="140" t="s">
        <v>98</v>
      </c>
      <c r="F16" s="142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7" t="s">
        <v>97</v>
      </c>
      <c r="C17" s="138" t="s">
        <v>97</v>
      </c>
      <c r="D17" s="3"/>
      <c r="E17" s="149" t="s">
        <v>101</v>
      </c>
      <c r="F17" s="150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4" zoomScale="75" zoomScaleNormal="75" workbookViewId="0">
      <selection activeCell="C15" sqref="C15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15</v>
      </c>
      <c r="O4" s="81">
        <v>21</v>
      </c>
      <c r="P4" s="5" t="s">
        <v>17</v>
      </c>
      <c r="Q4" s="81">
        <v>16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146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2</v>
      </c>
      <c r="I5" s="5" t="s">
        <v>17</v>
      </c>
      <c r="J5" s="65">
        <f t="shared" si="3"/>
        <v>1</v>
      </c>
      <c r="K5" s="90">
        <f t="shared" si="0"/>
        <v>0</v>
      </c>
      <c r="L5" s="83">
        <v>21</v>
      </c>
      <c r="M5" s="5" t="s">
        <v>17</v>
      </c>
      <c r="N5" s="81">
        <v>15</v>
      </c>
      <c r="O5" s="81">
        <v>11</v>
      </c>
      <c r="P5" s="5" t="s">
        <v>17</v>
      </c>
      <c r="Q5" s="81">
        <v>21</v>
      </c>
      <c r="R5" s="79">
        <v>15</v>
      </c>
      <c r="S5" s="5" t="s">
        <v>17</v>
      </c>
      <c r="T5" s="79">
        <v>8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145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 t="str">
        <f t="shared" si="2"/>
        <v/>
      </c>
      <c r="I6" s="5" t="s">
        <v>17</v>
      </c>
      <c r="J6" s="65" t="str">
        <f t="shared" si="3"/>
        <v/>
      </c>
      <c r="K6" s="90">
        <f t="shared" si="0"/>
        <v>0</v>
      </c>
      <c r="L6" s="83"/>
      <c r="M6" s="5" t="s">
        <v>17</v>
      </c>
      <c r="N6" s="81"/>
      <c r="O6" s="81"/>
      <c r="P6" s="5" t="s">
        <v>17</v>
      </c>
      <c r="Q6" s="81"/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145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 t="str">
        <f t="shared" si="2"/>
        <v/>
      </c>
      <c r="I7" s="5" t="s">
        <v>17</v>
      </c>
      <c r="J7" s="65" t="str">
        <f t="shared" si="3"/>
        <v/>
      </c>
      <c r="K7" s="90">
        <f t="shared" si="0"/>
        <v>0</v>
      </c>
      <c r="L7" s="83"/>
      <c r="M7" s="5" t="s">
        <v>17</v>
      </c>
      <c r="N7" s="81"/>
      <c r="O7" s="81"/>
      <c r="P7" s="5" t="s">
        <v>17</v>
      </c>
      <c r="Q7" s="81"/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145">
        <v>3</v>
      </c>
      <c r="D8" s="146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 t="str">
        <f t="shared" si="2"/>
        <v/>
      </c>
      <c r="I8" s="5" t="s">
        <v>17</v>
      </c>
      <c r="J8" s="65" t="str">
        <f t="shared" si="3"/>
        <v/>
      </c>
      <c r="K8" s="90">
        <f t="shared" si="0"/>
        <v>0</v>
      </c>
      <c r="L8" s="83"/>
      <c r="M8" s="5" t="s">
        <v>17</v>
      </c>
      <c r="N8" s="81"/>
      <c r="O8" s="81"/>
      <c r="P8" s="5" t="s">
        <v>17</v>
      </c>
      <c r="Q8" s="81"/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 t="str">
        <f t="shared" si="2"/>
        <v/>
      </c>
      <c r="I9" s="6" t="s">
        <v>17</v>
      </c>
      <c r="J9" s="66" t="str">
        <f t="shared" si="3"/>
        <v/>
      </c>
      <c r="K9" s="94">
        <f t="shared" si="0"/>
        <v>0</v>
      </c>
      <c r="L9" s="101"/>
      <c r="M9" s="6" t="s">
        <v>17</v>
      </c>
      <c r="N9" s="102"/>
      <c r="O9" s="102"/>
      <c r="P9" s="6" t="s">
        <v>17</v>
      </c>
      <c r="Q9" s="102"/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2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Stöckli / Stöckli</v>
      </c>
      <c r="H11" s="65" t="str">
        <f t="shared" si="2"/>
        <v/>
      </c>
      <c r="I11" s="5" t="s">
        <v>17</v>
      </c>
      <c r="J11" s="65" t="str">
        <f t="shared" si="3"/>
        <v/>
      </c>
      <c r="K11" s="90">
        <f t="shared" si="0"/>
        <v>0</v>
      </c>
      <c r="L11" s="83"/>
      <c r="M11" s="5" t="s">
        <v>17</v>
      </c>
      <c r="N11" s="81"/>
      <c r="O11" s="81"/>
      <c r="P11" s="5" t="s">
        <v>17</v>
      </c>
      <c r="Q11" s="81"/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3</v>
      </c>
      <c r="D12" s="146">
        <v>0.46875</v>
      </c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Loser Match #8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146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Ducret / Abassi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145">
        <v>1</v>
      </c>
      <c r="D16" s="97">
        <v>0.53125</v>
      </c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145">
        <v>2</v>
      </c>
      <c r="D17" s="97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Winner Match #8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145">
        <v>3</v>
      </c>
      <c r="D18" s="148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145">
        <v>1</v>
      </c>
      <c r="D19" s="147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145">
        <v>2</v>
      </c>
      <c r="D20" s="147">
        <v>0.55208333333333337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145">
        <v>3</v>
      </c>
      <c r="D21" s="147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145">
        <v>1</v>
      </c>
      <c r="D22" s="146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145">
        <v>2</v>
      </c>
      <c r="D23" s="146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145">
        <v>3</v>
      </c>
      <c r="D24" s="146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15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2</v>
      </c>
      <c r="H5">
        <f>Resultate!J5</f>
        <v>1</v>
      </c>
      <c r="I5" s="129">
        <f>Resultate!K5</f>
        <v>0</v>
      </c>
      <c r="J5">
        <f>Resultate!L5</f>
        <v>21</v>
      </c>
      <c r="K5">
        <f>Resultate!N5</f>
        <v>15</v>
      </c>
      <c r="L5">
        <f>Resultate!O5</f>
        <v>11</v>
      </c>
      <c r="M5">
        <f>Resultate!Q5</f>
        <v>21</v>
      </c>
      <c r="N5">
        <f>Resultate!R5</f>
        <v>15</v>
      </c>
      <c r="O5">
        <f>Resultate!T5</f>
        <v>8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 t="str">
        <f>Resultate!H6</f>
        <v/>
      </c>
      <c r="H6" t="str">
        <f>Resultate!J6</f>
        <v/>
      </c>
      <c r="I6" s="129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 t="str">
        <f>Resultate!H7</f>
        <v/>
      </c>
      <c r="H7" t="str">
        <f>Resultate!J7</f>
        <v/>
      </c>
      <c r="I7" s="129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 t="str">
        <f>Resultate!H8</f>
        <v/>
      </c>
      <c r="H8" t="str">
        <f>Resultate!J8</f>
        <v/>
      </c>
      <c r="I8" s="129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29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2</v>
      </c>
      <c r="D11" s="129">
        <f>Resultate!D11</f>
        <v>0.46875</v>
      </c>
      <c r="E11" t="str">
        <f>Resultate!E11</f>
        <v>Sieber / Müller</v>
      </c>
      <c r="F11" t="str">
        <f>Resultate!G11</f>
        <v>Stöckli / Stöckli</v>
      </c>
      <c r="G11" t="str">
        <f>Resultate!H11</f>
        <v/>
      </c>
      <c r="H11" t="str">
        <f>Resultate!J11</f>
        <v/>
      </c>
      <c r="I11" s="129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3</v>
      </c>
      <c r="D12" s="129">
        <f>Resultate!D12</f>
        <v>0.46875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Loser Match #7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Ducret / Abassi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Winner Match #7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Loser Match #8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Loser Match #7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Loser Match #6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Loser Match #5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Ducret / Abassi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(2 : 1)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 : 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Stöckli / Stöckli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Winner Match #6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 : )</v>
      </c>
      <c r="B34" s="22"/>
      <c r="C34" s="10"/>
      <c r="D34" s="14"/>
      <c r="G34" s="112"/>
      <c r="I34" s="113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 : 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 : 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2" t="str">
        <f>IF(B15="13. Rang","zu Hause",VLOOKUP(B15,Anmeldung!$I$2:$J$17,2,FALSE))</f>
        <v>zu Hause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