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DBE8E948-5F26-491C-85C8-E792D9A06533}" xr6:coauthVersionLast="47" xr6:coauthVersionMax="47" xr10:uidLastSave="{00000000-0000-0000-0000-000000000000}"/>
  <bookViews>
    <workbookView xWindow="-108" yWindow="-108" windowWidth="23256" windowHeight="12576" xr2:uid="{9DDAD5D9-9912-476F-9FB1-642DBA5540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1" l="1"/>
  <c r="O36" i="1"/>
  <c r="O37" i="1"/>
  <c r="O38" i="1"/>
  <c r="O34" i="1"/>
  <c r="H35" i="1"/>
  <c r="H36" i="1"/>
  <c r="H37" i="1"/>
  <c r="H38" i="1"/>
  <c r="H34" i="1"/>
  <c r="G24" i="1"/>
  <c r="F24" i="1"/>
  <c r="H22" i="1"/>
  <c r="L16" i="1"/>
  <c r="K16" i="1"/>
  <c r="M14" i="1"/>
  <c r="F16" i="1"/>
  <c r="G16" i="1"/>
  <c r="H14" i="1"/>
  <c r="O5" i="1"/>
  <c r="H5" i="1"/>
  <c r="P3" i="1"/>
  <c r="Q3" i="1" s="1"/>
  <c r="J4" i="1"/>
  <c r="J3" i="1"/>
  <c r="K4" i="1"/>
  <c r="N4" i="1" s="1"/>
  <c r="P4" i="1" s="1"/>
  <c r="Q4" i="1" s="1"/>
  <c r="K6" i="1"/>
  <c r="N6" i="1" s="1"/>
  <c r="P6" i="1" s="1"/>
  <c r="Q6" i="1" s="1"/>
  <c r="K7" i="1"/>
  <c r="N7" i="1" s="1"/>
  <c r="P7" i="1" s="1"/>
  <c r="Q7" i="1" s="1"/>
  <c r="K8" i="1"/>
  <c r="N8" i="1" s="1"/>
  <c r="P8" i="1" s="1"/>
  <c r="Q8" i="1" s="1"/>
  <c r="D4" i="1"/>
  <c r="G4" i="1" s="1"/>
  <c r="I4" i="1" s="1"/>
  <c r="D6" i="1"/>
  <c r="G6" i="1" s="1"/>
  <c r="I6" i="1" s="1"/>
  <c r="J6" i="1" s="1"/>
  <c r="D7" i="1"/>
  <c r="G7" i="1" s="1"/>
  <c r="I7" i="1" s="1"/>
  <c r="J7" i="1" s="1"/>
  <c r="D8" i="1"/>
  <c r="G8" i="1" s="1"/>
  <c r="I8" i="1" s="1"/>
  <c r="J8" i="1" s="1"/>
  <c r="K3" i="1"/>
  <c r="N3" i="1" s="1"/>
  <c r="D3" i="1"/>
  <c r="G3" i="1" s="1"/>
  <c r="I3" i="1" s="1"/>
  <c r="H24" i="1" l="1"/>
  <c r="H25" i="1" s="1"/>
  <c r="M16" i="1"/>
  <c r="D5" i="1"/>
  <c r="G5" i="1" s="1"/>
  <c r="K5" i="1"/>
  <c r="N5" i="1" s="1"/>
  <c r="P5" i="1" s="1"/>
  <c r="Q5" i="1" s="1"/>
  <c r="M17" i="1"/>
  <c r="H16" i="1"/>
  <c r="H17" i="1" s="1"/>
  <c r="I5" i="1"/>
  <c r="J5" i="1" s="1"/>
</calcChain>
</file>

<file path=xl/sharedStrings.xml><?xml version="1.0" encoding="utf-8"?>
<sst xmlns="http://schemas.openxmlformats.org/spreadsheetml/2006/main" count="63" uniqueCount="32">
  <si>
    <t>Producto</t>
  </si>
  <si>
    <t>Brasil</t>
  </si>
  <si>
    <t>Colombia</t>
  </si>
  <si>
    <t>Blend</t>
  </si>
  <si>
    <t>Peru</t>
  </si>
  <si>
    <t>Guatemala</t>
  </si>
  <si>
    <t>Etiopia</t>
  </si>
  <si>
    <t>Kg</t>
  </si>
  <si>
    <t>$</t>
  </si>
  <si>
    <t>,</t>
  </si>
  <si>
    <t>250 Gr</t>
  </si>
  <si>
    <t>125 gr</t>
  </si>
  <si>
    <t>Bolsa</t>
  </si>
  <si>
    <t>TOTAL</t>
  </si>
  <si>
    <t>Impresión</t>
  </si>
  <si>
    <t>PRECIO LISTA</t>
  </si>
  <si>
    <t>Diferencia</t>
  </si>
  <si>
    <t>Precio Lista</t>
  </si>
  <si>
    <t>Filtrado</t>
  </si>
  <si>
    <t>250 g</t>
  </si>
  <si>
    <t>125 g</t>
  </si>
  <si>
    <t>Precio lista</t>
  </si>
  <si>
    <t xml:space="preserve"> -30% de lista</t>
  </si>
  <si>
    <t>Combo 1</t>
  </si>
  <si>
    <t>Expreso</t>
  </si>
  <si>
    <t>Combo 2</t>
  </si>
  <si>
    <t>Combo 3</t>
  </si>
  <si>
    <t>4 meses</t>
  </si>
  <si>
    <t>Tiempo Minimo</t>
  </si>
  <si>
    <t>250 Gr Colombia</t>
  </si>
  <si>
    <t>Guatelama</t>
  </si>
  <si>
    <t>Membresia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</si>
</sst>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5FDF-DEF5-498C-9E8D-E0160A540395}">
  <dimension ref="A1:Q38"/>
  <sheetViews>
    <sheetView tabSelected="1" workbookViewId="0">
      <selection activeCell="D28" sqref="D28:P28"/>
    </sheetView>
  </sheetViews>
  <sheetFormatPr baseColWidth="10" defaultRowHeight="14.4" x14ac:dyDescent="0.3"/>
  <cols>
    <col min="5" max="7" width="11.6640625" bestFit="1" customWidth="1"/>
    <col min="8" max="8" width="11.77734375" bestFit="1" customWidth="1"/>
    <col min="12" max="13" width="11.5546875" style="2"/>
  </cols>
  <sheetData>
    <row r="1" spans="1:17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"/>
    </row>
    <row r="2" spans="1:17" x14ac:dyDescent="0.3">
      <c r="A2" s="1"/>
      <c r="B2" s="1" t="s">
        <v>7</v>
      </c>
      <c r="C2" s="1" t="s">
        <v>8</v>
      </c>
      <c r="D2" s="1" t="s">
        <v>10</v>
      </c>
      <c r="E2" s="1" t="s">
        <v>12</v>
      </c>
      <c r="F2" s="1" t="s">
        <v>14</v>
      </c>
      <c r="G2" s="3" t="s">
        <v>13</v>
      </c>
      <c r="H2" s="3" t="s">
        <v>15</v>
      </c>
      <c r="I2" s="3" t="s">
        <v>16</v>
      </c>
      <c r="J2" s="3"/>
      <c r="K2" s="1" t="s">
        <v>11</v>
      </c>
      <c r="L2" s="1" t="s">
        <v>12</v>
      </c>
      <c r="M2" s="1" t="s">
        <v>14</v>
      </c>
      <c r="N2" s="3" t="s">
        <v>13</v>
      </c>
      <c r="O2" s="3" t="s">
        <v>17</v>
      </c>
      <c r="P2" s="3" t="s">
        <v>16</v>
      </c>
    </row>
    <row r="3" spans="1:17" x14ac:dyDescent="0.3">
      <c r="A3" s="1" t="s">
        <v>1</v>
      </c>
      <c r="B3" s="1">
        <v>4</v>
      </c>
      <c r="C3" s="1">
        <v>7200</v>
      </c>
      <c r="D3" s="1">
        <f>(C3/4)/4</f>
        <v>450</v>
      </c>
      <c r="E3" s="4">
        <v>186</v>
      </c>
      <c r="F3" s="4">
        <v>140</v>
      </c>
      <c r="G3" s="4">
        <f>SUM(D3:F3)</f>
        <v>776</v>
      </c>
      <c r="H3" s="11">
        <v>1555</v>
      </c>
      <c r="I3" s="5">
        <f>H3-G3</f>
        <v>779</v>
      </c>
      <c r="J3" s="6">
        <f>I3/G3</f>
        <v>1.0038659793814433</v>
      </c>
      <c r="K3" s="1">
        <f>(C3/4)/8</f>
        <v>225</v>
      </c>
      <c r="L3" s="1">
        <v>82.5</v>
      </c>
      <c r="M3" s="1">
        <v>92</v>
      </c>
      <c r="N3" s="1">
        <f>SUM(K3:M3)</f>
        <v>399.5</v>
      </c>
      <c r="O3" s="11">
        <v>777</v>
      </c>
      <c r="P3" s="5">
        <f>O3-N3</f>
        <v>377.5</v>
      </c>
      <c r="Q3" s="6">
        <f>P3/N3</f>
        <v>0.9449311639549437</v>
      </c>
    </row>
    <row r="4" spans="1:17" x14ac:dyDescent="0.3">
      <c r="A4" s="1" t="s">
        <v>2</v>
      </c>
      <c r="B4" s="1">
        <v>4</v>
      </c>
      <c r="C4" s="1">
        <v>7200</v>
      </c>
      <c r="D4" s="1">
        <f t="shared" ref="D4:D8" si="0">(C4/4)/4</f>
        <v>450</v>
      </c>
      <c r="E4" s="4">
        <v>186</v>
      </c>
      <c r="F4" s="4">
        <v>140</v>
      </c>
      <c r="G4" s="4">
        <f t="shared" ref="G4:G8" si="1">SUM(D4:F4)</f>
        <v>776</v>
      </c>
      <c r="H4" s="11">
        <v>1666</v>
      </c>
      <c r="I4" s="5">
        <f t="shared" ref="I4:I8" si="2">H4-G4</f>
        <v>890</v>
      </c>
      <c r="J4" s="6">
        <f t="shared" ref="J4:J8" si="3">I4/G4</f>
        <v>1.1469072164948453</v>
      </c>
      <c r="K4" s="1">
        <f t="shared" ref="K4:K8" si="4">(C4/4)/8</f>
        <v>225</v>
      </c>
      <c r="L4" s="1">
        <v>82.5</v>
      </c>
      <c r="M4" s="1">
        <v>92</v>
      </c>
      <c r="N4" s="1">
        <f t="shared" ref="N4:N8" si="5">SUM(K4:M4)</f>
        <v>399.5</v>
      </c>
      <c r="O4" s="11">
        <v>833</v>
      </c>
      <c r="P4" s="5">
        <f t="shared" ref="P4:P8" si="6">O4-N4</f>
        <v>433.5</v>
      </c>
      <c r="Q4" s="6">
        <f t="shared" ref="Q4:Q8" si="7">P4/N4</f>
        <v>1.0851063829787233</v>
      </c>
    </row>
    <row r="5" spans="1:17" x14ac:dyDescent="0.3">
      <c r="A5" s="1" t="s">
        <v>3</v>
      </c>
      <c r="B5" s="1"/>
      <c r="C5" s="1"/>
      <c r="D5" s="1">
        <f>(D7*0.4)+(D4*0.3)+(D3*0.3)</f>
        <v>395</v>
      </c>
      <c r="E5" s="4">
        <v>186</v>
      </c>
      <c r="F5" s="4">
        <v>140</v>
      </c>
      <c r="G5" s="4">
        <f t="shared" si="1"/>
        <v>721</v>
      </c>
      <c r="H5" s="11">
        <f>(H7*0.4)+(H4*0.3)+(H3*0.3)</f>
        <v>1708.3</v>
      </c>
      <c r="I5" s="5">
        <f t="shared" si="2"/>
        <v>987.3</v>
      </c>
      <c r="J5" s="6">
        <f t="shared" si="3"/>
        <v>1.3693481276005548</v>
      </c>
      <c r="K5" s="1">
        <f>(K7*0.4)+(K4*0.3)+(K3*0.3)</f>
        <v>197.5</v>
      </c>
      <c r="L5" s="1">
        <v>82.5</v>
      </c>
      <c r="M5" s="1">
        <v>92</v>
      </c>
      <c r="N5" s="1">
        <f t="shared" si="5"/>
        <v>372</v>
      </c>
      <c r="O5" s="11">
        <f>(O7*0.4)+(O4*0.3)+(O3*0.3)</f>
        <v>853.80000000000007</v>
      </c>
      <c r="P5" s="5">
        <f t="shared" si="6"/>
        <v>481.80000000000007</v>
      </c>
      <c r="Q5" s="6">
        <f t="shared" si="7"/>
        <v>1.2951612903225809</v>
      </c>
    </row>
    <row r="6" spans="1:17" x14ac:dyDescent="0.3">
      <c r="A6" s="1" t="s">
        <v>4</v>
      </c>
      <c r="B6" s="1">
        <v>3</v>
      </c>
      <c r="C6" s="1">
        <v>7500</v>
      </c>
      <c r="D6" s="1">
        <f t="shared" si="0"/>
        <v>468.75</v>
      </c>
      <c r="E6" s="4">
        <v>186</v>
      </c>
      <c r="F6" s="4">
        <v>140</v>
      </c>
      <c r="G6" s="4">
        <f t="shared" si="1"/>
        <v>794.75</v>
      </c>
      <c r="H6" s="11">
        <v>1696</v>
      </c>
      <c r="I6" s="5">
        <f t="shared" si="2"/>
        <v>901.25</v>
      </c>
      <c r="J6" s="6">
        <f t="shared" si="3"/>
        <v>1.1340044039005976</v>
      </c>
      <c r="K6" s="1">
        <f t="shared" si="4"/>
        <v>234.375</v>
      </c>
      <c r="L6" s="1">
        <v>82.5</v>
      </c>
      <c r="M6" s="1">
        <v>92</v>
      </c>
      <c r="N6" s="1">
        <f t="shared" si="5"/>
        <v>408.875</v>
      </c>
      <c r="O6" s="11">
        <v>848</v>
      </c>
      <c r="P6" s="5">
        <f t="shared" si="6"/>
        <v>439.125</v>
      </c>
      <c r="Q6" s="6">
        <f t="shared" si="7"/>
        <v>1.0739834912870683</v>
      </c>
    </row>
    <row r="7" spans="1:17" x14ac:dyDescent="0.3">
      <c r="A7" s="1" t="s">
        <v>5</v>
      </c>
      <c r="B7" s="1">
        <v>2</v>
      </c>
      <c r="C7" s="1">
        <v>5000</v>
      </c>
      <c r="D7" s="1">
        <f t="shared" si="0"/>
        <v>312.5</v>
      </c>
      <c r="E7" s="4">
        <v>186</v>
      </c>
      <c r="F7" s="4">
        <v>140</v>
      </c>
      <c r="G7" s="4">
        <f t="shared" si="1"/>
        <v>638.5</v>
      </c>
      <c r="H7" s="11">
        <v>1855</v>
      </c>
      <c r="I7" s="5">
        <f t="shared" si="2"/>
        <v>1216.5</v>
      </c>
      <c r="J7" s="6">
        <f t="shared" si="3"/>
        <v>1.9052466718872356</v>
      </c>
      <c r="K7" s="1">
        <f t="shared" si="4"/>
        <v>156.25</v>
      </c>
      <c r="L7" s="1">
        <v>82.5</v>
      </c>
      <c r="M7" s="1">
        <v>92</v>
      </c>
      <c r="N7" s="1">
        <f t="shared" si="5"/>
        <v>330.75</v>
      </c>
      <c r="O7" s="11">
        <v>927</v>
      </c>
      <c r="P7" s="5">
        <f t="shared" si="6"/>
        <v>596.25</v>
      </c>
      <c r="Q7" s="6">
        <f t="shared" si="7"/>
        <v>1.8027210884353742</v>
      </c>
    </row>
    <row r="8" spans="1:17" x14ac:dyDescent="0.3">
      <c r="A8" s="1" t="s">
        <v>6</v>
      </c>
      <c r="B8" s="1">
        <v>2</v>
      </c>
      <c r="C8" s="1">
        <v>7000</v>
      </c>
      <c r="D8" s="1">
        <f t="shared" si="0"/>
        <v>437.5</v>
      </c>
      <c r="E8" s="4">
        <v>186</v>
      </c>
      <c r="F8" s="4">
        <v>140</v>
      </c>
      <c r="G8" s="4">
        <f t="shared" si="1"/>
        <v>763.5</v>
      </c>
      <c r="H8" s="11">
        <v>2070</v>
      </c>
      <c r="I8" s="5">
        <f t="shared" si="2"/>
        <v>1306.5</v>
      </c>
      <c r="J8" s="6">
        <f t="shared" si="3"/>
        <v>1.7111984282907662</v>
      </c>
      <c r="K8" s="1">
        <f t="shared" si="4"/>
        <v>218.75</v>
      </c>
      <c r="L8" s="1">
        <v>82.5</v>
      </c>
      <c r="M8" s="1">
        <v>92</v>
      </c>
      <c r="N8" s="1">
        <f t="shared" si="5"/>
        <v>393.25</v>
      </c>
      <c r="O8" s="11">
        <v>1035</v>
      </c>
      <c r="P8" s="5">
        <f t="shared" si="6"/>
        <v>641.75</v>
      </c>
      <c r="Q8" s="6">
        <f t="shared" si="7"/>
        <v>1.6319135410044501</v>
      </c>
    </row>
    <row r="9" spans="1:17" x14ac:dyDescent="0.3">
      <c r="C9" t="s">
        <v>9</v>
      </c>
    </row>
    <row r="10" spans="1:17" x14ac:dyDescent="0.3">
      <c r="F10" s="10" t="s">
        <v>18</v>
      </c>
      <c r="G10" s="10"/>
      <c r="K10" s="10" t="s">
        <v>24</v>
      </c>
      <c r="L10" s="10"/>
      <c r="M10"/>
    </row>
    <row r="11" spans="1:17" x14ac:dyDescent="0.3">
      <c r="E11" s="14" t="s">
        <v>23</v>
      </c>
      <c r="F11" t="s">
        <v>6</v>
      </c>
      <c r="G11" t="s">
        <v>2</v>
      </c>
      <c r="J11" s="14" t="s">
        <v>26</v>
      </c>
      <c r="K11" t="s">
        <v>5</v>
      </c>
      <c r="L11" t="s">
        <v>1</v>
      </c>
      <c r="M11"/>
    </row>
    <row r="12" spans="1:17" x14ac:dyDescent="0.3">
      <c r="E12" s="14"/>
      <c r="F12" s="8" t="s">
        <v>19</v>
      </c>
      <c r="G12" t="s">
        <v>20</v>
      </c>
      <c r="J12" s="14"/>
      <c r="K12" s="8" t="s">
        <v>19</v>
      </c>
      <c r="L12" t="s">
        <v>20</v>
      </c>
      <c r="M12"/>
    </row>
    <row r="13" spans="1:17" x14ac:dyDescent="0.3">
      <c r="E13" s="14"/>
      <c r="F13" t="s">
        <v>21</v>
      </c>
      <c r="G13" t="s">
        <v>22</v>
      </c>
      <c r="J13" s="14"/>
      <c r="K13" t="s">
        <v>21</v>
      </c>
      <c r="L13" t="s">
        <v>22</v>
      </c>
      <c r="M13"/>
    </row>
    <row r="14" spans="1:17" x14ac:dyDescent="0.3">
      <c r="E14" s="14"/>
      <c r="F14">
        <v>2070</v>
      </c>
      <c r="G14">
        <v>833</v>
      </c>
      <c r="H14">
        <f>F14+G14</f>
        <v>2903</v>
      </c>
      <c r="J14" s="14"/>
      <c r="K14">
        <v>1855</v>
      </c>
      <c r="L14">
        <v>777</v>
      </c>
      <c r="M14">
        <f>K14+L14</f>
        <v>2632</v>
      </c>
    </row>
    <row r="15" spans="1:17" x14ac:dyDescent="0.3">
      <c r="E15" s="14"/>
      <c r="F15" s="9">
        <v>1</v>
      </c>
      <c r="G15" s="9">
        <v>0.5</v>
      </c>
      <c r="J15" s="14"/>
      <c r="K15" s="9">
        <v>1</v>
      </c>
      <c r="L15" s="9">
        <v>0.6</v>
      </c>
      <c r="M15"/>
    </row>
    <row r="16" spans="1:17" x14ac:dyDescent="0.3">
      <c r="E16" s="14"/>
      <c r="F16">
        <f>F14*F15</f>
        <v>2070</v>
      </c>
      <c r="G16">
        <f>G14*G15</f>
        <v>416.5</v>
      </c>
      <c r="H16">
        <f>F16+G16</f>
        <v>2486.5</v>
      </c>
      <c r="J16" s="14"/>
      <c r="K16">
        <f>K14*K15</f>
        <v>1855</v>
      </c>
      <c r="L16">
        <f>L14*L15</f>
        <v>466.2</v>
      </c>
      <c r="M16">
        <f>K16+L16</f>
        <v>2321.1999999999998</v>
      </c>
    </row>
    <row r="17" spans="4:16" x14ac:dyDescent="0.3">
      <c r="H17">
        <f>H14-H16</f>
        <v>416.5</v>
      </c>
      <c r="L17"/>
      <c r="M17">
        <f>M14-M16</f>
        <v>310.80000000000018</v>
      </c>
    </row>
    <row r="18" spans="4:16" x14ac:dyDescent="0.3">
      <c r="F18" s="10" t="s">
        <v>18</v>
      </c>
      <c r="G18" s="10"/>
    </row>
    <row r="19" spans="4:16" x14ac:dyDescent="0.3">
      <c r="E19" s="14" t="s">
        <v>25</v>
      </c>
      <c r="F19" t="s">
        <v>4</v>
      </c>
      <c r="G19" t="s">
        <v>2</v>
      </c>
    </row>
    <row r="20" spans="4:16" x14ac:dyDescent="0.3">
      <c r="E20" s="14"/>
      <c r="F20" s="8" t="s">
        <v>19</v>
      </c>
      <c r="G20" t="s">
        <v>20</v>
      </c>
    </row>
    <row r="21" spans="4:16" x14ac:dyDescent="0.3">
      <c r="E21" s="14"/>
      <c r="F21" t="s">
        <v>21</v>
      </c>
      <c r="G21" t="s">
        <v>22</v>
      </c>
    </row>
    <row r="22" spans="4:16" x14ac:dyDescent="0.3">
      <c r="E22" s="14"/>
      <c r="F22">
        <v>1696</v>
      </c>
      <c r="G22">
        <v>833</v>
      </c>
      <c r="H22">
        <f>F22+G22</f>
        <v>2529</v>
      </c>
    </row>
    <row r="23" spans="4:16" x14ac:dyDescent="0.3">
      <c r="E23" s="14"/>
      <c r="F23" s="9">
        <v>1</v>
      </c>
      <c r="G23" s="9">
        <v>0.6</v>
      </c>
    </row>
    <row r="24" spans="4:16" x14ac:dyDescent="0.3">
      <c r="E24" s="14"/>
      <c r="F24">
        <f>F22*F23</f>
        <v>1696</v>
      </c>
      <c r="G24">
        <f>G22*G23</f>
        <v>499.79999999999995</v>
      </c>
      <c r="H24">
        <f>F24+G24</f>
        <v>2195.8000000000002</v>
      </c>
    </row>
    <row r="25" spans="4:16" x14ac:dyDescent="0.3">
      <c r="H25">
        <f>H22-H24</f>
        <v>333.19999999999982</v>
      </c>
    </row>
    <row r="28" spans="4:16" ht="23.4" x14ac:dyDescent="0.45">
      <c r="D28" s="15" t="s">
        <v>31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31" spans="4:16" x14ac:dyDescent="0.3">
      <c r="G31" s="7" t="s">
        <v>29</v>
      </c>
      <c r="H31" t="s">
        <v>4</v>
      </c>
    </row>
    <row r="32" spans="4:16" x14ac:dyDescent="0.3">
      <c r="G32">
        <v>1350</v>
      </c>
      <c r="H32">
        <v>1500</v>
      </c>
    </row>
    <row r="33" spans="5:16" x14ac:dyDescent="0.3">
      <c r="E33" s="12" t="s">
        <v>28</v>
      </c>
      <c r="F33" s="7" t="s">
        <v>27</v>
      </c>
      <c r="G33">
        <v>1350</v>
      </c>
    </row>
    <row r="34" spans="5:16" x14ac:dyDescent="0.3">
      <c r="F34" t="s">
        <v>1</v>
      </c>
      <c r="G34">
        <v>1555</v>
      </c>
      <c r="H34" s="13">
        <f>$G$34-G4</f>
        <v>779</v>
      </c>
      <c r="I34" t="s">
        <v>2</v>
      </c>
      <c r="M34" t="s">
        <v>1</v>
      </c>
      <c r="N34">
        <v>777</v>
      </c>
      <c r="O34" s="13">
        <f>$N$34-N4</f>
        <v>377.5</v>
      </c>
      <c r="P34" t="s">
        <v>2</v>
      </c>
    </row>
    <row r="35" spans="5:16" x14ac:dyDescent="0.3">
      <c r="H35" s="13">
        <f>$G$34-G5</f>
        <v>834</v>
      </c>
      <c r="I35" t="s">
        <v>3</v>
      </c>
      <c r="M35"/>
      <c r="O35" s="13">
        <f>$N$34-N5</f>
        <v>405</v>
      </c>
      <c r="P35" t="s">
        <v>3</v>
      </c>
    </row>
    <row r="36" spans="5:16" x14ac:dyDescent="0.3">
      <c r="H36" s="13">
        <f>$G$34-G6</f>
        <v>760.25</v>
      </c>
      <c r="I36" t="s">
        <v>4</v>
      </c>
      <c r="M36"/>
      <c r="O36" s="13">
        <f>$N$34-N6</f>
        <v>368.125</v>
      </c>
      <c r="P36" t="s">
        <v>4</v>
      </c>
    </row>
    <row r="37" spans="5:16" x14ac:dyDescent="0.3">
      <c r="H37" s="13">
        <f>$G$34-G7</f>
        <v>916.5</v>
      </c>
      <c r="I37" t="s">
        <v>30</v>
      </c>
      <c r="M37"/>
      <c r="O37" s="13">
        <f>$N$34-N7</f>
        <v>446.25</v>
      </c>
      <c r="P37" t="s">
        <v>30</v>
      </c>
    </row>
    <row r="38" spans="5:16" x14ac:dyDescent="0.3">
      <c r="H38" s="13">
        <f>$G$34-G8</f>
        <v>791.5</v>
      </c>
      <c r="I38" t="s">
        <v>6</v>
      </c>
      <c r="M38"/>
      <c r="O38" s="13">
        <f>$N$34-N8</f>
        <v>383.75</v>
      </c>
      <c r="P38" t="s">
        <v>6</v>
      </c>
    </row>
  </sheetData>
  <mergeCells count="8">
    <mergeCell ref="D28:P28"/>
    <mergeCell ref="F18:G18"/>
    <mergeCell ref="E19:E24"/>
    <mergeCell ref="A1:N1"/>
    <mergeCell ref="F10:G10"/>
    <mergeCell ref="E11:E16"/>
    <mergeCell ref="K10:L10"/>
    <mergeCell ref="J11:J16"/>
  </mergeCells>
  <pageMargins left="0.7" right="0.7" top="0.75" bottom="0.75" header="0.3" footer="0.3"/>
  <ignoredErrors>
    <ignoredError sqref="D5 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Estrella</dc:creator>
  <cp:lastModifiedBy>Paula Estrella</cp:lastModifiedBy>
  <dcterms:created xsi:type="dcterms:W3CDTF">2021-11-16T02:41:33Z</dcterms:created>
  <dcterms:modified xsi:type="dcterms:W3CDTF">2021-12-15T11:45:15Z</dcterms:modified>
</cp:coreProperties>
</file>