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file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<sst xmlns="http://schemas.openxmlformats.org/spreadsheetml/2006/main" count="6669" uniqueCount="5703">
  <si>
    <t>id</t>
  </si>
  <si>
    <t>stargazerCount</t>
  </si>
  <si>
    <t>nameWithOwner</t>
  </si>
  <si>
    <t>url</t>
  </si>
  <si>
    <t>createdAt</t>
  </si>
  <si>
    <t>updatedAt</t>
  </si>
  <si>
    <t>releases</t>
  </si>
  <si>
    <t>primaryLanguage</t>
  </si>
  <si>
    <t>pullrequestsmerged</t>
  </si>
  <si>
    <t>issues</t>
  </si>
  <si>
    <t>issuesclosed</t>
  </si>
  <si>
    <t>issues closed/total</t>
  </si>
  <si>
    <t>lastrelease</t>
  </si>
  <si>
    <t>ageindays</t>
  </si>
  <si>
    <t>dayssincelastupdate</t>
  </si>
  <si>
    <t>dayssincelastrelease</t>
  </si>
  <si>
    <t>MDEwOlJlcG9zaXRvcnkyODQ1NzgyMw==</t>
  </si>
  <si>
    <t>freeCodeCamp/freeCodeCamp</t>
  </si>
  <si>
    <t>https://github.com/freeCodeCamp/freeCodeCamp</t>
  </si>
  <si>
    <t>2014-12-24T17:49:19Z</t>
  </si>
  <si>
    <t>2022-08-25T14:06:59Z</t>
  </si>
  <si>
    <t>TypeScript</t>
  </si>
  <si>
    <t>Moda linguagem:</t>
  </si>
  <si>
    <t>MDEwOlJlcG9zaXRvcnkxNzc3MzY1MzM=</t>
  </si>
  <si>
    <t>996icu/996.ICU</t>
  </si>
  <si>
    <t>https://github.com/996icu/996.ICU</t>
  </si>
  <si>
    <t>2019-03-26T07:31:14Z</t>
  </si>
  <si>
    <t>2022-08-25T12:57:50Z</t>
  </si>
  <si>
    <t>Summary</t>
  </si>
  <si>
    <t>Minimum</t>
  </si>
  <si>
    <t>First Quartile</t>
  </si>
  <si>
    <t>Median</t>
  </si>
  <si>
    <t>Third Quartile</t>
  </si>
  <si>
    <t>Maximum</t>
  </si>
  <si>
    <t>MDEwOlJlcG9zaXRvcnkxMzQ5MTg5NQ==</t>
  </si>
  <si>
    <t>EbookFoundation/free-programming-books</t>
  </si>
  <si>
    <t>https://github.com/EbookFoundation/free-programming-books</t>
  </si>
  <si>
    <t>2013-10-11T06:50:37Z</t>
  </si>
  <si>
    <t>2022-08-25T14:10:55Z</t>
  </si>
  <si>
    <t>StartsCount</t>
  </si>
  <si>
    <t>MDEwOlJlcG9zaXRvcnk2MDQ5MzEwMQ==</t>
  </si>
  <si>
    <t>jwasham/coding-interview-university</t>
  </si>
  <si>
    <t>https://github.com/jwasham/coding-interview-university</t>
  </si>
  <si>
    <t>2016-06-06T02:34:12Z</t>
  </si>
  <si>
    <t>2022-08-25T14:11:30Z</t>
  </si>
  <si>
    <t>MDEwOlJlcG9zaXRvcnkyMTczNzQ2NQ==</t>
  </si>
  <si>
    <t>sindresorhus/awesome</t>
  </si>
  <si>
    <t>https://github.com/sindresorhus/awesome</t>
  </si>
  <si>
    <t>2014-07-11T13:42:37Z</t>
  </si>
  <si>
    <t>2022-08-25T13:57:40Z</t>
  </si>
  <si>
    <t>MDEwOlJlcG9zaXRvcnk4NTA3NzU1OA==</t>
  </si>
  <si>
    <t>kamranahmedse/developer-roadmap</t>
  </si>
  <si>
    <t>https://github.com/kamranahmedse/developer-roadmap</t>
  </si>
  <si>
    <t>2017-03-15T13:45:52Z</t>
  </si>
  <si>
    <t>2022-08-25T14:11:15Z</t>
  </si>
  <si>
    <t>MDEwOlJlcG9zaXRvcnk1NDM0Njc5OQ==</t>
  </si>
  <si>
    <t>public-apis/public-apis</t>
  </si>
  <si>
    <t>https://github.com/public-apis/public-apis</t>
  </si>
  <si>
    <t>2016-03-20T23:49:42Z</t>
  </si>
  <si>
    <t>2022-08-25T14:11:26Z</t>
  </si>
  <si>
    <t>Python</t>
  </si>
  <si>
    <t>MDEwOlJlcG9zaXRvcnkxMTczMDM0Mg==</t>
  </si>
  <si>
    <t>vuejs/vue</t>
  </si>
  <si>
    <t>https://github.com/vuejs/vue</t>
  </si>
  <si>
    <t>2013-07-29T03:24:51Z</t>
  </si>
  <si>
    <t>2022-08-25T12:58:12Z</t>
  </si>
  <si>
    <t>2022-08-23T01:29:42Z</t>
  </si>
  <si>
    <t>MDEwOlJlcG9zaXRvcnk4MzIyMjQ0MQ==</t>
  </si>
  <si>
    <t>donnemartin/system-design-primer</t>
  </si>
  <si>
    <t>https://github.com/donnemartin/system-design-primer</t>
  </si>
  <si>
    <t>2017-02-26T16:15:28Z</t>
  </si>
  <si>
    <t>2022-08-25T14:11:27Z</t>
  </si>
  <si>
    <t>MDEwOlJlcG9zaXRvcnkxMDI3MDI1MA==</t>
  </si>
  <si>
    <t>facebook/react</t>
  </si>
  <si>
    <t>https://github.com/facebook/react</t>
  </si>
  <si>
    <t>2013-05-24T16:15:54Z</t>
  </si>
  <si>
    <t>2022-08-25T14:07:35Z</t>
  </si>
  <si>
    <t>JavaScript</t>
  </si>
  <si>
    <t>2022-06-14T19:51:27Z</t>
  </si>
  <si>
    <t>MDEwOlJlcG9zaXRvcnk0NTcxNzI1MA==</t>
  </si>
  <si>
    <t>tensorflow/tensorflow</t>
  </si>
  <si>
    <t>https://github.com/tensorflow/tensorflow</t>
  </si>
  <si>
    <t>2015-11-07T01:19:20Z</t>
  </si>
  <si>
    <t>2022-08-25T14:07:17Z</t>
  </si>
  <si>
    <t>C++</t>
  </si>
  <si>
    <t>2022-08-22T17:25:57Z</t>
  </si>
  <si>
    <t>MDEwOlJlcG9zaXRvcnkxMzI3NTA3MjQ=</t>
  </si>
  <si>
    <t>codecrafters-io/build-your-own-x</t>
  </si>
  <si>
    <t>https://github.com/codecrafters-io/build-your-own-x</t>
  </si>
  <si>
    <t>2018-05-09T12:03:18Z</t>
  </si>
  <si>
    <t>2022-08-25T14:11:28Z</t>
  </si>
  <si>
    <t>MDEwOlJlcG9zaXRvcnkyMTI2MjQ0</t>
  </si>
  <si>
    <t>twbs/bootstrap</t>
  </si>
  <si>
    <t>https://github.com/twbs/bootstrap</t>
  </si>
  <si>
    <t>2011-07-29T21:19:00Z</t>
  </si>
  <si>
    <t>2022-08-25T13:56:29Z</t>
  </si>
  <si>
    <t>2022-07-19T15:56:38Z</t>
  </si>
  <si>
    <t>MDEwOlJlcG9zaXRvcnkxNDQ0MDI3MA==</t>
  </si>
  <si>
    <t>getify/You-Dont-Know-JS</t>
  </si>
  <si>
    <t>https://github.com/getify/You-Dont-Know-JS</t>
  </si>
  <si>
    <t>2013-11-16T02:37:24Z</t>
  </si>
  <si>
    <t>2022-08-25T14:11:29Z</t>
  </si>
  <si>
    <t>MDEwOlJlcG9zaXRvcnkxMjEzOTU1MTA=</t>
  </si>
  <si>
    <t>CyC2018/CS-Notes</t>
  </si>
  <si>
    <t>https://github.com/CyC2018/CS-Notes</t>
  </si>
  <si>
    <t>2018-02-13T14:56:24Z</t>
  </si>
  <si>
    <t>2022-08-25T14:00:38Z</t>
  </si>
  <si>
    <t>MDEwOlJlcG9zaXRvcnkyOTExMzc=</t>
  </si>
  <si>
    <t>ohmyzsh/ohmyzsh</t>
  </si>
  <si>
    <t>https://github.com/ohmyzsh/ohmyzsh</t>
  </si>
  <si>
    <t>2009-08-28T18:15:37Z</t>
  </si>
  <si>
    <t>2022-08-25T13:32:45Z</t>
  </si>
  <si>
    <t>Shell</t>
  </si>
  <si>
    <t>MDEwOlJlcG9zaXRvcnkxMjY1NzcyNjA=</t>
  </si>
  <si>
    <t>trekhleb/javascript-algorithms</t>
  </si>
  <si>
    <t>https://github.com/trekhleb/javascript-algorithms</t>
  </si>
  <si>
    <t>2018-03-24T07:47:04Z</t>
  </si>
  <si>
    <t>2022-08-25T13:54:34Z</t>
  </si>
  <si>
    <t>MDEwOlJlcG9zaXRvcnkzMTc5MjgyNA==</t>
  </si>
  <si>
    <t>flutter/flutter</t>
  </si>
  <si>
    <t>https://github.com/flutter/flutter</t>
  </si>
  <si>
    <t>2015-03-06T22:54:58Z</t>
  </si>
  <si>
    <t>2022-08-25T13:09:50Z</t>
  </si>
  <si>
    <t>Dart</t>
  </si>
  <si>
    <t>MDEwOlJlcG9zaXRvcnk2MzQ3NjMzNw==</t>
  </si>
  <si>
    <t>TheAlgorithms/Python</t>
  </si>
  <si>
    <t>https://github.com/TheAlgorithms/Python</t>
  </si>
  <si>
    <t>2016-07-16T09:44:01Z</t>
  </si>
  <si>
    <t>2022-08-25T14:00:45Z</t>
  </si>
  <si>
    <t>MDEwOlJlcG9zaXRvcnkyMTI4OTExMA==</t>
  </si>
  <si>
    <t>vinta/awesome-python</t>
  </si>
  <si>
    <t>https://github.com/vinta/awesome-python</t>
  </si>
  <si>
    <t>2014-06-27T21:00:06Z</t>
  </si>
  <si>
    <t>2022-08-25T14:11:19Z</t>
  </si>
  <si>
    <t>MDEwOlJlcG9zaXRvcnkxMDYyODk3</t>
  </si>
  <si>
    <t>github/gitignore</t>
  </si>
  <si>
    <t>https://github.com/github/gitignore</t>
  </si>
  <si>
    <t>2010-11-08T20:17:14Z</t>
  </si>
  <si>
    <t>2022-08-25T14:09:10Z</t>
  </si>
  <si>
    <t>MDEwOlJlcG9zaXRvcnkyMzI1Mjk4</t>
  </si>
  <si>
    <t>torvalds/linux</t>
  </si>
  <si>
    <t>https://github.com/torvalds/linux</t>
  </si>
  <si>
    <t>2011-09-04T22:48:12Z</t>
  </si>
  <si>
    <t>C</t>
  </si>
  <si>
    <t>MDEwOlJlcG9zaXRvcnk0MTg4MTkwMA==</t>
  </si>
  <si>
    <t>microsoft/vscode</t>
  </si>
  <si>
    <t>https://github.com/microsoft/vscode</t>
  </si>
  <si>
    <t>2015-09-03T20:23:38Z</t>
  </si>
  <si>
    <t>2022-08-25T14:07:37Z</t>
  </si>
  <si>
    <t>2022-08-15T17:13:44Z</t>
  </si>
  <si>
    <t>Releases Count</t>
  </si>
  <si>
    <t>MDEwOlJlcG9zaXRvcnkxMzI0NjQzOTU=</t>
  </si>
  <si>
    <t>Snailclimb/JavaGuide</t>
  </si>
  <si>
    <t>https://github.com/Snailclimb/JavaGuide</t>
  </si>
  <si>
    <t>2018-05-07T13:27:00Z</t>
  </si>
  <si>
    <t>2022-08-25T12:49:06Z</t>
  </si>
  <si>
    <t>Java</t>
  </si>
  <si>
    <t>MDEwOlJlcG9zaXRvcnk2NDk4NDky</t>
  </si>
  <si>
    <t>airbnb/javascript</t>
  </si>
  <si>
    <t>https://github.com/airbnb/javascript</t>
  </si>
  <si>
    <t>2012-11-01T23:13:50Z</t>
  </si>
  <si>
    <t>2022-08-25T14:04:11Z</t>
  </si>
  <si>
    <t>MDEwOlJlcG9zaXRvcnkxMjM0NTg1NTE=</t>
  </si>
  <si>
    <t>jackfrued/Python-100-Days</t>
  </si>
  <si>
    <t>https://github.com/jackfrued/Python-100-Days</t>
  </si>
  <si>
    <t>2018-03-01T16:05:52Z</t>
  </si>
  <si>
    <t>2022-08-25T14:11:08Z</t>
  </si>
  <si>
    <t>MDEwOlJlcG9zaXRvcnkxOTQxNTA2NA==</t>
  </si>
  <si>
    <t>ossu/computer-science</t>
  </si>
  <si>
    <t>https://github.com/ossu/computer-science</t>
  </si>
  <si>
    <t>2014-05-04T00:18:39Z</t>
  </si>
  <si>
    <t>2022-08-25T11:36:24Z</t>
  </si>
  <si>
    <t>MDEwOlJlcG9zaXRvcnkxMDM5NTIw</t>
  </si>
  <si>
    <t>ytdl-org/youtube-dl</t>
  </si>
  <si>
    <t>https://github.com/ytdl-org/youtube-dl</t>
  </si>
  <si>
    <t>2010-10-31T14:35:07Z</t>
  </si>
  <si>
    <t>2022-08-25T13:22:55Z</t>
  </si>
  <si>
    <t>2021-12-16T18:49:28Z</t>
  </si>
  <si>
    <t>MDEwOlJlcG9zaXRvcnkyNDE1NzYyNzA=</t>
  </si>
  <si>
    <t>labuladong/fucking-algorithm</t>
  </si>
  <si>
    <t>https://github.com/labuladong/fucking-algorithm</t>
  </si>
  <si>
    <t>2020-02-19T09:01:23Z</t>
  </si>
  <si>
    <t>2022-08-25T13:20:04Z</t>
  </si>
  <si>
    <t>Markdown</t>
  </si>
  <si>
    <t>2021-11-09T02:04:27Z</t>
  </si>
  <si>
    <t>MDEwOlJlcG9zaXRvcnkzNTk1NTY2Ng==</t>
  </si>
  <si>
    <t>jlevy/the-art-of-command-line</t>
  </si>
  <si>
    <t>https://github.com/jlevy/the-art-of-command-line</t>
  </si>
  <si>
    <t>2015-05-20T15:11:03Z</t>
  </si>
  <si>
    <t>2022-08-25T14:11:43Z</t>
  </si>
  <si>
    <t>MDEwOlJlcG9zaXRvcnkyOTAyODc3NQ==</t>
  </si>
  <si>
    <t>facebook/react-native</t>
  </si>
  <si>
    <t>https://github.com/facebook/react-native</t>
  </si>
  <si>
    <t>2015-01-09T18:10:16Z</t>
  </si>
  <si>
    <t>2022-08-25T14:08:15Z</t>
  </si>
  <si>
    <t>2022-08-22T14:44:42Z</t>
  </si>
  <si>
    <t>MDEwOlJlcG9zaXRvcnk5Mzg0MjY3</t>
  </si>
  <si>
    <t>electron/electron</t>
  </si>
  <si>
    <t>https://github.com/electron/electron</t>
  </si>
  <si>
    <t>2013-04-12T01:47:36Z</t>
  </si>
  <si>
    <t>2022-08-25T14:05:17Z</t>
  </si>
  <si>
    <t>2022-08-24T16:49:08Z</t>
  </si>
  <si>
    <t>MDEwOlJlcG9zaXRvcnkyMzA5Njk1OQ==</t>
  </si>
  <si>
    <t>golang/go</t>
  </si>
  <si>
    <t>https://github.com/golang/go</t>
  </si>
  <si>
    <t>2014-08-19T04:33:40Z</t>
  </si>
  <si>
    <t>2022-08-25T13:55:05Z</t>
  </si>
  <si>
    <t>Go</t>
  </si>
  <si>
    <t>MDEwOlJlcG9zaXRvcnk5NDMxNDk=</t>
  </si>
  <si>
    <t>d3/d3</t>
  </si>
  <si>
    <t>https://github.com/d3/d3</t>
  </si>
  <si>
    <t>2010-09-27T17:22:42Z</t>
  </si>
  <si>
    <t>2022-08-25T12:06:35Z</t>
  </si>
  <si>
    <t>2022-07-03T14:04:27Z</t>
  </si>
  <si>
    <t>MDEwOlJlcG9zaXRvcnkxMTI1MDcwODY=</t>
  </si>
  <si>
    <t>30-seconds/30-seconds-of-code</t>
  </si>
  <si>
    <t>https://github.com/30-seconds/30-seconds-of-code</t>
  </si>
  <si>
    <t>2017-11-29T17:35:03Z</t>
  </si>
  <si>
    <t>2022-08-25T13:39:37Z</t>
  </si>
  <si>
    <t>2018-12-05T15:11:24Z</t>
  </si>
  <si>
    <t>MDEwOlJlcG9zaXRvcnkzNjYzMzM3MA==</t>
  </si>
  <si>
    <t>awesome-selfhosted/awesome-selfhosted</t>
  </si>
  <si>
    <t>https://github.com/awesome-selfhosted/awesome-selfhosted</t>
  </si>
  <si>
    <t>2015-06-01T02:33:17Z</t>
  </si>
  <si>
    <t>2022-08-25T13:58:21Z</t>
  </si>
  <si>
    <t>MDEwOlJlcG9zaXRvcnk2MzUzNzI0OQ==</t>
  </si>
  <si>
    <t>facebook/create-react-app</t>
  </si>
  <si>
    <t>https://github.com/facebook/create-react-app</t>
  </si>
  <si>
    <t>2016-07-17T14:55:11Z</t>
  </si>
  <si>
    <t>2022-08-25T14:07:03Z</t>
  </si>
  <si>
    <t>2022-04-12T17:33:16Z</t>
  </si>
  <si>
    <t>MDEwOlJlcG9zaXRvcnkyMzA4ODc0MA==</t>
  </si>
  <si>
    <t>axios/axios</t>
  </si>
  <si>
    <t>https://github.com/axios/axios</t>
  </si>
  <si>
    <t>2014-08-18T22:30:27Z</t>
  </si>
  <si>
    <t>2022-08-25T14:03:27Z</t>
  </si>
  <si>
    <t>2022-05-31T19:14:45Z</t>
  </si>
  <si>
    <t>MDEwOlJlcG9zaXRvcnkxNDA5ODA2OQ==</t>
  </si>
  <si>
    <t>justjavac/free-programming-books-zh_CN</t>
  </si>
  <si>
    <t>https://github.com/justjavac/free-programming-books-zh_CN</t>
  </si>
  <si>
    <t>2013-11-04T01:59:19Z</t>
  </si>
  <si>
    <t>2022-08-25T13:51:18Z</t>
  </si>
  <si>
    <t>2018-11-05T05:19:05Z</t>
  </si>
  <si>
    <t>MDEwOlJlcG9zaXRvcnk3MDEwNzc4Ng==</t>
  </si>
  <si>
    <t>vercel/next.js</t>
  </si>
  <si>
    <t>https://github.com/vercel/next.js</t>
  </si>
  <si>
    <t>2016-10-05T23:32:51Z</t>
  </si>
  <si>
    <t>2022-08-25T14:08:45Z</t>
  </si>
  <si>
    <t>2022-08-24T20:18:21Z</t>
  </si>
  <si>
    <t>MDEwOlJlcG9zaXRvcnkyMDU4MDQ5OA==</t>
  </si>
  <si>
    <t>kubernetes/kubernetes</t>
  </si>
  <si>
    <t>https://github.com/kubernetes/kubernetes</t>
  </si>
  <si>
    <t>2014-06-06T22:56:04Z</t>
  </si>
  <si>
    <t>2022-08-25T13:58:45Z</t>
  </si>
  <si>
    <t>2022-08-23T17:36:43Z</t>
  </si>
  <si>
    <t>MDEwOlJlcG9zaXRvcnkyNzE5Mzc3OQ==</t>
  </si>
  <si>
    <t>nodejs/node</t>
  </si>
  <si>
    <t>https://github.com/nodejs/node</t>
  </si>
  <si>
    <t>2014-11-26T19:57:11Z</t>
  </si>
  <si>
    <t>2022-08-25T13:48:34Z</t>
  </si>
  <si>
    <t>2022-08-24T15:14:33Z</t>
  </si>
  <si>
    <t>MDEwOlJlcG9zaXRvcnkyMTU0MDc1OQ==</t>
  </si>
  <si>
    <t>avelino/awesome-go</t>
  </si>
  <si>
    <t>https://github.com/avelino/awesome-go</t>
  </si>
  <si>
    <t>2014-07-06T13:42:15Z</t>
  </si>
  <si>
    <t>2022-08-25T14:11:31Z</t>
  </si>
  <si>
    <t>PR merged</t>
  </si>
  <si>
    <t>MDEwOlJlcG9zaXRvcnkxMDAwNjA5MTI=</t>
  </si>
  <si>
    <t>microsoft/terminal</t>
  </si>
  <si>
    <t>https://github.com/microsoft/terminal</t>
  </si>
  <si>
    <t>2017-08-11T18:38:22Z</t>
  </si>
  <si>
    <t>2022-08-25T14:07:14Z</t>
  </si>
  <si>
    <t>2022-08-16T21:46:18Z</t>
  </si>
  <si>
    <t>MDEwOlJlcG9zaXRvcnkxMzM0NDIzODQ=</t>
  </si>
  <si>
    <t>denoland/deno</t>
  </si>
  <si>
    <t>https://github.com/denoland/deno</t>
  </si>
  <si>
    <t>2018-05-15T01:34:26Z</t>
  </si>
  <si>
    <t>2022-08-25T13:36:26Z</t>
  </si>
  <si>
    <t>Rust</t>
  </si>
  <si>
    <t>2022-08-24T22:20:07Z</t>
  </si>
  <si>
    <t>MDEwOlJlcG9zaXRvcnk1NzYyMDE=</t>
  </si>
  <si>
    <t>mrdoob/three.js</t>
  </si>
  <si>
    <t>https://github.com/mrdoob/three.js</t>
  </si>
  <si>
    <t>2010-03-23T18:58:01Z</t>
  </si>
  <si>
    <t>2022-08-25T14:02:19Z</t>
  </si>
  <si>
    <t>2022-07-28T10:15:02Z</t>
  </si>
  <si>
    <t>MDEwOlJlcG9zaXRvcnkyMDkyOTAyNQ==</t>
  </si>
  <si>
    <t>microsoft/TypeScript</t>
  </si>
  <si>
    <t>https://github.com/microsoft/TypeScript</t>
  </si>
  <si>
    <t>2014-06-17T15:28:39Z</t>
  </si>
  <si>
    <t>2022-08-25T13:08:08Z</t>
  </si>
  <si>
    <t>2022-08-09T00:39:44Z</t>
  </si>
  <si>
    <t>MDEwOlJlcG9zaXRvcnkyNDE5NTMzOQ==</t>
  </si>
  <si>
    <t>angular/angular</t>
  </si>
  <si>
    <t>https://github.com/angular/angular</t>
  </si>
  <si>
    <t>2014-09-18T16:12:01Z</t>
  </si>
  <si>
    <t>2022-08-25T12:56:59Z</t>
  </si>
  <si>
    <t>2022-08-17T15:11:25Z</t>
  </si>
  <si>
    <t>MDEwOlJlcG9zaXRvcnkzNDUyNjg4NA==</t>
  </si>
  <si>
    <t>ant-design/ant-design</t>
  </si>
  <si>
    <t>https://github.com/ant-design/ant-design</t>
  </si>
  <si>
    <t>2015-04-24T15:37:24Z</t>
  </si>
  <si>
    <t>2022-08-25T13:53:50Z</t>
  </si>
  <si>
    <t>2022-08-25T03:51:32Z</t>
  </si>
  <si>
    <t>MDEwOlJlcG9zaXRvcnkxMDM2MzM5ODQ=</t>
  </si>
  <si>
    <t>goldbergyoni/nodebestpractices</t>
  </si>
  <si>
    <t>https://github.com/goldbergyoni/nodebestpractices</t>
  </si>
  <si>
    <t>2017-09-15T08:33:19Z</t>
  </si>
  <si>
    <t>2022-08-25T13:40:42Z</t>
  </si>
  <si>
    <t>MDEwOlJlcG9zaXRvcnkyMzA4MzE1Ng==</t>
  </si>
  <si>
    <t>mui/material-ui</t>
  </si>
  <si>
    <t>https://github.com/mui/material-ui</t>
  </si>
  <si>
    <t>2014-08-18T19:11:54Z</t>
  </si>
  <si>
    <t>2022-08-25T13:25:51Z</t>
  </si>
  <si>
    <t>2022-08-23T10:25:21Z</t>
  </si>
  <si>
    <t>MDEwOlJlcG9zaXRvcnk5MDc5NjY2Mw==</t>
  </si>
  <si>
    <t>puppeteer/puppeteer</t>
  </si>
  <si>
    <t>https://github.com/puppeteer/puppeteer</t>
  </si>
  <si>
    <t>2017-05-09T22:16:13Z</t>
  </si>
  <si>
    <t>2022-08-25T10:09:16Z</t>
  </si>
  <si>
    <t>2022-08-19T08:15:47Z</t>
  </si>
  <si>
    <t>MDEwOlJlcG9zaXRvcnk4ODQ2NDcwNA==</t>
  </si>
  <si>
    <t>PanJiaChen/vue-element-admin</t>
  </si>
  <si>
    <t>https://github.com/PanJiaChen/vue-element-admin</t>
  </si>
  <si>
    <t>2017-04-17T03:35:49Z</t>
  </si>
  <si>
    <t>2022-08-25T13:53:21Z</t>
  </si>
  <si>
    <t>Vue</t>
  </si>
  <si>
    <t>2020-06-21T13:39:37Z</t>
  </si>
  <si>
    <t>MDEwOlJlcG9zaXRvcnk2MjYwNzIyNw==</t>
  </si>
  <si>
    <t>yangshun/tech-interview-handbook</t>
  </si>
  <si>
    <t>https://github.com/yangshun/tech-interview-handbook</t>
  </si>
  <si>
    <t>2016-07-05T05:00:48Z</t>
  </si>
  <si>
    <t>2022-08-25T14:11:22Z</t>
  </si>
  <si>
    <t>MDEwOlJlcG9zaXRvcnkxODQ0NTYyNTE=</t>
  </si>
  <si>
    <t>microsoft/PowerToys</t>
  </si>
  <si>
    <t>https://github.com/microsoft/PowerToys</t>
  </si>
  <si>
    <t>2019-05-01T17:44:02Z</t>
  </si>
  <si>
    <t>2022-08-25T14:11:44Z</t>
  </si>
  <si>
    <t>C#</t>
  </si>
  <si>
    <t>2022-08-02T18:31:57Z</t>
  </si>
  <si>
    <t>MDEwOlJlcG9zaXRvcnkyMjc5MDQ4OA==</t>
  </si>
  <si>
    <t>iluwatar/java-design-patterns</t>
  </si>
  <si>
    <t>https://github.com/iluwatar/java-design-patterns</t>
  </si>
  <si>
    <t>2014-08-09T16:45:18Z</t>
  </si>
  <si>
    <t>2022-08-25T13:15:01Z</t>
  </si>
  <si>
    <t>MDEwOlJlcG9zaXRvcnkxMzgzOTMxMzk=</t>
  </si>
  <si>
    <t>trimstray/the-book-of-secret-knowledge</t>
  </si>
  <si>
    <t>https://github.com/trimstray/the-book-of-secret-knowledge</t>
  </si>
  <si>
    <t>2018-06-23T10:43:14Z</t>
  </si>
  <si>
    <t>2022-08-25T13:36:45Z</t>
  </si>
  <si>
    <t>MDEwOlJlcG9zaXRvcnk4ODAxMTkwOA==</t>
  </si>
  <si>
    <t>practical-tutorials/project-based-learning</t>
  </si>
  <si>
    <t>https://github.com/practical-tutorials/project-based-learning</t>
  </si>
  <si>
    <t>2017-04-12T05:07:46Z</t>
  </si>
  <si>
    <t>2022-08-25T14:05:55Z</t>
  </si>
  <si>
    <t>MDEwOlJlcG9zaXRvcnkyNTYxNTgy</t>
  </si>
  <si>
    <t>animate-css/animate.css</t>
  </si>
  <si>
    <t>https://github.com/animate-css/animate.css</t>
  </si>
  <si>
    <t>2011-10-12T10:07:38Z</t>
  </si>
  <si>
    <t>2022-08-25T13:12:53Z</t>
  </si>
  <si>
    <t>CSS</t>
  </si>
  <si>
    <t>2020-09-07T11:20:17Z</t>
  </si>
  <si>
    <t>MDEwOlJlcG9zaXRvcnk1MTExNzgzNw==</t>
  </si>
  <si>
    <t>tensorflow/models</t>
  </si>
  <si>
    <t>https://github.com/tensorflow/models</t>
  </si>
  <si>
    <t>2016-02-05T01:15:20Z</t>
  </si>
  <si>
    <t>2022-08-25T13:51:07Z</t>
  </si>
  <si>
    <t>2022-07-08T01:19:14Z</t>
  </si>
  <si>
    <t>MDEwOlJlcG9zaXRvcnk1NDE3MzU5Mw==</t>
  </si>
  <si>
    <t>storybookjs/storybook</t>
  </si>
  <si>
    <t>https://github.com/storybookjs/storybook</t>
  </si>
  <si>
    <t>2016-03-18T04:23:44Z</t>
  </si>
  <si>
    <t>2022-08-25T13:34:22Z</t>
  </si>
  <si>
    <t>2022-08-24T03:53:20Z</t>
  </si>
  <si>
    <t>MDEwOlJlcG9zaXRvcnkzMzYxNDMwNA==</t>
  </si>
  <si>
    <t>nvbn/thefuck</t>
  </si>
  <si>
    <t>https://github.com/nvbn/thefuck</t>
  </si>
  <si>
    <t>2015-04-08T15:08:04Z</t>
  </si>
  <si>
    <t>2022-08-25T13:49:30Z</t>
  </si>
  <si>
    <t>2022-01-02T21:45:09Z</t>
  </si>
  <si>
    <t>MDEwOlJlcG9zaXRvcnk3NDc5MTM2Ng==</t>
  </si>
  <si>
    <t>ryanmcdermott/clean-code-javascript</t>
  </si>
  <si>
    <t>https://github.com/ryanmcdermott/clean-code-javascript</t>
  </si>
  <si>
    <t>2016-11-25T22:25:41Z</t>
  </si>
  <si>
    <t>2022-08-25T14:05:45Z</t>
  </si>
  <si>
    <t>Issues Count</t>
  </si>
  <si>
    <t>MDEwOlJlcG9zaXRvcnkxNjA2NDAwOTQ=</t>
  </si>
  <si>
    <t>MisterBooo/LeetCodeAnimation</t>
  </si>
  <si>
    <t>https://github.com/MisterBooo/LeetCodeAnimation</t>
  </si>
  <si>
    <t>2018-12-06T08:01:22Z</t>
  </si>
  <si>
    <t>2022-08-25T13:20:08Z</t>
  </si>
  <si>
    <t>MDEwOlJlcG9zaXRvcnk3MjQ3MTI=</t>
  </si>
  <si>
    <t>rust-lang/rust</t>
  </si>
  <si>
    <t>https://github.com/rust-lang/rust</t>
  </si>
  <si>
    <t>2010-06-16T20:39:03Z</t>
  </si>
  <si>
    <t>2022-08-25T14:06:18Z</t>
  </si>
  <si>
    <t>2022-08-11T14:46:41Z</t>
  </si>
  <si>
    <t>MDEwOlJlcG9zaXRvcnkxODYzMzI5</t>
  </si>
  <si>
    <t>laravel/laravel</t>
  </si>
  <si>
    <t>https://github.com/laravel/laravel</t>
  </si>
  <si>
    <t>2011-06-08T03:06:08Z</t>
  </si>
  <si>
    <t>2022-08-25T14:03:21Z</t>
  </si>
  <si>
    <t>PHP</t>
  </si>
  <si>
    <t>2022-08-22T13:26:36Z</t>
  </si>
  <si>
    <t>MDEwOlJlcG9zaXRvcnkzNDcwNDcx</t>
  </si>
  <si>
    <t>FortAwesome/Font-Awesome</t>
  </si>
  <si>
    <t>https://github.com/FortAwesome/Font-Awesome</t>
  </si>
  <si>
    <t>2012-02-17T14:19:43Z</t>
  </si>
  <si>
    <t>2022-08-25T12:41:45Z</t>
  </si>
  <si>
    <t>2022-07-25T17:48:16Z</t>
  </si>
  <si>
    <t>MDEwOlJlcG9zaXRvcnkxMTE1ODM1OTM=</t>
  </si>
  <si>
    <t>Genymobile/scrcpy</t>
  </si>
  <si>
    <t>https://github.com/Genymobile/scrcpy</t>
  </si>
  <si>
    <t>2017-11-21T18:00:27Z</t>
  </si>
  <si>
    <t>2022-08-25T12:35:40Z</t>
  </si>
  <si>
    <t>2022-04-28T18:46:33Z</t>
  </si>
  <si>
    <t>MDEwOlJlcG9zaXRvcnkxNTUyMjA2NDE=</t>
  </si>
  <si>
    <t>huggingface/transformers</t>
  </si>
  <si>
    <t>https://github.com/huggingface/transformers</t>
  </si>
  <si>
    <t>2018-10-29T13:56:00Z</t>
  </si>
  <si>
    <t>2022-08-25T13:39:19Z</t>
  </si>
  <si>
    <t>2022-08-24T13:54:13Z</t>
  </si>
  <si>
    <t>MDEwOlJlcG9zaXRvcnk1MjYzMTg0MQ==</t>
  </si>
  <si>
    <t>gothinkster/realworld</t>
  </si>
  <si>
    <t>https://github.com/gothinkster/realworld</t>
  </si>
  <si>
    <t>2016-02-26T20:49:53Z</t>
  </si>
  <si>
    <t>2022-08-25T14:01:43Z</t>
  </si>
  <si>
    <t>MDEwOlJlcG9zaXRvcnk0NDU3MTcxOA==</t>
  </si>
  <si>
    <t>vuejs/awesome-vue</t>
  </si>
  <si>
    <t>https://github.com/vuejs/awesome-vue</t>
  </si>
  <si>
    <t>2015-10-20T00:16:14Z</t>
  </si>
  <si>
    <t>2022-08-25T12:45:04Z</t>
  </si>
  <si>
    <t>MDEwOlJlcG9zaXRvcnk0MTY0NDgy</t>
  </si>
  <si>
    <t>django/django</t>
  </si>
  <si>
    <t>https://github.com/django/django</t>
  </si>
  <si>
    <t>2012-04-28T02:47:18Z</t>
  </si>
  <si>
    <t>2022-08-25T14:02:55Z</t>
  </si>
  <si>
    <t>MDEwOlJlcG9zaXRvcnkxMTgxOTI3</t>
  </si>
  <si>
    <t>bitcoin/bitcoin</t>
  </si>
  <si>
    <t>https://github.com/bitcoin/bitcoin</t>
  </si>
  <si>
    <t>2010-12-19T15:16:43Z</t>
  </si>
  <si>
    <t>2022-08-25T12:53:32Z</t>
  </si>
  <si>
    <t>2022-04-21T19:46:36Z</t>
  </si>
  <si>
    <t>MDEwOlJlcG9zaXRvcnkyNjUwMDc4Nw==</t>
  </si>
  <si>
    <t>tonsky/FiraCode</t>
  </si>
  <si>
    <t>https://github.com/tonsky/FiraCode</t>
  </si>
  <si>
    <t>2014-11-11T19:32:38Z</t>
  </si>
  <si>
    <t>2022-08-25T13:34:30Z</t>
  </si>
  <si>
    <t>Clojure</t>
  </si>
  <si>
    <t>2021-12-06T20:52:45Z</t>
  </si>
  <si>
    <t>MDEwOlJlcG9zaXRvcnkxNTE4MzQwNjI=</t>
  </si>
  <si>
    <t>doocs/advanced-java</t>
  </si>
  <si>
    <t>https://github.com/doocs/advanced-java</t>
  </si>
  <si>
    <t>2018-10-06T11:38:30Z</t>
  </si>
  <si>
    <t>2022-08-25T12:57:46Z</t>
  </si>
  <si>
    <t>2021-10-21T09:28:54Z</t>
  </si>
  <si>
    <t>MDEwOlJlcG9zaXRvcnk3NjkxNjMx</t>
  </si>
  <si>
    <t>moby/moby</t>
  </si>
  <si>
    <t>https://github.com/moby/moby</t>
  </si>
  <si>
    <t>2013-01-18T18:10:57Z</t>
  </si>
  <si>
    <t>2022-08-25T10:40:32Z</t>
  </si>
  <si>
    <t>2022-06-07T01:27:08Z</t>
  </si>
  <si>
    <t>MDEwOlJlcG9zaXRvcnkxNTIwNDg2MA==</t>
  </si>
  <si>
    <t>papers-we-love/papers-we-love</t>
  </si>
  <si>
    <t>https://github.com/papers-we-love/papers-we-love</t>
  </si>
  <si>
    <t>2013-12-15T14:31:41Z</t>
  </si>
  <si>
    <t>2022-08-25T14:11:05Z</t>
  </si>
  <si>
    <t>MDEwOlJlcG9zaXRvcnk1MTA4MDUx</t>
  </si>
  <si>
    <t>opencv/opencv</t>
  </si>
  <si>
    <t>https://github.com/opencv/opencv</t>
  </si>
  <si>
    <t>2012-07-19T09:40:17Z</t>
  </si>
  <si>
    <t>2022-08-25T14:10:59Z</t>
  </si>
  <si>
    <t>2022-06-05T15:32:44Z</t>
  </si>
  <si>
    <t>MDEwOlJlcG9zaXRvcnkxNDc0NzU5OA==</t>
  </si>
  <si>
    <t>typicode/json-server</t>
  </si>
  <si>
    <t>https://github.com/typicode/json-server</t>
  </si>
  <si>
    <t>2013-11-27T13:21:13Z</t>
  </si>
  <si>
    <t>2022-08-25T12:33:16Z</t>
  </si>
  <si>
    <t>2021-08-02T01:27:41Z</t>
  </si>
  <si>
    <t>MDEwOlJlcG9zaXRvcnk2Mjk2Nzkw</t>
  </si>
  <si>
    <t>spring-projects/spring-boot</t>
  </si>
  <si>
    <t>https://github.com/spring-projects/spring-boot</t>
  </si>
  <si>
    <t>2012-10-19T15:02:57Z</t>
  </si>
  <si>
    <t>2022-08-25T13:41:52Z</t>
  </si>
  <si>
    <t>2022-08-18T05:22:18Z</t>
  </si>
  <si>
    <t>MDEwOlJlcG9zaXRvcnkyMDkwNDQzNw==</t>
  </si>
  <si>
    <t>gin-gonic/gin</t>
  </si>
  <si>
    <t>https://github.com/gin-gonic/gin</t>
  </si>
  <si>
    <t>2014-06-16T23:57:25Z</t>
  </si>
  <si>
    <t>2022-06-06T13:01:40Z</t>
  </si>
  <si>
    <t>MDEwOlJlcG9zaXRvcnk3NDI5MzMyMQ==</t>
  </si>
  <si>
    <t>sveltejs/svelte</t>
  </si>
  <si>
    <t>https://github.com/sveltejs/svelte</t>
  </si>
  <si>
    <t>2016-11-20T18:13:05Z</t>
  </si>
  <si>
    <t>2022-08-25T12:24:01Z</t>
  </si>
  <si>
    <t>MDEwOlJlcG9zaXRvcnkzNjc4NzMx</t>
  </si>
  <si>
    <t>webpack/webpack</t>
  </si>
  <si>
    <t>https://github.com/webpack/webpack</t>
  </si>
  <si>
    <t>2012-03-10T10:08:14Z</t>
  </si>
  <si>
    <t>2022-08-25T09:49:03Z</t>
  </si>
  <si>
    <t>2022-07-25T08:00:03Z</t>
  </si>
  <si>
    <t>Issues Closed / Issues Count</t>
  </si>
  <si>
    <t>MDEwOlJlcG9zaXRvcnkxODYxNDU4</t>
  </si>
  <si>
    <t>hakimel/reveal.js</t>
  </si>
  <si>
    <t>https://github.com/hakimel/reveal.js</t>
  </si>
  <si>
    <t>2011-06-07T18:54:22Z</t>
  </si>
  <si>
    <t>2022-08-25T08:35:54Z</t>
  </si>
  <si>
    <t>2022-03-21T09:39:51Z</t>
  </si>
  <si>
    <t>MDEwOlJlcG9zaXRvcnkxMDcxMTE0MjE=</t>
  </si>
  <si>
    <t>thedaviddias/Front-End-Checklist</t>
  </si>
  <si>
    <t>https://github.com/thedaviddias/Front-End-Checklist</t>
  </si>
  <si>
    <t>2017-10-16T10:12:36Z</t>
  </si>
  <si>
    <t>2022-08-25T13:30:51Z</t>
  </si>
  <si>
    <t>2018-07-06T13:01:43Z</t>
  </si>
  <si>
    <t>MDEwOlJlcG9zaXRvcnkxMDEyOTY4ODE=</t>
  </si>
  <si>
    <t>mtdvio/every-programmer-should-know</t>
  </si>
  <si>
    <t>https://github.com/mtdvio/every-programmer-should-know</t>
  </si>
  <si>
    <t>2017-08-24T13:18:26Z</t>
  </si>
  <si>
    <t>2022-08-25T13:49:01Z</t>
  </si>
  <si>
    <t>MDEwOlJlcG9zaXRvcnkxMTE4MDY4Nw==</t>
  </si>
  <si>
    <t>gohugoio/hugo</t>
  </si>
  <si>
    <t>https://github.com/gohugoio/hugo</t>
  </si>
  <si>
    <t>2013-07-04T15:26:26Z</t>
  </si>
  <si>
    <t>2022-08-25T13:12:30Z</t>
  </si>
  <si>
    <t>2022-06-16T07:09:16Z</t>
  </si>
  <si>
    <t>MDEwOlJlcG9zaXRvcnk1MDc3NzU=</t>
  </si>
  <si>
    <t>elastic/elasticsearch</t>
  </si>
  <si>
    <t>https://github.com/elastic/elasticsearch</t>
  </si>
  <si>
    <t>2010-02-08T13:20:56Z</t>
  </si>
  <si>
    <t>2022-08-25T13:28:37Z</t>
  </si>
  <si>
    <t>2022-08-24T15:00:23Z</t>
  </si>
  <si>
    <t>MDEwOlJlcG9zaXRvcnkxMjc5ODgwMTE=</t>
  </si>
  <si>
    <t>macrozheng/mall</t>
  </si>
  <si>
    <t>https://github.com/macrozheng/mall</t>
  </si>
  <si>
    <t>2018-04-04T01:11:44Z</t>
  </si>
  <si>
    <t>2022-08-25T12:40:22Z</t>
  </si>
  <si>
    <t>2022-06-07T09:28:50Z</t>
  </si>
  <si>
    <t>MDEwOlJlcG9zaXRvcnk2MTIyMzA=</t>
  </si>
  <si>
    <t>nvm-sh/nvm</t>
  </si>
  <si>
    <t>https://github.com/nvm-sh/nvm</t>
  </si>
  <si>
    <t>2010-04-15T17:47:47Z</t>
  </si>
  <si>
    <t>2022-08-25T14:08:34Z</t>
  </si>
  <si>
    <t>2021-12-17T22:55:52Z</t>
  </si>
  <si>
    <t>MDEwOlJlcG9zaXRvcnk0NDgzODk0OQ==</t>
  </si>
  <si>
    <t>apple/swift</t>
  </si>
  <si>
    <t>https://github.com/apple/swift</t>
  </si>
  <si>
    <t>2015-10-23T21:15:07Z</t>
  </si>
  <si>
    <t>2022-08-25T12:56:03Z</t>
  </si>
  <si>
    <t>2022-06-02T05:26:31Z</t>
  </si>
  <si>
    <t>MDEwOlJlcG9zaXRvcnkxMDc0NDE4Mw==</t>
  </si>
  <si>
    <t>netdata/netdata</t>
  </si>
  <si>
    <t>https://github.com/netdata/netdata</t>
  </si>
  <si>
    <t>2013-06-17T18:39:10Z</t>
  </si>
  <si>
    <t>2022-08-25T12:36:02Z</t>
  </si>
  <si>
    <t>2022-08-15T13:52:59Z</t>
  </si>
  <si>
    <t>MDEwOlJlcG9zaXRvcnk1OTY4OTI=</t>
  </si>
  <si>
    <t>pallets/flask</t>
  </si>
  <si>
    <t>https://github.com/pallets/flask</t>
  </si>
  <si>
    <t>2010-04-06T11:11:59Z</t>
  </si>
  <si>
    <t>2022-08-25T13:04:34Z</t>
  </si>
  <si>
    <t>2022-08-08T23:25:33Z</t>
  </si>
  <si>
    <t>MDEwOlJlcG9zaXRvcnkxMDYwMTczNDM=</t>
  </si>
  <si>
    <t>tailwindlabs/tailwindcss</t>
  </si>
  <si>
    <t>https://github.com/tailwindlabs/tailwindcss</t>
  </si>
  <si>
    <t>2017-10-06T14:59:14Z</t>
  </si>
  <si>
    <t>2022-08-25T13:21:02Z</t>
  </si>
  <si>
    <t>2022-08-05T14:33:22Z</t>
  </si>
  <si>
    <t>MDEwOlJlcG9zaXRvcnk0NjAwNzg=</t>
  </si>
  <si>
    <t>angular/angular.js</t>
  </si>
  <si>
    <t>https://github.com/angular/angular.js</t>
  </si>
  <si>
    <t>2010-01-06T00:34:37Z</t>
  </si>
  <si>
    <t>2022-08-25T13:31:59Z</t>
  </si>
  <si>
    <t>MDEwOlJlcG9zaXRvcnk0ODM3ODk0Nw==</t>
  </si>
  <si>
    <t>fatedier/frp</t>
  </si>
  <si>
    <t>https://github.com/fatedier/frp</t>
  </si>
  <si>
    <t>2015-12-21T15:24:59Z</t>
  </si>
  <si>
    <t>2022-08-25T14:00:41Z</t>
  </si>
  <si>
    <t>2022-07-10T16:11:23Z</t>
  </si>
  <si>
    <t>MDEwOlJlcG9zaXRvcnkzNjUzNTE1Ng==</t>
  </si>
  <si>
    <t>reduxjs/redux</t>
  </si>
  <si>
    <t>https://github.com/reduxjs/redux</t>
  </si>
  <si>
    <t>2015-05-29T23:53:15Z</t>
  </si>
  <si>
    <t>2022-08-25T11:41:33Z</t>
  </si>
  <si>
    <t>2022-04-18T21:55:19Z</t>
  </si>
  <si>
    <t>MDEwOlJlcG9zaXRvcnk1ODAyODAzOA==</t>
  </si>
  <si>
    <t>521xueweihan/HelloGitHub</t>
  </si>
  <si>
    <t>https://github.com/521xueweihan/HelloGitHub</t>
  </si>
  <si>
    <t>2016-05-04T06:24:11Z</t>
  </si>
  <si>
    <t>2022-08-25T13:53:47Z</t>
  </si>
  <si>
    <t>2022-07-28T00:12:51Z</t>
  </si>
  <si>
    <t>MDEwOlJlcG9zaXRvcnkzMjI4NTA1</t>
  </si>
  <si>
    <t>atom/atom</t>
  </si>
  <si>
    <t>https://github.com/atom/atom</t>
  </si>
  <si>
    <t>2012-01-20T18:18:21Z</t>
  </si>
  <si>
    <t>2022-08-25T13:46:00Z</t>
  </si>
  <si>
    <t>2022-03-07T23:18:59Z</t>
  </si>
  <si>
    <t>MDEwOlJlcG9zaXRvcnkxMzM0MzY5</t>
  </si>
  <si>
    <t>resume/resume.github.com</t>
  </si>
  <si>
    <t>https://github.com/resume/resume.github.com</t>
  </si>
  <si>
    <t>2011-02-06T13:39:55Z</t>
  </si>
  <si>
    <t>2022-08-25T10:54:57Z</t>
  </si>
  <si>
    <t>MDEwOlJlcG9zaXRvcnk2NTYwMDk3NQ==</t>
  </si>
  <si>
    <t>pytorch/pytorch</t>
  </si>
  <si>
    <t>https://github.com/pytorch/pytorch</t>
  </si>
  <si>
    <t>2016-08-13T05:26:41Z</t>
  </si>
  <si>
    <t>2022-08-25T14:02:16Z</t>
  </si>
  <si>
    <t>2022-08-02T23:50:01Z</t>
  </si>
  <si>
    <t>MDEwOlJlcG9zaXRvcnkyMzcxNTk=</t>
  </si>
  <si>
    <t>expressjs/express</t>
  </si>
  <si>
    <t>https://github.com/expressjs/express</t>
  </si>
  <si>
    <t>2009-06-26T18:56:01Z</t>
  </si>
  <si>
    <t>2022-08-25T13:23:54Z</t>
  </si>
  <si>
    <t>2022-04-29T19:32:26Z</t>
  </si>
  <si>
    <t>MDEwOlJlcG9zaXRvcnk4MTk3NTM3Mg==</t>
  </si>
  <si>
    <t>kdn251/interviews</t>
  </si>
  <si>
    <t>https://github.com/kdn251/interviews</t>
  </si>
  <si>
    <t>2017-02-14T18:19:25Z</t>
  </si>
  <si>
    <t>2022-08-25T11:55:19Z</t>
  </si>
  <si>
    <t>Age in Days</t>
  </si>
  <si>
    <t>MDEwOlJlcG9zaXRvcnk4ODQzNjgz</t>
  </si>
  <si>
    <t>chartjs/Chart.js</t>
  </si>
  <si>
    <t>https://github.com/chartjs/Chart.js</t>
  </si>
  <si>
    <t>2013-03-17T23:56:36Z</t>
  </si>
  <si>
    <t>2022-08-25T10:13:42Z</t>
  </si>
  <si>
    <t>2022-08-03T12:46:38Z</t>
  </si>
  <si>
    <t>MDEwOlJlcG9zaXRvcnkzMjQ4NDM4MQ==</t>
  </si>
  <si>
    <t>ripienaar/free-for-dev</t>
  </si>
  <si>
    <t>https://github.com/ripienaar/free-for-dev</t>
  </si>
  <si>
    <t>2015-03-18T21:06:26Z</t>
  </si>
  <si>
    <t>2022-08-25T14:02:43Z</t>
  </si>
  <si>
    <t>HTML</t>
  </si>
  <si>
    <t>MDEwOlJlcG9zaXRvcnkxNjQwODk5Mg==</t>
  </si>
  <si>
    <t>neovim/neovim</t>
  </si>
  <si>
    <t>https://github.com/neovim/neovim</t>
  </si>
  <si>
    <t>2014-01-31T13:39:22Z</t>
  </si>
  <si>
    <t>2022-08-25T13:21:05Z</t>
  </si>
  <si>
    <t>Vim Script</t>
  </si>
  <si>
    <t>2022-08-25T04:07:49Z</t>
  </si>
  <si>
    <t>MDEwOlJlcG9zaXRvcnkxNzI1NjI0NzU=</t>
  </si>
  <si>
    <t>florinpop17/app-ideas</t>
  </si>
  <si>
    <t>https://github.com/florinpop17/app-ideas</t>
  </si>
  <si>
    <t>2019-02-25T18:36:56Z</t>
  </si>
  <si>
    <t>2022-08-25T13:26:16Z</t>
  </si>
  <si>
    <t>MDEwOlJlcG9zaXRvcnkxMjgzOTg2MzY=</t>
  </si>
  <si>
    <t>xingshaocheng/architect-awesome</t>
  </si>
  <si>
    <t>https://github.com/xingshaocheng/architect-awesome</t>
  </si>
  <si>
    <t>2018-04-06T13:30:58Z</t>
  </si>
  <si>
    <t>2022-08-25T12:50:28Z</t>
  </si>
  <si>
    <t>MDEwOlJlcG9zaXRvcnkxNjcxNzQ=</t>
  </si>
  <si>
    <t>jquery/jquery</t>
  </si>
  <si>
    <t>https://github.com/jquery/jquery</t>
  </si>
  <si>
    <t>2009-04-03T15:20:14Z</t>
  </si>
  <si>
    <t>2022-08-25T10:27:53Z</t>
  </si>
  <si>
    <t>2021-03-02T17:08:15Z</t>
  </si>
  <si>
    <t>MDEwOlJlcG9zaXRvcnk1NTc5ODA=</t>
  </si>
  <si>
    <t>socketio/socket.io</t>
  </si>
  <si>
    <t>https://github.com/socketio/socket.io</t>
  </si>
  <si>
    <t>2010-03-11T18:24:48Z</t>
  </si>
  <si>
    <t>2022-08-25T13:51:26Z</t>
  </si>
  <si>
    <t>2022-06-26T07:49:21Z</t>
  </si>
  <si>
    <t>MDEwOlJlcG9zaXRvcnkzMTE1MjU3OTg=</t>
  </si>
  <si>
    <t>microsoft/Web-Dev-For-Beginners</t>
  </si>
  <si>
    <t>https://github.com/microsoft/Web-Dev-For-Beginners</t>
  </si>
  <si>
    <t>2020-11-10T02:44:00Z</t>
  </si>
  <si>
    <t>2022-08-25T14:05:06Z</t>
  </si>
  <si>
    <t>MDEwOlJlcG9zaXRvcnkxNTYwMTg=</t>
  </si>
  <si>
    <t>redis/redis</t>
  </si>
  <si>
    <t>https://github.com/redis/redis</t>
  </si>
  <si>
    <t>2009-03-21T22:32:25Z</t>
  </si>
  <si>
    <t>2022-08-25T13:16:25Z</t>
  </si>
  <si>
    <t>2022-07-18T13:04:07Z</t>
  </si>
  <si>
    <t>MDEwOlJlcG9zaXRvcnk0MzExNzk2</t>
  </si>
  <si>
    <t>adam-p/markdown-here</t>
  </si>
  <si>
    <t>https://github.com/adam-p/markdown-here</t>
  </si>
  <si>
    <t>2012-05-13T03:27:22Z</t>
  </si>
  <si>
    <t>2022-08-25T13:27:20Z</t>
  </si>
  <si>
    <t>2018-09-30T13:17:46Z</t>
  </si>
  <si>
    <t>MDEwOlJlcG9zaXRvcnkxNzI5NTM4NDU=</t>
  </si>
  <si>
    <t>coder/code-server</t>
  </si>
  <si>
    <t>https://github.com/coder/code-server</t>
  </si>
  <si>
    <t>2019-02-27T16:50:41Z</t>
  </si>
  <si>
    <t>2022-08-25T13:11:34Z</t>
  </si>
  <si>
    <t>2022-08-17T18:10:54Z</t>
  </si>
  <si>
    <t>MDEwOlJlcG9zaXRvcnkzMzAxNTU4Mw==</t>
  </si>
  <si>
    <t>keras-team/keras</t>
  </si>
  <si>
    <t>https://github.com/keras-team/keras</t>
  </si>
  <si>
    <t>2015-03-28T00:35:42Z</t>
  </si>
  <si>
    <t>2022-08-25T12:04:45Z</t>
  </si>
  <si>
    <t>2022-04-22T17:34:55Z</t>
  </si>
  <si>
    <t>MDEwOlJlcG9zaXRvcnkyMzM1NzU4OA==</t>
  </si>
  <si>
    <t>protocolbuffers/protobuf</t>
  </si>
  <si>
    <t>https://github.com/protocolbuffers/protobuf</t>
  </si>
  <si>
    <t>2014-08-26T15:52:15Z</t>
  </si>
  <si>
    <t>2022-08-25T12:40:40Z</t>
  </si>
  <si>
    <t>2022-08-09T18:23:09Z</t>
  </si>
  <si>
    <t>MDEwOlJlcG9zaXRvcnkyMTg3MjM5Mg==</t>
  </si>
  <si>
    <t>josephmisiti/awesome-machine-learning</t>
  </si>
  <si>
    <t>https://github.com/josephmisiti/awesome-machine-learning</t>
  </si>
  <si>
    <t>2014-07-15T19:11:19Z</t>
  </si>
  <si>
    <t>2022-08-25T13:43:04Z</t>
  </si>
  <si>
    <t>MDEwOlJlcG9zaXRvcnk1NTA3NjA2Mw==</t>
  </si>
  <si>
    <t>Hack-with-Github/Awesome-Hacking</t>
  </si>
  <si>
    <t>https://github.com/Hack-with-Github/Awesome-Hacking</t>
  </si>
  <si>
    <t>2016-03-30T15:47:10Z</t>
  </si>
  <si>
    <t>2022-08-25T14:09:54Z</t>
  </si>
  <si>
    <t>MDEwOlJlcG9zaXRvcnkzNDAyNTM3</t>
  </si>
  <si>
    <t>h5bp/Front-end-Developer-Interview-Questions</t>
  </si>
  <si>
    <t>https://github.com/h5bp/Front-end-Developer-Interview-Questions</t>
  </si>
  <si>
    <t>2012-02-09T23:34:10Z</t>
  </si>
  <si>
    <t>2022-08-25T13:07:36Z</t>
  </si>
  <si>
    <t>Nunjucks</t>
  </si>
  <si>
    <t>MDEwOlJlcG9zaXRvcnk3NjAwNDA5</t>
  </si>
  <si>
    <t>shadowsocks/shadowsocks-windows</t>
  </si>
  <si>
    <t>https://github.com/shadowsocks/shadowsocks-windows</t>
  </si>
  <si>
    <t>2013-01-14T07:54:16Z</t>
  </si>
  <si>
    <t>2022-08-25T12:30:48Z</t>
  </si>
  <si>
    <t>2022-02-08T10:54:26Z</t>
  </si>
  <si>
    <t>MDEwOlJlcG9zaXRvcnkxNTc2MTY4ODA=</t>
  </si>
  <si>
    <t>iptv-org/iptv</t>
  </si>
  <si>
    <t>https://github.com/iptv-org/iptv</t>
  </si>
  <si>
    <t>2018-11-14T22:00:57Z</t>
  </si>
  <si>
    <t>2022-08-25T13:43:54Z</t>
  </si>
  <si>
    <t>MDEwOlJlcG9zaXRvcnkxMjg4ODk5Mw==</t>
  </si>
  <si>
    <t>home-assistant/core</t>
  </si>
  <si>
    <t>https://github.com/home-assistant/core</t>
  </si>
  <si>
    <t>2013-09-17T07:29:48Z</t>
  </si>
  <si>
    <t>2022-08-25T13:54:02Z</t>
  </si>
  <si>
    <t>2022-08-18T12:09:01Z</t>
  </si>
  <si>
    <t>MDEwOlJlcG9zaXRvcnkzNjM4OTY0</t>
  </si>
  <si>
    <t>ansible/ansible</t>
  </si>
  <si>
    <t>https://github.com/ansible/ansible</t>
  </si>
  <si>
    <t>2012-03-06T14:58:02Z</t>
  </si>
  <si>
    <t>2022-08-25T13:49:02Z</t>
  </si>
  <si>
    <t>Days Since Last Update</t>
  </si>
  <si>
    <t>MDEwOlJlcG9zaXRvcnkzOTU1NjQ3</t>
  </si>
  <si>
    <t>lodash/lodash</t>
  </si>
  <si>
    <t>https://github.com/lodash/lodash</t>
  </si>
  <si>
    <t>2012-04-07T04:11:46Z</t>
  </si>
  <si>
    <t>2022-08-25T12:33:12Z</t>
  </si>
  <si>
    <t>2016-01-13T08:12:14Z</t>
  </si>
  <si>
    <t>MDEwOlJlcG9zaXRvcnkxMjA1MzgzMDQ=</t>
  </si>
  <si>
    <t>kelseyhightower/nocode</t>
  </si>
  <si>
    <t>https://github.com/kelseyhightower/nocode</t>
  </si>
  <si>
    <t>2018-02-06T23:54:00Z</t>
  </si>
  <si>
    <t>2022-08-25T13:55:53Z</t>
  </si>
  <si>
    <t>Dockerfile</t>
  </si>
  <si>
    <t>2018-02-07T01:31:48Z</t>
  </si>
  <si>
    <t>MDEwOlJlcG9zaXRvcnkzNjA0MDg5NA==</t>
  </si>
  <si>
    <t>gatsbyjs/gatsby</t>
  </si>
  <si>
    <t>https://github.com/gatsbyjs/gatsby</t>
  </si>
  <si>
    <t>2015-05-21T22:43:05Z</t>
  </si>
  <si>
    <t>2022-08-25T14:05:16Z</t>
  </si>
  <si>
    <t>2022-08-16T14:47:13Z</t>
  </si>
  <si>
    <t>MDEwOlJlcG9zaXRvcnkxODQwODYzNQ==</t>
  </si>
  <si>
    <t>chrislgarry/Apollo-11</t>
  </si>
  <si>
    <t>https://github.com/chrislgarry/Apollo-11</t>
  </si>
  <si>
    <t>2014-04-03T15:45:02Z</t>
  </si>
  <si>
    <t>2022-08-25T14:00:02Z</t>
  </si>
  <si>
    <t>Assembly</t>
  </si>
  <si>
    <t>MDEwOlJlcG9zaXRvcnk0ODY1NTA=</t>
  </si>
  <si>
    <t>h5bp/html5-boilerplate</t>
  </si>
  <si>
    <t>https://github.com/h5bp/html5-boilerplate</t>
  </si>
  <si>
    <t>2010-01-24T18:03:24Z</t>
  </si>
  <si>
    <t>2022-08-25T13:26:18Z</t>
  </si>
  <si>
    <t>2020-06-04T17:31:25Z</t>
  </si>
  <si>
    <t>MDEwOlJlcG9zaXRvcnk2NzI3NDczNg==</t>
  </si>
  <si>
    <t>ElemeFE/element</t>
  </si>
  <si>
    <t>https://github.com/ElemeFE/element</t>
  </si>
  <si>
    <t>2016-09-03T06:19:26Z</t>
  </si>
  <si>
    <t>2022-08-25T13:54:07Z</t>
  </si>
  <si>
    <t>2022-06-03T01:48:33Z</t>
  </si>
  <si>
    <t>MDEwOlJlcG9zaXRvcnkxNTYzNDk4MQ==</t>
  </si>
  <si>
    <t>godotengine/godot</t>
  </si>
  <si>
    <t>https://github.com/godotengine/godot</t>
  </si>
  <si>
    <t>2014-01-04T16:05:36Z</t>
  </si>
  <si>
    <t>2022-08-25T14:12:12Z</t>
  </si>
  <si>
    <t>2022-08-05T01:40:16Z</t>
  </si>
  <si>
    <t>MDEwOlJlcG9zaXRvcnk2MzUzOTA1NQ==</t>
  </si>
  <si>
    <t>jaywcjlove/awesome-mac</t>
  </si>
  <si>
    <t>https://github.com/jaywcjlove/awesome-mac</t>
  </si>
  <si>
    <t>2016-07-17T15:33:47Z</t>
  </si>
  <si>
    <t>2022-08-25T14:06:15Z</t>
  </si>
  <si>
    <t>2022-07-22T13:39:54Z</t>
  </si>
  <si>
    <t>MDEwOlJlcG9zaXRvcnk5MTg1Nzky</t>
  </si>
  <si>
    <t>apache/echarts</t>
  </si>
  <si>
    <t>https://github.com/apache/echarts</t>
  </si>
  <si>
    <t>2013-04-03T03:18:59Z</t>
  </si>
  <si>
    <t>2022-08-25T13:09:51Z</t>
  </si>
  <si>
    <t>2022-06-09T11:19:29Z</t>
  </si>
  <si>
    <t>MDEwOlJlcG9zaXRvcnkxNDczNTA0NjM=</t>
  </si>
  <si>
    <t>leonardomso/33-js-concepts</t>
  </si>
  <si>
    <t>https://github.com/leonardomso/33-js-concepts</t>
  </si>
  <si>
    <t>2018-09-04T13:27:04Z</t>
  </si>
  <si>
    <t>2022-08-25T13:30:52Z</t>
  </si>
  <si>
    <t>MDEwOlJlcG9zaXRvcnk4NTE0</t>
  </si>
  <si>
    <t>rails/rails</t>
  </si>
  <si>
    <t>https://github.com/rails/rails</t>
  </si>
  <si>
    <t>2008-04-11T02:19:47Z</t>
  </si>
  <si>
    <t>2022-08-25T13:08:43Z</t>
  </si>
  <si>
    <t>Ruby</t>
  </si>
  <si>
    <t>2022-05-09T13:57:53Z</t>
  </si>
  <si>
    <t>MDEwOlJlcG9zaXRvcnk4NDMyMjI=</t>
  </si>
  <si>
    <t>scikit-learn/scikit-learn</t>
  </si>
  <si>
    <t>https://github.com/scikit-learn/scikit-learn</t>
  </si>
  <si>
    <t>2010-08-17T09:43:38Z</t>
  </si>
  <si>
    <t>2022-08-25T14:09:04Z</t>
  </si>
  <si>
    <t>2022-08-05T14:40:59Z</t>
  </si>
  <si>
    <t>MDEwOlJlcG9zaXRvcnkyNjg5ODg3OQ==</t>
  </si>
  <si>
    <t>awesomedata/awesome-public-datasets</t>
  </si>
  <si>
    <t>https://github.com/awesomedata/awesome-public-datasets</t>
  </si>
  <si>
    <t>2014-11-20T06:20:50Z</t>
  </si>
  <si>
    <t>2022-08-25T13:17:32Z</t>
  </si>
  <si>
    <t>MDEwOlJlcG9zaXRvcnkxNTExMTgyMQ==</t>
  </si>
  <si>
    <t>grafana/grafana</t>
  </si>
  <si>
    <t>https://github.com/grafana/grafana</t>
  </si>
  <si>
    <t>2013-12-11T15:59:56Z</t>
  </si>
  <si>
    <t>2022-08-25T12:52:53Z</t>
  </si>
  <si>
    <t>2022-08-23T11:22:18Z</t>
  </si>
  <si>
    <t>MDEwOlJlcG9zaXRvcnkyMjY3MDg1Nw==</t>
  </si>
  <si>
    <t>enaqx/awesome-react</t>
  </si>
  <si>
    <t>https://github.com/enaqx/awesome-react</t>
  </si>
  <si>
    <t>2014-08-06T05:31:44Z</t>
  </si>
  <si>
    <t>2022-08-25T14:11:17Z</t>
  </si>
  <si>
    <t>MDEwOlJlcG9zaXRvcnk5MzA5MDkz</t>
  </si>
  <si>
    <t>Semantic-Org/Semantic-UI</t>
  </si>
  <si>
    <t>https://github.com/Semantic-Org/Semantic-UI</t>
  </si>
  <si>
    <t>2013-04-08T23:32:04Z</t>
  </si>
  <si>
    <t>2022-08-25T14:08:49Z</t>
  </si>
  <si>
    <t>2018-10-13T22:51:35Z</t>
  </si>
  <si>
    <t>MDEwOlJlcG9zaXRvcnk4MDk0NTQyOA==</t>
  </si>
  <si>
    <t>nestjs/nest</t>
  </si>
  <si>
    <t>https://github.com/nestjs/nest</t>
  </si>
  <si>
    <t>2017-02-04T20:12:52Z</t>
  </si>
  <si>
    <t>2022-08-25T14:04:46Z</t>
  </si>
  <si>
    <t>2022-08-16T09:30:52Z</t>
  </si>
  <si>
    <t>MDEwOlJlcG9zaXRvcnkyNjA2NjcyNw==</t>
  </si>
  <si>
    <t>mermaid-js/mermaid</t>
  </si>
  <si>
    <t>https://github.com/mermaid-js/mermaid</t>
  </si>
  <si>
    <t>2014-11-01T23:52:32Z</t>
  </si>
  <si>
    <t>2022-08-25T13:23:39Z</t>
  </si>
  <si>
    <t>2022-08-18T17:57:58Z</t>
  </si>
  <si>
    <t>MDEwOlJlcG9zaXRvcnkxMjc0MDc5NTc=</t>
  </si>
  <si>
    <t>azl397985856/leetcode</t>
  </si>
  <si>
    <t>https://github.com/azl397985856/leetcode</t>
  </si>
  <si>
    <t>2018-03-30T09:13:51Z</t>
  </si>
  <si>
    <t>2022-08-25T13:16:21Z</t>
  </si>
  <si>
    <t>2022-04-16T17:34:47Z</t>
  </si>
  <si>
    <t>MDEwOlJlcG9zaXRvcnk0NzAxODIzOQ==</t>
  </si>
  <si>
    <t>DopplerHQ/awesome-interview-questions</t>
  </si>
  <si>
    <t>https://github.com/DopplerHQ/awesome-interview-questions</t>
  </si>
  <si>
    <t>2015-11-28T09:48:17Z</t>
  </si>
  <si>
    <t>2022-08-25T13:59:55Z</t>
  </si>
  <si>
    <t>Days Since Last Release</t>
  </si>
  <si>
    <t>MDEwOlJlcG9zaXRvcnkxOTY3MDE2MTk=</t>
  </si>
  <si>
    <t>tauri-apps/tauri</t>
  </si>
  <si>
    <t>https://github.com/tauri-apps/tauri</t>
  </si>
  <si>
    <t>2019-07-13T09:09:37Z</t>
  </si>
  <si>
    <t>2022-08-25T14:11:03Z</t>
  </si>
  <si>
    <t>2022-07-22T15:08:38Z</t>
  </si>
  <si>
    <t>MDEwOlJlcG9zaXRvcnkxMTQ4NzUz</t>
  </si>
  <si>
    <t>spring-projects/spring-framework</t>
  </si>
  <si>
    <t>https://github.com/spring-projects/spring-framework</t>
  </si>
  <si>
    <t>2010-12-08T04:04:45Z</t>
  </si>
  <si>
    <t>2022-08-25T13:09:20Z</t>
  </si>
  <si>
    <t>2022-07-14T08:39:33Z</t>
  </si>
  <si>
    <t>MDEwOlJlcG9zaXRvcnkxMzg4Mzk5Nzk=</t>
  </si>
  <si>
    <t>scutan90/DeepLearning-500-questions</t>
  </si>
  <si>
    <t>https://github.com/scutan90/DeepLearning-500-questions</t>
  </si>
  <si>
    <t>2018-06-27T06:36:45Z</t>
  </si>
  <si>
    <t>2022-08-25T09:40:46Z</t>
  </si>
  <si>
    <t>MDEwOlJlcG9zaXRvcnkxNjA5MTkxMTk=</t>
  </si>
  <si>
    <t>tiangolo/fastapi</t>
  </si>
  <si>
    <t>https://github.com/tiangolo/fastapi</t>
  </si>
  <si>
    <t>2018-12-08T08:21:47Z</t>
  </si>
  <si>
    <t>2022-08-25T12:39:41Z</t>
  </si>
  <si>
    <t>2022-08-23T14:14:48Z</t>
  </si>
  <si>
    <t>MDEwOlJlcG9zaXRvcnkxNzAwNjIx</t>
  </si>
  <si>
    <t>necolas/normalize.css</t>
  </si>
  <si>
    <t>https://github.com/necolas/normalize.css</t>
  </si>
  <si>
    <t>2011-05-04T10:20:25Z</t>
  </si>
  <si>
    <t>2022-08-25T11:29:26Z</t>
  </si>
  <si>
    <t>MDEwOlJlcG9zaXRvcnkxMzYyNDkw</t>
  </si>
  <si>
    <t>psf/requests</t>
  </si>
  <si>
    <t>https://github.com/psf/requests</t>
  </si>
  <si>
    <t>2011-02-13T18:38:17Z</t>
  </si>
  <si>
    <t>2022-08-25T10:11:54Z</t>
  </si>
  <si>
    <t>2022-06-29T15:09:11Z</t>
  </si>
  <si>
    <t>MDEwOlJlcG9zaXRvcnkxOTg3MjQ1Ng==</t>
  </si>
  <si>
    <t>remix-run/react-router</t>
  </si>
  <si>
    <t>https://github.com/remix-run/react-router</t>
  </si>
  <si>
    <t>2014-05-16T22:22:51Z</t>
  </si>
  <si>
    <t>2022-08-25T12:38:27Z</t>
  </si>
  <si>
    <t>2022-08-18T14:27:46Z</t>
  </si>
  <si>
    <t>MDEwOlJlcG9zaXRvcnkxMjI1NjM3Ng==</t>
  </si>
  <si>
    <t>ionic-team/ionic-framework</t>
  </si>
  <si>
    <t>https://github.com/ionic-team/ionic-framework</t>
  </si>
  <si>
    <t>2013-08-20T23:06:02Z</t>
  </si>
  <si>
    <t>2022-08-25T13:59:17Z</t>
  </si>
  <si>
    <t>2022-08-25T06:15:33Z</t>
  </si>
  <si>
    <t>MDEwOlJlcG9zaXRvcnkzOTQ2NDAxOA==</t>
  </si>
  <si>
    <t>apache/superset</t>
  </si>
  <si>
    <t>https://github.com/apache/superset</t>
  </si>
  <si>
    <t>2015-07-21T18:55:34Z</t>
  </si>
  <si>
    <t>2022-08-25T13:58:34Z</t>
  </si>
  <si>
    <t>2022-08-08T21:28:36Z</t>
  </si>
  <si>
    <t>MDEwOlJlcG9zaXRvcnkyMDY0NjI3NzY=</t>
  </si>
  <si>
    <t>GrowingGit/GitHub-Chinese-Top-Charts</t>
  </si>
  <si>
    <t>https://github.com/GrowingGit/GitHub-Chinese-Top-Charts</t>
  </si>
  <si>
    <t>2019-09-05T03:01:56Z</t>
  </si>
  <si>
    <t>2022-08-25T12:07:37Z</t>
  </si>
  <si>
    <t>MDEwOlJlcG9zaXRvcnk4Mzk5OTcwMA==</t>
  </si>
  <si>
    <t>sdmg15/Best-websites-a-programmer-should-visit</t>
  </si>
  <si>
    <t>https://github.com/sdmg15/Best-websites-a-programmer-should-visit</t>
  </si>
  <si>
    <t>2017-03-05T20:25:17Z</t>
  </si>
  <si>
    <t>2022-08-25T13:48:49Z</t>
  </si>
  <si>
    <t>MDEwOlJlcG9zaXRvcnk2MzQ3NzY2MA==</t>
  </si>
  <si>
    <t>TheAlgorithms/Java</t>
  </si>
  <si>
    <t>https://github.com/TheAlgorithms/Java</t>
  </si>
  <si>
    <t>2016-07-16T10:21:02Z</t>
  </si>
  <si>
    <t>2022-08-25T13:10:18Z</t>
  </si>
  <si>
    <t>MDEwOlJlcG9zaXRvcnk0MzQ0MTQwMw==</t>
  </si>
  <si>
    <t>strapi/strapi</t>
  </si>
  <si>
    <t>https://github.com/strapi/strapi</t>
  </si>
  <si>
    <t>2015-09-30T15:34:48Z</t>
  </si>
  <si>
    <t>2022-08-25T13:57:48Z</t>
  </si>
  <si>
    <t>2022-08-25T07:37:19Z</t>
  </si>
  <si>
    <t>MDEwOlJlcG9zaXRvcnk4MTU5ODk2MQ==</t>
  </si>
  <si>
    <t>python/cpython</t>
  </si>
  <si>
    <t>https://github.com/python/cpython</t>
  </si>
  <si>
    <t>2017-02-10T19:23:51Z</t>
  </si>
  <si>
    <t>2022-08-25T12:47:45Z</t>
  </si>
  <si>
    <t>MDEwOlJlcG9zaXRvcnkxOTE1Mjk3MzI=</t>
  </si>
  <si>
    <t>lydiahallie/javascript-questions</t>
  </si>
  <si>
    <t>https://github.com/lydiahallie/javascript-questions</t>
  </si>
  <si>
    <t>2019-06-12T08:26:27Z</t>
  </si>
  <si>
    <t>2022-08-25T13:56:34Z</t>
  </si>
  <si>
    <t>MDEwOlJlcG9zaXRvcnkxNDI0NDcw</t>
  </si>
  <si>
    <t>moment/moment</t>
  </si>
  <si>
    <t>https://github.com/moment/moment</t>
  </si>
  <si>
    <t>2011-03-01T02:46:06Z</t>
  </si>
  <si>
    <t>2022-08-25T13:23:40Z</t>
  </si>
  <si>
    <t>MDEwOlJlcG9zaXRvcnkyNTc0ODU0MjI=</t>
  </si>
  <si>
    <t>vitejs/vite</t>
  </si>
  <si>
    <t>https://github.com/vitejs/vite</t>
  </si>
  <si>
    <t>2020-04-21T05:03:57Z</t>
  </si>
  <si>
    <t>2022-08-25T12:58:50Z</t>
  </si>
  <si>
    <t>2022-08-19T11:42:25Z</t>
  </si>
  <si>
    <t>MDEwOlJlcG9zaXRvcnkyNDM5NTA0MDg=</t>
  </si>
  <si>
    <t>Anduin2017/HowToCook</t>
  </si>
  <si>
    <t>https://github.com/Anduin2017/HowToCook</t>
  </si>
  <si>
    <t>2020-02-29T10:43:49Z</t>
  </si>
  <si>
    <t>2022-08-25T13:21:52Z</t>
  </si>
  <si>
    <t>2022-07-12T17:14:59Z</t>
  </si>
  <si>
    <t>MDEwOlJlcG9zaXRvcnkxMzgwNzYwNg==</t>
  </si>
  <si>
    <t>junegunn/fzf</t>
  </si>
  <si>
    <t>https://github.com/junegunn/fzf</t>
  </si>
  <si>
    <t>2013-10-23T16:04:23Z</t>
  </si>
  <si>
    <t>2022-08-25T14:03:32Z</t>
  </si>
  <si>
    <t>2022-08-08T14:58:05Z</t>
  </si>
  <si>
    <t>MDEwOlJlcG9zaXRvcnkzMjY4OTg2Mw==</t>
  </si>
  <si>
    <t>3b1b/manim</t>
  </si>
  <si>
    <t>https://github.com/3b1b/manim</t>
  </si>
  <si>
    <t>2015-03-22T18:50:58Z</t>
  </si>
  <si>
    <t>2022-08-25T14:02:29Z</t>
  </si>
  <si>
    <t>2022-04-13T02:36:38Z</t>
  </si>
  <si>
    <t>MDEwOlJlcG9zaXRvcnkyMjg4NzA5NA==</t>
  </si>
  <si>
    <t>tesseract-ocr/tesseract</t>
  </si>
  <si>
    <t>https://github.com/tesseract-ocr/tesseract</t>
  </si>
  <si>
    <t>2014-08-12T18:04:59Z</t>
  </si>
  <si>
    <t>2022-08-25T11:30:59Z</t>
  </si>
  <si>
    <t>2022-07-06T20:18:06Z</t>
  </si>
  <si>
    <t>MDEwOlJlcG9zaXRvcnkyNDk1MzQ0OA==</t>
  </si>
  <si>
    <t>google/material-design-icons</t>
  </si>
  <si>
    <t>https://github.com/google/material-design-icons</t>
  </si>
  <si>
    <t>2014-10-08T18:01:28Z</t>
  </si>
  <si>
    <t>2022-08-25T12:33:17Z</t>
  </si>
  <si>
    <t>2020-08-20T04:34:17Z</t>
  </si>
  <si>
    <t>MDEwOlJlcG9zaXRvcnk3NTA4NDEx</t>
  </si>
  <si>
    <t>ReactiveX/RxJava</t>
  </si>
  <si>
    <t>https://github.com/ReactiveX/RxJava</t>
  </si>
  <si>
    <t>2013-01-08T20:11:48Z</t>
  </si>
  <si>
    <t>2022-08-25T09:58:20Z</t>
  </si>
  <si>
    <t>2022-05-30T06:49:23Z</t>
  </si>
  <si>
    <t>MDEwOlJlcG9zaXRvcnkyMTczNzI2Ng==</t>
  </si>
  <si>
    <t>sindresorhus/awesome-nodejs</t>
  </si>
  <si>
    <t>https://github.com/sindresorhus/awesome-nodejs</t>
  </si>
  <si>
    <t>2014-07-11T13:35:34Z</t>
  </si>
  <si>
    <t>2022-08-25T10:03:51Z</t>
  </si>
  <si>
    <t>MDEwOlJlcG9zaXRvcnkxNDcxMjg1MA==</t>
  </si>
  <si>
    <t>syncthing/syncthing</t>
  </si>
  <si>
    <t>https://github.com/syncthing/syncthing</t>
  </si>
  <si>
    <t>2013-11-26T09:48:21Z</t>
  </si>
  <si>
    <t>2022-08-25T12:51:11Z</t>
  </si>
  <si>
    <t>2022-08-23T09:56:42Z</t>
  </si>
  <si>
    <t>MDEwOlJlcG9zaXRvcnk1MDI2NDI5Ng==</t>
  </si>
  <si>
    <t>jgthms/bulma</t>
  </si>
  <si>
    <t>https://github.com/jgthms/bulma</t>
  </si>
  <si>
    <t>2016-01-23T23:48:34Z</t>
  </si>
  <si>
    <t>2022-08-25T10:13:14Z</t>
  </si>
  <si>
    <t>2022-05-08T13:49:05Z</t>
  </si>
  <si>
    <t>MDEwOlJlcG9zaXRvcnkyMDM1ODc3NDQ=</t>
  </si>
  <si>
    <t>hoppscotch/hoppscotch</t>
  </si>
  <si>
    <t>https://github.com/hoppscotch/hoppscotch</t>
  </si>
  <si>
    <t>2019-08-21T13:15:24Z</t>
  </si>
  <si>
    <t>2022-08-25T11:46:48Z</t>
  </si>
  <si>
    <t>2022-01-24T07:30:38Z</t>
  </si>
  <si>
    <t>MDEwOlJlcG9zaXRvcnk4Mzg0NDcyMA==</t>
  </si>
  <si>
    <t>ageitgey/face_recognition</t>
  </si>
  <si>
    <t>https://github.com/ageitgey/face_recognition</t>
  </si>
  <si>
    <t>2017-03-03T21:52:39Z</t>
  </si>
  <si>
    <t>2022-08-25T12:07:55Z</t>
  </si>
  <si>
    <t>2018-04-02T17:17:19Z</t>
  </si>
  <si>
    <t>MDEwOlJlcG9zaXRvcnkyMDMwMDE3Nw==</t>
  </si>
  <si>
    <t>google/guava</t>
  </si>
  <si>
    <t>https://github.com/google/guava</t>
  </si>
  <si>
    <t>2014-05-29T16:23:17Z</t>
  </si>
  <si>
    <t>2022-08-25T12:05:18Z</t>
  </si>
  <si>
    <t>2022-02-28T21:06:35Z</t>
  </si>
  <si>
    <t>MDEwOlJlcG9zaXRvcnk1NDgzMzMw</t>
  </si>
  <si>
    <t>soimort/you-get</t>
  </si>
  <si>
    <t>https://github.com/soimort/you-get</t>
  </si>
  <si>
    <t>2012-08-20T15:53:36Z</t>
  </si>
  <si>
    <t>2022-08-25T13:43:30Z</t>
  </si>
  <si>
    <t>2022-07-01T21:26:57Z</t>
  </si>
  <si>
    <t>MDEwOlJlcG9zaXRvcnk2NTI1Mg==</t>
  </si>
  <si>
    <t>jekyll/jekyll</t>
  </si>
  <si>
    <t>https://github.com/jekyll/jekyll</t>
  </si>
  <si>
    <t>2008-10-20T06:29:03Z</t>
  </si>
  <si>
    <t>2022-08-25T12:40:59Z</t>
  </si>
  <si>
    <t>2022-03-27T20:24:44Z</t>
  </si>
  <si>
    <t>MDEwOlJlcG9zaXRvcnkyNzgzMzUyNzM=</t>
  </si>
  <si>
    <t>anuraghazra/github-readme-stats</t>
  </si>
  <si>
    <t>https://github.com/anuraghazra/github-readme-stats</t>
  </si>
  <si>
    <t>2020-07-09T10:34:22Z</t>
  </si>
  <si>
    <t>2022-08-25T13:53:14Z</t>
  </si>
  <si>
    <t>MDEwOlJlcG9zaXRvcnk0NjYyOTMwNQ==</t>
  </si>
  <si>
    <t>NARKOZ/hacker-scripts</t>
  </si>
  <si>
    <t>https://github.com/NARKOZ/hacker-scripts</t>
  </si>
  <si>
    <t>2015-11-21T19:05:09Z</t>
  </si>
  <si>
    <t>2022-08-25T11:16:24Z</t>
  </si>
  <si>
    <t>MDEwOlJlcG9zaXRvcnk1Mjk1MDI=</t>
  </si>
  <si>
    <t>scrapy/scrapy</t>
  </si>
  <si>
    <t>https://github.com/scrapy/scrapy</t>
  </si>
  <si>
    <t>2010-02-22T02:01:14Z</t>
  </si>
  <si>
    <t>2022-08-25T10:55:44Z</t>
  </si>
  <si>
    <t>2022-07-25T11:34:10Z</t>
  </si>
  <si>
    <t>MDEwOlJlcG9zaXRvcnk2ODM4OTIx</t>
  </si>
  <si>
    <t>prometheus/prometheus</t>
  </si>
  <si>
    <t>https://github.com/prometheus/prometheus</t>
  </si>
  <si>
    <t>2012-11-24T11:14:12Z</t>
  </si>
  <si>
    <t>2022-08-25T12:36:32Z</t>
  </si>
  <si>
    <t>2022-08-16T13:20:13Z</t>
  </si>
  <si>
    <t>MDEwOlJlcG9zaXRvcnk3NTEwNDEyMw==</t>
  </si>
  <si>
    <t>prettier/prettier</t>
  </si>
  <si>
    <t>https://github.com/prettier/prettier</t>
  </si>
  <si>
    <t>2016-11-29T17:13:37Z</t>
  </si>
  <si>
    <t>2022-08-17T08:47:16Z</t>
  </si>
  <si>
    <t>MDEwOlJlcG9zaXRvcnkyODQyODcyOQ==</t>
  </si>
  <si>
    <t>wasabeef/awesome-android-ui</t>
  </si>
  <si>
    <t>https://github.com/wasabeef/awesome-android-ui</t>
  </si>
  <si>
    <t>2014-12-24T01:45:03Z</t>
  </si>
  <si>
    <t>2022-08-25T12:45:17Z</t>
  </si>
  <si>
    <t>MDEwOlJlcG9zaXRvcnkyNjE3ODc3NTg=</t>
  </si>
  <si>
    <t>bradtraversy/design-resources-for-developers</t>
  </si>
  <si>
    <t>https://github.com/bradtraversy/design-resources-for-developers</t>
  </si>
  <si>
    <t>2020-05-06T14:40:35Z</t>
  </si>
  <si>
    <t>2022-08-25T13:48:38Z</t>
  </si>
  <si>
    <t>MDEwOlJlcG9zaXRvcnkzNDMwMjY5OA==</t>
  </si>
  <si>
    <t>serverless/serverless</t>
  </si>
  <si>
    <t>https://github.com/serverless/serverless</t>
  </si>
  <si>
    <t>2015-04-21T03:48:40Z</t>
  </si>
  <si>
    <t>2022-08-25T12:28:08Z</t>
  </si>
  <si>
    <t>2022-08-16T12:25:18Z</t>
  </si>
  <si>
    <t>MDEwOlJlcG9zaXRvcnkzNjUwMg==</t>
  </si>
  <si>
    <t>git/git</t>
  </si>
  <si>
    <t>https://github.com/git/git</t>
  </si>
  <si>
    <t>2008-07-23T14:21:26Z</t>
  </si>
  <si>
    <t>2022-08-25T14:05:19Z</t>
  </si>
  <si>
    <t>MDEwOlJlcG9zaXRvcnk3MTk0ODQ5OA==</t>
  </si>
  <si>
    <t>localstack/localstack</t>
  </si>
  <si>
    <t>https://github.com/localstack/localstack</t>
  </si>
  <si>
    <t>2016-10-25T23:48:03Z</t>
  </si>
  <si>
    <t>2022-08-25T14:05:28Z</t>
  </si>
  <si>
    <t>2022-08-08T20:56:17Z</t>
  </si>
  <si>
    <t>MDEwOlJlcG9zaXRvcnk0NDg4MjIwMQ==</t>
  </si>
  <si>
    <t>MunGell/awesome-for-beginners</t>
  </si>
  <si>
    <t>https://github.com/MunGell/awesome-for-beginners</t>
  </si>
  <si>
    <t>2015-10-24T19:53:36Z</t>
  </si>
  <si>
    <t>2022-08-25T13:56:21Z</t>
  </si>
  <si>
    <t>MDEwOlJlcG9zaXRvcnk1MzgwOTA5MA==</t>
  </si>
  <si>
    <t>juliangarnier/anime</t>
  </si>
  <si>
    <t>https://github.com/juliangarnier/anime</t>
  </si>
  <si>
    <t>2016-03-13T21:37:45Z</t>
  </si>
  <si>
    <t>2022-08-25T12:38:05Z</t>
  </si>
  <si>
    <t>2020-10-12T14:58:40Z</t>
  </si>
  <si>
    <t>MDEwOlJlcG9zaXRvcnkzMjE0NDA2</t>
  </si>
  <si>
    <t>meteor/meteor</t>
  </si>
  <si>
    <t>https://github.com/meteor/meteor</t>
  </si>
  <si>
    <t>2012-01-19T01:58:17Z</t>
  </si>
  <si>
    <t>2022-08-25T13:20:00Z</t>
  </si>
  <si>
    <t>MDEwOlJlcG9zaXRvcnk0MDQxNjIzNg==</t>
  </si>
  <si>
    <t>minimaxir/big-list-of-naughty-strings</t>
  </si>
  <si>
    <t>https://github.com/minimaxir/big-list-of-naughty-strings</t>
  </si>
  <si>
    <t>2015-08-08T20:57:20Z</t>
  </si>
  <si>
    <t>2022-08-25T07:41:23Z</t>
  </si>
  <si>
    <t>MDEwOlJlcG9zaXRvcnk1MTUyMjg1</t>
  </si>
  <si>
    <t>square/okhttp</t>
  </si>
  <si>
    <t>https://github.com/square/okhttp</t>
  </si>
  <si>
    <t>2012-07-23T13:42:55Z</t>
  </si>
  <si>
    <t>Kotlin</t>
  </si>
  <si>
    <t>MDEwOlJlcG9zaXRvcnkxNDU1NTM2NzI=</t>
  </si>
  <si>
    <t>fighting41love/funNLP</t>
  </si>
  <si>
    <t>https://github.com/fighting41love/funNLP</t>
  </si>
  <si>
    <t>2018-08-21T11:20:39Z</t>
  </si>
  <si>
    <t>2022-08-25T09:49:12Z</t>
  </si>
  <si>
    <t>MDEwOlJlcG9zaXRvcnkzNDMyMjY2</t>
  </si>
  <si>
    <t>JetBrains/kotlin</t>
  </si>
  <si>
    <t>https://github.com/JetBrains/kotlin</t>
  </si>
  <si>
    <t>2012-02-13T17:29:58Z</t>
  </si>
  <si>
    <t>2022-08-25T11:12:18Z</t>
  </si>
  <si>
    <t>2022-07-27T13:30:52Z</t>
  </si>
  <si>
    <t>MDEwOlJlcG9zaXRvcnk5ODAyOTU5Mg==</t>
  </si>
  <si>
    <t>ziishaned/learn-regex</t>
  </si>
  <si>
    <t>https://github.com/ziishaned/learn-regex</t>
  </si>
  <si>
    <t>2017-07-22T12:21:03Z</t>
  </si>
  <si>
    <t>2022-08-25T13:25:03Z</t>
  </si>
  <si>
    <t>MDEwOlJlcG9zaXRvcnkyOTIwNzYyMQ==</t>
  </si>
  <si>
    <t>caddyserver/caddy</t>
  </si>
  <si>
    <t>https://github.com/caddyserver/caddy</t>
  </si>
  <si>
    <t>2015-01-13T19:45:03Z</t>
  </si>
  <si>
    <t>2022-08-25T13:03:08Z</t>
  </si>
  <si>
    <t>2022-07-12T18:29:16Z</t>
  </si>
  <si>
    <t>MDEwOlJlcG9zaXRvcnk5MDUyODgzMA==</t>
  </si>
  <si>
    <t>Solido/awesome-flutter</t>
  </si>
  <si>
    <t>https://github.com/Solido/awesome-flutter</t>
  </si>
  <si>
    <t>2017-05-07T11:45:27Z</t>
  </si>
  <si>
    <t>2022-08-25T13:55:36Z</t>
  </si>
  <si>
    <t>MDEwOlJlcG9zaXRvcnkyNjY4OTU5OA==</t>
  </si>
  <si>
    <t>prakhar1989/awesome-courses</t>
  </si>
  <si>
    <t>https://github.com/prakhar1989/awesome-courses</t>
  </si>
  <si>
    <t>2014-11-15T18:36:49Z</t>
  </si>
  <si>
    <t>2022-08-25T13:04:59Z</t>
  </si>
  <si>
    <t>MDEwOlJlcG9zaXRvcnk0NTk4NjE2Mg==</t>
  </si>
  <si>
    <t>aymericdamien/TensorFlow-Examples</t>
  </si>
  <si>
    <t>https://github.com/aymericdamien/TensorFlow-Examples</t>
  </si>
  <si>
    <t>2015-11-11T14:21:19Z</t>
  </si>
  <si>
    <t>2022-08-25T05:24:46Z</t>
  </si>
  <si>
    <t>Jupyter Notebook</t>
  </si>
  <si>
    <t>MDEwOlJlcG9zaXRvcnkxMTQ3NDcyMjY=</t>
  </si>
  <si>
    <t>deepfakes/faceswap</t>
  </si>
  <si>
    <t>https://github.com/deepfakes/faceswap</t>
  </si>
  <si>
    <t>2017-12-19T09:44:13Z</t>
  </si>
  <si>
    <t>2022-08-25T13:41:49Z</t>
  </si>
  <si>
    <t>2020-08-12T10:19:03Z</t>
  </si>
  <si>
    <t>MDEwOlJlcG9zaXRvcnk3MTU4MzYwMg==</t>
  </si>
  <si>
    <t>Developer-Y/cs-video-courses</t>
  </si>
  <si>
    <t>https://github.com/Developer-Y/cs-video-courses</t>
  </si>
  <si>
    <t>2016-10-21T17:02:11Z</t>
  </si>
  <si>
    <t>2022-08-25T14:11:42Z</t>
  </si>
  <si>
    <t>MDEwOlJlcG9zaXRvcnkyMjE5ODE4OTE=</t>
  </si>
  <si>
    <t>microsoft/playwright</t>
  </si>
  <si>
    <t>https://github.com/microsoft/playwright</t>
  </si>
  <si>
    <t>2019-11-15T18:32:42Z</t>
  </si>
  <si>
    <t>2022-08-25T13:47:11Z</t>
  </si>
  <si>
    <t>2022-08-23T18:36:18Z</t>
  </si>
  <si>
    <t>MDEwOlJlcG9zaXRvcnkxNTQyODQ4MA==</t>
  </si>
  <si>
    <t>ColorlibHQ/AdminLTE</t>
  </si>
  <si>
    <t>https://github.com/ColorlibHQ/AdminLTE</t>
  </si>
  <si>
    <t>2013-12-25T02:52:40Z</t>
  </si>
  <si>
    <t>2022-08-25T13:27:36Z</t>
  </si>
  <si>
    <t>2022-02-07T20:33:09Z</t>
  </si>
  <si>
    <t>MDEwOlJlcG9zaXRvcnk1MTE0ODc4MA==</t>
  </si>
  <si>
    <t>android/architecture-samples</t>
  </si>
  <si>
    <t>https://github.com/android/architecture-samples</t>
  </si>
  <si>
    <t>2016-02-05T13:42:07Z</t>
  </si>
  <si>
    <t>2022-08-25T14:04:07Z</t>
  </si>
  <si>
    <t>MDEwOlJlcG9zaXRvcnk1MTk4MDQ1NQ==</t>
  </si>
  <si>
    <t>alacritty/alacritty</t>
  </si>
  <si>
    <t>https://github.com/alacritty/alacritty</t>
  </si>
  <si>
    <t>2016-02-18T05:02:30Z</t>
  </si>
  <si>
    <t>2022-08-25T12:35:10Z</t>
  </si>
  <si>
    <t>2022-02-20T22:38:16Z</t>
  </si>
  <si>
    <t>MDEwOlJlcG9zaXRvcnkzNDgyNTg4</t>
  </si>
  <si>
    <t>danielmiessler/SecLists</t>
  </si>
  <si>
    <t>https://github.com/danielmiessler/SecLists</t>
  </si>
  <si>
    <t>2012-02-19T01:30:18Z</t>
  </si>
  <si>
    <t>2022-08-25T13:59:08Z</t>
  </si>
  <si>
    <t>2022-08-02T09:51:13Z</t>
  </si>
  <si>
    <t>MDEwOlJlcG9zaXRvcnkyNDU2MDMwNw==</t>
  </si>
  <si>
    <t>babel/babel</t>
  </si>
  <si>
    <t>https://github.com/babel/babel</t>
  </si>
  <si>
    <t>2014-09-28T13:38:23Z</t>
  </si>
  <si>
    <t>2022-08-25T14:06:56Z</t>
  </si>
  <si>
    <t>2022-08-22T15:56:58Z</t>
  </si>
  <si>
    <t>MDEwOlJlcG9zaXRvcnk5OTU5ODU5NQ==</t>
  </si>
  <si>
    <t>parcel-bundler/parcel</t>
  </si>
  <si>
    <t>https://github.com/parcel-bundler/parcel</t>
  </si>
  <si>
    <t>2017-08-07T16:36:47Z</t>
  </si>
  <si>
    <t>2022-08-25T13:52:35Z</t>
  </si>
  <si>
    <t>2022-08-03T15:21:33Z</t>
  </si>
  <si>
    <t>MDEwOlJlcG9zaXRvcnk3MTk5NTkzNw==</t>
  </si>
  <si>
    <t>nuxt/nuxt.js</t>
  </si>
  <si>
    <t>https://github.com/nuxt/nuxt.js</t>
  </si>
  <si>
    <t>2016-10-26T11:18:47Z</t>
  </si>
  <si>
    <t>2022-08-25T12:21:37Z</t>
  </si>
  <si>
    <t>2021-08-11T21:10:50Z</t>
  </si>
  <si>
    <t>MDEwOlJlcG9zaXRvcnkxMTIyNTAxNA==</t>
  </si>
  <si>
    <t>etcd-io/etcd</t>
  </si>
  <si>
    <t>https://github.com/etcd-io/etcd</t>
  </si>
  <si>
    <t>2013-07-06T21:57:21Z</t>
  </si>
  <si>
    <t>2022-08-25T13:14:01Z</t>
  </si>
  <si>
    <t>2022-08-05T21:28:14Z</t>
  </si>
  <si>
    <t>MDEwOlJlcG9zaXRvcnk5ODUyOTE4</t>
  </si>
  <si>
    <t>TryGhost/Ghost</t>
  </si>
  <si>
    <t>https://github.com/TryGhost/Ghost</t>
  </si>
  <si>
    <t>2013-05-04T11:09:13Z</t>
  </si>
  <si>
    <t>2022-08-25T12:56:41Z</t>
  </si>
  <si>
    <t>2022-08-24T14:04:56Z</t>
  </si>
  <si>
    <t>MDEwOlJlcG9zaXRvcnk0OTk3MDY0Mg==</t>
  </si>
  <si>
    <t>yarnpkg/yarn</t>
  </si>
  <si>
    <t>https://github.com/yarnpkg/yarn</t>
  </si>
  <si>
    <t>2016-01-19T17:39:16Z</t>
  </si>
  <si>
    <t>2022-08-25T10:36:00Z</t>
  </si>
  <si>
    <t>2022-05-10T17:48:36Z</t>
  </si>
  <si>
    <t>MDEwOlJlcG9zaXRvcnk1MjcxODgy</t>
  </si>
  <si>
    <t>astaxie/build-web-application-with-golang</t>
  </si>
  <si>
    <t>https://github.com/astaxie/build-web-application-with-golang</t>
  </si>
  <si>
    <t>2012-08-02T11:49:35Z</t>
  </si>
  <si>
    <t>2022-08-25T10:09:00Z</t>
  </si>
  <si>
    <t>MDEwOlJlcG9zaXRvcnkxNjc1MjYyMA==</t>
  </si>
  <si>
    <t>gogs/gogs</t>
  </si>
  <si>
    <t>https://github.com/gogs/gogs</t>
  </si>
  <si>
    <t>2014-02-12T01:57:08Z</t>
  </si>
  <si>
    <t>2022-08-25T14:03:13Z</t>
  </si>
  <si>
    <t>2022-08-02T03:01:04Z</t>
  </si>
  <si>
    <t>MDEwOlJlcG9zaXRvcnkyMjA2NzUyMQ==</t>
  </si>
  <si>
    <t>ocornut/imgui</t>
  </si>
  <si>
    <t>https://github.com/ocornut/imgui</t>
  </si>
  <si>
    <t>2014-07-21T14:29:47Z</t>
  </si>
  <si>
    <t>2022-08-25T13:23:50Z</t>
  </si>
  <si>
    <t>2022-06-21T16:11:50Z</t>
  </si>
  <si>
    <t>MDEwOlJlcG9zaXRvcnkxMzIzMzE1OA==</t>
  </si>
  <si>
    <t>obsproject/obs-studio</t>
  </si>
  <si>
    <t>https://github.com/obsproject/obs-studio</t>
  </si>
  <si>
    <t>2013-10-01T02:40:31Z</t>
  </si>
  <si>
    <t>2022-08-25T13:59:23Z</t>
  </si>
  <si>
    <t>2022-08-25T01:31:22Z</t>
  </si>
  <si>
    <t>MDEwOlJlcG9zaXRvcnk2MDkzMzE2</t>
  </si>
  <si>
    <t>DefinitelyTyped/DefinitelyTyped</t>
  </si>
  <si>
    <t>https://github.com/DefinitelyTyped/DefinitelyTyped</t>
  </si>
  <si>
    <t>2012-10-05T16:39:45Z</t>
  </si>
  <si>
    <t>2022-08-25T13:58:23Z</t>
  </si>
  <si>
    <t>2019-09-04T17:44:34Z</t>
  </si>
  <si>
    <t>MDEwOlJlcG9zaXRvcnk3MTIyMDc1Nw==</t>
  </si>
  <si>
    <t>swisskyrepo/PayloadsAllTheThings</t>
  </si>
  <si>
    <t>https://github.com/swisskyrepo/PayloadsAllTheThings</t>
  </si>
  <si>
    <t>2016-10-18T07:29:07Z</t>
  </si>
  <si>
    <t>2022-08-25T13:55:34Z</t>
  </si>
  <si>
    <t>2022-06-30T14:33:35Z</t>
  </si>
  <si>
    <t>MDEwOlJlcG9zaXRvcnk4OTIyNzU=</t>
  </si>
  <si>
    <t>square/retrofit</t>
  </si>
  <si>
    <t>https://github.com/square/retrofit</t>
  </si>
  <si>
    <t>2010-09-06T21:39:43Z</t>
  </si>
  <si>
    <t>2022-08-25T09:50:25Z</t>
  </si>
  <si>
    <t>MDEwOlJlcG9zaXRvcnkzNDM5NjUxMzI=</t>
  </si>
  <si>
    <t>microsoft/ML-For-Beginners</t>
  </si>
  <si>
    <t>https://github.com/microsoft/ML-For-Beginners</t>
  </si>
  <si>
    <t>2021-03-03T01:34:05Z</t>
  </si>
  <si>
    <t>2022-08-25T14:04:04Z</t>
  </si>
  <si>
    <t>MDEwOlJlcG9zaXRvcnkyMTcwMDY5OQ==</t>
  </si>
  <si>
    <t>vsouza/awesome-ios</t>
  </si>
  <si>
    <t>https://github.com/vsouza/awesome-ios</t>
  </si>
  <si>
    <t>2014-07-10T16:03:45Z</t>
  </si>
  <si>
    <t>2022-08-25T11:05:58Z</t>
  </si>
  <si>
    <t>Swift</t>
  </si>
  <si>
    <t>MDEwOlJlcG9zaXRvcnkxMTU0Nzg4MjA=</t>
  </si>
  <si>
    <t>binhnguyennus/awesome-scalability</t>
  </si>
  <si>
    <t>https://github.com/binhnguyennus/awesome-scalability</t>
  </si>
  <si>
    <t>2017-12-27T03:46:40Z</t>
  </si>
  <si>
    <t>2022-08-25T13:51:10Z</t>
  </si>
  <si>
    <t>MDEwOlJlcG9zaXRvcnk0MTkxMjc5MQ==</t>
  </si>
  <si>
    <t>v2ray/v2ray-core</t>
  </si>
  <si>
    <t>https://github.com/v2ray/v2ray-core</t>
  </si>
  <si>
    <t>2015-09-04T11:42:53Z</t>
  </si>
  <si>
    <t>2022-08-25T09:19:53Z</t>
  </si>
  <si>
    <t>2020-10-09T04:27:55Z</t>
  </si>
  <si>
    <t>MDEwOlJlcG9zaXRvcnkxNjQ0MTk2</t>
  </si>
  <si>
    <t>JuliaLang/julia</t>
  </si>
  <si>
    <t>https://github.com/JuliaLang/julia</t>
  </si>
  <si>
    <t>2011-04-21T07:01:50Z</t>
  </si>
  <si>
    <t>2022-08-25T14:11:24Z</t>
  </si>
  <si>
    <t>Julia</t>
  </si>
  <si>
    <t>2022-08-17T13:38:22Z</t>
  </si>
  <si>
    <t>MDEwOlJlcG9zaXRvcnkzMTYyOTc1MQ==</t>
  </si>
  <si>
    <t>cypress-io/cypress</t>
  </si>
  <si>
    <t>https://github.com/cypress-io/cypress</t>
  </si>
  <si>
    <t>2015-03-04T00:46:28Z</t>
  </si>
  <si>
    <t>2022-08-25T14:11:25Z</t>
  </si>
  <si>
    <t>2022-08-16T20:44:11Z</t>
  </si>
  <si>
    <t>MDEwOlJlcG9zaXRvcnkxMjg5MDc2OTk=</t>
  </si>
  <si>
    <t>iamkun/dayjs</t>
  </si>
  <si>
    <t>https://github.com/iamkun/dayjs</t>
  </si>
  <si>
    <t>2018-04-10T09:26:44Z</t>
  </si>
  <si>
    <t>2022-08-25T14:04:08Z</t>
  </si>
  <si>
    <t>2022-08-12T12:57:15Z</t>
  </si>
  <si>
    <t>MDEwOlJlcG9zaXRvcnkxNTAxOTk2Mg==</t>
  </si>
  <si>
    <t>tldr-pages/tldr</t>
  </si>
  <si>
    <t>https://github.com/tldr-pages/tldr</t>
  </si>
  <si>
    <t>2013-12-08T07:34:43Z</t>
  </si>
  <si>
    <t>2022-08-25T14:11:49Z</t>
  </si>
  <si>
    <t>2021-05-01T19:10:05Z</t>
  </si>
  <si>
    <t>MDEwOlJlcG9zaXRvcnkxNTA2Mjg2OQ==</t>
  </si>
  <si>
    <t>facebook/jest</t>
  </si>
  <si>
    <t>https://github.com/facebook/jest</t>
  </si>
  <si>
    <t>2013-12-10T00:18:04Z</t>
  </si>
  <si>
    <t>2022-08-25T14:07:54Z</t>
  </si>
  <si>
    <t>2022-08-25T12:33:19Z</t>
  </si>
  <si>
    <t>MDEwOlJlcG9zaXRvcnkxNjYzNDY4</t>
  </si>
  <si>
    <t>mozilla/pdf.js</t>
  </si>
  <si>
    <t>https://github.com/mozilla/pdf.js</t>
  </si>
  <si>
    <t>2011-04-26T06:32:03Z</t>
  </si>
  <si>
    <t>2022-08-25T13:50:15Z</t>
  </si>
  <si>
    <t>2022-07-31T09:42:55Z</t>
  </si>
  <si>
    <t>MDEwOlJlcG9zaXRvcnkxMTE3NzkyOA==</t>
  </si>
  <si>
    <t>karan/Projects</t>
  </si>
  <si>
    <t>https://github.com/karan/Projects</t>
  </si>
  <si>
    <t>2013-07-04T13:37:27Z</t>
  </si>
  <si>
    <t>2022-08-25T13:15:58Z</t>
  </si>
  <si>
    <t>MDEwOlJlcG9zaXRvcnkyMTkzNTAzMQ==</t>
  </si>
  <si>
    <t>fffaraz/awesome-cpp</t>
  </si>
  <si>
    <t>https://github.com/fffaraz/awesome-cpp</t>
  </si>
  <si>
    <t>2014-07-17T08:51:11Z</t>
  </si>
  <si>
    <t>2022-08-25T13:42:56Z</t>
  </si>
  <si>
    <t>MDEwOlJlcG9zaXRvcnk0MjQwODgwNA==</t>
  </si>
  <si>
    <t>traefik/traefik</t>
  </si>
  <si>
    <t>https://github.com/traefik/traefik</t>
  </si>
  <si>
    <t>2015-09-13T19:04:02Z</t>
  </si>
  <si>
    <t>2022-08-25T13:48:33Z</t>
  </si>
  <si>
    <t>2022-08-12T14:19:31Z</t>
  </si>
  <si>
    <t>MDEwOlJlcG9zaXRvcnkyMjA4MDkzOTM=</t>
  </si>
  <si>
    <t>Textualize/rich</t>
  </si>
  <si>
    <t>https://github.com/Textualize/rich</t>
  </si>
  <si>
    <t>2019-11-10T15:28:09Z</t>
  </si>
  <si>
    <t>2022-08-25T12:22:22Z</t>
  </si>
  <si>
    <t>2022-07-11T14:34:55Z</t>
  </si>
  <si>
    <t>MDEwOlJlcG9zaXRvcnkyMjExOTcyMQ==</t>
  </si>
  <si>
    <t>k88hudson/git-flight-rules</t>
  </si>
  <si>
    <t>https://github.com/k88hudson/git-flight-rules</t>
  </si>
  <si>
    <t>2014-07-22T20:35:09Z</t>
  </si>
  <si>
    <t>2022-08-25T13:15:50Z</t>
  </si>
  <si>
    <t>MDEwOlJlcG9zaXRvcnkzMTAwMTIx</t>
  </si>
  <si>
    <t>nwjs/nw.js</t>
  </si>
  <si>
    <t>https://github.com/nwjs/nw.js</t>
  </si>
  <si>
    <t>2012-01-04T06:21:10Z</t>
  </si>
  <si>
    <t>2022-08-25T09:36:56Z</t>
  </si>
  <si>
    <t>MDEwOlJlcG9zaXRvcnk2MjM2NzU1OA==</t>
  </si>
  <si>
    <t>vercel/hyper</t>
  </si>
  <si>
    <t>https://github.com/vercel/hyper</t>
  </si>
  <si>
    <t>2016-07-01T06:01:21Z</t>
  </si>
  <si>
    <t>2022-08-25T12:24:28Z</t>
  </si>
  <si>
    <t>2022-08-22T08:12:10Z</t>
  </si>
  <si>
    <t>MDEwOlJlcG9zaXRvcnkxNTQ1MjkxOQ==</t>
  </si>
  <si>
    <t>ethereum/go-ethereum</t>
  </si>
  <si>
    <t>https://github.com/ethereum/go-ethereum</t>
  </si>
  <si>
    <t>2013-12-26T13:05:46Z</t>
  </si>
  <si>
    <t>2022-08-25T13:29:10Z</t>
  </si>
  <si>
    <t>2022-08-24T09:09:02Z</t>
  </si>
  <si>
    <t>MDEwOlJlcG9zaXRvcnkzMzc5MTc0Mw==</t>
  </si>
  <si>
    <t>x64dbg/x64dbg</t>
  </si>
  <si>
    <t>https://github.com/x64dbg/x64dbg</t>
  </si>
  <si>
    <t>2015-04-11T20:48:23Z</t>
  </si>
  <si>
    <t>2022-08-25T03:43:06Z</t>
  </si>
  <si>
    <t>2015-10-29T22:47:07Z</t>
  </si>
  <si>
    <t>MDEwOlJlcG9zaXRvcnk3NzE4OTA0Mw==</t>
  </si>
  <si>
    <t>bailicangdu/vue2-elm</t>
  </si>
  <si>
    <t>https://github.com/bailicangdu/vue2-elm</t>
  </si>
  <si>
    <t>2016-12-23T01:49:20Z</t>
  </si>
  <si>
    <t>2022-08-25T09:24:04Z</t>
  </si>
  <si>
    <t>MDEwOlJlcG9zaXRvcnk1ODgzNjUzNA==</t>
  </si>
  <si>
    <t>algorithm-visualizer/algorithm-visualizer</t>
  </si>
  <si>
    <t>https://github.com/algorithm-visualizer/algorithm-visualizer</t>
  </si>
  <si>
    <t>2016-05-15T00:27:45Z</t>
  </si>
  <si>
    <t>2022-08-25T13:28:38Z</t>
  </si>
  <si>
    <t>MDEwOlJlcG9zaXRvcnkyMzk3NDE0OQ==</t>
  </si>
  <si>
    <t>Dogfalo/materialize</t>
  </si>
  <si>
    <t>https://github.com/Dogfalo/materialize</t>
  </si>
  <si>
    <t>2014-09-12T19:35:38Z</t>
  </si>
  <si>
    <t>2022-08-25T13:23:45Z</t>
  </si>
  <si>
    <t>2018-09-09T22:05:09Z</t>
  </si>
  <si>
    <t>MDEwOlJlcG9zaXRvcnk2ODk1NzkyMA==</t>
  </si>
  <si>
    <t>justjavac/awesome-wechat-weapp</t>
  </si>
  <si>
    <t>https://github.com/justjavac/awesome-wechat-weapp</t>
  </si>
  <si>
    <t>2016-09-22T20:04:48Z</t>
  </si>
  <si>
    <t>2022-08-25T12:28:00Z</t>
  </si>
  <si>
    <t>MDEwOlJlcG9zaXRvcnkyNDYzMzU5ODc=</t>
  </si>
  <si>
    <t>ventoy/Ventoy</t>
  </si>
  <si>
    <t>https://github.com/ventoy/Ventoy</t>
  </si>
  <si>
    <t>2020-03-10T15:19:19Z</t>
  </si>
  <si>
    <t>2022-08-25T12:50:07Z</t>
  </si>
  <si>
    <t>2022-07-28T11:53:28Z</t>
  </si>
  <si>
    <t>MDEwOlJlcG9zaXRvcnkyMDYxOTAzNg==</t>
  </si>
  <si>
    <t>pi-hole/pi-hole</t>
  </si>
  <si>
    <t>https://github.com/pi-hole/pi-hole</t>
  </si>
  <si>
    <t>2014-06-08T15:02:55Z</t>
  </si>
  <si>
    <t>2022-08-25T13:20:13Z</t>
  </si>
  <si>
    <t>2022-07-10T12:52:38Z</t>
  </si>
  <si>
    <t>MDEwOlJlcG9zaXRvcnkxMzk4MjQ0MjM=</t>
  </si>
  <si>
    <t>Avik-Jain/100-Days-Of-ML-Code</t>
  </si>
  <si>
    <t>https://github.com/Avik-Jain/100-Days-Of-ML-Code</t>
  </si>
  <si>
    <t>2018-07-05T09:11:43Z</t>
  </si>
  <si>
    <t>2022-08-25T11:47:25Z</t>
  </si>
  <si>
    <t>MDEwOlJlcG9zaXRvcnkyMjQ1ODI1OQ==</t>
  </si>
  <si>
    <t>Alamofire/Alamofire</t>
  </si>
  <si>
    <t>https://github.com/Alamofire/Alamofire</t>
  </si>
  <si>
    <t>2014-07-31T05:56:19Z</t>
  </si>
  <si>
    <t>2022-08-25T14:01:22Z</t>
  </si>
  <si>
    <t>2022-07-18T02:23:40Z</t>
  </si>
  <si>
    <t>MDEwOlJlcG9zaXRvcnkyMTQ1ODcxOTM=</t>
  </si>
  <si>
    <t>supabase/supabase</t>
  </si>
  <si>
    <t>https://github.com/supabase/supabase</t>
  </si>
  <si>
    <t>2019-10-12T05:56:49Z</t>
  </si>
  <si>
    <t>2022-04-04T15:21:55Z</t>
  </si>
  <si>
    <t>MDEwOlJlcG9zaXRvcnk0NzEwOTIw</t>
  </si>
  <si>
    <t>apache/dubbo</t>
  </si>
  <si>
    <t>https://github.com/apache/dubbo</t>
  </si>
  <si>
    <t>2012-06-19T07:56:02Z</t>
  </si>
  <si>
    <t>2022-08-25T13:58:38Z</t>
  </si>
  <si>
    <t>2022-08-17T13:51:59Z</t>
  </si>
  <si>
    <t>MDEwOlJlcG9zaXRvcnkyNzU3NDQxOA==</t>
  </si>
  <si>
    <t>ryanoasis/nerd-fonts</t>
  </si>
  <si>
    <t>https://github.com/ryanoasis/nerd-fonts</t>
  </si>
  <si>
    <t>2014-12-05T04:31:17Z</t>
  </si>
  <si>
    <t>2022-08-25T13:59:18Z</t>
  </si>
  <si>
    <t>2022-08-20T15:22:29Z</t>
  </si>
  <si>
    <t>MDEwOlJlcG9zaXRvcnkxMDE4NzA4Mg==</t>
  </si>
  <si>
    <t>Unitech/pm2</t>
  </si>
  <si>
    <t>https://github.com/Unitech/pm2</t>
  </si>
  <si>
    <t>2013-05-21T03:25:25Z</t>
  </si>
  <si>
    <t>2022-08-25T10:00:02Z</t>
  </si>
  <si>
    <t>2022-02-17T09:25:38Z</t>
  </si>
  <si>
    <t>MDEwOlJlcG9zaXRvcnk3NzIxMzEyMA==</t>
  </si>
  <si>
    <t>Eugeny/tabby</t>
  </si>
  <si>
    <t>https://github.com/Eugeny/tabby</t>
  </si>
  <si>
    <t>2016-12-23T09:06:10Z</t>
  </si>
  <si>
    <t>2022-08-25T14:10:33Z</t>
  </si>
  <si>
    <t>2022-08-01T09:21:12Z</t>
  </si>
  <si>
    <t>MDEwOlJlcG9zaXRvcnk3NzQxODU2</t>
  </si>
  <si>
    <t>pixijs/pixijs</t>
  </si>
  <si>
    <t>https://github.com/pixijs/pixijs</t>
  </si>
  <si>
    <t>2013-01-21T22:40:50Z</t>
  </si>
  <si>
    <t>2022-08-25T13:57:50Z</t>
  </si>
  <si>
    <t>2022-08-24T13:43:11Z</t>
  </si>
  <si>
    <t>MDEwOlJlcG9zaXRvcnk2NTc5NDI5Mg==</t>
  </si>
  <si>
    <t>styled-components/styled-components</t>
  </si>
  <si>
    <t>https://github.com/styled-components/styled-components</t>
  </si>
  <si>
    <t>2016-08-16T06:41:32Z</t>
  </si>
  <si>
    <t>2022-08-25T12:54:01Z</t>
  </si>
  <si>
    <t>2022-03-24T14:50:37Z</t>
  </si>
  <si>
    <t>MDEwOlJlcG9zaXRvcnk5NDkxMTE0NQ==</t>
  </si>
  <si>
    <t>facebook/docusaurus</t>
  </si>
  <si>
    <t>https://github.com/facebook/docusaurus</t>
  </si>
  <si>
    <t>2017-06-20T16:13:53Z</t>
  </si>
  <si>
    <t>2022-08-25T13:36:01Z</t>
  </si>
  <si>
    <t>2022-08-01T07:02:46Z</t>
  </si>
  <si>
    <t>MDEwOlJlcG9zaXRvcnk2NzE4Njk2OA==</t>
  </si>
  <si>
    <t>chinese-poetry/chinese-poetry</t>
  </si>
  <si>
    <t>https://github.com/chinese-poetry/chinese-poetry</t>
  </si>
  <si>
    <t>2016-09-02T03:32:25Z</t>
  </si>
  <si>
    <t>2022-08-25T14:06:36Z</t>
  </si>
  <si>
    <t>2017-05-26T02:54:26Z</t>
  </si>
  <si>
    <t>MDEwOlJlcG9zaXRvcnkxNDA2ODc0MzA=</t>
  </si>
  <si>
    <t>dcloudio/uni-app</t>
  </si>
  <si>
    <t>https://github.com/dcloudio/uni-app</t>
  </si>
  <si>
    <t>2018-07-12T08:52:39Z</t>
  </si>
  <si>
    <t>2022-08-25T12:02:29Z</t>
  </si>
  <si>
    <t>MDEwOlJlcG9zaXRvcnkzMDY1NDU0</t>
  </si>
  <si>
    <t>impress/impress.js</t>
  </si>
  <si>
    <t>https://github.com/impress/impress.js</t>
  </si>
  <si>
    <t>2011-12-28T22:23:19Z</t>
  </si>
  <si>
    <t>2022-08-24T20:37:45Z</t>
  </si>
  <si>
    <t>2022-07-21T18:49:39Z</t>
  </si>
  <si>
    <t>MDEwOlJlcG9zaXRvcnkxMzA0NjQ5NjE=</t>
  </si>
  <si>
    <t>sharkdp/bat</t>
  </si>
  <si>
    <t>https://github.com/sharkdp/bat</t>
  </si>
  <si>
    <t>2018-04-21T10:52:23Z</t>
  </si>
  <si>
    <t>2022-08-25T14:06:42Z</t>
  </si>
  <si>
    <t>2022-05-12T10:12:49Z</t>
  </si>
  <si>
    <t>MDEwOlJlcG9zaXRvcnkxODcwODg2MA==</t>
  </si>
  <si>
    <t>tiimgreen/github-cheat-sheet</t>
  </si>
  <si>
    <t>https://github.com/tiimgreen/github-cheat-sheet</t>
  </si>
  <si>
    <t>2014-04-12T16:38:42Z</t>
  </si>
  <si>
    <t>2022-08-25T12:59:41Z</t>
  </si>
  <si>
    <t>MDEwOlJlcG9zaXRvcnk2OTYyOTQzNA==</t>
  </si>
  <si>
    <t>FreeCodeCampChina/freecodecamp.cn</t>
  </si>
  <si>
    <t>https://github.com/FreeCodeCampChina/freecodecamp.cn</t>
  </si>
  <si>
    <t>2016-09-30T03:13:43Z</t>
  </si>
  <si>
    <t>2022-08-25T09:37:14Z</t>
  </si>
  <si>
    <t>MDEwOlJlcG9zaXRvcnkxMzg1NDc3OTc=</t>
  </si>
  <si>
    <t>FiloSottile/mkcert</t>
  </si>
  <si>
    <t>https://github.com/FiloSottile/mkcert</t>
  </si>
  <si>
    <t>2018-06-25T05:33:03Z</t>
  </si>
  <si>
    <t>2022-08-25T14:06:05Z</t>
  </si>
  <si>
    <t>2022-04-26T17:37:25Z</t>
  </si>
  <si>
    <t>MDEwOlJlcG9zaXRvcnk4NjgxMzQ5</t>
  </si>
  <si>
    <t>huginn/huginn</t>
  </si>
  <si>
    <t>https://github.com/huginn/huginn</t>
  </si>
  <si>
    <t>2013-03-10T06:00:31Z</t>
  </si>
  <si>
    <t>2022-08-25T14:01:05Z</t>
  </si>
  <si>
    <t>2022-08-18T03:33:32Z</t>
  </si>
  <si>
    <t>MDEwOlJlcG9zaXRvcnk1NDU0NDAyMw==</t>
  </si>
  <si>
    <t>Alvin9999/new-pac</t>
  </si>
  <si>
    <t>https://github.com/Alvin9999/new-pac</t>
  </si>
  <si>
    <t>2016-03-23T08:43:36Z</t>
  </si>
  <si>
    <t>2022-08-25T13:58:58Z</t>
  </si>
  <si>
    <t>MDEwOlJlcG9zaXRvcnk3NTY5NTc4</t>
  </si>
  <si>
    <t>discourse/discourse</t>
  </si>
  <si>
    <t>https://github.com/discourse/discourse</t>
  </si>
  <si>
    <t>2013-01-12T00:25:55Z</t>
  </si>
  <si>
    <t>2022-08-25T07:01:46Z</t>
  </si>
  <si>
    <t>MDEwOlJlcG9zaXRvcnkxODg2NjA2NjM=</t>
  </si>
  <si>
    <t>CorentinJ/Real-Time-Voice-Cloning</t>
  </si>
  <si>
    <t>https://github.com/CorentinJ/Real-Time-Voice-Cloning</t>
  </si>
  <si>
    <t>2019-05-26T08:56:15Z</t>
  </si>
  <si>
    <t>2022-08-25T14:01:14Z</t>
  </si>
  <si>
    <t>MDEwOlJlcG9zaXRvcnkxMzU3ODYwOTM=</t>
  </si>
  <si>
    <t>typescript-cheatsheets/react</t>
  </si>
  <si>
    <t>https://github.com/typescript-cheatsheets/react</t>
  </si>
  <si>
    <t>2018-06-02T04:08:16Z</t>
  </si>
  <si>
    <t>2022-08-25T13:48:02Z</t>
  </si>
  <si>
    <t>MDEwOlJlcG9zaXRvcnk4MDI3NjM5MQ==</t>
  </si>
  <si>
    <t>GitSquared/edex-ui</t>
  </si>
  <si>
    <t>https://github.com/GitSquared/edex-ui</t>
  </si>
  <si>
    <t>2017-01-28T09:35:02Z</t>
  </si>
  <si>
    <t>2022-08-25T12:55:35Z</t>
  </si>
  <si>
    <t>2021-10-18T20:00:17Z</t>
  </si>
  <si>
    <t>MDEwOlJlcG9zaXRvcnkyNzQ0Mjk2Nw==</t>
  </si>
  <si>
    <t>fastlane/fastlane</t>
  </si>
  <si>
    <t>https://github.com/fastlane/fastlane</t>
  </si>
  <si>
    <t>2014-12-02T17:00:38Z</t>
  </si>
  <si>
    <t>2022-08-25T07:09:00Z</t>
  </si>
  <si>
    <t>2022-08-22T01:44:50Z</t>
  </si>
  <si>
    <t>MDEwOlJlcG9zaXRvcnk3NDYyNzYxNw==</t>
  </si>
  <si>
    <t>commaai/openpilot</t>
  </si>
  <si>
    <t>https://github.com/commaai/openpilot</t>
  </si>
  <si>
    <t>2016-11-24T01:33:30Z</t>
  </si>
  <si>
    <t>2022-08-25T14:07:36Z</t>
  </si>
  <si>
    <t>2022-07-19T20:59:11Z</t>
  </si>
  <si>
    <t>MDEwOlJlcG9zaXRvcnk2NTM4ODkxNw==</t>
  </si>
  <si>
    <t>jakevdp/PythonDataScienceHandbook</t>
  </si>
  <si>
    <t>https://github.com/jakevdp/PythonDataScienceHandbook</t>
  </si>
  <si>
    <t>2016-08-10T14:24:36Z</t>
  </si>
  <si>
    <t>MDEwOlJlcG9zaXRvcnkxOTE0ODk0OQ==</t>
  </si>
  <si>
    <t>PhilJay/MPAndroidChart</t>
  </si>
  <si>
    <t>https://github.com/PhilJay/MPAndroidChart</t>
  </si>
  <si>
    <t>2014-04-25T14:29:47Z</t>
  </si>
  <si>
    <t>2022-08-25T12:21:36Z</t>
  </si>
  <si>
    <t>2019-03-16T10:53:42Z</t>
  </si>
  <si>
    <t>MDEwOlJlcG9zaXRvcnk5MzExMzU=</t>
  </si>
  <si>
    <t>Leaflet/Leaflet</t>
  </si>
  <si>
    <t>https://github.com/Leaflet/Leaflet</t>
  </si>
  <si>
    <t>2010-09-22T16:57:44Z</t>
  </si>
  <si>
    <t>2022-08-25T13:43:52Z</t>
  </si>
  <si>
    <t>2022-04-18T10:41:58Z</t>
  </si>
  <si>
    <t>MDEwOlJlcG9zaXRvcnk1Njk2OTExNg==</t>
  </si>
  <si>
    <t>ngosang/trackerslist</t>
  </si>
  <si>
    <t>https://github.com/ngosang/trackerslist</t>
  </si>
  <si>
    <t>2016-04-24T11:57:57Z</t>
  </si>
  <si>
    <t>2022-08-25T12:33:40Z</t>
  </si>
  <si>
    <t>MDEwOlJlcG9zaXRvcnkxMTA0NDY4NDQ=</t>
  </si>
  <si>
    <t>marktext/marktext</t>
  </si>
  <si>
    <t>https://github.com/marktext/marktext</t>
  </si>
  <si>
    <t>2017-11-12T16:05:25Z</t>
  </si>
  <si>
    <t>2022-08-25T13:35:00Z</t>
  </si>
  <si>
    <t>2022-03-07T16:16:05Z</t>
  </si>
  <si>
    <t>MDEwOlJlcG9zaXRvcnkyNzcyOTg4MA==</t>
  </si>
  <si>
    <t>grpc/grpc</t>
  </si>
  <si>
    <t>https://github.com/grpc/grpc</t>
  </si>
  <si>
    <t>2014-12-08T18:58:53Z</t>
  </si>
  <si>
    <t>2022-08-25T13:57:13Z</t>
  </si>
  <si>
    <t>2022-08-18T01:21:37Z</t>
  </si>
  <si>
    <t>MDEwOlJlcG9zaXRvcnk1OTIzMjE1</t>
  </si>
  <si>
    <t>hexojs/hexo</t>
  </si>
  <si>
    <t>https://github.com/hexojs/hexo</t>
  </si>
  <si>
    <t>2012-09-23T15:17:08Z</t>
  </si>
  <si>
    <t>2022-08-25T10:58:45Z</t>
  </si>
  <si>
    <t>2022-05-10T20:26:45Z</t>
  </si>
  <si>
    <t>MDEwOlJlcG9zaXRvcnk0MTA1ODA1NA==</t>
  </si>
  <si>
    <t>isocpp/CppCoreGuidelines</t>
  </si>
  <si>
    <t>https://github.com/isocpp/CppCoreGuidelines</t>
  </si>
  <si>
    <t>2015-08-19T20:22:52Z</t>
  </si>
  <si>
    <t>2022-08-25T13:54:53Z</t>
  </si>
  <si>
    <t>2017-06-19T19:25:30Z</t>
  </si>
  <si>
    <t>MDEwOlJlcG9zaXRvcnk2Nzk2MjY0OA==</t>
  </si>
  <si>
    <t>vuetifyjs/vuetify</t>
  </si>
  <si>
    <t>https://github.com/vuetifyjs/vuetify</t>
  </si>
  <si>
    <t>2016-09-12T00:39:35Z</t>
  </si>
  <si>
    <t>2022-08-25T11:31:06Z</t>
  </si>
  <si>
    <t>2022-08-23T21:54:38Z</t>
  </si>
  <si>
    <t>MDEwOlJlcG9zaXRvcnk4NTgxMjc=</t>
  </si>
  <si>
    <t>pandas-dev/pandas</t>
  </si>
  <si>
    <t>https://github.com/pandas-dev/pandas</t>
  </si>
  <si>
    <t>2010-08-24T01:37:33Z</t>
  </si>
  <si>
    <t>2022-08-25T13:30:14Z</t>
  </si>
  <si>
    <t>2022-08-23T17:18:26Z</t>
  </si>
  <si>
    <t>MDEwOlJlcG9zaXRvcnkxNjI5OTg0Nzk=</t>
  </si>
  <si>
    <t>sherlock-project/sherlock</t>
  </si>
  <si>
    <t>https://github.com/sherlock-project/sherlock</t>
  </si>
  <si>
    <t>2018-12-24T14:30:48Z</t>
  </si>
  <si>
    <t>2022-08-25T10:42:10Z</t>
  </si>
  <si>
    <t>MDEwOlJlcG9zaXRvcnkxMTczNzI4MDY=</t>
  </si>
  <si>
    <t>yangshun/front-end-interview-handbook</t>
  </si>
  <si>
    <t>https://github.com/yangshun/front-end-interview-handbook</t>
  </si>
  <si>
    <t>2018-01-13T19:40:08Z</t>
  </si>
  <si>
    <t>2022-08-25T14:08:03Z</t>
  </si>
  <si>
    <t>MDEwOlJlcG9zaXRvcnkxNTM2OTc1NTE=</t>
  </si>
  <si>
    <t>Fndroid/clash_for_windows_pkg</t>
  </si>
  <si>
    <t>https://github.com/Fndroid/clash_for_windows_pkg</t>
  </si>
  <si>
    <t>2018-10-18T22:59:10Z</t>
  </si>
  <si>
    <t>2022-08-25T13:54:24Z</t>
  </si>
  <si>
    <t>2022-06-19T01:57:59Z</t>
  </si>
  <si>
    <t>MDEwOlJlcG9zaXRvcnkxMDg2NTQzNg==</t>
  </si>
  <si>
    <t>dypsilon/frontend-dev-bookmarks</t>
  </si>
  <si>
    <t>https://github.com/dypsilon/frontend-dev-bookmarks</t>
  </si>
  <si>
    <t>2013-06-22T13:23:55Z</t>
  </si>
  <si>
    <t>2022-08-25T09:27:41Z</t>
  </si>
  <si>
    <t>2016-05-15T23:39:14Z</t>
  </si>
  <si>
    <t>MDEwOlJlcG9zaXRvcnk0NTc4MDAy</t>
  </si>
  <si>
    <t>faif/python-patterns</t>
  </si>
  <si>
    <t>https://github.com/faif/python-patterns</t>
  </si>
  <si>
    <t>2012-06-06T21:02:35Z</t>
  </si>
  <si>
    <t>2022-08-25T10:17:00Z</t>
  </si>
  <si>
    <t>MDEwOlJlcG9zaXRvcnk0OTYwOTU4MQ==</t>
  </si>
  <si>
    <t>PowerShell/PowerShell</t>
  </si>
  <si>
    <t>https://github.com/PowerShell/PowerShell</t>
  </si>
  <si>
    <t>2016-01-13T23:41:35Z</t>
  </si>
  <si>
    <t>2022-08-25T13:45:49Z</t>
  </si>
  <si>
    <t>2022-08-11T23:55:03Z</t>
  </si>
  <si>
    <t>MDEwOlJlcG9zaXRvcnkxNDE5NDE3NA==</t>
  </si>
  <si>
    <t>alex/what-happens-when</t>
  </si>
  <si>
    <t>https://github.com/alex/what-happens-when</t>
  </si>
  <si>
    <t>2013-11-07T04:30:06Z</t>
  </si>
  <si>
    <t>2022-08-25T13:07:06Z</t>
  </si>
  <si>
    <t>MDEwOlJlcG9zaXRvcnk4MjIyNzU4NQ==</t>
  </si>
  <si>
    <t>kamranahmedse/design-patterns-for-humans</t>
  </si>
  <si>
    <t>https://github.com/kamranahmedse/design-patterns-for-humans</t>
  </si>
  <si>
    <t>2017-02-16T21:24:39Z</t>
  </si>
  <si>
    <t>2022-08-25T13:02:26Z</t>
  </si>
  <si>
    <t>MDEwOlJlcG9zaXRvcnkyOTI2MTQ3Mw==</t>
  </si>
  <si>
    <t>minio/minio</t>
  </si>
  <si>
    <t>https://github.com/minio/minio</t>
  </si>
  <si>
    <t>2015-01-14T19:23:58Z</t>
  </si>
  <si>
    <t>2022-08-25T14:09:07Z</t>
  </si>
  <si>
    <t>2022-08-25T07:46:23Z</t>
  </si>
  <si>
    <t>MDEwOlJlcG9zaXRvcnkyMTE2NjY=</t>
  </si>
  <si>
    <t>nodejs/node-v0.x-archive</t>
  </si>
  <si>
    <t>https://github.com/nodejs/node-v0.x-archive</t>
  </si>
  <si>
    <t>2009-05-27T16:29:46Z</t>
  </si>
  <si>
    <t>2022-08-22T11:35:57Z</t>
  </si>
  <si>
    <t>MDEwOlJlcG9zaXRvcnkxMDExMzgzMTU=</t>
  </si>
  <si>
    <t>d2l-ai/d2l-zh</t>
  </si>
  <si>
    <t>https://github.com/d2l-ai/d2l-zh</t>
  </si>
  <si>
    <t>2017-08-23T04:40:24Z</t>
  </si>
  <si>
    <t>2022-08-25T13:45:50Z</t>
  </si>
  <si>
    <t>2022-07-31T22:54:09Z</t>
  </si>
  <si>
    <t>MDEwOlJlcG9zaXRvcnkxMjgyMDUzNw==</t>
  </si>
  <si>
    <t>slatedocs/slate</t>
  </si>
  <si>
    <t>https://github.com/slatedocs/slate</t>
  </si>
  <si>
    <t>2013-09-13T22:15:24Z</t>
  </si>
  <si>
    <t>2022-08-25T08:30:07Z</t>
  </si>
  <si>
    <t>SCSS</t>
  </si>
  <si>
    <t>2022-04-23T01:30:43Z</t>
  </si>
  <si>
    <t>MDEwOlJlcG9zaXRvcnkxMzYwMjY3ODk=</t>
  </si>
  <si>
    <t>iperov/DeepFaceLab</t>
  </si>
  <si>
    <t>https://github.com/iperov/DeepFaceLab</t>
  </si>
  <si>
    <t>2018-06-04T13:10:00Z</t>
  </si>
  <si>
    <t>2022-08-25T08:36:06Z</t>
  </si>
  <si>
    <t>2020-04-08T14:20:57Z</t>
  </si>
  <si>
    <t>MDEwOlJlcG9zaXRvcnkxNzgwMzIzNg==</t>
  </si>
  <si>
    <t>rclone/rclone</t>
  </si>
  <si>
    <t>https://github.com/rclone/rclone</t>
  </si>
  <si>
    <t>2014-03-16T16:19:57Z</t>
  </si>
  <si>
    <t>2022-08-25T13:31:05Z</t>
  </si>
  <si>
    <t>2022-08-08T17:11:04Z</t>
  </si>
  <si>
    <t>MDEwOlJlcG9zaXRvcnkxOTAzNTIy</t>
  </si>
  <si>
    <t>php/php-src</t>
  </si>
  <si>
    <t>https://github.com/php/php-src</t>
  </si>
  <si>
    <t>2011-06-16T01:52:25Z</t>
  </si>
  <si>
    <t>2022-08-25T11:29:57Z</t>
  </si>
  <si>
    <t>MDEwOlJlcG9zaXRvcnkxMDI5NjkyNDU=</t>
  </si>
  <si>
    <t>golang-standards/project-layout</t>
  </si>
  <si>
    <t>https://github.com/golang-standards/project-layout</t>
  </si>
  <si>
    <t>2017-09-09T16:33:26Z</t>
  </si>
  <si>
    <t>2022-08-25T14:08:28Z</t>
  </si>
  <si>
    <t>Makefile</t>
  </si>
  <si>
    <t>MDEwOlJlcG9zaXRvcnkxOTExMTM3Mzk=</t>
  </si>
  <si>
    <t>0voice/interview_internal_reference</t>
  </si>
  <si>
    <t>https://github.com/0voice/interview_internal_reference</t>
  </si>
  <si>
    <t>2019-06-10T06:54:19Z</t>
  </si>
  <si>
    <t>2022-08-25T12:52:04Z</t>
  </si>
  <si>
    <t>MDEwOlJlcG9zaXRvcnkxMjk3MjI2Mw==</t>
  </si>
  <si>
    <t>alvarotrigo/fullPage.js</t>
  </si>
  <si>
    <t>https://github.com/alvarotrigo/fullPage.js</t>
  </si>
  <si>
    <t>2013-09-20T11:58:29Z</t>
  </si>
  <si>
    <t>2022-08-25T10:19:12Z</t>
  </si>
  <si>
    <t>2022-08-07T11:57:25Z</t>
  </si>
  <si>
    <t>MDEwOlJlcG9zaXRvcnkxNzMyMjg0MzY=</t>
  </si>
  <si>
    <t>NationalSecurityAgency/ghidra</t>
  </si>
  <si>
    <t>https://github.com/NationalSecurityAgency/ghidra</t>
  </si>
  <si>
    <t>2019-03-01T03:27:48Z</t>
  </si>
  <si>
    <t>2022-08-25T13:18:35Z</t>
  </si>
  <si>
    <t>2022-07-26T19:12:21Z</t>
  </si>
  <si>
    <t>MDEwOlJlcG9zaXRvcnkxNzcyODE2NA==</t>
  </si>
  <si>
    <t>hashicorp/terraform</t>
  </si>
  <si>
    <t>https://github.com/hashicorp/terraform</t>
  </si>
  <si>
    <t>2014-03-13T22:25:48Z</t>
  </si>
  <si>
    <t>2022-08-25T12:06:28Z</t>
  </si>
  <si>
    <t>2022-08-24T14:14:33Z</t>
  </si>
  <si>
    <t>MDEwOlJlcG9zaXRvcnk2NjcwMDY=</t>
  </si>
  <si>
    <t>videojs/video.js</t>
  </si>
  <si>
    <t>https://github.com/videojs/video.js</t>
  </si>
  <si>
    <t>2010-05-14T18:45:10Z</t>
  </si>
  <si>
    <t>2022-08-25T11:17:05Z</t>
  </si>
  <si>
    <t>2022-07-28T18:50:09Z</t>
  </si>
  <si>
    <t>MDEwOlJlcG9zaXRvcnk4MzExOTQzMQ==</t>
  </si>
  <si>
    <t>apachecn/ailearning</t>
  </si>
  <si>
    <t>https://github.com/apachecn/ailearning</t>
  </si>
  <si>
    <t>2017-02-25T08:53:02Z</t>
  </si>
  <si>
    <t>2022-08-25T14:02:37Z</t>
  </si>
  <si>
    <t>2017-10-09T07:19:36Z</t>
  </si>
  <si>
    <t>MDEwOlJlcG9zaXRvcnkzNjQ0NzQzMzU=</t>
  </si>
  <si>
    <t>google/zx</t>
  </si>
  <si>
    <t>https://github.com/google/zx</t>
  </si>
  <si>
    <t>2021-05-05T05:50:01Z</t>
  </si>
  <si>
    <t>2022-08-25T13:54:48Z</t>
  </si>
  <si>
    <t>2022-08-01T20:35:14Z</t>
  </si>
  <si>
    <t>MDEwOlJlcG9zaXRvcnkxNzE2NTY1OA==</t>
  </si>
  <si>
    <t>apache/spark</t>
  </si>
  <si>
    <t>https://github.com/apache/spark</t>
  </si>
  <si>
    <t>2014-02-25T08:00:08Z</t>
  </si>
  <si>
    <t>2022-08-25T12:58:02Z</t>
  </si>
  <si>
    <t>Scala</t>
  </si>
  <si>
    <t>MDEwOlJlcG9zaXRvcnkyOTM1NzM1</t>
  </si>
  <si>
    <t>adobe/brackets</t>
  </si>
  <si>
    <t>https://github.com/adobe/brackets</t>
  </si>
  <si>
    <t>2011-12-07T21:14:40Z</t>
  </si>
  <si>
    <t>2022-08-25T03:12:46Z</t>
  </si>
  <si>
    <t>2020-03-27T11:03:23Z</t>
  </si>
  <si>
    <t>MDEwOlJlcG9zaXRvcnkxNDM3MDk1NQ==</t>
  </si>
  <si>
    <t>sahat/hackathon-starter</t>
  </si>
  <si>
    <t>https://github.com/sahat/hackathon-starter</t>
  </si>
  <si>
    <t>2013-11-13T17:24:12Z</t>
  </si>
  <si>
    <t>2022-08-25T13:39:12Z</t>
  </si>
  <si>
    <t>2022-03-26T20:44:45Z</t>
  </si>
  <si>
    <t>MDEwOlJlcG9zaXRvcnk1MjM5MTg1</t>
  </si>
  <si>
    <t>quilljs/quill</t>
  </si>
  <si>
    <t>https://github.com/quilljs/quill</t>
  </si>
  <si>
    <t>2012-07-30T23:23:18Z</t>
  </si>
  <si>
    <t>2022-08-25T10:49:31Z</t>
  </si>
  <si>
    <t>2019-09-09T05:12:27Z</t>
  </si>
  <si>
    <t>MDEwOlJlcG9zaXRvcnk0NzM5NDc3Ng==</t>
  </si>
  <si>
    <t>lerna/lerna</t>
  </si>
  <si>
    <t>https://github.com/lerna/lerna</t>
  </si>
  <si>
    <t>2015-12-04T09:36:55Z</t>
  </si>
  <si>
    <t>2022-08-25T11:53:27Z</t>
  </si>
  <si>
    <t>2022-08-16T18:37:26Z</t>
  </si>
  <si>
    <t>MDEwOlJlcG9zaXRvcnkxMzMyNTExMDM=</t>
  </si>
  <si>
    <t>wagoodman/dive</t>
  </si>
  <si>
    <t>https://github.com/wagoodman/dive</t>
  </si>
  <si>
    <t>2018-05-13T15:44:01Z</t>
  </si>
  <si>
    <t>2022-08-25T13:51:00Z</t>
  </si>
  <si>
    <t>2021-03-07T21:40:07Z</t>
  </si>
  <si>
    <t>MDEwOlJlcG9zaXRvcnkxODI4Nzk1</t>
  </si>
  <si>
    <t>AFNetworking/AFNetworking</t>
  </si>
  <si>
    <t>https://github.com/AFNetworking/AFNetworking</t>
  </si>
  <si>
    <t>2011-05-31T21:28:44Z</t>
  </si>
  <si>
    <t>2022-08-25T12:57:19Z</t>
  </si>
  <si>
    <t>Objective-C</t>
  </si>
  <si>
    <t>2020-04-20T02:21:21Z</t>
  </si>
  <si>
    <t>MDEwOlJlcG9zaXRvcnkyMTY0ODAwMQ==</t>
  </si>
  <si>
    <t>akullpp/awesome-java</t>
  </si>
  <si>
    <t>https://github.com/akullpp/awesome-java</t>
  </si>
  <si>
    <t>2014-07-09T10:12:43Z</t>
  </si>
  <si>
    <t>2022-08-25T13:58:47Z</t>
  </si>
  <si>
    <t>MDEwOlJlcG9zaXRvcnk0MDg2NjE2</t>
  </si>
  <si>
    <t>shadowsocks/shadowsocks</t>
  </si>
  <si>
    <t>https://github.com/shadowsocks/shadowsocks</t>
  </si>
  <si>
    <t>2012-04-20T13:10:49Z</t>
  </si>
  <si>
    <t>2022-08-25T09:19:26Z</t>
  </si>
  <si>
    <t>2017-01-02T07:11:53Z</t>
  </si>
  <si>
    <t>MDEwOlJlcG9zaXRvcnk1MzIzODgxMw==</t>
  </si>
  <si>
    <t>Homebrew/brew</t>
  </si>
  <si>
    <t>https://github.com/Homebrew/brew</t>
  </si>
  <si>
    <t>2016-03-06T05:08:38Z</t>
  </si>
  <si>
    <t>2022-08-25T13:10:40Z</t>
  </si>
  <si>
    <t>2022-08-23T05:35:36Z</t>
  </si>
  <si>
    <t>MDEwOlJlcG9zaXRvcnkxNjIyNzk4MjI=</t>
  </si>
  <si>
    <t>agalwood/Motrix</t>
  </si>
  <si>
    <t>https://github.com/agalwood/Motrix</t>
  </si>
  <si>
    <t>2018-12-18T11:45:05Z</t>
  </si>
  <si>
    <t>2022-08-25T14:11:51Z</t>
  </si>
  <si>
    <t>2021-05-15T14:30:00Z</t>
  </si>
  <si>
    <t>MDEwOlJlcG9zaXRvcnk3MDE5ODg3NQ==</t>
  </si>
  <si>
    <t>airbnb/lottie-android</t>
  </si>
  <si>
    <t>https://github.com/airbnb/lottie-android</t>
  </si>
  <si>
    <t>2016-10-06T22:42:42Z</t>
  </si>
  <si>
    <t>2022-05-31T00:33:21Z</t>
  </si>
  <si>
    <t>MDEwOlJlcG9zaXRvcnk3MDkwNTQ3OA==</t>
  </si>
  <si>
    <t>floodsung/Deep-Learning-Papers-Reading-Roadmap</t>
  </si>
  <si>
    <t>https://github.com/floodsung/Deep-Learning-Papers-Reading-Roadmap</t>
  </si>
  <si>
    <t>2016-10-14T11:49:48Z</t>
  </si>
  <si>
    <t>2022-08-25T13:44:37Z</t>
  </si>
  <si>
    <t>MDEwOlJlcG9zaXRvcnkxMTU1MTUzOA==</t>
  </si>
  <si>
    <t>koajs/koa</t>
  </si>
  <si>
    <t>https://github.com/koajs/koa</t>
  </si>
  <si>
    <t>2013-07-20T18:53:45Z</t>
  </si>
  <si>
    <t>2022-08-25T11:38:43Z</t>
  </si>
  <si>
    <t>MDEwOlJlcG9zaXRvcnk2MTEzNzE1Mw==</t>
  </si>
  <si>
    <t>evanw/esbuild</t>
  </si>
  <si>
    <t>https://github.com/evanw/esbuild</t>
  </si>
  <si>
    <t>2016-06-14T16:08:50Z</t>
  </si>
  <si>
    <t>2022-08-17T01:38:26Z</t>
  </si>
  <si>
    <t>MDEwOlJlcG9zaXRvcnkxMTI2NzUwOQ==</t>
  </si>
  <si>
    <t>bumptech/glide</t>
  </si>
  <si>
    <t>https://github.com/bumptech/glide</t>
  </si>
  <si>
    <t>2013-07-08T22:52:33Z</t>
  </si>
  <si>
    <t>2022-08-25T08:35:41Z</t>
  </si>
  <si>
    <t>2022-05-04T20:39:28Z</t>
  </si>
  <si>
    <t>MDEwOlJlcG9zaXRvcnkzNTg2NjY5NA==</t>
  </si>
  <si>
    <t>RocketChat/Rocket.Chat</t>
  </si>
  <si>
    <t>https://github.com/RocketChat/Rocket.Chat</t>
  </si>
  <si>
    <t>2015-05-19T07:36:09Z</t>
  </si>
  <si>
    <t>2022-08-25T07:20:46Z</t>
  </si>
  <si>
    <t>2022-08-22T11:35:21Z</t>
  </si>
  <si>
    <t>MDEwOlJlcG9zaXRvcnk3NTgzMDk2OA==</t>
  </si>
  <si>
    <t>exacity/deeplearningbook-chinese</t>
  </si>
  <si>
    <t>https://github.com/exacity/deeplearningbook-chinese</t>
  </si>
  <si>
    <t>2016-12-07T11:46:51Z</t>
  </si>
  <si>
    <t>2022-08-25T09:54:17Z</t>
  </si>
  <si>
    <t>TeX</t>
  </si>
  <si>
    <t>2017-03-15T10:31:40Z</t>
  </si>
  <si>
    <t>MDEwOlJlcG9zaXRvcnkxMjc5MTY0Mg==</t>
  </si>
  <si>
    <t>BVLC/caffe</t>
  </si>
  <si>
    <t>https://github.com/BVLC/caffe</t>
  </si>
  <si>
    <t>2013-09-12T18:39:48Z</t>
  </si>
  <si>
    <t>2022-08-25T02:15:21Z</t>
  </si>
  <si>
    <t>2017-04-15T16:17:48Z</t>
  </si>
  <si>
    <t>MDEwOlJlcG9zaXRvcnk3MTkwOTg2</t>
  </si>
  <si>
    <t>shadowsocks/shadowsocks-android</t>
  </si>
  <si>
    <t>https://github.com/shadowsocks/shadowsocks-android</t>
  </si>
  <si>
    <t>2012-12-16T13:40:29Z</t>
  </si>
  <si>
    <t>2022-08-25T09:31:51Z</t>
  </si>
  <si>
    <t>2022-06-19T00:33:27Z</t>
  </si>
  <si>
    <t>MDEwOlJlcG9zaXRvcnkyNjc4MzI5NQ==</t>
  </si>
  <si>
    <t>Kong/kong</t>
  </si>
  <si>
    <t>https://github.com/Kong/kong</t>
  </si>
  <si>
    <t>2014-11-17T23:56:08Z</t>
  </si>
  <si>
    <t>2022-08-25T12:35:32Z</t>
  </si>
  <si>
    <t>Lua</t>
  </si>
  <si>
    <t>2022-08-23T15:15:22Z</t>
  </si>
  <si>
    <t>MDEwOlJlcG9zaXRvcnk1MzYzMTk0NQ==</t>
  </si>
  <si>
    <t>BurntSushi/ripgrep</t>
  </si>
  <si>
    <t>https://github.com/BurntSushi/ripgrep</t>
  </si>
  <si>
    <t>2016-03-11T02:02:33Z</t>
  </si>
  <si>
    <t>2022-08-25T12:23:11Z</t>
  </si>
  <si>
    <t>2021-06-12T12:12:24Z</t>
  </si>
  <si>
    <t>MDEwOlJlcG9zaXRvcnkzNzc0MzI4</t>
  </si>
  <si>
    <t>wg/wrk</t>
  </si>
  <si>
    <t>https://github.com/wg/wrk</t>
  </si>
  <si>
    <t>2012-03-20T11:12:28Z</t>
  </si>
  <si>
    <t>2022-08-25T09:15:26Z</t>
  </si>
  <si>
    <t>MDEwOlJlcG9zaXRvcnk5MjQ0Mzk4MA==</t>
  </si>
  <si>
    <t>jgraph/drawio-desktop</t>
  </si>
  <si>
    <t>https://github.com/jgraph/drawio-desktop</t>
  </si>
  <si>
    <t>2017-05-25T20:58:42Z</t>
  </si>
  <si>
    <t>2022-08-25T13:22:11Z</t>
  </si>
  <si>
    <t>2022-08-04T19:31:18Z</t>
  </si>
  <si>
    <t>MDEwOlJlcG9zaXRvcnkxMDEzOTQzMzU=</t>
  </si>
  <si>
    <t>ant-design/ant-design-pro</t>
  </si>
  <si>
    <t>https://github.com/ant-design/ant-design-pro</t>
  </si>
  <si>
    <t>2017-08-25T10:40:44Z</t>
  </si>
  <si>
    <t>2022-08-25T11:36:38Z</t>
  </si>
  <si>
    <t>2022-06-27T04:37:04Z</t>
  </si>
  <si>
    <t>MDEwOlJlcG9zaXRvcnk5MzkzNzU5</t>
  </si>
  <si>
    <t>photonstorm/phaser</t>
  </si>
  <si>
    <t>https://github.com/photonstorm/phaser</t>
  </si>
  <si>
    <t>2013-04-12T12:27:51Z</t>
  </si>
  <si>
    <t>2022-08-25T12:29:14Z</t>
  </si>
  <si>
    <t>2022-06-07T16:43:11Z</t>
  </si>
  <si>
    <t>MDEwOlJlcG9zaXRvcnk0MjI4MzI4Nw==</t>
  </si>
  <si>
    <t>preactjs/preact</t>
  </si>
  <si>
    <t>https://github.com/preactjs/preact</t>
  </si>
  <si>
    <t>2015-09-11T02:40:18Z</t>
  </si>
  <si>
    <t>2022-08-25T13:37:26Z</t>
  </si>
  <si>
    <t>2022-08-19T17:14:13Z</t>
  </si>
  <si>
    <t>MDEwOlJlcG9zaXRvcnkxMTE2NzczOA==</t>
  </si>
  <si>
    <t>gulpjs/gulp</t>
  </si>
  <si>
    <t>https://github.com/gulpjs/gulp</t>
  </si>
  <si>
    <t>2013-07-04T05:26:06Z</t>
  </si>
  <si>
    <t>2022-08-25T08:40:01Z</t>
  </si>
  <si>
    <t>2019-05-06T17:23:08Z</t>
  </si>
  <si>
    <t>MDEwOlJlcG9zaXRvcnkzNTc3Mjg5Njk=</t>
  </si>
  <si>
    <t>oven-sh/bun</t>
  </si>
  <si>
    <t>https://github.com/oven-sh/bun</t>
  </si>
  <si>
    <t>2021-04-14T00:48:17Z</t>
  </si>
  <si>
    <t>2022-08-25T14:02:03Z</t>
  </si>
  <si>
    <t>Zig</t>
  </si>
  <si>
    <t>2022-08-19T07:35:26Z</t>
  </si>
  <si>
    <t>MDEwOlJlcG9zaXRvcnk0Mjc1MTAxNA==</t>
  </si>
  <si>
    <t>zenorocha/clipboard.js</t>
  </si>
  <si>
    <t>https://github.com/zenorocha/clipboard.js</t>
  </si>
  <si>
    <t>2015-09-18T23:04:55Z</t>
  </si>
  <si>
    <t>2022-08-25T13:46:22Z</t>
  </si>
  <si>
    <t>2022-05-04T17:51:40Z</t>
  </si>
  <si>
    <t>MDEwOlJlcG9zaXRvcnk2MjgxMjI2MQ==</t>
  </si>
  <si>
    <t>kelseyhightower/kubernetes-the-hard-way</t>
  </si>
  <si>
    <t>https://github.com/kelseyhightower/kubernetes-the-hard-way</t>
  </si>
  <si>
    <t>2016-07-07T14:15:27Z</t>
  </si>
  <si>
    <t>2022-08-25T13:25:50Z</t>
  </si>
  <si>
    <t>MDEwOlJlcG9zaXRvcnk2MzI2NjIxMw==</t>
  </si>
  <si>
    <t>open-guides/og-aws</t>
  </si>
  <si>
    <t>https://github.com/open-guides/og-aws</t>
  </si>
  <si>
    <t>2016-07-13T17:30:16Z</t>
  </si>
  <si>
    <t>2022-08-25T12:16:44Z</t>
  </si>
  <si>
    <t>MDEwOlJlcG9zaXRvcnkzNzIxMjI0</t>
  </si>
  <si>
    <t>nolimits4web/swiper</t>
  </si>
  <si>
    <t>https://github.com/nolimits4web/swiper</t>
  </si>
  <si>
    <t>2012-03-14T19:11:45Z</t>
  </si>
  <si>
    <t>2022-08-25T13:56:48Z</t>
  </si>
  <si>
    <t>2022-07-13T10:54:39Z</t>
  </si>
  <si>
    <t>MDEwOlJlcG9zaXRvcnkyMTQxMzE5OA==</t>
  </si>
  <si>
    <t>immutable-js/immutable-js</t>
  </si>
  <si>
    <t>https://github.com/immutable-js/immutable-js</t>
  </si>
  <si>
    <t>2014-07-02T06:02:29Z</t>
  </si>
  <si>
    <t>2022-08-25T09:27:43Z</t>
  </si>
  <si>
    <t>2022-05-23T18:56:11Z</t>
  </si>
  <si>
    <t>MDEwOlJlcG9zaXRvcnkxMzcwNzg0ODc=</t>
  </si>
  <si>
    <t>vuejs/core</t>
  </si>
  <si>
    <t>https://github.com/vuejs/core</t>
  </si>
  <si>
    <t>2018-06-12T13:49:36Z</t>
  </si>
  <si>
    <t>2022-08-25T13:39:11Z</t>
  </si>
  <si>
    <t>2022-06-06T12:08:19Z</t>
  </si>
  <si>
    <t>MDEwOlJlcG9zaXRvcnk0MTk4NjM2OQ==</t>
  </si>
  <si>
    <t>pingcap/tidb</t>
  </si>
  <si>
    <t>https://github.com/pingcap/tidb</t>
  </si>
  <si>
    <t>2015-09-06T04:01:52Z</t>
  </si>
  <si>
    <t>2022-08-25T12:37:17Z</t>
  </si>
  <si>
    <t>2022-08-22T13:28:20Z</t>
  </si>
  <si>
    <t>MDEwOlJlcG9zaXRvcnkyOTI2ODA1MQ==</t>
  </si>
  <si>
    <t>google/material-design-lite</t>
  </si>
  <si>
    <t>https://github.com/google/material-design-lite</t>
  </si>
  <si>
    <t>2015-01-14T22:01:33Z</t>
  </si>
  <si>
    <t>2022-08-25T05:25:13Z</t>
  </si>
  <si>
    <t>2016-12-21T13:15:24Z</t>
  </si>
  <si>
    <t>MDEwOlJlcG9zaXRvcnkyMzEyODM0NTI=</t>
  </si>
  <si>
    <t>excalidraw/excalidraw</t>
  </si>
  <si>
    <t>https://github.com/excalidraw/excalidraw</t>
  </si>
  <si>
    <t>2020-01-02T01:04:43Z</t>
  </si>
  <si>
    <t>2022-08-25T14:00:58Z</t>
  </si>
  <si>
    <t>2022-07-07T12:56:19Z</t>
  </si>
  <si>
    <t>MDEwOlJlcG9zaXRvcnkxNTQ3NDc1Nzc=</t>
  </si>
  <si>
    <t>google-research/bert</t>
  </si>
  <si>
    <t>https://github.com/google-research/bert</t>
  </si>
  <si>
    <t>2018-10-25T22:57:34Z</t>
  </si>
  <si>
    <t>2022-08-25T04:55:54Z</t>
  </si>
  <si>
    <t>MDEwOlJlcG9zaXRvcnk2MTg5MzM5OQ==</t>
  </si>
  <si>
    <t>brillout/awesome-react-components</t>
  </si>
  <si>
    <t>https://github.com/brillout/awesome-react-components</t>
  </si>
  <si>
    <t>2016-06-24T15:19:33Z</t>
  </si>
  <si>
    <t>2022-08-25T12:53:15Z</t>
  </si>
  <si>
    <t>MDEwOlJlcG9zaXRvcnk3MjQ5NTU3OQ==</t>
  </si>
  <si>
    <t>go-gitea/gitea</t>
  </si>
  <si>
    <t>https://github.com/go-gitea/gitea</t>
  </si>
  <si>
    <t>2016-11-01T02:13:26Z</t>
  </si>
  <si>
    <t>2022-08-25T14:05:48Z</t>
  </si>
  <si>
    <t>2022-08-18T19:36:26Z</t>
  </si>
  <si>
    <t>MDEwOlJlcG9zaXRvcnkzMjk0ODg2Mw==</t>
  </si>
  <si>
    <t>jondot/awesome-react-native</t>
  </si>
  <si>
    <t>https://github.com/jondot/awesome-react-native</t>
  </si>
  <si>
    <t>2015-03-26T19:58:06Z</t>
  </si>
  <si>
    <t>2022-08-25T13:15:37Z</t>
  </si>
  <si>
    <t>MDEwOlJlcG9zaXRvcnk4NzMzMjg=</t>
  </si>
  <si>
    <t>getsentry/sentry</t>
  </si>
  <si>
    <t>https://github.com/getsentry/sentry</t>
  </si>
  <si>
    <t>2010-08-30T22:06:41Z</t>
  </si>
  <si>
    <t>2022-08-25T12:38:03Z</t>
  </si>
  <si>
    <t>2022-08-15T17:07:26Z</t>
  </si>
  <si>
    <t>MDEwOlJlcG9zaXRvcnkxMDkzNDMwOTg=</t>
  </si>
  <si>
    <t>serhii-londar/open-source-mac-os-apps</t>
  </si>
  <si>
    <t>https://github.com/serhii-londar/open-source-mac-os-apps</t>
  </si>
  <si>
    <t>2017-11-03T02:35:33Z</t>
  </si>
  <si>
    <t>2022-08-25T13:37:43Z</t>
  </si>
  <si>
    <t>MDEwOlJlcG9zaXRvcnk5NzU0OTgz</t>
  </si>
  <si>
    <t>eugenp/tutorials</t>
  </si>
  <si>
    <t>https://github.com/eugenp/tutorials</t>
  </si>
  <si>
    <t>2013-04-29T18:26:36Z</t>
  </si>
  <si>
    <t>2022-08-25T11:41:31Z</t>
  </si>
  <si>
    <t>MDEwOlJlcG9zaXRvcnk3OTE2MjY4Mg==</t>
  </si>
  <si>
    <t>laurent22/joplin</t>
  </si>
  <si>
    <t>https://github.com/laurent22/joplin</t>
  </si>
  <si>
    <t>2017-01-16T21:49:41Z</t>
  </si>
  <si>
    <t>2022-08-25T13:10:06Z</t>
  </si>
  <si>
    <t>2022-08-18T15:29:00Z</t>
  </si>
  <si>
    <t>MDEwOlJlcG9zaXRvcnkyMjExMjk1MTk=</t>
  </si>
  <si>
    <t>AobingJava/JavaFamily</t>
  </si>
  <si>
    <t>https://github.com/AobingJava/JavaFamily</t>
  </si>
  <si>
    <t>2019-11-12T04:26:18Z</t>
  </si>
  <si>
    <t>2022-08-25T14:08:10Z</t>
  </si>
  <si>
    <t>MDEwOlJlcG9zaXRvcnkzMzI2MzExOA==</t>
  </si>
  <si>
    <t>gorhill/uBlock</t>
  </si>
  <si>
    <t>https://github.com/gorhill/uBlock</t>
  </si>
  <si>
    <t>2015-04-01T17:51:11Z</t>
  </si>
  <si>
    <t>2022-08-25T12:47:21Z</t>
  </si>
  <si>
    <t>2022-08-23T20:38:28Z</t>
  </si>
  <si>
    <t>MDEwOlJlcG9zaXRvcnkxMzcxNDczODY=</t>
  </si>
  <si>
    <t>dylanaraps/pure-bash-bible</t>
  </si>
  <si>
    <t>https://github.com/dylanaraps/pure-bash-bible</t>
  </si>
  <si>
    <t>2018-06-13T01:39:33Z</t>
  </si>
  <si>
    <t>2022-08-25T12:32:02Z</t>
  </si>
  <si>
    <t>MDEwOlJlcG9zaXRvcnkxMDE2ODQzNzQ=</t>
  </si>
  <si>
    <t>satwikkansal/wtfpython</t>
  </si>
  <si>
    <t>https://github.com/satwikkansal/wtfpython</t>
  </si>
  <si>
    <t>2017-08-28T20:22:19Z</t>
  </si>
  <si>
    <t>2022-08-25T13:36:31Z</t>
  </si>
  <si>
    <t>2019-12-21T17:08:00Z</t>
  </si>
  <si>
    <t>MDEwOlJlcG9zaXRvcnkxMjg2MjQ0NTM=</t>
  </si>
  <si>
    <t>NervJS/taro</t>
  </si>
  <si>
    <t>https://github.com/NervJS/taro</t>
  </si>
  <si>
    <t>2018-04-08T09:32:26Z</t>
  </si>
  <si>
    <t>2022-08-25T12:38:09Z</t>
  </si>
  <si>
    <t>2022-08-23T05:59:24Z</t>
  </si>
  <si>
    <t>MDEwOlJlcG9zaXRvcnkzNTk2OTA2MQ==</t>
  </si>
  <si>
    <t>google/styleguide</t>
  </si>
  <si>
    <t>https://github.com/google/styleguide</t>
  </si>
  <si>
    <t>2015-05-20T19:18:59Z</t>
  </si>
  <si>
    <t>2022-08-25T12:42:50Z</t>
  </si>
  <si>
    <t>MDEwOlJlcG9zaXRvcnkxNTQ5NTA5MjU=</t>
  </si>
  <si>
    <t>streamich/react-use</t>
  </si>
  <si>
    <t>https://github.com/streamich/react-use</t>
  </si>
  <si>
    <t>2018-10-27T10:16:05Z</t>
  </si>
  <si>
    <t>2022-08-25T14:11:00Z</t>
  </si>
  <si>
    <t>2022-05-20T12:10:50Z</t>
  </si>
  <si>
    <t>MDEwOlJlcG9zaXRvcnkxMTE3MTU0OA==</t>
  </si>
  <si>
    <t>nlohmann/json</t>
  </si>
  <si>
    <t>https://github.com/nlohmann/json</t>
  </si>
  <si>
    <t>2013-07-04T08:47:49Z</t>
  </si>
  <si>
    <t>2022-08-25T13:54:05Z</t>
  </si>
  <si>
    <t>2022-08-12T13:06:07Z</t>
  </si>
  <si>
    <t>MDEwOlJlcG9zaXRvcnkxOTk1NzAwNzE=</t>
  </si>
  <si>
    <t>2dust/v2rayN</t>
  </si>
  <si>
    <t>https://github.com/2dust/v2rayN</t>
  </si>
  <si>
    <t>2019-07-30T03:47:24Z</t>
  </si>
  <si>
    <t>2022-08-25T13:28:23Z</t>
  </si>
  <si>
    <t>2022-08-18T12:31:03Z</t>
  </si>
  <si>
    <t>MDEwOlJlcG9zaXRvcnkyOTg4NzQ5OQ==</t>
  </si>
  <si>
    <t>dkhamsing/open-source-ios-apps</t>
  </si>
  <si>
    <t>https://github.com/dkhamsing/open-source-ios-apps</t>
  </si>
  <si>
    <t>2015-01-26T23:32:34Z</t>
  </si>
  <si>
    <t>2022-08-25T13:31:21Z</t>
  </si>
  <si>
    <t>2022-03-22T18:19:00Z</t>
  </si>
  <si>
    <t>MDEwOlJlcG9zaXRvcnkzODU1ODU3OA==</t>
  </si>
  <si>
    <t>nativefier/nativefier</t>
  </si>
  <si>
    <t>https://github.com/nativefier/nativefier</t>
  </si>
  <si>
    <t>2015-07-05T05:56:42Z</t>
  </si>
  <si>
    <t>2022-08-25T11:56:16Z</t>
  </si>
  <si>
    <t>2022-07-30T17:48:46Z</t>
  </si>
  <si>
    <t>MDEwOlJlcG9zaXRvcnk4ODU5NDc0</t>
  </si>
  <si>
    <t>skylot/jadx</t>
  </si>
  <si>
    <t>https://github.com/skylot/jadx</t>
  </si>
  <si>
    <t>2013-03-18T17:08:21Z</t>
  </si>
  <si>
    <t>2022-08-25T13:02:59Z</t>
  </si>
  <si>
    <t>2022-08-19T21:15:04Z</t>
  </si>
  <si>
    <t>MDEwOlJlcG9zaXRvcnkyOTI5MDQ3Mw==</t>
  </si>
  <si>
    <t>XX-net/XX-Net</t>
  </si>
  <si>
    <t>https://github.com/XX-net/XX-Net</t>
  </si>
  <si>
    <t>2015-01-15T09:35:51Z</t>
  </si>
  <si>
    <t>2022-08-25T12:46:26Z</t>
  </si>
  <si>
    <t>2022-07-02T03:12:50Z</t>
  </si>
  <si>
    <t>MDEwOlJlcG9zaXRvcnkxNjE0NDEw</t>
  </si>
  <si>
    <t>FFmpeg/FFmpeg</t>
  </si>
  <si>
    <t>https://github.com/FFmpeg/FFmpeg</t>
  </si>
  <si>
    <t>2011-04-14T14:12:38Z</t>
  </si>
  <si>
    <t>2022-08-25T13:13:13Z</t>
  </si>
  <si>
    <t>2016-02-15T03:14:57Z</t>
  </si>
  <si>
    <t>MDEwOlJlcG9zaXRvcnkyNjc3NzU2Mjk=</t>
  </si>
  <si>
    <t>geekxh/hello-algorithm</t>
  </si>
  <si>
    <t>https://github.com/geekxh/hello-algorithm</t>
  </si>
  <si>
    <t>2020-05-29T05:47:09Z</t>
  </si>
  <si>
    <t>2022-08-25T13:51:30Z</t>
  </si>
  <si>
    <t>MDEwOlJlcG9zaXRvcnk2NDU1ODE0Mw==</t>
  </si>
  <si>
    <t>Blankj/AndroidUtilCode</t>
  </si>
  <si>
    <t>https://github.com/Blankj/AndroidUtilCode</t>
  </si>
  <si>
    <t>2016-07-30T18:18:32Z</t>
  </si>
  <si>
    <t>2022-08-25T06:54:02Z</t>
  </si>
  <si>
    <t>2020-10-24T18:33:15Z</t>
  </si>
  <si>
    <t>MDEwOlJlcG9zaXRvcnk4NTAzMTQ0Mg==</t>
  </si>
  <si>
    <t>poteto/hiring-without-whiteboards</t>
  </si>
  <si>
    <t>https://github.com/poteto/hiring-without-whiteboards</t>
  </si>
  <si>
    <t>2017-03-15T05:09:01Z</t>
  </si>
  <si>
    <t>2022-08-25T14:12:45Z</t>
  </si>
  <si>
    <t>MDEwOlJlcG9zaXRvcnk3NDE3NTgwNQ==</t>
  </si>
  <si>
    <t>istio/istio</t>
  </si>
  <si>
    <t>https://github.com/istio/istio</t>
  </si>
  <si>
    <t>2016-11-18T23:57:21Z</t>
  </si>
  <si>
    <t>2022-08-25T13:28:35Z</t>
  </si>
  <si>
    <t>2022-08-18T13:46:25Z</t>
  </si>
  <si>
    <t>MDEwOlJlcG9zaXRvcnk0NTUxMjk4OQ==</t>
  </si>
  <si>
    <t>xitu/gold-miner</t>
  </si>
  <si>
    <t>https://github.com/xitu/gold-miner</t>
  </si>
  <si>
    <t>2015-11-04T03:29:13Z</t>
  </si>
  <si>
    <t>2022-08-25T03:41:46Z</t>
  </si>
  <si>
    <t>MDEwOlJlcG9zaXRvcnk2OTg4MDIw</t>
  </si>
  <si>
    <t>SheetJS/sheetjs</t>
  </si>
  <si>
    <t>https://github.com/SheetJS/sheetjs</t>
  </si>
  <si>
    <t>2012-12-03T19:25:52Z</t>
  </si>
  <si>
    <t>2022-08-25T13:05:41Z</t>
  </si>
  <si>
    <t>MDEwOlJlcG9zaXRvcnkxNzgwOTIxMzQ=</t>
  </si>
  <si>
    <t>formulahendry/955.WLB</t>
  </si>
  <si>
    <t>https://github.com/formulahendry/955.WLB</t>
  </si>
  <si>
    <t>2019-03-27T23:53:37Z</t>
  </si>
  <si>
    <t>2022-08-25T11:23:40Z</t>
  </si>
  <si>
    <t>MDEwOlJlcG9zaXRvcnkxMTk4MTEwMTA=</t>
  </si>
  <si>
    <t>tabler/tabler</t>
  </si>
  <si>
    <t>https://github.com/tabler/tabler</t>
  </si>
  <si>
    <t>2018-02-01T09:08:59Z</t>
  </si>
  <si>
    <t>2022-08-25T14:08:38Z</t>
  </si>
  <si>
    <t>2022-08-05T09:56:51Z</t>
  </si>
  <si>
    <t>MDEwOlJlcG9zaXRvcnkxMTI5MDEw</t>
  </si>
  <si>
    <t>blueimp/jQuery-File-Upload</t>
  </si>
  <si>
    <t>https://github.com/blueimp/jQuery-File-Upload</t>
  </si>
  <si>
    <t>2010-12-01T15:35:32Z</t>
  </si>
  <si>
    <t>2022-08-25T03:13:50Z</t>
  </si>
  <si>
    <t>MDEwOlJlcG9zaXRvcnk5NDQ5ODYzNQ==</t>
  </si>
  <si>
    <t>carbon-app/carbon</t>
  </si>
  <si>
    <t>https://github.com/carbon-app/carbon</t>
  </si>
  <si>
    <t>2017-06-16T02:50:28Z</t>
  </si>
  <si>
    <t>2022-08-25T14:08:19Z</t>
  </si>
  <si>
    <t>2022-06-13T04:03:21Z</t>
  </si>
  <si>
    <t>MDEwOlJlcG9zaXRvcnk5NDM2NzY3Nw==</t>
  </si>
  <si>
    <t>jaredpalmer/formik</t>
  </si>
  <si>
    <t>https://github.com/jaredpalmer/formik</t>
  </si>
  <si>
    <t>2017-06-14T19:50:59Z</t>
  </si>
  <si>
    <t>2022-08-25T13:03:49Z</t>
  </si>
  <si>
    <t>2021-06-02T17:04:14Z</t>
  </si>
  <si>
    <t>MDEwOlJlcG9zaXRvcnk3NjgzODAxNw==</t>
  </si>
  <si>
    <t>iina/iina</t>
  </si>
  <si>
    <t>https://github.com/iina/iina</t>
  </si>
  <si>
    <t>2016-12-19T07:18:45Z</t>
  </si>
  <si>
    <t>2022-08-25T13:10:22Z</t>
  </si>
  <si>
    <t>2022-05-29T21:22:47Z</t>
  </si>
  <si>
    <t>MDEwOlJlcG9zaXRvcnkxNTY1MzI3Ng==</t>
  </si>
  <si>
    <t>Trinea/android-open-project</t>
  </si>
  <si>
    <t>https://github.com/Trinea/android-open-project</t>
  </si>
  <si>
    <t>2014-01-05T15:20:15Z</t>
  </si>
  <si>
    <t>2022-08-25T09:34:30Z</t>
  </si>
  <si>
    <t>MDEwOlJlcG9zaXRvcnk2NzUwODQyOA==</t>
  </si>
  <si>
    <t>jgraph/drawio</t>
  </si>
  <si>
    <t>https://github.com/jgraph/drawio</t>
  </si>
  <si>
    <t>2016-09-06T12:59:15Z</t>
  </si>
  <si>
    <t>2022-08-25T13:04:40Z</t>
  </si>
  <si>
    <t>2022-08-22T07:28:55Z</t>
  </si>
  <si>
    <t>MDEwOlJlcG9zaXRvcnkyMjgwMTY0NDM=</t>
  </si>
  <si>
    <t>youngyangyang04/leetcode-master</t>
  </si>
  <si>
    <t>https://github.com/youngyangyang04/leetcode-master</t>
  </si>
  <si>
    <t>2019-12-14T12:05:42Z</t>
  </si>
  <si>
    <t>2022-08-25T14:00:47Z</t>
  </si>
  <si>
    <t>MDEwOlJlcG9zaXRvcnk4OTg5ODQy</t>
  </si>
  <si>
    <t>unknwon/the-way-to-go_ZH_CN</t>
  </si>
  <si>
    <t>https://github.com/unknwon/the-way-to-go_ZH_CN</t>
  </si>
  <si>
    <t>2013-03-24T17:18:38Z</t>
  </si>
  <si>
    <t>2022-08-25T11:21:09Z</t>
  </si>
  <si>
    <t>MDEwOlJlcG9zaXRvcnk2MDYzMDg0NA==</t>
  </si>
  <si>
    <t>microsoft/monaco-editor</t>
  </si>
  <si>
    <t>https://github.com/microsoft/monaco-editor</t>
  </si>
  <si>
    <t>2016-06-07T16:56:31Z</t>
  </si>
  <si>
    <t>2022-08-25T12:25:48Z</t>
  </si>
  <si>
    <t>MDEwOlJlcG9zaXRvcnkxMDQ0Njg5MA==</t>
  </si>
  <si>
    <t>bilibili/ijkplayer</t>
  </si>
  <si>
    <t>https://github.com/bilibili/ijkplayer</t>
  </si>
  <si>
    <t>2013-06-03T04:12:04Z</t>
  </si>
  <si>
    <t>2022-08-25T08:29:46Z</t>
  </si>
  <si>
    <t>MDEwOlJlcG9zaXRvcnkzMDcyNjAyMDU=</t>
  </si>
  <si>
    <t>yt-dlp/yt-dlp</t>
  </si>
  <si>
    <t>https://github.com/yt-dlp/yt-dlp</t>
  </si>
  <si>
    <t>2020-10-26T04:22:55Z</t>
  </si>
  <si>
    <t>2022-08-25T14:10:27Z</t>
  </si>
  <si>
    <t>2022-08-19T04:52:49Z</t>
  </si>
  <si>
    <t>MDEwOlJlcG9zaXRvcnkxNTYxNTcwNTU=</t>
  </si>
  <si>
    <t>GokuMohandas/Made-With-ML</t>
  </si>
  <si>
    <t>https://github.com/GokuMohandas/Made-With-ML</t>
  </si>
  <si>
    <t>2018-11-05T03:44:27Z</t>
  </si>
  <si>
    <t>2022-08-25T13:45:44Z</t>
  </si>
  <si>
    <t>MDEwOlJlcG9zaXRvcnk5MTU3MzUzOA==</t>
  </si>
  <si>
    <t>testerSunshine/12306</t>
  </si>
  <si>
    <t>https://github.com/testerSunshine/12306</t>
  </si>
  <si>
    <t>2017-05-17T12:23:40Z</t>
  </si>
  <si>
    <t>2019-11-07T07:23:31Z</t>
  </si>
  <si>
    <t>MDEwOlJlcG9zaXRvcnkxNTkxNTI5MDQ=</t>
  </si>
  <si>
    <t>jeecgboot/jeecg-boot</t>
  </si>
  <si>
    <t>https://github.com/jeecgboot/jeecg-boot</t>
  </si>
  <si>
    <t>2018-11-26T10:40:00Z</t>
  </si>
  <si>
    <t>2022-08-25T12:37:37Z</t>
  </si>
  <si>
    <t>2022-08-08T07:47:09Z</t>
  </si>
  <si>
    <t>MDEwOlJlcG9zaXRvcnkxNzIzNzg1MDM=</t>
  </si>
  <si>
    <t>romkatv/powerlevel10k</t>
  </si>
  <si>
    <t>https://github.com/romkatv/powerlevel10k</t>
  </si>
  <si>
    <t>2019-02-24T19:09:45Z</t>
  </si>
  <si>
    <t>2022-08-25T14:12:51Z</t>
  </si>
  <si>
    <t>2022-02-02T12:49:13Z</t>
  </si>
  <si>
    <t>MDEwOlJlcG9zaXRvcnk2MDg0NDAzNg==</t>
  </si>
  <si>
    <t>shadowsocks/ShadowsocksX-NG</t>
  </si>
  <si>
    <t>https://github.com/shadowsocks/ShadowsocksX-NG</t>
  </si>
  <si>
    <t>2016-06-10T11:49:00Z</t>
  </si>
  <si>
    <t>2022-08-25T09:19:42Z</t>
  </si>
  <si>
    <t>2019-11-13T02:09:05Z</t>
  </si>
  <si>
    <t>MDEwOlJlcG9zaXRvcnkxMzY4MTU4MzM=</t>
  </si>
  <si>
    <t>Dreamacro/clash</t>
  </si>
  <si>
    <t>https://github.com/Dreamacro/clash</t>
  </si>
  <si>
    <t>2018-06-10T14:28:14Z</t>
  </si>
  <si>
    <t>2022-08-25T13:50:50Z</t>
  </si>
  <si>
    <t>2022-07-07T14:15:50Z</t>
  </si>
  <si>
    <t>MDEwOlJlcG9zaXRvcnkyMzQwNTc1OA==</t>
  </si>
  <si>
    <t>google/leveldb</t>
  </si>
  <si>
    <t>https://github.com/google/leveldb</t>
  </si>
  <si>
    <t>2014-08-27T21:17:52Z</t>
  </si>
  <si>
    <t>2022-08-25T12:36:12Z</t>
  </si>
  <si>
    <t>2021-02-23T20:54:37Z</t>
  </si>
  <si>
    <t>MDEwOlJlcG9zaXRvcnkxNDY2MzM1ODk=</t>
  </si>
  <si>
    <t>alibaba/arthas</t>
  </si>
  <si>
    <t>https://github.com/alibaba/arthas</t>
  </si>
  <si>
    <t>2018-08-29T17:15:57Z</t>
  </si>
  <si>
    <t>2022-08-25T11:47:51Z</t>
  </si>
  <si>
    <t>2022-07-30T08:40:33Z</t>
  </si>
  <si>
    <t>MDEwOlJlcG9zaXRvcnkxMTAwNTg4NTY=</t>
  </si>
  <si>
    <t>LeCoupa/awesome-cheatsheets</t>
  </si>
  <si>
    <t>https://github.com/LeCoupa/awesome-cheatsheets</t>
  </si>
  <si>
    <t>2017-11-09T02:47:15Z</t>
  </si>
  <si>
    <t>2022-08-25T13:42:27Z</t>
  </si>
  <si>
    <t>MDEwOlJlcG9zaXRvcnkxNjk2NzcyOTc=</t>
  </si>
  <si>
    <t>vlang/v</t>
  </si>
  <si>
    <t>https://github.com/vlang/v</t>
  </si>
  <si>
    <t>2019-02-08T02:57:06Z</t>
  </si>
  <si>
    <t>2022-08-25T13:37:03Z</t>
  </si>
  <si>
    <t>V</t>
  </si>
  <si>
    <t>2022-08-22T16:58:35Z</t>
  </si>
  <si>
    <t>MDEwOlJlcG9zaXRvcnkxNzQwMzgwMzE=</t>
  </si>
  <si>
    <t>react-hook-form/react-hook-form</t>
  </si>
  <si>
    <t>https://github.com/react-hook-form/react-hook-form</t>
  </si>
  <si>
    <t>2019-03-05T23:47:10Z</t>
  </si>
  <si>
    <t>2022-08-25T14:01:54Z</t>
  </si>
  <si>
    <t>2022-08-15T22:49:41Z</t>
  </si>
  <si>
    <t>MDEwOlJlcG9zaXRvcnkyNjQ4MTg2ODY=</t>
  </si>
  <si>
    <t>ultralytics/yolov5</t>
  </si>
  <si>
    <t>https://github.com/ultralytics/yolov5</t>
  </si>
  <si>
    <t>2020-05-18T03:45:11Z</t>
  </si>
  <si>
    <t>2022-08-25T13:57:53Z</t>
  </si>
  <si>
    <t>2022-08-17T09:59:01Z</t>
  </si>
  <si>
    <t>MDEwOlJlcG9zaXRvcnk5MDU2MzU4NQ==</t>
  </si>
  <si>
    <t>chubin/cheat.sh</t>
  </si>
  <si>
    <t>https://github.com/chubin/cheat.sh</t>
  </si>
  <si>
    <t>2017-05-07T21:40:56Z</t>
  </si>
  <si>
    <t>2022-08-25T14:12:02Z</t>
  </si>
  <si>
    <t>MDEwOlJlcG9zaXRvcnkxMTg4NjEyNzY=</t>
  </si>
  <si>
    <t>gto76/python-cheatsheet</t>
  </si>
  <si>
    <t>https://github.com/gto76/python-cheatsheet</t>
  </si>
  <si>
    <t>2018-01-25T04:16:53Z</t>
  </si>
  <si>
    <t>2022-08-25T13:37:54Z</t>
  </si>
  <si>
    <t>MDEwOlJlcG9zaXRvcnkyNTYyNzUx</t>
  </si>
  <si>
    <t>zxing/zxing</t>
  </si>
  <si>
    <t>https://github.com/zxing/zxing</t>
  </si>
  <si>
    <t>2011-10-12T14:07:27Z</t>
  </si>
  <si>
    <t>2022-08-25T09:08:29Z</t>
  </si>
  <si>
    <t>2022-05-01T16:16:16Z</t>
  </si>
  <si>
    <t>MDEwOlJlcG9zaXRvcnk1MjI4MTI4Mw==</t>
  </si>
  <si>
    <t>mastodon/mastodon</t>
  </si>
  <si>
    <t>https://github.com/mastodon/mastodon</t>
  </si>
  <si>
    <t>2016-02-22T15:01:25Z</t>
  </si>
  <si>
    <t>2022-08-25T11:10:39Z</t>
  </si>
  <si>
    <t>2022-05-26T21:26:15Z</t>
  </si>
  <si>
    <t>MDEwOlJlcG9zaXRvcnkxMDY0NTYz</t>
  </si>
  <si>
    <t>netty/netty</t>
  </si>
  <si>
    <t>https://github.com/netty/netty</t>
  </si>
  <si>
    <t>2010-11-09T09:22:21Z</t>
  </si>
  <si>
    <t>2022-08-25T12:59:31Z</t>
  </si>
  <si>
    <t>MDEwOlJlcG9zaXRvcnk2NzMxNDMy</t>
  </si>
  <si>
    <t>koalaman/shellcheck</t>
  </si>
  <si>
    <t>https://github.com/koalaman/shellcheck</t>
  </si>
  <si>
    <t>2012-11-17T03:15:11Z</t>
  </si>
  <si>
    <t>2022-08-25T13:04:08Z</t>
  </si>
  <si>
    <t>Haskell</t>
  </si>
  <si>
    <t>2021-11-07T05:12:47Z</t>
  </si>
  <si>
    <t>MDEwOlJlcG9zaXRvcnkyNDg0MTYzNQ==</t>
  </si>
  <si>
    <t>date-fns/date-fns</t>
  </si>
  <si>
    <t>https://github.com/date-fns/date-fns</t>
  </si>
  <si>
    <t>2014-10-06T10:24:22Z</t>
  </si>
  <si>
    <t>2022-08-25T13:20:28Z</t>
  </si>
  <si>
    <t>2022-08-18T12:24:08Z</t>
  </si>
  <si>
    <t>MDEwOlJlcG9zaXRvcnkyMTI2MTMwNDk=</t>
  </si>
  <si>
    <t>cli/cli</t>
  </si>
  <si>
    <t>https://github.com/cli/cli</t>
  </si>
  <si>
    <t>2019-10-03T15:24:53Z</t>
  </si>
  <si>
    <t>2022-08-25T13:12:09Z</t>
  </si>
  <si>
    <t>2022-08-25T09:07:40Z</t>
  </si>
  <si>
    <t>MDEwOlJlcG9zaXRvcnkxMDg3NjE2NDU=</t>
  </si>
  <si>
    <t>nocodb/nocodb</t>
  </si>
  <si>
    <t>https://github.com/nocodb/nocodb</t>
  </si>
  <si>
    <t>2017-10-29T18:51:48Z</t>
  </si>
  <si>
    <t>2022-08-25T12:43:52Z</t>
  </si>
  <si>
    <t>2022-07-16T09:18:29Z</t>
  </si>
  <si>
    <t>MDEwOlJlcG9zaXRvcnkzMDIwMzkzNQ==</t>
  </si>
  <si>
    <t>metabase/metabase</t>
  </si>
  <si>
    <t>https://github.com/metabase/metabase</t>
  </si>
  <si>
    <t>2015-02-02T19:25:47Z</t>
  </si>
  <si>
    <t>2022-08-25T13:58:22Z</t>
  </si>
  <si>
    <t>2022-08-16T21:20:57Z</t>
  </si>
  <si>
    <t>MDEwOlJlcG9zaXRvcnkxMzg0MDI0MQ==</t>
  </si>
  <si>
    <t>freeCodeCamp/devdocs</t>
  </si>
  <si>
    <t>https://github.com/freeCodeCamp/devdocs</t>
  </si>
  <si>
    <t>2013-10-24T18:16:07Z</t>
  </si>
  <si>
    <t>2022-08-25T10:22:56Z</t>
  </si>
  <si>
    <t>MDEwOlJlcG9zaXRvcnkyMDc2NDUwODM=</t>
  </si>
  <si>
    <t>TanStack/query</t>
  </si>
  <si>
    <t>https://github.com/TanStack/query</t>
  </si>
  <si>
    <t>2019-09-10T19:23:58Z</t>
  </si>
  <si>
    <t>2022-08-25T12:31:44Z</t>
  </si>
  <si>
    <t>2022-08-24T10:20:36Z</t>
  </si>
  <si>
    <t>MDEwOlJlcG9zaXRvcnk0ODYyNjMzNQ==</t>
  </si>
  <si>
    <t>vuejs/vue-cli</t>
  </si>
  <si>
    <t>https://github.com/vuejs/vue-cli</t>
  </si>
  <si>
    <t>2015-12-26T23:11:20Z</t>
  </si>
  <si>
    <t>2022-08-25T05:24:44Z</t>
  </si>
  <si>
    <t>2022-07-07T10:21:29Z</t>
  </si>
  <si>
    <t>MDEwOlJlcG9zaXRvcnkxMzg1NTQ3Ng==</t>
  </si>
  <si>
    <t>go-gorm/gorm</t>
  </si>
  <si>
    <t>https://github.com/go-gorm/gorm</t>
  </si>
  <si>
    <t>2013-10-25T08:31:38Z</t>
  </si>
  <si>
    <t>2022-08-25T12:39:24Z</t>
  </si>
  <si>
    <t>2021-03-04T11:16:08Z</t>
  </si>
  <si>
    <t>MDEwOlJlcG9zaXRvcnkxNzYyMDM0Nw==</t>
  </si>
  <si>
    <t>dotnet/aspnetcore</t>
  </si>
  <si>
    <t>https://github.com/dotnet/aspnetcore</t>
  </si>
  <si>
    <t>2014-03-11T06:09:42Z</t>
  </si>
  <si>
    <t>2022-08-25T13:59:42Z</t>
  </si>
  <si>
    <t>2022-07-26T18:45:35Z</t>
  </si>
  <si>
    <t>MDEwOlJlcG9zaXRvcnk1NjcxNzQ5Mw==</t>
  </si>
  <si>
    <t>joshbuchea/HEAD</t>
  </si>
  <si>
    <t>https://github.com/joshbuchea/HEAD</t>
  </si>
  <si>
    <t>2016-04-20T20:05:37Z</t>
  </si>
  <si>
    <t>2022-08-24T12:35:36Z</t>
  </si>
  <si>
    <t>MDEwOlJlcG9zaXRvcnkyNTczMDU4</t>
  </si>
  <si>
    <t>foundation/foundation-sites</t>
  </si>
  <si>
    <t>https://github.com/foundation/foundation-sites</t>
  </si>
  <si>
    <t>2011-10-13T23:05:42Z</t>
  </si>
  <si>
    <t>2022-08-24T03:19:52Z</t>
  </si>
  <si>
    <t>2022-07-12T18:49:01Z</t>
  </si>
  <si>
    <t>MDEwOlJlcG9zaXRvcnkyMTYwMDQ0MA==</t>
  </si>
  <si>
    <t>bayandin/awesome-awesomeness</t>
  </si>
  <si>
    <t>https://github.com/bayandin/awesome-awesomeness</t>
  </si>
  <si>
    <t>2014-07-08T05:44:19Z</t>
  </si>
  <si>
    <t>2022-08-25T09:05:01Z</t>
  </si>
  <si>
    <t>MDEwOlJlcG9zaXRvcnkxMzQwMTcyODY=</t>
  </si>
  <si>
    <t>jesseduffield/lazygit</t>
  </si>
  <si>
    <t>https://github.com/jesseduffield/lazygit</t>
  </si>
  <si>
    <t>2018-05-19T00:53:06Z</t>
  </si>
  <si>
    <t>2022-08-25T13:21:26Z</t>
  </si>
  <si>
    <t>2022-07-18T23:36:44Z</t>
  </si>
  <si>
    <t>MDEwOlJlcG9zaXRvcnkyNjUxNjIxMA==</t>
  </si>
  <si>
    <t>certbot/certbot</t>
  </si>
  <si>
    <t>https://github.com/certbot/certbot</t>
  </si>
  <si>
    <t>2014-11-12T02:52:20Z</t>
  </si>
  <si>
    <t>2022-08-25T07:20:14Z</t>
  </si>
  <si>
    <t>2022-07-05T18:16:39Z</t>
  </si>
  <si>
    <t>MDEwOlJlcG9zaXRvcnk1Mjc3MzE1Nw==</t>
  </si>
  <si>
    <t>typeorm/typeorm</t>
  </si>
  <si>
    <t>https://github.com/typeorm/typeorm</t>
  </si>
  <si>
    <t>2016-02-29T07:41:14Z</t>
  </si>
  <si>
    <t>2022-08-25T14:12:38Z</t>
  </si>
  <si>
    <t>2022-06-29T18:37:13Z</t>
  </si>
  <si>
    <t>MDEwOlJlcG9zaXRvcnk2MDA3Mjk1</t>
  </si>
  <si>
    <t>fxsjy/jieba</t>
  </si>
  <si>
    <t>https://github.com/fxsjy/jieba</t>
  </si>
  <si>
    <t>2012-09-29T07:52:01Z</t>
  </si>
  <si>
    <t>2022-08-25T10:34:19Z</t>
  </si>
  <si>
    <t>2020-01-20T14:22:34Z</t>
  </si>
  <si>
    <t>MDEwOlJlcG9zaXRvcnkxNzM3NTQzNg==</t>
  </si>
  <si>
    <t>lukehoban/es6features</t>
  </si>
  <si>
    <t>https://github.com/lukehoban/es6features</t>
  </si>
  <si>
    <t>2014-03-03T18:29:30Z</t>
  </si>
  <si>
    <t>2022-08-25T13:01:21Z</t>
  </si>
  <si>
    <t>MDEwOlJlcG9zaXRvcnkyMzgzMTY0Mjg=</t>
  </si>
  <si>
    <t>CSSEGISandData/COVID-19</t>
  </si>
  <si>
    <t>https://github.com/CSSEGISandData/COVID-19</t>
  </si>
  <si>
    <t>2020-02-04T22:03:53Z</t>
  </si>
  <si>
    <t>2022-08-25T05:11:10Z</t>
  </si>
  <si>
    <t>MDEwOlJlcG9zaXRvcnkxMjAwMDUw</t>
  </si>
  <si>
    <t>ariya/phantomjs</t>
  </si>
  <si>
    <t>https://github.com/ariya/phantomjs</t>
  </si>
  <si>
    <t>2010-12-27T08:18:58Z</t>
  </si>
  <si>
    <t>2022-08-25T12:20:19Z</t>
  </si>
  <si>
    <t>MDEwOlJlcG9zaXRvcnkxMjUyNjYzMjg=</t>
  </si>
  <si>
    <t>psf/black</t>
  </si>
  <si>
    <t>https://github.com/psf/black</t>
  </si>
  <si>
    <t>2018-03-14T19:54:45Z</t>
  </si>
  <si>
    <t>2022-08-25T10:30:56Z</t>
  </si>
  <si>
    <t>2022-06-28T00:33:35Z</t>
  </si>
  <si>
    <t>MDEwOlJlcG9zaXRvcnkxMzA2ODgwMTE=</t>
  </si>
  <si>
    <t>meilisearch/meilisearch</t>
  </si>
  <si>
    <t>https://github.com/meilisearch/meilisearch</t>
  </si>
  <si>
    <t>2018-04-23T11:45:28Z</t>
  </si>
  <si>
    <t>2022-08-25T14:05:26Z</t>
  </si>
  <si>
    <t>2022-07-21T11:08:37Z</t>
  </si>
  <si>
    <t>MDEwOlJlcG9zaXRvcnkxMjczMjU3Mw==</t>
  </si>
  <si>
    <t>junegunn/vim-plug</t>
  </si>
  <si>
    <t>https://github.com/junegunn/vim-plug</t>
  </si>
  <si>
    <t>2013-09-10T14:58:51Z</t>
  </si>
  <si>
    <t>2022-08-25T11:32:22Z</t>
  </si>
  <si>
    <t>2022-01-03T14:05:08Z</t>
  </si>
  <si>
    <t>MDEwOlJlcG9zaXRvcnk0MjQ4OTgyOQ==</t>
  </si>
  <si>
    <t>rust-lang/rustlings</t>
  </si>
  <si>
    <t>https://github.com/rust-lang/rustlings</t>
  </si>
  <si>
    <t>2015-09-15T02:25:18Z</t>
  </si>
  <si>
    <t>2022-08-25T13:29:03Z</t>
  </si>
  <si>
    <t>2022-08-17T08:43:50Z</t>
  </si>
  <si>
    <t>MDEwOlJlcG9zaXRvcnkzNTc3OTE5</t>
  </si>
  <si>
    <t>beego/beego</t>
  </si>
  <si>
    <t>https://github.com/beego/beego</t>
  </si>
  <si>
    <t>2012-02-29T02:32:08Z</t>
  </si>
  <si>
    <t>2022-08-25T12:37:24Z</t>
  </si>
  <si>
    <t>2022-07-30T08:11:51Z</t>
  </si>
  <si>
    <t>MDEwOlJlcG9zaXRvcnkyMTI2MzkwNzE=</t>
  </si>
  <si>
    <t>bregman-arie/devops-exercises</t>
  </si>
  <si>
    <t>https://github.com/bregman-arie/devops-exercises</t>
  </si>
  <si>
    <t>2019-10-03T17:31:21Z</t>
  </si>
  <si>
    <t>2022-08-25T14:02:45Z</t>
  </si>
  <si>
    <t>MDEwOlJlcG9zaXRvcnkzMDk2OTE4OA==</t>
  </si>
  <si>
    <t>react-boilerplate/react-boilerplate</t>
  </si>
  <si>
    <t>https://github.com/react-boilerplate/react-boilerplate</t>
  </si>
  <si>
    <t>2015-02-18T14:36:32Z</t>
  </si>
  <si>
    <t>2022-08-25T11:42:06Z</t>
  </si>
  <si>
    <t>2019-04-18T17:48:40Z</t>
  </si>
  <si>
    <t>MDEwOlJlcG9zaXRvcnk2NzcwMjE4NA==</t>
  </si>
  <si>
    <t>topjohnwu/Magisk</t>
  </si>
  <si>
    <t>https://github.com/topjohnwu/Magisk</t>
  </si>
  <si>
    <t>2016-09-08T12:42:53Z</t>
  </si>
  <si>
    <t>2022-08-25T14:01:58Z</t>
  </si>
  <si>
    <t>2022-07-21T03:13:26Z</t>
  </si>
  <si>
    <t>MDEwOlJlcG9zaXRvcnkxMjg1NjU5Mzc=</t>
  </si>
  <si>
    <t>iamadamdev/bypass-paywalls-chrome</t>
  </si>
  <si>
    <t>https://github.com/iamadamdev/bypass-paywalls-chrome</t>
  </si>
  <si>
    <t>2018-04-07T20:33:19Z</t>
  </si>
  <si>
    <t>2022-08-25T13:43:27Z</t>
  </si>
  <si>
    <t>2022-04-18T01:21:02Z</t>
  </si>
  <si>
    <t>MDEwOlJlcG9zaXRvcnkyMTM5Mzg3MQ==</t>
  </si>
  <si>
    <t>sorrycc/awesome-javascript</t>
  </si>
  <si>
    <t>https://github.com/sorrycc/awesome-javascript</t>
  </si>
  <si>
    <t>2014-07-01T15:59:02Z</t>
  </si>
  <si>
    <t>2022-08-25T13:44:40Z</t>
  </si>
  <si>
    <t>MDEwOlJlcG9zaXRvcnk1MTk4MzI=</t>
  </si>
  <si>
    <t>mitmproxy/mitmproxy</t>
  </si>
  <si>
    <t>https://github.com/mitmproxy/mitmproxy</t>
  </si>
  <si>
    <t>2010-02-16T04:10:13Z</t>
  </si>
  <si>
    <t>2022-08-25T11:20:45Z</t>
  </si>
  <si>
    <t>2022-06-28T14:01:52Z</t>
  </si>
  <si>
    <t>MDEwOlJlcG9zaXRvcnk1NjI1NDY0</t>
  </si>
  <si>
    <t>pyenv/pyenv</t>
  </si>
  <si>
    <t>https://github.com/pyenv/pyenv</t>
  </si>
  <si>
    <t>2012-08-31T06:57:52Z</t>
  </si>
  <si>
    <t>2022-08-25T12:52:21Z</t>
  </si>
  <si>
    <t>Roff</t>
  </si>
  <si>
    <t>2022-08-02T20:59:30Z</t>
  </si>
  <si>
    <t>MDEwOlJlcG9zaXRvcnk1NzIyMjMwMg==</t>
  </si>
  <si>
    <t>openai/gym</t>
  </si>
  <si>
    <t>https://github.com/openai/gym</t>
  </si>
  <si>
    <t>2016-04-27T14:59:16Z</t>
  </si>
  <si>
    <t>2022-08-25T11:55:07Z</t>
  </si>
  <si>
    <t>2022-08-18T14:25:46Z</t>
  </si>
  <si>
    <t>MDEwOlJlcG9zaXRvcnkyMDI4OTA3Nzg=</t>
  </si>
  <si>
    <t>chakra-ui/chakra-ui</t>
  </si>
  <si>
    <t>https://github.com/chakra-ui/chakra-ui</t>
  </si>
  <si>
    <t>2019-08-17T14:27:54Z</t>
  </si>
  <si>
    <t>2022-08-25T12:53:44Z</t>
  </si>
  <si>
    <t>2022-08-24T08:47:42Z</t>
  </si>
  <si>
    <t>MDEwOlJlcG9zaXRvcnkxMjU3NDM0NA==</t>
  </si>
  <si>
    <t>spf13/cobra</t>
  </si>
  <si>
    <t>https://github.com/spf13/cobra</t>
  </si>
  <si>
    <t>2013-09-03T20:40:26Z</t>
  </si>
  <si>
    <t>2022-08-25T10:18:40Z</t>
  </si>
  <si>
    <t>2022-06-21T02:06:17Z</t>
  </si>
  <si>
    <t>MDEwOlJlcG9zaXRvcnk0MDk5NzQ4Mg==</t>
  </si>
  <si>
    <t>vim/vim</t>
  </si>
  <si>
    <t>https://github.com/vim/vim</t>
  </si>
  <si>
    <t>2015-08-18T21:03:56Z</t>
  </si>
  <si>
    <t>2022-08-25T11:52:35Z</t>
  </si>
  <si>
    <t>MDEwOlJlcG9zaXRvcnk2MjE1NjQwMw==</t>
  </si>
  <si>
    <t>QSCTech/zju-icicles</t>
  </si>
  <si>
    <t>https://github.com/QSCTech/zju-icicles</t>
  </si>
  <si>
    <t>2016-06-28T16:17:32Z</t>
  </si>
  <si>
    <t>2022-08-25T13:36:28Z</t>
  </si>
  <si>
    <t>MDEwOlJlcG9zaXRvcnkyMzI5NzY2</t>
  </si>
  <si>
    <t>mathiasbynens/dotfiles</t>
  </si>
  <si>
    <t>https://github.com/mathiasbynens/dotfiles</t>
  </si>
  <si>
    <t>2011-09-05T18:07:54Z</t>
  </si>
  <si>
    <t>2022-08-25T13:29:41Z</t>
  </si>
  <si>
    <t>MDEwOlJlcG9zaXRvcnkxNzg5OTExNTg=</t>
  </si>
  <si>
    <t>starship/starship</t>
  </si>
  <si>
    <t>https://github.com/starship/starship</t>
  </si>
  <si>
    <t>2019-04-02T03:23:12Z</t>
  </si>
  <si>
    <t>2022-08-25T13:43:00Z</t>
  </si>
  <si>
    <t>2022-08-19T02:43:05Z</t>
  </si>
  <si>
    <t>MDEwOlJlcG9zaXRvcnkyMDk2NTc5</t>
  </si>
  <si>
    <t>markedjs/marked</t>
  </si>
  <si>
    <t>https://github.com/markedjs/marked</t>
  </si>
  <si>
    <t>2011-07-24T13:15:51Z</t>
  </si>
  <si>
    <t>2022-08-25T13:45:35Z</t>
  </si>
  <si>
    <t>2022-08-21T16:24:54Z</t>
  </si>
  <si>
    <t>MDEwOlJlcG9zaXRvcnk5NTE4OTEzOA==</t>
  </si>
  <si>
    <t>alibaba/p3c</t>
  </si>
  <si>
    <t>https://github.com/alibaba/p3c</t>
  </si>
  <si>
    <t>2017-06-23T06:15:51Z</t>
  </si>
  <si>
    <t>2022-08-25T10:13:54Z</t>
  </si>
  <si>
    <t>MDEwOlJlcG9zaXRvcnkyMTkzODI0Mw==</t>
  </si>
  <si>
    <t>rust-unofficial/awesome-rust</t>
  </si>
  <si>
    <t>https://github.com/rust-unofficial/awesome-rust</t>
  </si>
  <si>
    <t>2014-07-17T10:45:10Z</t>
  </si>
  <si>
    <t>2022-08-25T13:55:51Z</t>
  </si>
  <si>
    <t>MDEwOlJlcG9zaXRvcnkyMjkzMTU4</t>
  </si>
  <si>
    <t>rapid7/metasploit-framework</t>
  </si>
  <si>
    <t>https://github.com/rapid7/metasploit-framework</t>
  </si>
  <si>
    <t>2011-08-30T06:13:20Z</t>
  </si>
  <si>
    <t>2022-08-25T13:22:05Z</t>
  </si>
  <si>
    <t>MDEwOlJlcG9zaXRvcnk0NDY2MjY2OQ==</t>
  </si>
  <si>
    <t>dbeaver/dbeaver</t>
  </si>
  <si>
    <t>https://github.com/dbeaver/dbeaver</t>
  </si>
  <si>
    <t>2015-10-21T08:26:28Z</t>
  </si>
  <si>
    <t>2022-08-18T10:50:03Z</t>
  </si>
  <si>
    <t>MDEwOlJlcG9zaXRvcnk2MTkyOTU4Ng==</t>
  </si>
  <si>
    <t>shengxinjing/programmer-job-blacklist</t>
  </si>
  <si>
    <t>https://github.com/shengxinjing/programmer-job-blacklist</t>
  </si>
  <si>
    <t>2016-06-25T06:09:10Z</t>
  </si>
  <si>
    <t>2022-08-25T05:55:31Z</t>
  </si>
  <si>
    <t>MDEwOlJlcG9zaXRvcnkyOTkzNTQyMDc=</t>
  </si>
  <si>
    <t>rustdesk/rustdesk</t>
  </si>
  <si>
    <t>https://github.com/rustdesk/rustdesk</t>
  </si>
  <si>
    <t>2020-09-28T15:36:08Z</t>
  </si>
  <si>
    <t>2022-08-25T13:53:32Z</t>
  </si>
  <si>
    <t>2022-07-05T17:33:04Z</t>
  </si>
  <si>
    <t>MDEwOlJlcG9zaXRvcnk3MjkwNzI1Mw==</t>
  </si>
  <si>
    <t>ityouknow/spring-boot-examples</t>
  </si>
  <si>
    <t>https://github.com/ityouknow/spring-boot-examples</t>
  </si>
  <si>
    <t>2016-11-05T05:32:33Z</t>
  </si>
  <si>
    <t>2022-08-25T07:53:53Z</t>
  </si>
  <si>
    <t>MDEwOlJlcG9zaXRvcnkxODQ0MjUx</t>
  </si>
  <si>
    <t>tastejs/todomvc</t>
  </si>
  <si>
    <t>https://github.com/tastejs/todomvc</t>
  </si>
  <si>
    <t>2011-06-03T19:56:33Z</t>
  </si>
  <si>
    <t>2022-08-25T10:28:09Z</t>
  </si>
  <si>
    <t>2018-08-23T04:08:27Z</t>
  </si>
  <si>
    <t>MDEwOlJlcG9zaXRvcnk5NTIxODk=</t>
  </si>
  <si>
    <t>jashkenas/backbone</t>
  </si>
  <si>
    <t>https://github.com/jashkenas/backbone</t>
  </si>
  <si>
    <t>2010-09-30T19:41:28Z</t>
  </si>
  <si>
    <t>2022-08-25T13:38:28Z</t>
  </si>
  <si>
    <t>MDEwOlJlcG9zaXRvcnk4NDgxMTQ2Ng==</t>
  </si>
  <si>
    <t>mqyqingfeng/Blog</t>
  </si>
  <si>
    <t>https://github.com/mqyqingfeng/Blog</t>
  </si>
  <si>
    <t>2017-03-13T10:04:33Z</t>
  </si>
  <si>
    <t>2022-08-25T11:38:12Z</t>
  </si>
  <si>
    <t>MDEwOlJlcG9zaXRvcnkxMDc4ODczNw==</t>
  </si>
  <si>
    <t>codepath/android_guides</t>
  </si>
  <si>
    <t>https://github.com/codepath/android_guides</t>
  </si>
  <si>
    <t>2013-06-19T10:24:45Z</t>
  </si>
  <si>
    <t>2022-08-25T08:35:23Z</t>
  </si>
  <si>
    <t>MDEwOlJlcG9zaXRvcnk0ODYxMDY2Mg==</t>
  </si>
  <si>
    <t>acmesh-official/acme.sh</t>
  </si>
  <si>
    <t>https://github.com/acmesh-official/acme.sh</t>
  </si>
  <si>
    <t>2015-12-26T12:56:33Z</t>
  </si>
  <si>
    <t>2022-08-25T13:18:43Z</t>
  </si>
  <si>
    <t>2022-05-06T10:06:37Z</t>
  </si>
  <si>
    <t>MDEwOlJlcG9zaXRvcnkxMzc3MjQ0ODA=</t>
  </si>
  <si>
    <t>hasura/graphql-engine</t>
  </si>
  <si>
    <t>https://github.com/hasura/graphql-engine</t>
  </si>
  <si>
    <t>2018-06-18T07:57:36Z</t>
  </si>
  <si>
    <t>2022-08-25T12:11:51Z</t>
  </si>
  <si>
    <t>2022-08-16T17:57:46Z</t>
  </si>
  <si>
    <t>MDEwOlJlcG9zaXRvcnkzNDgyNDQ5OQ==</t>
  </si>
  <si>
    <t>square/leakcanary</t>
  </si>
  <si>
    <t>https://github.com/square/leakcanary</t>
  </si>
  <si>
    <t>2015-04-29T23:54:16Z</t>
  </si>
  <si>
    <t>2022-08-25T13:30:06Z</t>
  </si>
  <si>
    <t>2022-04-20T17:07:47Z</t>
  </si>
  <si>
    <t>MDEwOlJlcG9zaXRvcnk5OTc2MTkwNw==</t>
  </si>
  <si>
    <t>atlassian/react-beautiful-dnd</t>
  </si>
  <si>
    <t>https://github.com/atlassian/react-beautiful-dnd</t>
  </si>
  <si>
    <t>2017-08-09T03:37:15Z</t>
  </si>
  <si>
    <t>2022-08-25T10:59:41Z</t>
  </si>
  <si>
    <t>2021-03-21T22:34:51Z</t>
  </si>
  <si>
    <t>MDEwOlJlcG9zaXRvcnkxNDA5ODEyMQ==</t>
  </si>
  <si>
    <t>aosabook/500lines</t>
  </si>
  <si>
    <t>https://github.com/aosabook/500lines</t>
  </si>
  <si>
    <t>2013-11-04T02:02:53Z</t>
  </si>
  <si>
    <t>2022-08-25T13:39:14Z</t>
  </si>
  <si>
    <t>MDEwOlJlcG9zaXRvcnkzOTE3NjI2OQ==</t>
  </si>
  <si>
    <t>vuejs/vuex</t>
  </si>
  <si>
    <t>https://github.com/vuejs/vuex</t>
  </si>
  <si>
    <t>2015-07-16T04:21:26Z</t>
  </si>
  <si>
    <t>2022-08-25T09:20:06Z</t>
  </si>
  <si>
    <t>2021-06-17T15:51:42Z</t>
  </si>
  <si>
    <t>MDEwOlJlcG9zaXRvcnk3NTQ4OTg2</t>
  </si>
  <si>
    <t>laravel/framework</t>
  </si>
  <si>
    <t>https://github.com/laravel/framework</t>
  </si>
  <si>
    <t>2013-01-10T21:27:28Z</t>
  </si>
  <si>
    <t>2022-08-25T13:52:13Z</t>
  </si>
  <si>
    <t>2022-08-23T19:00:07Z</t>
  </si>
  <si>
    <t>MDEwOlJlcG9zaXRvcnk2OTgwNDE=</t>
  </si>
  <si>
    <t>caolan/async</t>
  </si>
  <si>
    <t>https://github.com/caolan/async</t>
  </si>
  <si>
    <t>2010-06-01T21:01:30Z</t>
  </si>
  <si>
    <t>2022-08-25T08:56:21Z</t>
  </si>
  <si>
    <t>2017-04-02T22:55:19Z</t>
  </si>
  <si>
    <t>MDEwOlJlcG9zaXRvcnkxODA0OTEzMw==</t>
  </si>
  <si>
    <t>kenwheeler/slick</t>
  </si>
  <si>
    <t>https://github.com/kenwheeler/slick</t>
  </si>
  <si>
    <t>2014-03-24T02:10:05Z</t>
  </si>
  <si>
    <t>2022-08-25T08:32:57Z</t>
  </si>
  <si>
    <t>2017-09-12T11:08:14Z</t>
  </si>
  <si>
    <t>MDEwOlJlcG9zaXRvcnkzMjI0Nzg0Nw==</t>
  </si>
  <si>
    <t>ReactiveX/rxjs</t>
  </si>
  <si>
    <t>https://github.com/ReactiveX/rxjs</t>
  </si>
  <si>
    <t>2015-03-15T06:17:10Z</t>
  </si>
  <si>
    <t>2022-08-25T12:15:07Z</t>
  </si>
  <si>
    <t>MDEwOlJlcG9zaXRvcnk0NDg0NDUx</t>
  </si>
  <si>
    <t>amix/vimrc</t>
  </si>
  <si>
    <t>https://github.com/amix/vimrc</t>
  </si>
  <si>
    <t>2012-05-29T16:19:29Z</t>
  </si>
  <si>
    <t>2022-08-24T20:04:00Z</t>
  </si>
  <si>
    <t>MDEwOlJlcG9zaXRvcnk5NzI0OTQwNg==</t>
  </si>
  <si>
    <t>denysdovhan/wtfjs</t>
  </si>
  <si>
    <t>https://github.com/denysdovhan/wtfjs</t>
  </si>
  <si>
    <t>2017-07-14T15:42:12Z</t>
  </si>
  <si>
    <t>2022-08-25T13:35:49Z</t>
  </si>
  <si>
    <t>2022-04-26T16:20:37Z</t>
  </si>
  <si>
    <t>MDEwOlJlcG9zaXRvcnkyMTEyNTAyNA==</t>
  </si>
  <si>
    <t>typicode/husky</t>
  </si>
  <si>
    <t>https://github.com/typicode/husky</t>
  </si>
  <si>
    <t>2014-06-23T12:14:21Z</t>
  </si>
  <si>
    <t>2022-08-25T13:50:55Z</t>
  </si>
  <si>
    <t>2022-05-09T09:52:13Z</t>
  </si>
  <si>
    <t>MDEwOlJlcG9zaXRvcnkyOTg5MTE4OA==</t>
  </si>
  <si>
    <t>standard/standard</t>
  </si>
  <si>
    <t>https://github.com/standard/standard</t>
  </si>
  <si>
    <t>2015-01-27T01:23:31Z</t>
  </si>
  <si>
    <t>2022-08-25T08:01:00Z</t>
  </si>
  <si>
    <t>2022-04-20T15:03:01Z</t>
  </si>
  <si>
    <t>MDEwOlJlcG9zaXRvcnkzNzk1ODM1OA==</t>
  </si>
  <si>
    <t>naptha/tesseract.js</t>
  </si>
  <si>
    <t>https://github.com/naptha/tesseract.js</t>
  </si>
  <si>
    <t>2015-06-24T02:49:52Z</t>
  </si>
  <si>
    <t>2022-08-25T10:33:10Z</t>
  </si>
  <si>
    <t>2022-08-21T22:42:13Z</t>
  </si>
  <si>
    <t>MDEwOlJlcG9zaXRvcnk0NTgwNTg=</t>
  </si>
  <si>
    <t>symfony/symfony</t>
  </si>
  <si>
    <t>https://github.com/symfony/symfony</t>
  </si>
  <si>
    <t>2010-01-04T14:21:21Z</t>
  </si>
  <si>
    <t>2022-08-25T12:49:39Z</t>
  </si>
  <si>
    <t>2022-07-29T13:03:42Z</t>
  </si>
  <si>
    <t>MDEwOlJlcG9zaXRvcnkzOTg0MDkzMg==</t>
  </si>
  <si>
    <t>google/googletest</t>
  </si>
  <si>
    <t>https://github.com/google/googletest</t>
  </si>
  <si>
    <t>2015-07-28T15:07:53Z</t>
  </si>
  <si>
    <t>2022-08-25T13:55:20Z</t>
  </si>
  <si>
    <t>2022-06-27T17:14:55Z</t>
  </si>
  <si>
    <t>MDEwOlJlcG9zaXRvcnkzMTA4NTEzMA==</t>
  </si>
  <si>
    <t>airbnb/lottie-web</t>
  </si>
  <si>
    <t>https://github.com/airbnb/lottie-web</t>
  </si>
  <si>
    <t>2015-02-20T21:02:59Z</t>
  </si>
  <si>
    <t>2022-08-25T12:42:32Z</t>
  </si>
  <si>
    <t>MDEwOlJlcG9zaXRvcnkyMDYwODQ=</t>
  </si>
  <si>
    <t>Homebrew/legacy-homebrew</t>
  </si>
  <si>
    <t>https://github.com/Homebrew/legacy-homebrew</t>
  </si>
  <si>
    <t>2009-05-20T19:38:37Z</t>
  </si>
  <si>
    <t>2022-08-25T08:54:21Z</t>
  </si>
  <si>
    <t>MDEwOlJlcG9zaXRvcnkxMTE2NTQy</t>
  </si>
  <si>
    <t>aria2/aria2</t>
  </si>
  <si>
    <t>https://github.com/aria2/aria2</t>
  </si>
  <si>
    <t>2010-11-27T09:41:48Z</t>
  </si>
  <si>
    <t>2022-08-25T10:14:18Z</t>
  </si>
  <si>
    <t>2021-08-21T08:27:43Z</t>
  </si>
  <si>
    <t>MDEwOlJlcG9zaXRvcnk5NTg3Njc3NQ==</t>
  </si>
  <si>
    <t>elsewhencode/project-guidelines</t>
  </si>
  <si>
    <t>https://github.com/elsewhencode/project-guidelines</t>
  </si>
  <si>
    <t>2017-06-30T10:17:55Z</t>
  </si>
  <si>
    <t>2022-08-25T08:28:28Z</t>
  </si>
  <si>
    <t>MDEwOlJlcG9zaXRvcnk1MzEyNzQwMw==</t>
  </si>
  <si>
    <t>apolloconfig/apollo</t>
  </si>
  <si>
    <t>https://github.com/apolloconfig/apollo</t>
  </si>
  <si>
    <t>2016-03-04T10:24:23Z</t>
  </si>
  <si>
    <t>2022-08-25T12:37:50Z</t>
  </si>
  <si>
    <t>2022-06-04T06:05:37Z</t>
  </si>
  <si>
    <t>MDEwOlJlcG9zaXRvcnkxNDcwNTY5MQ==</t>
  </si>
  <si>
    <t>ziadoz/awesome-php</t>
  </si>
  <si>
    <t>https://github.com/ziadoz/awesome-php</t>
  </si>
  <si>
    <t>2013-11-26T03:14:19Z</t>
  </si>
  <si>
    <t>2022-08-25T12:00:00Z</t>
  </si>
  <si>
    <t>MDEwOlJlcG9zaXRvcnkzMzg4NDg5MQ==</t>
  </si>
  <si>
    <t>apache/airflow</t>
  </si>
  <si>
    <t>https://github.com/apache/airflow</t>
  </si>
  <si>
    <t>2015-04-13T18:04:58Z</t>
  </si>
  <si>
    <t>2022-08-25T09:51:47Z</t>
  </si>
  <si>
    <t>2022-08-23T11:54:58Z</t>
  </si>
  <si>
    <t>MDEwOlJlcG9zaXRvcnkxNTg3MDM5ODE=</t>
  </si>
  <si>
    <t>lib-pku/libpku</t>
  </si>
  <si>
    <t>https://github.com/lib-pku/libpku</t>
  </si>
  <si>
    <t>2018-11-22T13:33:06Z</t>
  </si>
  <si>
    <t>2022-08-25T12:06:49Z</t>
  </si>
  <si>
    <t>MDEwOlJlcG9zaXRvcnkxNjM4ODMyNzk=</t>
  </si>
  <si>
    <t>nektos/act</t>
  </si>
  <si>
    <t>https://github.com/nektos/act</t>
  </si>
  <si>
    <t>2019-01-02T19:53:43Z</t>
  </si>
  <si>
    <t>2022-08-25T13:41:51Z</t>
  </si>
  <si>
    <t>2022-08-01T02:56:37Z</t>
  </si>
  <si>
    <t>MDEwOlJlcG9zaXRvcnkxNTA0NTc1MQ==</t>
  </si>
  <si>
    <t>docker/compose</t>
  </si>
  <si>
    <t>https://github.com/docker/compose</t>
  </si>
  <si>
    <t>2013-12-09T11:40:58Z</t>
  </si>
  <si>
    <t>2022-08-25T13:27:29Z</t>
  </si>
  <si>
    <t>2022-08-24T14:41:59Z</t>
  </si>
  <si>
    <t>MDEwOlJlcG9zaXRvcnkyMjk3NjQ0NjU=</t>
  </si>
  <si>
    <t>Asabeneh/30-Days-Of-JavaScript</t>
  </si>
  <si>
    <t>https://github.com/Asabeneh/30-Days-Of-JavaScript</t>
  </si>
  <si>
    <t>2019-12-23T14:07:40Z</t>
  </si>
  <si>
    <t>2022-08-25T13:19:04Z</t>
  </si>
  <si>
    <t>MDEwOlJlcG9zaXRvcnkxODY0MzYz</t>
  </si>
  <si>
    <t>composer/composer</t>
  </si>
  <si>
    <t>https://github.com/composer/composer</t>
  </si>
  <si>
    <t>2011-06-08T08:53:00Z</t>
  </si>
  <si>
    <t>2022-08-25T11:25:29Z</t>
  </si>
  <si>
    <t>2022-08-20T09:44:51Z</t>
  </si>
  <si>
    <t>MDEwOlJlcG9zaXRvcnkyODc1MTYzMg==</t>
  </si>
  <si>
    <t>0xAX/linux-insides</t>
  </si>
  <si>
    <t>https://github.com/0xAX/linux-insides</t>
  </si>
  <si>
    <t>2015-01-03T18:44:57Z</t>
  </si>
  <si>
    <t>2022-08-25T10:32:33Z</t>
  </si>
  <si>
    <t>MDEwOlJlcG9zaXRvcnk1MDQ0NzcyMA==</t>
  </si>
  <si>
    <t>raywenderlich/swift-algorithm-club</t>
  </si>
  <si>
    <t>https://github.com/raywenderlich/swift-algorithm-club</t>
  </si>
  <si>
    <t>2016-01-26T17:56:12Z</t>
  </si>
  <si>
    <t>2022-08-25T06:57:36Z</t>
  </si>
  <si>
    <t>MDEwOlJlcG9zaXRvcnkxMTQ1MjMxODQ=</t>
  </si>
  <si>
    <t>crossoverJie/JCSprout</t>
  </si>
  <si>
    <t>https://github.com/crossoverJie/JCSprout</t>
  </si>
  <si>
    <t>2017-12-17T09:06:50Z</t>
  </si>
  <si>
    <t>2022-08-25T12:54:58Z</t>
  </si>
  <si>
    <t>MDEwOlJlcG9zaXRvcnkxMzU4NDI2Mg==</t>
  </si>
  <si>
    <t>webtorrent/webtorrent</t>
  </si>
  <si>
    <t>https://github.com/webtorrent/webtorrent</t>
  </si>
  <si>
    <t>2013-10-15T08:16:40Z</t>
  </si>
  <si>
    <t>2022-08-25T11:02:41Z</t>
  </si>
  <si>
    <t>2022-07-04T02:31:38Z</t>
  </si>
  <si>
    <t>MDEwOlJlcG9zaXRvcnkyNDk3Njc1NQ==</t>
  </si>
  <si>
    <t>hankcs/HanLP</t>
  </si>
  <si>
    <t>https://github.com/hankcs/HanLP</t>
  </si>
  <si>
    <t>2014-10-09T06:36:16Z</t>
  </si>
  <si>
    <t>2022-08-25T10:07:51Z</t>
  </si>
  <si>
    <t>2022-02-21T04:37:47Z</t>
  </si>
  <si>
    <t>MDEwOlJlcG9zaXRvcnk3OTAzNTk=</t>
  </si>
  <si>
    <t>sequelize/sequelize</t>
  </si>
  <si>
    <t>https://github.com/sequelize/sequelize</t>
  </si>
  <si>
    <t>2010-07-22T07:11:11Z</t>
  </si>
  <si>
    <t>2022-08-25T12:15:51Z</t>
  </si>
  <si>
    <t>2022-08-23T14:17:14Z</t>
  </si>
  <si>
    <t>MDEwOlJlcG9zaXRvcnkxMzA3ODk2OA==</t>
  </si>
  <si>
    <t>postcss/postcss</t>
  </si>
  <si>
    <t>https://github.com/postcss/postcss</t>
  </si>
  <si>
    <t>2013-09-24T23:06:48Z</t>
  </si>
  <si>
    <t>2022-08-25T08:56:56Z</t>
  </si>
  <si>
    <t>2022-08-06T18:59:36Z</t>
  </si>
  <si>
    <t>MDEwOlJlcG9zaXRvcnkyMDU2MzEy</t>
  </si>
  <si>
    <t>niklasvh/html2canvas</t>
  </si>
  <si>
    <t>https://github.com/niklasvh/html2canvas</t>
  </si>
  <si>
    <t>2011-07-16T01:05:58Z</t>
  </si>
  <si>
    <t>2022-08-25T10:59:45Z</t>
  </si>
  <si>
    <t>2022-01-22T16:19:57Z</t>
  </si>
  <si>
    <t>MDEwOlJlcG9zaXRvcnkyNTc5MzE0</t>
  </si>
  <si>
    <t>fzaninotto/Faker</t>
  </si>
  <si>
    <t>https://github.com/fzaninotto/Faker</t>
  </si>
  <si>
    <t>2011-10-14T22:49:02Z</t>
  </si>
  <si>
    <t>2022-08-25T02:41:31Z</t>
  </si>
  <si>
    <t>2020-12-11T09:56:16Z</t>
  </si>
  <si>
    <t>MDEwOlJlcG9zaXRvcnkzNDkyNDE=</t>
  </si>
  <si>
    <t>jashkenas/underscore</t>
  </si>
  <si>
    <t>https://github.com/jashkenas/underscore</t>
  </si>
  <si>
    <t>2009-10-25T18:31:06Z</t>
  </si>
  <si>
    <t>2022-08-24T07:28:23Z</t>
  </si>
  <si>
    <t>MDEwOlJlcG9zaXRvcnkyOTIxOTI0Mw==</t>
  </si>
  <si>
    <t>bannedbook/fanqiang</t>
  </si>
  <si>
    <t>https://github.com/bannedbook/fanqiang</t>
  </si>
  <si>
    <t>2015-01-14T00:34:25Z</t>
  </si>
  <si>
    <t>2022-08-25T13:53:11Z</t>
  </si>
  <si>
    <t>2022-01-02T01:23:35Z</t>
  </si>
  <si>
    <t>MDEwOlJlcG9zaXRvcnkyNTk0NjM2ODU=</t>
  </si>
  <si>
    <t>carbon-language/carbon-lang</t>
  </si>
  <si>
    <t>https://github.com/carbon-language/carbon-lang</t>
  </si>
  <si>
    <t>2020-04-27T21:45:16Z</t>
  </si>
  <si>
    <t>2022-08-25T14:03:37Z</t>
  </si>
  <si>
    <t>MDEwOlJlcG9zaXRvcnkyODE2NzgwMg==</t>
  </si>
  <si>
    <t>Tencent/weui</t>
  </si>
  <si>
    <t>https://github.com/Tencent/weui</t>
  </si>
  <si>
    <t>2014-12-18T04:09:54Z</t>
  </si>
  <si>
    <t>2022-08-25T12:23:49Z</t>
  </si>
  <si>
    <t>2022-08-16T09:15:23Z</t>
  </si>
  <si>
    <t>MDEwOlJlcG9zaXRvcnkxMjI2OTIzNzc=</t>
  </si>
  <si>
    <t>houshanren/hangzhou_house_knowledge</t>
  </si>
  <si>
    <t>https://github.com/houshanren/hangzhou_house_knowledge</t>
  </si>
  <si>
    <t>2018-02-24T01:54:18Z</t>
  </si>
  <si>
    <t>2022-08-25T02:13:37Z</t>
  </si>
  <si>
    <t>MDEwOlJlcG9zaXRvcnkxMTAyMTExNDc=</t>
  </si>
  <si>
    <t>xkcoding/spring-boot-demo</t>
  </si>
  <si>
    <t>https://github.com/xkcoding/spring-boot-demo</t>
  </si>
  <si>
    <t>2017-11-10T06:27:29Z</t>
  </si>
  <si>
    <t>2022-08-25T08:52:57Z</t>
  </si>
  <si>
    <t>MDEwOlJlcG9zaXRvcnk0MjkyMDQ3Nw==</t>
  </si>
  <si>
    <t>layui/layui</t>
  </si>
  <si>
    <t>https://github.com/layui/layui</t>
  </si>
  <si>
    <t>2015-09-22T08:12:03Z</t>
  </si>
  <si>
    <t>2022-08-25T12:38:23Z</t>
  </si>
  <si>
    <t>2022-07-29T03:16:02Z</t>
  </si>
  <si>
    <t>MDEwOlJlcG9zaXRvcnk5NzUzMzEwMg==</t>
  </si>
  <si>
    <t>halfrost/LeetCode-Go</t>
  </si>
  <si>
    <t>https://github.com/halfrost/LeetCode-Go</t>
  </si>
  <si>
    <t>2017-07-18T00:06:14Z</t>
  </si>
  <si>
    <t>2022-08-25T13:58:16Z</t>
  </si>
  <si>
    <t>2021-06-20T06:32:59Z</t>
  </si>
  <si>
    <t>MDEwOlJlcG9zaXRvcnk1NjkwNDE=</t>
  </si>
  <si>
    <t>curl/curl</t>
  </si>
  <si>
    <t>https://github.com/curl/curl</t>
  </si>
  <si>
    <t>2010-03-18T22:32:22Z</t>
  </si>
  <si>
    <t>2022-06-27T06:08:30Z</t>
  </si>
  <si>
    <t>MDEwOlJlcG9zaXRvcnk1NzE3NzA=</t>
  </si>
  <si>
    <t>jgm/pandoc</t>
  </si>
  <si>
    <t>https://github.com/jgm/pandoc</t>
  </si>
  <si>
    <t>2010-03-20T20:34:23Z</t>
  </si>
  <si>
    <t>2022-08-25T13:43:09Z</t>
  </si>
  <si>
    <t>2022-08-22T15:32:00Z</t>
  </si>
  <si>
    <t>MDEwOlJlcG9zaXRvcnkxNTU4NTQ0NA==</t>
  </si>
  <si>
    <t>IanLunn/Hover</t>
  </si>
  <si>
    <t>https://github.com/IanLunn/Hover</t>
  </si>
  <si>
    <t>2014-01-02T14:27:35Z</t>
  </si>
  <si>
    <t>2022-08-25T11:10:14Z</t>
  </si>
  <si>
    <t>2018-04-16T14:09:41Z</t>
  </si>
  <si>
    <t>MDEwOlJlcG9zaXRvcnkyMzczNjQ0OQ==</t>
  </si>
  <si>
    <t>VincentGarreau/particles.js</t>
  </si>
  <si>
    <t>https://github.com/VincentGarreau/particles.js</t>
  </si>
  <si>
    <t>2014-09-06T14:29:47Z</t>
  </si>
  <si>
    <t>2022-08-25T12:20:57Z</t>
  </si>
  <si>
    <t>2015-05-09T19:03:28Z</t>
  </si>
  <si>
    <t>MDEwOlJlcG9zaXRvcnkzNzc0OTY1NjI=</t>
  </si>
  <si>
    <t>AppFlowy-IO/AppFlowy</t>
  </si>
  <si>
    <t>https://github.com/AppFlowy-IO/AppFlowy</t>
  </si>
  <si>
    <t>2021-06-16T12:56:48Z</t>
  </si>
  <si>
    <t>2022-08-25T13:47:12Z</t>
  </si>
  <si>
    <t>2022-08-25T08:50:29Z</t>
  </si>
  <si>
    <t>MDEwOlJlcG9zaXRvcnkyODgxNzg5</t>
  </si>
  <si>
    <t>geekcomputers/Python</t>
  </si>
  <si>
    <t>https://github.com/geekcomputers/Python</t>
  </si>
  <si>
    <t>2011-11-30T09:04:08Z</t>
  </si>
  <si>
    <t>2022-08-25T09:08:51Z</t>
  </si>
  <si>
    <t>MDEwOlJlcG9zaXRvcnk0Mjk1NjQ2Nw==</t>
  </si>
  <si>
    <t>herrbischoff/awesome-macos-command-line</t>
  </si>
  <si>
    <t>https://github.com/herrbischoff/awesome-macos-command-line</t>
  </si>
  <si>
    <t>2015-09-22T19:37:55Z</t>
  </si>
  <si>
    <t>2022-08-25T05:24:43Z</t>
  </si>
  <si>
    <t>MDEwOlJlcG9zaXRvcnk3MDQzMTEwNg==</t>
  </si>
  <si>
    <t>ZuzooVn/machine-learning-for-software-engineers</t>
  </si>
  <si>
    <t>https://github.com/ZuzooVn/machine-learning-for-software-engineers</t>
  </si>
  <si>
    <t>2016-10-09T21:20:25Z</t>
  </si>
  <si>
    <t>2022-08-25T13:26:50Z</t>
  </si>
  <si>
    <t>MDEwOlJlcG9zaXRvcnkxNjY1MzU5NzQ=</t>
  </si>
  <si>
    <t>Advanced-Frontend/Daily-Interview-Question</t>
  </si>
  <si>
    <t>https://github.com/Advanced-Frontend/Daily-Interview-Question</t>
  </si>
  <si>
    <t>2019-01-19T10:49:00Z</t>
  </si>
  <si>
    <t>2022-08-25T12:10:01Z</t>
  </si>
  <si>
    <t>MDEwOlJlcG9zaXRvcnkzNDc1NzE4Mg==</t>
  </si>
  <si>
    <t>donnemartin/interactive-coding-challenges</t>
  </si>
  <si>
    <t>https://github.com/donnemartin/interactive-coding-challenges</t>
  </si>
  <si>
    <t>2015-04-28T21:36:39Z</t>
  </si>
  <si>
    <t>2022-08-25T13:45:48Z</t>
  </si>
  <si>
    <t>MDEwOlJlcG9zaXRvcnk1ODg0MjcwNw==</t>
  </si>
  <si>
    <t>trailofbits/algo</t>
  </si>
  <si>
    <t>https://github.com/trailofbits/algo</t>
  </si>
  <si>
    <t>2016-05-15T03:42:48Z</t>
  </si>
  <si>
    <t>2022-08-25T01:24:55Z</t>
  </si>
  <si>
    <t>Jinja</t>
  </si>
  <si>
    <t>2019-07-31T15:44:11Z</t>
  </si>
  <si>
    <t>MDEwOlJlcG9zaXRvcnkxOTc0NTAwNA==</t>
  </si>
  <si>
    <t>odoo/odoo</t>
  </si>
  <si>
    <t>https://github.com/odoo/odoo</t>
  </si>
  <si>
    <t>2014-05-13T15:38:58Z</t>
  </si>
  <si>
    <t>2022-08-25T12:45:20Z</t>
  </si>
  <si>
    <t>MDEwOlJlcG9zaXRvcnkzNjgzNjQ3NQ==</t>
  </si>
  <si>
    <t>tmux/tmux</t>
  </si>
  <si>
    <t>https://github.com/tmux/tmux</t>
  </si>
  <si>
    <t>2015-06-03T23:32:55Z</t>
  </si>
  <si>
    <t>2022-08-25T12:12:49Z</t>
  </si>
  <si>
    <t>2022-06-09T11:31:07Z</t>
  </si>
  <si>
    <t>MDEwOlJlcG9zaXRvcnkyNzAwMTU5</t>
  </si>
  <si>
    <t>alibaba/druid</t>
  </si>
  <si>
    <t>https://github.com/alibaba/druid</t>
  </si>
  <si>
    <t>2011-11-03T05:12:51Z</t>
  </si>
  <si>
    <t>2022-08-25T09:31:57Z</t>
  </si>
  <si>
    <t>2022-06-12T16:07:51Z</t>
  </si>
  <si>
    <t>MDEwOlJlcG9zaXRvcnkxNzAzMjY5Mjk=</t>
  </si>
  <si>
    <t>goabstract/Awesome-Design-Tools</t>
  </si>
  <si>
    <t>https://github.com/goabstract/Awesome-Design-Tools</t>
  </si>
  <si>
    <t>2019-02-12T13:55:30Z</t>
  </si>
  <si>
    <t>2022-08-25T09:38:25Z</t>
  </si>
  <si>
    <t>MDEwOlJlcG9zaXRvcnk0ODEzNjY=</t>
  </si>
  <si>
    <t>nvie/gitflow</t>
  </si>
  <si>
    <t>https://github.com/nvie/gitflow</t>
  </si>
  <si>
    <t>2010-01-20T23:14:12Z</t>
  </si>
  <si>
    <t>2022-08-24T17:20:09Z</t>
  </si>
  <si>
    <t>MDEwOlJlcG9zaXRvcnkzMjU3ODQ2Nw==</t>
  </si>
  <si>
    <t>danielgindi/Charts</t>
  </si>
  <si>
    <t>https://github.com/danielgindi/Charts</t>
  </si>
  <si>
    <t>2015-03-20T10:49:12Z</t>
  </si>
  <si>
    <t>2022-05-25T16:47:11Z</t>
  </si>
  <si>
    <t>MDEwOlJlcG9zaXRvcnkxMDk0ODQzNjU=</t>
  </si>
  <si>
    <t>fengdu78/Coursera-ML-AndrewNg-Notes</t>
  </si>
  <si>
    <t>https://github.com/fengdu78/Coursera-ML-AndrewNg-Notes</t>
  </si>
  <si>
    <t>2017-11-04T10:04:08Z</t>
  </si>
  <si>
    <t>2022-08-25T12:35:55Z</t>
  </si>
  <si>
    <t>MDEwOlJlcG9zaXRvcnk0NjI3MzQ0NQ==</t>
  </si>
  <si>
    <t>transloadit/uppy</t>
  </si>
  <si>
    <t>https://github.com/transloadit/uppy</t>
  </si>
  <si>
    <t>2015-11-16T12:32:33Z</t>
  </si>
  <si>
    <t>2022-08-25T06:16:38Z</t>
  </si>
  <si>
    <t>2022-08-22T19:48:49Z</t>
  </si>
  <si>
    <t>MDEwOlJlcG9zaXRvcnkxNTI4NzAzNzI=</t>
  </si>
  <si>
    <t>ruanyf/weekly</t>
  </si>
  <si>
    <t>https://github.com/ruanyf/weekly</t>
  </si>
  <si>
    <t>2018-10-13T12:36:07Z</t>
  </si>
  <si>
    <t>2022-08-25T12:55:59Z</t>
  </si>
  <si>
    <t>MDEwOlJlcG9zaXRvcnk4NTc1MTM3</t>
  </si>
  <si>
    <t>JakeWharton/butterknife</t>
  </si>
  <si>
    <t>https://github.com/JakeWharton/butterknife</t>
  </si>
  <si>
    <t>2013-03-05T08:18:59Z</t>
  </si>
  <si>
    <t>2022-08-25T07:33:28Z</t>
  </si>
  <si>
    <t>MDEwOlJlcG9zaXRvcnkyMzc3OTEwNzc=</t>
  </si>
  <si>
    <t>mingrammer/diagrams</t>
  </si>
  <si>
    <t>https://github.com/mingrammer/diagrams</t>
  </si>
  <si>
    <t>2020-02-02T15:23:24Z</t>
  </si>
  <si>
    <t>2022-08-25T10:50:54Z</t>
  </si>
  <si>
    <t>2022-02-09T13:22:43Z</t>
  </si>
  <si>
    <t>MDEwOlJlcG9zaXRvcnk2NDUyNTI5</t>
  </si>
  <si>
    <t>rethinkdb/rethinkdb</t>
  </si>
  <si>
    <t>https://github.com/rethinkdb/rethinkdb</t>
  </si>
  <si>
    <t>2012-10-30T05:37:47Z</t>
  </si>
  <si>
    <t>2022-08-25T07:20:53Z</t>
  </si>
  <si>
    <t>2022-04-24T10:03:07Z</t>
  </si>
  <si>
    <t>MDEwOlJlcG9zaXRvcnkzMjIxNTk3MA==</t>
  </si>
  <si>
    <t>mobxjs/mobx</t>
  </si>
  <si>
    <t>https://github.com/mobxjs/mobx</t>
  </si>
  <si>
    <t>2015-03-14T14:31:38Z</t>
  </si>
  <si>
    <t>2022-08-25T13:48:22Z</t>
  </si>
  <si>
    <t>2022-07-07T08:12:49Z</t>
  </si>
  <si>
    <t>MDEwOlJlcG9zaXRvcnkzNjg5MTg2Nw==</t>
  </si>
  <si>
    <t>angular/angular-cli</t>
  </si>
  <si>
    <t>https://github.com/angular/angular-cli</t>
  </si>
  <si>
    <t>2015-06-04T19:49:37Z</t>
  </si>
  <si>
    <t>2022-08-25T13:32:12Z</t>
  </si>
  <si>
    <t>2022-08-17T18:00:15Z</t>
  </si>
  <si>
    <t>MDEwOlJlcG9zaXRvcnkxNjYwNzg5OA==</t>
  </si>
  <si>
    <t>harness/drone</t>
  </si>
  <si>
    <t>https://github.com/harness/drone</t>
  </si>
  <si>
    <t>2014-02-07T07:54:44Z</t>
  </si>
  <si>
    <t>2022-08-25T14:07:44Z</t>
  </si>
  <si>
    <t>2022-06-15T10:15:14Z</t>
  </si>
  <si>
    <t>MDEwOlJlcG9zaXRvcnkxMjgzNTAz</t>
  </si>
  <si>
    <t>request/request</t>
  </si>
  <si>
    <t>https://github.com/request/request</t>
  </si>
  <si>
    <t>2011-01-23T01:25:14Z</t>
  </si>
  <si>
    <t>2022-08-25T06:36:40Z</t>
  </si>
  <si>
    <t>MDEwOlJlcG9zaXRvcnk5MTI1MzY5OA==</t>
  </si>
  <si>
    <t>ccxt/ccxt</t>
  </si>
  <si>
    <t>https://github.com/ccxt/ccxt</t>
  </si>
  <si>
    <t>2017-05-14T15:41:56Z</t>
  </si>
  <si>
    <t>2022-08-25T12:47:10Z</t>
  </si>
  <si>
    <t>MDEwOlJlcG9zaXRvcnkxMjA4ODc4MzU=</t>
  </si>
  <si>
    <t>huihut/interview</t>
  </si>
  <si>
    <t>https://github.com/huihut/interview</t>
  </si>
  <si>
    <t>2018-02-09T09:49:48Z</t>
  </si>
  <si>
    <t>2022-08-25T11:55:09Z</t>
  </si>
  <si>
    <t>MDEwOlJlcG9zaXRvcnkxNjgwMDg3OTc=</t>
  </si>
  <si>
    <t>microsoft/calculator</t>
  </si>
  <si>
    <t>https://github.com/microsoft/calculator</t>
  </si>
  <si>
    <t>2019-01-28T17:55:49Z</t>
  </si>
  <si>
    <t>2022-08-25T12:40:47Z</t>
  </si>
  <si>
    <t>MDEwOlJlcG9zaXRvcnkxNjU2MzU4Nw==</t>
  </si>
  <si>
    <t>cockroachdb/cockroach</t>
  </si>
  <si>
    <t>https://github.com/cockroachdb/cockroach</t>
  </si>
  <si>
    <t>2014-02-06T00:18:47Z</t>
  </si>
  <si>
    <t>2022-08-25T13:07:51Z</t>
  </si>
  <si>
    <t>MDEwOlJlcG9zaXRvcnkyNTEzNjMwOA==</t>
  </si>
  <si>
    <t>github/fetch</t>
  </si>
  <si>
    <t>https://github.com/github/fetch</t>
  </si>
  <si>
    <t>2014-10-13T00:26:19Z</t>
  </si>
  <si>
    <t>2022-08-25T14:00:03Z</t>
  </si>
  <si>
    <t>2021-02-27T18:45:07Z</t>
  </si>
  <si>
    <t>MDEwOlJlcG9zaXRvcnkxNTMwODQ5OQ==</t>
  </si>
  <si>
    <t>SortableJS/Sortable</t>
  </si>
  <si>
    <t>https://github.com/SortableJS/Sortable</t>
  </si>
  <si>
    <t>2013-12-19T10:10:13Z</t>
  </si>
  <si>
    <t>2022-08-25T09:59:16Z</t>
  </si>
  <si>
    <t>2022-03-20T16:26:34Z</t>
  </si>
  <si>
    <t>MDEwOlJlcG9zaXRvcnk1NDA1NjU0</t>
  </si>
  <si>
    <t>pcottle/learnGitBranching</t>
  </si>
  <si>
    <t>https://github.com/pcottle/learnGitBranching</t>
  </si>
  <si>
    <t>2012-08-13T22:36:09Z</t>
  </si>
  <si>
    <t>2022-08-25T11:13:43Z</t>
  </si>
  <si>
    <t>MDEwOlJlcG9zaXRvcnkzNjIwMTk0</t>
  </si>
  <si>
    <t>select2/select2</t>
  </si>
  <si>
    <t>https://github.com/select2/select2</t>
  </si>
  <si>
    <t>2012-03-04T18:43:12Z</t>
  </si>
  <si>
    <t>2022-08-24T19:12:56Z</t>
  </si>
  <si>
    <t>2021-01-23T04:36:25Z</t>
  </si>
  <si>
    <t>MDEwOlJlcG9zaXRvcnkyNTQxMjg0</t>
  </si>
  <si>
    <t>cheeriojs/cheerio</t>
  </si>
  <si>
    <t>https://github.com/cheeriojs/cheerio</t>
  </si>
  <si>
    <t>2011-10-09T04:23:20Z</t>
  </si>
  <si>
    <t>2022-08-25T09:07:23Z</t>
  </si>
  <si>
    <t>2022-06-26T13:31:27Z</t>
  </si>
  <si>
    <t>MDEwOlJlcG9zaXRvcnkyMzc4MzM3NQ==</t>
  </si>
  <si>
    <t>geekcompany/ResumeSample</t>
  </si>
  <si>
    <t>https://github.com/geekcompany/ResumeSample</t>
  </si>
  <si>
    <t>2014-09-08T08:08:13Z</t>
  </si>
  <si>
    <t>2022-08-25T08:06:24Z</t>
  </si>
  <si>
    <t>MDEwOlJlcG9zaXRvcnkzMTI4ODk1OA==</t>
  </si>
  <si>
    <t>hashicorp/vault</t>
  </si>
  <si>
    <t>https://github.com/hashicorp/vault</t>
  </si>
  <si>
    <t>2015-02-25T00:15:59Z</t>
  </si>
  <si>
    <t>2022-08-25T13:34:20Z</t>
  </si>
  <si>
    <t>2022-07-29T16:48:47Z</t>
  </si>
  <si>
    <t>MDEwOlJlcG9zaXRvcnk2MTcxNTQzMQ==</t>
  </si>
  <si>
    <t>Binaryify/NeteaseCloudMusicApi</t>
  </si>
  <si>
    <t>https://github.com/Binaryify/NeteaseCloudMusicApi</t>
  </si>
  <si>
    <t>2016-06-22T11:58:03Z</t>
  </si>
  <si>
    <t>2022-08-25T12:26:00Z</t>
  </si>
  <si>
    <t>2022-06-20T09:21:16Z</t>
  </si>
  <si>
    <t>MDEwOlJlcG9zaXRvcnkxMDU5MTk4MDM=</t>
  </si>
  <si>
    <t>facebookresearch/Detectron</t>
  </si>
  <si>
    <t>https://github.com/facebookresearch/Detectron</t>
  </si>
  <si>
    <t>2017-10-05T17:32:00Z</t>
  </si>
  <si>
    <t>2022-08-25T10:03:23Z</t>
  </si>
  <si>
    <t>MDEwOlJlcG9zaXRvcnkxMjU0NDk3</t>
  </si>
  <si>
    <t>codemirror/codemirror5</t>
  </si>
  <si>
    <t>https://github.com/codemirror/codemirror5</t>
  </si>
  <si>
    <t>2011-01-14T13:44:03Z</t>
  </si>
  <si>
    <t>2022-08-25T09:58:54Z</t>
  </si>
  <si>
    <t>2022-08-20T11:14:37Z</t>
  </si>
  <si>
    <t>MDEwOlJlcG9zaXRvcnkzMTc3NTc=</t>
  </si>
  <si>
    <t>Modernizr/Modernizr</t>
  </si>
  <si>
    <t>https://github.com/Modernizr/Modernizr</t>
  </si>
  <si>
    <t>2009-09-25T20:13:23Z</t>
  </si>
  <si>
    <t>2022-08-24T13:36:12Z</t>
  </si>
  <si>
    <t>2022-02-15T12:22:49Z</t>
  </si>
  <si>
    <t>MDEwOlJlcG9zaXRvcnkxNDEyNTI1NA==</t>
  </si>
  <si>
    <t>hashicorp/consul</t>
  </si>
  <si>
    <t>https://github.com/hashicorp/consul</t>
  </si>
  <si>
    <t>2013-11-04T22:15:27Z</t>
  </si>
  <si>
    <t>2022-08-25T11:10:33Z</t>
  </si>
  <si>
    <t>2022-08-11T19:07:00Z</t>
  </si>
  <si>
    <t>MDEwOlJlcG9zaXRvcnkxNDgxMzA1</t>
  </si>
  <si>
    <t>realpython/python-guide</t>
  </si>
  <si>
    <t>https://github.com/realpython/python-guide</t>
  </si>
  <si>
    <t>2011-03-15T03:24:20Z</t>
  </si>
  <si>
    <t>2022-08-25T13:20:22Z</t>
  </si>
  <si>
    <t>Batchfile</t>
  </si>
  <si>
    <t>MDEwOlJlcG9zaXRvcnkxNDg3MzYyNDM=</t>
  </si>
  <si>
    <t>qiurunze123/miaosha</t>
  </si>
  <si>
    <t>https://github.com/qiurunze123/miaosha</t>
  </si>
  <si>
    <t>2018-09-14T04:36:24Z</t>
  </si>
  <si>
    <t>2022-08-25T13:53:48Z</t>
  </si>
  <si>
    <t>MDEwOlJlcG9zaXRvcnk2MTQxMjAyMg==</t>
  </si>
  <si>
    <t>ianstormtaylor/slate</t>
  </si>
  <si>
    <t>https://github.com/ianstormtaylor/slate</t>
  </si>
  <si>
    <t>2016-06-18T01:52:42Z</t>
  </si>
  <si>
    <t>2022-08-25T12:34:51Z</t>
  </si>
  <si>
    <t>2022-08-23T00:32:34Z</t>
  </si>
  <si>
    <t>MDEwOlJlcG9zaXRvcnkxMDgyNTI4OTI=</t>
  </si>
  <si>
    <t>proxyee-down-org/proxyee-down</t>
  </si>
  <si>
    <t>https://github.com/proxyee-down-org/proxyee-down</t>
  </si>
  <si>
    <t>2017-10-25T10:07:27Z</t>
  </si>
  <si>
    <t>2022-08-25T13:47:05Z</t>
  </si>
  <si>
    <t>2018-11-09T05:36:52Z</t>
  </si>
  <si>
    <t>MDEwOlJlcG9zaXRvcnk1MzM3MDk4OA==</t>
  </si>
  <si>
    <t>GoogleChrome/lighthouse</t>
  </si>
  <si>
    <t>https://github.com/GoogleChrome/lighthouse</t>
  </si>
  <si>
    <t>2016-03-08T01:03:11Z</t>
  </si>
  <si>
    <t>2022-08-25T07:30:02Z</t>
  </si>
  <si>
    <t>2022-08-16T20:17:40Z</t>
  </si>
  <si>
    <t>MDEwOlJlcG9zaXRvcnkxNzk2MTM5NzY=</t>
  </si>
  <si>
    <t>PKUanonym/REKCARC-TSC-UHT</t>
  </si>
  <si>
    <t>https://github.com/PKUanonym/REKCARC-TSC-UHT</t>
  </si>
  <si>
    <t>2019-04-05T03:31:23Z</t>
  </si>
  <si>
    <t>2022-08-25T13:05:58Z</t>
  </si>
  <si>
    <t>MDEwOlJlcG9zaXRvcnk2MDI0NjM1OQ==</t>
  </si>
  <si>
    <t>ClickHouse/ClickHouse</t>
  </si>
  <si>
    <t>https://github.com/ClickHouse/ClickHouse</t>
  </si>
  <si>
    <t>2016-06-02T08:28:18Z</t>
  </si>
  <si>
    <t>2022-08-25T13:57:06Z</t>
  </si>
  <si>
    <t>2022-08-23T19:07:03Z</t>
  </si>
  <si>
    <t>MDEwOlJlcG9zaXRvcnkxOTI5MjU4MzM=</t>
  </si>
  <si>
    <t>prisma/prisma</t>
  </si>
  <si>
    <t>https://github.com/prisma/prisma</t>
  </si>
  <si>
    <t>2019-06-20T13:33:47Z</t>
  </si>
  <si>
    <t>2022-08-25T13:57:26Z</t>
  </si>
  <si>
    <t>2022-08-10T08:46:06Z</t>
  </si>
  <si>
    <t>MDEwOlJlcG9zaXRvcnk2ODcyMDg2Nw==</t>
  </si>
  <si>
    <t>firstcontributions/first-contributions</t>
  </si>
  <si>
    <t>https://github.com/firstcontributions/first-contributions</t>
  </si>
  <si>
    <t>2016-09-20T14:35:09Z</t>
  </si>
  <si>
    <t>MDEwOlJlcG9zaXRvcnkyMzMzODcxNg==</t>
  </si>
  <si>
    <t>JedWatson/react-select</t>
  </si>
  <si>
    <t>https://github.com/JedWatson/react-select</t>
  </si>
  <si>
    <t>2014-08-26T04:27:45Z</t>
  </si>
  <si>
    <t>2022-08-25T14:10:37Z</t>
  </si>
  <si>
    <t>2022-06-30T12:59:36Z</t>
  </si>
  <si>
    <t>MDEwOlJlcG9zaXRvcnk0MDIwNDY=</t>
  </si>
  <si>
    <t>parallax/jsPDF</t>
  </si>
  <si>
    <t>https://github.com/parallax/jsPDF</t>
  </si>
  <si>
    <t>2009-12-06T14:56:32Z</t>
  </si>
  <si>
    <t>2022-08-25T13:19:42Z</t>
  </si>
  <si>
    <t>2022-01-28T15:55:26Z</t>
  </si>
  <si>
    <t>MDEwOlJlcG9zaXRvcnkxODI4MDIzNg==</t>
  </si>
  <si>
    <t>GitbookIO/gitbook</t>
  </si>
  <si>
    <t>https://github.com/GitbookIO/gitbook</t>
  </si>
  <si>
    <t>2014-03-31T03:01:56Z</t>
  </si>
  <si>
    <t>2022-08-25T09:05:29Z</t>
  </si>
  <si>
    <t>MDEwOlJlcG9zaXRvcnk5MjgwNzYxNg==</t>
  </si>
  <si>
    <t>byoungd/English-level-up-tips</t>
  </si>
  <si>
    <t>https://github.com/byoungd/English-level-up-tips</t>
  </si>
  <si>
    <t>2017-05-30T07:18:52Z</t>
  </si>
  <si>
    <t>2022-08-25T13:54:49Z</t>
  </si>
  <si>
    <t>MDEwOlJlcG9zaXRvcnkyNzAwNDc0</t>
  </si>
  <si>
    <t>alibaba/fastjson</t>
  </si>
  <si>
    <t>https://github.com/alibaba/fastjson</t>
  </si>
  <si>
    <t>2011-11-03T06:58:52Z</t>
  </si>
  <si>
    <t>2022-08-25T09:29:50Z</t>
  </si>
  <si>
    <t>2022-05-23T00:55:52Z</t>
  </si>
  <si>
    <t>MDEwOlJlcG9zaXRvcnk1OTk5NjQwMQ==</t>
  </si>
  <si>
    <t>YMFE/yapi</t>
  </si>
  <si>
    <t>https://github.com/YMFE/yapi</t>
  </si>
  <si>
    <t>2016-05-30T09:09:09Z</t>
  </si>
  <si>
    <t>2022-08-25T13:39:38Z</t>
  </si>
  <si>
    <t>2021-06-25T03:57:19Z</t>
  </si>
  <si>
    <t>MDEwOlJlcG9zaXRvcnkxMjAzOTUxNzY=</t>
  </si>
  <si>
    <t>alibaba/easyexcel</t>
  </si>
  <si>
    <t>https://github.com/alibaba/easyexcel</t>
  </si>
  <si>
    <t>2018-02-06T03:14:08Z</t>
  </si>
  <si>
    <t>2018-11-29T02:30:50Z</t>
  </si>
  <si>
    <t>MDEwOlJlcG9zaXRvcnkxNzM3MjczMw==</t>
  </si>
  <si>
    <t>OAI/OpenAPI-Specification</t>
  </si>
  <si>
    <t>https://github.com/OAI/OpenAPI-Specification</t>
  </si>
  <si>
    <t>2014-03-03T16:53:36Z</t>
  </si>
  <si>
    <t>2021-02-16T19:30:29Z</t>
  </si>
  <si>
    <t>MDEwOlJlcG9zaXRvcnkxMDI4MzQw</t>
  </si>
  <si>
    <t>ajaxorg/ace</t>
  </si>
  <si>
    <t>https://github.com/ajaxorg/ace</t>
  </si>
  <si>
    <t>2010-10-27T10:43:36Z</t>
  </si>
  <si>
    <t>2022-08-25T10:38:42Z</t>
  </si>
  <si>
    <t>2022-08-17T08:15:06Z</t>
  </si>
  <si>
    <t>MDEwOlJlcG9zaXRvcnk0NTQ1NjgwNA==</t>
  </si>
  <si>
    <t>jobbole/awesome-python-cn</t>
  </si>
  <si>
    <t>https://github.com/jobbole/awesome-python-cn</t>
  </si>
  <si>
    <t>2015-11-03T09:50:50Z</t>
  </si>
  <si>
    <t>2022-08-25T10:50:16Z</t>
  </si>
  <si>
    <t>MDEwOlJlcG9zaXRvcnk4OTI0NzgxMQ==</t>
  </si>
  <si>
    <t>CMU-Perceptual-Computing-Lab/openpose</t>
  </si>
  <si>
    <t>https://github.com/CMU-Perceptual-Computing-Lab/openpose</t>
  </si>
  <si>
    <t>2017-04-24T14:06:31Z</t>
  </si>
  <si>
    <t>2022-08-25T13:46:52Z</t>
  </si>
  <si>
    <t>2020-11-17T05:48:30Z</t>
  </si>
  <si>
    <t>MDEwOlJlcG9zaXRvcnk1MTg2MzU0Nw==</t>
  </si>
  <si>
    <t>ageron/handson-ml</t>
  </si>
  <si>
    <t>https://github.com/ageron/handson-ml</t>
  </si>
  <si>
    <t>2016-02-16T19:48:39Z</t>
  </si>
  <si>
    <t>2022-08-25T09:43:42Z</t>
  </si>
  <si>
    <t>MDEwOlJlcG9zaXRvcnk3NjA3MDc1</t>
  </si>
  <si>
    <t>CamDavidsonPilon/Probabilistic-Programming-and-Bayesian-Methods-for-Hackers</t>
  </si>
  <si>
    <t>https://github.com/CamDavidsonPilon/Probabilistic-Programming-and-Bayesian-Methods-for-Hackers</t>
  </si>
  <si>
    <t>2013-01-14T15:46:28Z</t>
  </si>
  <si>
    <t>2022-08-25T11:25:55Z</t>
  </si>
  <si>
    <t>MDEwOlJlcG9zaXRvcnkxMTYyMzc4MjM=</t>
  </si>
  <si>
    <t>lenve/vhr</t>
  </si>
  <si>
    <t>https://github.com/lenve/vhr</t>
  </si>
  <si>
    <t>2018-01-04T08:57:51Z</t>
  </si>
  <si>
    <t>2022-08-25T13:56:47Z</t>
  </si>
  <si>
    <t>MDEwOlJlcG9zaXRvcnkxNTE2MTk3MTc=</t>
  </si>
  <si>
    <t>google-research/google-research</t>
  </si>
  <si>
    <t>https://github.com/google-research/google-research</t>
  </si>
  <si>
    <t>2018-10-04T18:42:48Z</t>
  </si>
  <si>
    <t>2022-08-25T13:04:33Z</t>
  </si>
  <si>
    <t>MDEwOlJlcG9zaXRvcnk2OTQ5NTE3MA==</t>
  </si>
  <si>
    <t>fastify/fastify</t>
  </si>
  <si>
    <t>https://github.com/fastify/fastify</t>
  </si>
  <si>
    <t>2016-09-28T19:10:14Z</t>
  </si>
  <si>
    <t>2022-08-25T12:04:24Z</t>
  </si>
  <si>
    <t>2022-08-19T08:53:36Z</t>
  </si>
  <si>
    <t>MDEwOlJlcG9zaXRvcnk1OTc4Nzk=</t>
  </si>
  <si>
    <t>Automattic/mongoose</t>
  </si>
  <si>
    <t>https://github.com/Automattic/mongoose</t>
  </si>
  <si>
    <t>2010-04-06T21:39:05Z</t>
  </si>
  <si>
    <t>2022-08-25T09:25:51Z</t>
  </si>
  <si>
    <t>2022-08-25T01:29:16Z</t>
  </si>
  <si>
    <t>MDEwOlJlcG9zaXRvcnkyNTMxNTY0Mw==</t>
  </si>
  <si>
    <t>nylas/nylas-mail</t>
  </si>
  <si>
    <t>https://github.com/nylas/nylas-mail</t>
  </si>
  <si>
    <t>2014-10-16T18:29:12Z</t>
  </si>
  <si>
    <t>2022-08-25T03:15:51Z</t>
  </si>
  <si>
    <t>2017-04-18T06:10:26Z</t>
  </si>
  <si>
    <t>MDEwOlJlcG9zaXRvcnk1NjM1Mzc0MA==</t>
  </si>
  <si>
    <t>kubernetes/minikube</t>
  </si>
  <si>
    <t>https://github.com/kubernetes/minikube</t>
  </si>
  <si>
    <t>2016-04-15T22:38:35Z</t>
  </si>
  <si>
    <t>2022-08-25T12:35:38Z</t>
  </si>
  <si>
    <t>2022-08-02T21:45:19Z</t>
  </si>
  <si>
    <t>MDEwOlJlcG9zaXRvcnkxMjI0NDQyNg==</t>
  </si>
  <si>
    <t>rstacruz/nprogress</t>
  </si>
  <si>
    <t>https://github.com/rstacruz/nprogress</t>
  </si>
  <si>
    <t>2013-08-20T13:58:02Z</t>
  </si>
  <si>
    <t>2022-08-25T13:22:33Z</t>
  </si>
  <si>
    <t>2015-05-13T10:31:27Z</t>
  </si>
  <si>
    <t>MDEwOlJlcG9zaXRvcnkyMTU1Mjk3MQ==</t>
  </si>
  <si>
    <t>alebcay/awesome-shell</t>
  </si>
  <si>
    <t>https://github.com/alebcay/awesome-shell</t>
  </si>
  <si>
    <t>2014-07-07T01:57:42Z</t>
  </si>
  <si>
    <t>2022-08-25T13:28:49Z</t>
  </si>
  <si>
    <t>MDEwOlJlcG9zaXRvcnkzNTc1NjM1MQ==</t>
  </si>
  <si>
    <t>nagadomi/waifu2x</t>
  </si>
  <si>
    <t>https://github.com/nagadomi/waifu2x</t>
  </si>
  <si>
    <t>2015-05-17T07:29:15Z</t>
  </si>
  <si>
    <t>2022-08-25T11:53:09Z</t>
  </si>
  <si>
    <t>2018-11-08T19:44:27Z</t>
  </si>
  <si>
    <t>MDEwOlJlcG9zaXRvcnk4NDUzMzE1OA==</t>
  </si>
  <si>
    <t>yunjey/pytorch-tutorial</t>
  </si>
  <si>
    <t>https://github.com/yunjey/pytorch-tutorial</t>
  </si>
  <si>
    <t>2017-03-10T07:41:47Z</t>
  </si>
  <si>
    <t>2022-08-25T13:16:15Z</t>
  </si>
  <si>
    <t>MDEwOlJlcG9zaXRvcnk0NzkzMzky</t>
  </si>
  <si>
    <t>sqlmapproject/sqlmap</t>
  </si>
  <si>
    <t>https://github.com/sqlmapproject/sqlmap</t>
  </si>
  <si>
    <t>2012-06-26T09:52:15Z</t>
  </si>
  <si>
    <t>2022-08-25T13:41:06Z</t>
  </si>
  <si>
    <t>2022-01-03T10:32:51Z</t>
  </si>
  <si>
    <t>MDEwOlJlcG9zaXRvcnk3NjEzMjU3</t>
  </si>
  <si>
    <t>SeleniumHQ/selenium</t>
  </si>
  <si>
    <t>https://github.com/SeleniumHQ/selenium</t>
  </si>
  <si>
    <t>2013-01-14T21:40:56Z</t>
  </si>
  <si>
    <t>2022-08-25T13:28:56Z</t>
  </si>
  <si>
    <t>2022-08-09T10:22:08Z</t>
  </si>
  <si>
    <t>MDEwOlJlcG9zaXRvcnk5NTgzMTQ=</t>
  </si>
  <si>
    <t>remy/nodemon</t>
  </si>
  <si>
    <t>https://github.com/remy/nodemon</t>
  </si>
  <si>
    <t>2010-10-03T12:50:52Z</t>
  </si>
  <si>
    <t>2022-08-25T14:06:30Z</t>
  </si>
  <si>
    <t>2022-07-05T16:23:04Z</t>
  </si>
  <si>
    <t>MDEwOlJlcG9zaXRvcnkzMTM0MTk=</t>
  </si>
  <si>
    <t>SDWebImage/SDWebImage</t>
  </si>
  <si>
    <t>https://github.com/SDWebImage/SDWebImage</t>
  </si>
  <si>
    <t>2009-09-21T17:39:19Z</t>
  </si>
  <si>
    <t>2022-08-25T09:33:03Z</t>
  </si>
  <si>
    <t>2022-07-23T15:09:36Z</t>
  </si>
  <si>
    <t>MDEwOlJlcG9zaXRvcnkxODAxOTA4NTQ=</t>
  </si>
  <si>
    <t>appwrite/appwrite</t>
  </si>
  <si>
    <t>https://github.com/appwrite/appwrite</t>
  </si>
  <si>
    <t>2019-04-08T16:36:25Z</t>
  </si>
  <si>
    <t>2022-08-25T14:10:18Z</t>
  </si>
  <si>
    <t>2022-07-25T16:24:28Z</t>
  </si>
  <si>
    <t>MDEwOlJlcG9zaXRvcnk5MDc5MzQxOA==</t>
  </si>
  <si>
    <t>sharkdp/fd</t>
  </si>
  <si>
    <t>https://github.com/sharkdp/fd</t>
  </si>
  <si>
    <t>2017-05-09T21:27:10Z</t>
  </si>
  <si>
    <t>2022-08-25T13:37:41Z</t>
  </si>
  <si>
    <t>2022-05-29T09:21:45Z</t>
  </si>
  <si>
    <t>MDEwOlJlcG9zaXRvcnk0ODE4NzI=</t>
  </si>
  <si>
    <t>hashicorp/vagrant</t>
  </si>
  <si>
    <t>https://github.com/hashicorp/vagrant</t>
  </si>
  <si>
    <t>2010-01-21T08:34:27Z</t>
  </si>
  <si>
    <t>2022-08-25T07:49:28Z</t>
  </si>
  <si>
    <t>2022-08-05T22:16:44Z</t>
  </si>
  <si>
    <t>MDEwOlJlcG9zaXRvcnk0MDM3MTk3</t>
  </si>
  <si>
    <t>ycm-core/YouCompleteMe</t>
  </si>
  <si>
    <t>https://github.com/ycm-core/YouCompleteMe</t>
  </si>
  <si>
    <t>2012-04-16T03:12:14Z</t>
  </si>
  <si>
    <t>2022-08-25T11:58:19Z</t>
  </si>
  <si>
    <t>MDEwOlJlcG9zaXRvcnkxOTMyMTU1NTQ=</t>
  </si>
  <si>
    <t>n8n-io/n8n</t>
  </si>
  <si>
    <t>https://github.com/n8n-io/n8n</t>
  </si>
  <si>
    <t>2019-06-22T09:24:21Z</t>
  </si>
  <si>
    <t>2022-08-25T13:35:32Z</t>
  </si>
  <si>
    <t>MDEwOlJlcG9zaXRvcnkyNjIyOTYxMjI=</t>
  </si>
  <si>
    <t>PaddlePaddle/PaddleOCR</t>
  </si>
  <si>
    <t>https://github.com/PaddlePaddle/PaddleOCR</t>
  </si>
  <si>
    <t>2020-05-08T10:38:16Z</t>
  </si>
  <si>
    <t>2022-08-25T11:09:37Z</t>
  </si>
  <si>
    <t>2022-08-24T08:57:31Z</t>
  </si>
  <si>
    <t>MDEwOlJlcG9zaXRvcnkxMTg4NTg3Mzk=</t>
  </si>
  <si>
    <t>dwmkerr/hacker-laws</t>
  </si>
  <si>
    <t>https://github.com/dwmkerr/hacker-laws</t>
  </si>
  <si>
    <t>2018-01-25T03:46:34Z</t>
  </si>
  <si>
    <t>2022-08-25T11:29:06Z</t>
  </si>
  <si>
    <t>2020-10-01T10:14:58Z</t>
  </si>
  <si>
    <t>MDEwOlJlcG9zaXRvcnk0NTQzMTg5OA==</t>
  </si>
  <si>
    <t>bvaughn/react-virtualized</t>
  </si>
  <si>
    <t>https://github.com/bvaughn/react-virtualized</t>
  </si>
  <si>
    <t>2015-11-03T00:48:07Z</t>
  </si>
  <si>
    <t>2022-08-25T12:00:49Z</t>
  </si>
  <si>
    <t>2020-12-18T22:14:32Z</t>
  </si>
  <si>
    <t>MDEwOlJlcG9zaXRvcnkxMzE3ODk0OTQ=</t>
  </si>
  <si>
    <t>wuyouzhuguli/SpringAll</t>
  </si>
  <si>
    <t>https://github.com/wuyouzhuguli/SpringAll</t>
  </si>
  <si>
    <t>2018-05-02T02:48:44Z</t>
  </si>
  <si>
    <t>2022-08-25T14:02:30Z</t>
  </si>
  <si>
    <t>MDEwOlJlcG9zaXRvcnk1MDcwMzg5</t>
  </si>
  <si>
    <t>greenrobot/EventBus</t>
  </si>
  <si>
    <t>https://github.com/greenrobot/EventBus</t>
  </si>
  <si>
    <t>2012-07-16T16:55:40Z</t>
  </si>
  <si>
    <t>2022-08-25T06:38:56Z</t>
  </si>
  <si>
    <t>2021-12-08T10:51:14Z</t>
  </si>
  <si>
    <t>MDEwOlJlcG9zaXRvcnkyMjM2MjA5OQ==</t>
  </si>
  <si>
    <t>johnpapa/angular-styleguide</t>
  </si>
  <si>
    <t>https://github.com/johnpapa/angular-styleguide</t>
  </si>
  <si>
    <t>2014-07-29T00:07:51Z</t>
  </si>
  <si>
    <t>2022-08-25T05:40:02Z</t>
  </si>
  <si>
    <t>MDEwOlJlcG9zaXRvcnkyMTQ2NzExMA==</t>
  </si>
  <si>
    <t>explosion/spaCy</t>
  </si>
  <si>
    <t>https://github.com/explosion/spaCy</t>
  </si>
  <si>
    <t>2014-07-03T15:15:40Z</t>
  </si>
  <si>
    <t>2022-08-25T12:12:48Z</t>
  </si>
  <si>
    <t>2022-07-26T10:52:38Z</t>
  </si>
  <si>
    <t>MDEwOlJlcG9zaXRvcnkyODEwNDU1</t>
  </si>
  <si>
    <t>ggreer/the_silver_searcher</t>
  </si>
  <si>
    <t>https://github.com/ggreer/the_silver_searcher</t>
  </si>
  <si>
    <t>2011-11-19T19:50:47Z</t>
  </si>
  <si>
    <t>2022-08-25T06:06:04Z</t>
  </si>
  <si>
    <t>MDEwOlJlcG9zaXRvcnkxOTY4MTM3NTA=</t>
  </si>
  <si>
    <t>Light-City/CPlusPlusThings</t>
  </si>
  <si>
    <t>https://github.com/Light-City/CPlusPlusThings</t>
  </si>
  <si>
    <t>2019-07-14T08:45:45Z</t>
  </si>
  <si>
    <t>2022-08-25T13:46:58Z</t>
  </si>
  <si>
    <t>MDEwOlJlcG9zaXRvcnkxMzEyNDgwMg==</t>
  </si>
  <si>
    <t>influxdata/influxdb</t>
  </si>
  <si>
    <t>https://github.com/influxdata/influxdb</t>
  </si>
  <si>
    <t>2013-09-26T14:31:10Z</t>
  </si>
  <si>
    <t>2022-08-25T12:50:19Z</t>
  </si>
  <si>
    <t>2022-08-18T19:37:34Z</t>
  </si>
  <si>
    <t>MDEwOlJlcG9zaXRvcnkxNDMxNTQ3</t>
  </si>
  <si>
    <t>encode/django-rest-framework</t>
  </si>
  <si>
    <t>https://github.com/encode/django-rest-framework</t>
  </si>
  <si>
    <t>2011-03-02T17:13:56Z</t>
  </si>
  <si>
    <t>2022-08-25T12:59:02Z</t>
  </si>
  <si>
    <t>2021-03-29T14:59:05Z</t>
  </si>
  <si>
    <t>MDEwOlJlcG9zaXRvcnk2NDM1NTQyOQ==</t>
  </si>
  <si>
    <t>iview/iview</t>
  </si>
  <si>
    <t>https://github.com/iview/iview</t>
  </si>
  <si>
    <t>2016-07-28T01:52:59Z</t>
  </si>
  <si>
    <t>2022-08-25T09:52:23Z</t>
  </si>
  <si>
    <t>2019-12-02T06:28:54Z</t>
  </si>
  <si>
    <t>MDEwOlJlcG9zaXRvcnkxMTI3NjE0Nw==</t>
  </si>
  <si>
    <t>cmderdev/cmder</t>
  </si>
  <si>
    <t>https://github.com/cmderdev/cmder</t>
  </si>
  <si>
    <t>2013-07-09T07:44:22Z</t>
  </si>
  <si>
    <t>2022-08-25T11:44:04Z</t>
  </si>
  <si>
    <t>2022-01-15T21:04:17Z</t>
  </si>
  <si>
    <t>MDEwOlJlcG9zaXRvcnk3NTg3MDM4</t>
  </si>
  <si>
    <t>alibaba/canal</t>
  </si>
  <si>
    <t>https://github.com/alibaba/canal</t>
  </si>
  <si>
    <t>2013-01-13T10:59:52Z</t>
  </si>
  <si>
    <t>2022-08-25T10:50:18Z</t>
  </si>
  <si>
    <t>2022-08-11T02:51:34Z</t>
  </si>
  <si>
    <t>MDEwOlJlcG9zaXRvcnk2MDMyNTA2Mg==</t>
  </si>
  <si>
    <t>terryum/awesome-deep-learning-papers</t>
  </si>
  <si>
    <t>https://github.com/terryum/awesome-deep-learning-papers</t>
  </si>
  <si>
    <t>2016-06-03T06:48:30Z</t>
  </si>
  <si>
    <t>2022-08-25T13:17:59Z</t>
  </si>
  <si>
    <t>MDEwOlJlcG9zaXRvcnkxNjQxNDA3NTY=</t>
  </si>
  <si>
    <t>files-community/Files</t>
  </si>
  <si>
    <t>https://github.com/files-community/Files</t>
  </si>
  <si>
    <t>2019-01-04T18:19:14Z</t>
  </si>
  <si>
    <t>2022-08-25T13:43:36Z</t>
  </si>
  <si>
    <t>2022-08-15T04:04:09Z</t>
  </si>
  <si>
    <t>MDEwOlJlcG9zaXRvcnkxMjQyNTcyMzM=</t>
  </si>
  <si>
    <t>pmndrs/react-spring</t>
  </si>
  <si>
    <t>https://github.com/pmndrs/react-spring</t>
  </si>
  <si>
    <t>2018-03-07T15:39:32Z</t>
  </si>
  <si>
    <t>2022-08-25T12:57:23Z</t>
  </si>
  <si>
    <t>2022-07-23T07:48:20Z</t>
  </si>
  <si>
    <t>MDEwOlJlcG9zaXRvcnk2MzQ4NDYzMg==</t>
  </si>
  <si>
    <t>facebookresearch/fastText</t>
  </si>
  <si>
    <t>https://github.com/facebookresearch/fastText</t>
  </si>
  <si>
    <t>2016-07-16T13:38:42Z</t>
  </si>
  <si>
    <t>2022-08-25T11:08:36Z</t>
  </si>
  <si>
    <t>2020-04-28T09:40:33Z</t>
  </si>
  <si>
    <t>MDEwOlJlcG9zaXRvcnk1OTY1MjkyOA==</t>
  </si>
  <si>
    <t>akveo/ngx-admin</t>
  </si>
  <si>
    <t>https://github.com/akveo/ngx-admin</t>
  </si>
  <si>
    <t>2016-05-25T10:09:03Z</t>
  </si>
  <si>
    <t>2022-08-25T12:38:37Z</t>
  </si>
  <si>
    <t>2021-10-08T09:14:18Z</t>
  </si>
  <si>
    <t>MDEwOlJlcG9zaXRvcnkyMDcxMTc5OTI=</t>
  </si>
  <si>
    <t>viraptor/reverse-interview</t>
  </si>
  <si>
    <t>https://github.com/viraptor/reverse-interview</t>
  </si>
  <si>
    <t>2019-09-08T13:38:40Z</t>
  </si>
  <si>
    <t>2022-08-25T13:21:55Z</t>
  </si>
  <si>
    <t>MDEwOlJlcG9zaXRvcnkzOTM1NzE1OTk=</t>
  </si>
  <si>
    <t>babysor/MockingBird</t>
  </si>
  <si>
    <t>https://github.com/babysor/MockingBird</t>
  </si>
  <si>
    <t>2021-08-07T03:53:39Z</t>
  </si>
  <si>
    <t>2022-08-25T14:04:01Z</t>
  </si>
  <si>
    <t>2021-10-23T02:25:43Z</t>
  </si>
  <si>
    <t>MDEwOlJlcG9zaXRvcnk3MjQwOTU0</t>
  </si>
  <si>
    <t>powerline/fonts</t>
  </si>
  <si>
    <t>https://github.com/powerline/fonts</t>
  </si>
  <si>
    <t>2012-12-19T13:31:50Z</t>
  </si>
  <si>
    <t>2022-08-25T10:35:07Z</t>
  </si>
  <si>
    <t>2015-11-18T11:24:58Z</t>
  </si>
  <si>
    <t>MDEwOlJlcG9zaXRvcnk5MzE1MjIyMw==</t>
  </si>
  <si>
    <t>scwang90/SmartRefreshLayout</t>
  </si>
  <si>
    <t>https://github.com/scwang90/SmartRefreshLayout</t>
  </si>
  <si>
    <t>2017-06-02T09:52:50Z</t>
  </si>
  <si>
    <t>2022-08-24T08:00:22Z</t>
  </si>
  <si>
    <t>2021-12-03T03:29:02Z</t>
  </si>
  <si>
    <t>MDEwOlJlcG9zaXRvcnkzMjg4MzEyNDQ=</t>
  </si>
  <si>
    <t>ibraheemdev/modern-unix</t>
  </si>
  <si>
    <t>https://github.com/ibraheemdev/modern-unix</t>
  </si>
  <si>
    <t>2021-01-12T00:50:14Z</t>
  </si>
  <si>
    <t>2022-08-25T14:05:33Z</t>
  </si>
  <si>
    <t>MDEwOlJlcG9zaXRvcnkzNzQ0ODQ1MQ==</t>
  </si>
  <si>
    <t>mattermost/mattermost-server</t>
  </si>
  <si>
    <t>https://github.com/mattermost/mattermost-server</t>
  </si>
  <si>
    <t>2015-06-15T06:50:02Z</t>
  </si>
  <si>
    <t>2022-08-25T12:58:09Z</t>
  </si>
  <si>
    <t>2022-08-17T13:21:36Z</t>
  </si>
  <si>
    <t>MDEwOlJlcG9zaXRvcnkxODcyMzgzNg==</t>
  </si>
  <si>
    <t>dromara/hutool</t>
  </si>
  <si>
    <t>https://github.com/dromara/hutool</t>
  </si>
  <si>
    <t>2014-04-13T07:23:51Z</t>
  </si>
  <si>
    <t>2022-08-25T13:45:32Z</t>
  </si>
  <si>
    <t>2022-07-29T15:52:58Z</t>
  </si>
  <si>
    <t>MDEwOlJlcG9zaXRvcnkxMzc0NTE0MDM=</t>
  </si>
  <si>
    <t>alibaba/nacos</t>
  </si>
  <si>
    <t>https://github.com/alibaba/nacos</t>
  </si>
  <si>
    <t>2018-06-15T06:49:27Z</t>
  </si>
  <si>
    <t>2022-08-25T11:27:58Z</t>
  </si>
  <si>
    <t>2022-08-08T10:12:15Z</t>
  </si>
  <si>
    <t>MDEwOlJlcG9zaXRvcnkyMTgxMTUzMDM=</t>
  </si>
  <si>
    <t>vercel/swr</t>
  </si>
  <si>
    <t>https://github.com/vercel/swr</t>
  </si>
  <si>
    <t>2019-10-28T18:16:01Z</t>
  </si>
  <si>
    <t>2022-08-25T14:04:25Z</t>
  </si>
  <si>
    <t>2022-07-04T22:28:57Z</t>
  </si>
  <si>
    <t>MDEwOlJlcG9zaXRvcnkzMDIxNTYzMA==</t>
  </si>
  <si>
    <t>go-kit/kit</t>
  </si>
  <si>
    <t>https://github.com/go-kit/kit</t>
  </si>
  <si>
    <t>2015-02-03T00:01:19Z</t>
  </si>
  <si>
    <t>2022-08-25T13:55:29Z</t>
  </si>
  <si>
    <t>2021-09-18T19:40:17Z</t>
  </si>
  <si>
    <t>MDEwOlJlcG9zaXRvcnkxNTQ2NDgxMTI=</t>
  </si>
  <si>
    <t>hollischuang/toBeTopJavaer</t>
  </si>
  <si>
    <t>https://github.com/hollischuang/toBeTopJavaer</t>
  </si>
  <si>
    <t>2018-10-25T09:54:54Z</t>
  </si>
  <si>
    <t>2022-08-25T12:55:25Z</t>
  </si>
  <si>
    <t>MDEwOlJlcG9zaXRvcnk0NTA1NTY5Mw==</t>
  </si>
  <si>
    <t>balena-io/etcher</t>
  </si>
  <si>
    <t>https://github.com/balena-io/etcher</t>
  </si>
  <si>
    <t>2015-10-27T16:53:23Z</t>
  </si>
  <si>
    <t>2022-08-25T05:24:29Z</t>
  </si>
  <si>
    <t>2022-04-22T13:47:30Z</t>
  </si>
  <si>
    <t>MDEwOlJlcG9zaXRvcnkyNjkzMzYxNDg=</t>
  </si>
  <si>
    <t>sickcodes/Docker-OSX</t>
  </si>
  <si>
    <t>https://github.com/sickcodes/Docker-OSX</t>
  </si>
  <si>
    <t>2020-06-04T11:01:37Z</t>
  </si>
  <si>
    <t>2022-08-25T13:29:32Z</t>
  </si>
  <si>
    <t>MDEwOlJlcG9zaXRvcnkxMTUxMTAxODE=</t>
  </si>
  <si>
    <t>swc-project/swc</t>
  </si>
  <si>
    <t>https://github.com/swc-project/swc</t>
  </si>
  <si>
    <t>2017-12-22T11:40:14Z</t>
  </si>
  <si>
    <t>2022-08-25T13:48:50Z</t>
  </si>
  <si>
    <t>2022-08-23T03:33:14Z</t>
  </si>
  <si>
    <t>MDEwOlJlcG9zaXRvcnkxODczMzU4MTA=</t>
  </si>
  <si>
    <t>jesseduffield/lazydocker</t>
  </si>
  <si>
    <t>https://github.com/jesseduffield/lazydocker</t>
  </si>
  <si>
    <t>2019-05-18T08:53:50Z</t>
  </si>
  <si>
    <t>2022-08-25T11:10:08Z</t>
  </si>
  <si>
    <t>2022-05-11T12:13:37Z</t>
  </si>
  <si>
    <t>MDEwOlJlcG9zaXRvcnkzMTUwNDQ5MQ==</t>
  </si>
  <si>
    <t>labstack/echo</t>
  </si>
  <si>
    <t>https://github.com/labstack/echo</t>
  </si>
  <si>
    <t>2015-03-01T17:43:01Z</t>
  </si>
  <si>
    <t>2022-08-25T12:17:22Z</t>
  </si>
  <si>
    <t>2022-08-10T20:12:40Z</t>
  </si>
  <si>
    <t>MDEwOlJlcG9zaXRvcnkyNDU4NjMwOA==</t>
  </si>
  <si>
    <t>cfenollosa/os-tutorial</t>
  </si>
  <si>
    <t>https://github.com/cfenollosa/os-tutorial</t>
  </si>
  <si>
    <t>2014-09-29T08:39:34Z</t>
  </si>
  <si>
    <t>MDEwOlJlcG9zaXRvcnkyOTc0OTYzNQ==</t>
  </si>
  <si>
    <t>donnemartin/data-science-ipython-notebooks</t>
  </si>
  <si>
    <t>https://github.com/donnemartin/data-science-ipython-notebooks</t>
  </si>
  <si>
    <t>2015-01-23T19:38:29Z</t>
  </si>
  <si>
    <t>2022-08-25T13:34:25Z</t>
  </si>
  <si>
    <t>MDEwOlJlcG9zaXRvcnkxMTU3MjA1NzU=</t>
  </si>
  <si>
    <t>immerjs/immer</t>
  </si>
  <si>
    <t>https://github.com/immerjs/immer</t>
  </si>
  <si>
    <t>2017-12-29T12:25:47Z</t>
  </si>
  <si>
    <t>2022-08-25T11:34:23Z</t>
  </si>
  <si>
    <t>2022-06-13T11:28:05Z</t>
  </si>
  <si>
    <t>MDEwOlJlcG9zaXRvcnkxMDU2NzE5Nw==</t>
  </si>
  <si>
    <t>dokku/dokku</t>
  </si>
  <si>
    <t>https://github.com/dokku/dokku</t>
  </si>
  <si>
    <t>2013-06-08T10:26:57Z</t>
  </si>
  <si>
    <t>2022-08-25T09:21:53Z</t>
  </si>
  <si>
    <t>2022-08-18T20:53:49Z</t>
  </si>
  <si>
    <t>MDEwOlJlcG9zaXRvcnkxMTI3ODU0MTQ=</t>
  </si>
  <si>
    <t>alibaba/spring-cloud-alibaba</t>
  </si>
  <si>
    <t>https://github.com/alibaba/spring-cloud-alibaba</t>
  </si>
  <si>
    <t>2017-12-01T20:49:15Z</t>
  </si>
  <si>
    <t>2022-08-25T11:05:05Z</t>
  </si>
  <si>
    <t>2022-06-24T03:59:53Z</t>
  </si>
  <si>
    <t>MDEwOlJlcG9zaXRvcnk2OTM0Mzk1</t>
  </si>
  <si>
    <t>facebook/rocksdb</t>
  </si>
  <si>
    <t>https://github.com/facebook/rocksdb</t>
  </si>
  <si>
    <t>2012-11-30T06:16:18Z</t>
  </si>
  <si>
    <t>2022-08-25T11:51:15Z</t>
  </si>
  <si>
    <t>2022-08-24T22:36:30Z</t>
  </si>
  <si>
    <t>MDEwOlJlcG9zaXRvcnk1MzYzOTA5OQ==</t>
  </si>
  <si>
    <t>jamiebuilds/the-super-tiny-compiler</t>
  </si>
  <si>
    <t>https://github.com/jamiebuilds/the-super-tiny-compiler</t>
  </si>
  <si>
    <t>2016-03-11T04:19:18Z</t>
  </si>
  <si>
    <t>2022-08-25T12:36:15Z</t>
  </si>
  <si>
    <t>MDEwOlJlcG9zaXRvcnkyMjA2OTUz</t>
  </si>
  <si>
    <t>tj/commander.js</t>
  </si>
  <si>
    <t>https://github.com/tj/commander.js</t>
  </si>
  <si>
    <t>2011-08-14T21:33:58Z</t>
  </si>
  <si>
    <t>2022-08-25T13:59:21Z</t>
  </si>
  <si>
    <t>2022-07-15T06:17:59Z</t>
  </si>
  <si>
    <t>MDEwOlJlcG9zaXRvcnkxMDM5NTMwNTk=</t>
  </si>
  <si>
    <t>mbeaudru/modern-js-cheatsheet</t>
  </si>
  <si>
    <t>https://github.com/mbeaudru/modern-js-cheatsheet</t>
  </si>
  <si>
    <t>2017-09-18T14:56:00Z</t>
  </si>
  <si>
    <t>2022-08-25T13:20:20Z</t>
  </si>
  <si>
    <t>MDEwOlJlcG9zaXRvcnkxMjYxNzg2ODM=</t>
  </si>
  <si>
    <t>halo-dev/halo</t>
  </si>
  <si>
    <t>https://github.com/halo-dev/halo</t>
  </si>
  <si>
    <t>2018-03-21T12:56:52Z</t>
  </si>
  <si>
    <t>2022-08-25T12:52:01Z</t>
  </si>
  <si>
    <t>2022-07-07T03:44:11Z</t>
  </si>
  <si>
    <t>MDEwOlJlcG9zaXRvcnkzNTQ0NDI0</t>
  </si>
  <si>
    <t>httpie/httpie</t>
  </si>
  <si>
    <t>https://github.com/httpie/httpie</t>
  </si>
  <si>
    <t>2012-02-25T12:39:13Z</t>
  </si>
  <si>
    <t>2022-08-25T12:55:37Z</t>
  </si>
  <si>
    <t>2022-05-06T07:08:16Z</t>
  </si>
  <si>
    <t>MDEwOlJlcG9zaXRvcnkxMzU2MTQwNjk=</t>
  </si>
  <si>
    <t>sudheerj/reactjs-interview-questions</t>
  </si>
  <si>
    <t>https://github.com/sudheerj/reactjs-interview-questions</t>
  </si>
  <si>
    <t>2018-05-31T17:17:01Z</t>
  </si>
  <si>
    <t>2022-08-25T13:38:22Z</t>
  </si>
  <si>
    <t>MDEwOlJlcG9zaXRvcnkxMTQ0NjYxNDU=</t>
  </si>
  <si>
    <t>yewstack/yew</t>
  </si>
  <si>
    <t>https://github.com/yewstack/yew</t>
  </si>
  <si>
    <t>2017-12-16T14:19:02Z</t>
  </si>
  <si>
    <t>2021-12-11T20:13:13Z</t>
  </si>
  <si>
    <t>MDEwOlJlcG9zaXRvcnkyODE5NzUzMTA=</t>
  </si>
  <si>
    <t>type-challenges/type-challenges</t>
  </si>
  <si>
    <t>https://github.com/type-challenges/type-challenges</t>
  </si>
  <si>
    <t>2020-07-23T14:33:11Z</t>
  </si>
  <si>
    <t>2022-08-25T13:49:28Z</t>
  </si>
  <si>
    <t>MDEwOlJlcG9zaXRvcnkzNDQ1MzA2MA==</t>
  </si>
  <si>
    <t>sindresorhus/awesome-electron</t>
  </si>
  <si>
    <t>https://github.com/sindresorhus/awesome-electron</t>
  </si>
  <si>
    <t>2015-04-23T11:48:53Z</t>
  </si>
  <si>
    <t>2022-08-25T13:59:07Z</t>
  </si>
  <si>
    <t>MDEwOlJlcG9zaXRvcnkxMzg4NjQ3Ng==</t>
  </si>
  <si>
    <t>zsh-users/zsh-autosuggestions</t>
  </si>
  <si>
    <t>https://github.com/zsh-users/zsh-autosuggestions</t>
  </si>
  <si>
    <t>2013-10-26T16:09:37Z</t>
  </si>
  <si>
    <t>2022-08-25T14:02:14Z</t>
  </si>
  <si>
    <t>MDEwOlJlcG9zaXRvcnk3OTUxMDE2Nw==</t>
  </si>
  <si>
    <t>pypa/pipenv</t>
  </si>
  <si>
    <t>https://github.com/pypa/pipenv</t>
  </si>
  <si>
    <t>2017-01-20T00:44:02Z</t>
  </si>
  <si>
    <t>2022-08-25T13:38:31Z</t>
  </si>
  <si>
    <t>2022-08-24T21:07:25Z</t>
  </si>
  <si>
    <t>MDEwOlJlcG9zaXRvcnk5OTU3NTA=</t>
  </si>
  <si>
    <t>VundleVim/Vundle.vim</t>
  </si>
  <si>
    <t>https://github.com/VundleVim/Vundle.vim</t>
  </si>
  <si>
    <t>2010-10-17T23:17:53Z</t>
  </si>
  <si>
    <t>2022-08-25T10:02:01Z</t>
  </si>
  <si>
    <t>MDEwOlJlcG9zaXRvcnkzNjAyMTIz</t>
  </si>
  <si>
    <t>hammerjs/hammer.js</t>
  </si>
  <si>
    <t>https://github.com/hammerjs/hammer.js</t>
  </si>
  <si>
    <t>2012-03-02T12:58:28Z</t>
  </si>
  <si>
    <t>2022-08-25T13:05:57Z</t>
  </si>
  <si>
    <t>MDEwOlJlcG9zaXRvcnkxODY2Njc1OA==</t>
  </si>
  <si>
    <t>pjreddie/darknet</t>
  </si>
  <si>
    <t>https://github.com/pjreddie/darknet</t>
  </si>
  <si>
    <t>2014-04-11T07:59:16Z</t>
  </si>
  <si>
    <t>2022-08-25T14:12:52Z</t>
  </si>
  <si>
    <t>MDEwOlJlcG9zaXRvcnkxNjQ2MDgyMjI=</t>
  </si>
  <si>
    <t>alibaba/flutter-go</t>
  </si>
  <si>
    <t>https://github.com/alibaba/flutter-go</t>
  </si>
  <si>
    <t>2019-01-08T09:03:40Z</t>
  </si>
  <si>
    <t>2022-08-25T12:37:38Z</t>
  </si>
  <si>
    <t>2019-01-29T07:21:03Z</t>
  </si>
  <si>
    <t>MDEwOlJlcG9zaXRvcnkxMTYyMDY2OQ==</t>
  </si>
  <si>
    <t>CodeHubApp/CodeHub</t>
  </si>
  <si>
    <t>https://github.com/CodeHubApp/CodeHub</t>
  </si>
  <si>
    <t>2013-07-23T22:19:57Z</t>
  </si>
  <si>
    <t>2022-08-25T01:24:03Z</t>
  </si>
  <si>
    <t>2016-02-07T05:34:42Z</t>
  </si>
  <si>
    <t>MDEwOlJlcG9zaXRvcnkxNjU4NzI4Mw==</t>
  </si>
  <si>
    <t>dmlc/xgboost</t>
  </si>
  <si>
    <t>https://github.com/dmlc/xgboost</t>
  </si>
  <si>
    <t>2014-02-06T17:28:03Z</t>
  </si>
  <si>
    <t>2022-08-25T12:14:58Z</t>
  </si>
  <si>
    <t>2022-08-22T08:36:38Z</t>
  </si>
  <si>
    <t>MDEwOlJlcG9zaXRvcnkxMjIyNjc4Ng==</t>
  </si>
  <si>
    <t>lovell/sharp</t>
  </si>
  <si>
    <t>https://github.com/lovell/sharp</t>
  </si>
  <si>
    <t>2013-08-19T20:24:24Z</t>
  </si>
  <si>
    <t>2022-08-25T10:16:12Z</t>
  </si>
  <si>
    <t>2022-06-22T15:44:16Z</t>
  </si>
  <si>
    <t>MDEwOlJlcG9zaXRvcnkyNzAxNzE1Njc=</t>
  </si>
  <si>
    <t>freefq/free</t>
  </si>
  <si>
    <t>https://github.com/freefq/free</t>
  </si>
  <si>
    <t>2020-06-07T02:48:33Z</t>
  </si>
  <si>
    <t>2022-08-25T14:01:02Z</t>
  </si>
  <si>
    <t>MDEwOlJlcG9zaXRvcnk1NTg4Njc5OA==</t>
  </si>
  <si>
    <t>CymChad/BaseRecyclerViewAdapterHelper</t>
  </si>
  <si>
    <t>https://github.com/CymChad/BaseRecyclerViewAdapterHelper</t>
  </si>
  <si>
    <t>2016-04-10T07:40:11Z</t>
  </si>
  <si>
    <t>2022-08-23T04:07:47Z</t>
  </si>
  <si>
    <t>MDEwOlJlcG9zaXRvcnk3MDE5ODY2NA==</t>
  </si>
  <si>
    <t>airbnb/lottie-ios</t>
  </si>
  <si>
    <t>https://github.com/airbnb/lottie-ios</t>
  </si>
  <si>
    <t>2016-10-06T22:38:38Z</t>
  </si>
  <si>
    <t>2022-08-25T10:33:53Z</t>
  </si>
  <si>
    <t>2022-08-16T18:44:06Z</t>
  </si>
  <si>
    <t>MDEwOlJlcG9zaXRvcnkyNTAwMDg4</t>
  </si>
  <si>
    <t>gitlabhq/gitlabhq</t>
  </si>
  <si>
    <t>https://github.com/gitlabhq/gitlabhq</t>
  </si>
  <si>
    <t>2011-10-02T16:25:27Z</t>
  </si>
  <si>
    <t>2022-08-25T14:01:24Z</t>
  </si>
  <si>
    <t>MDEwOlJlcG9zaXRvcnk0NTI0MTgx</t>
  </si>
  <si>
    <t>facebook/folly</t>
  </si>
  <si>
    <t>https://github.com/facebook/folly</t>
  </si>
  <si>
    <t>2012-06-01T20:49:04Z</t>
  </si>
  <si>
    <t>2022-08-25T13:43:21Z</t>
  </si>
  <si>
    <t>2022-08-22T00:03:33Z</t>
  </si>
  <si>
    <t>MDEwOlJlcG9zaXRvcnkyODY5OTQ3MQ==</t>
  </si>
  <si>
    <t>lukasz-madon/awesome-remote-job</t>
  </si>
  <si>
    <t>https://github.com/lukasz-madon/awesome-remote-job</t>
  </si>
  <si>
    <t>2015-01-02T00:31:34Z</t>
  </si>
  <si>
    <t>2022-08-25T07:34:06Z</t>
  </si>
  <si>
    <t>MDEwOlJlcG9zaXRvcnkyMjExMjQz</t>
  </si>
  <si>
    <t>apache/kafka</t>
  </si>
  <si>
    <t>https://github.com/apache/kafka</t>
  </si>
  <si>
    <t>2011-08-15T18:06:16Z</t>
  </si>
  <si>
    <t>MDEwOlJlcG9zaXRvcnk0OTAxNjMyMg==</t>
  </si>
  <si>
    <t>angular/components</t>
  </si>
  <si>
    <t>https://github.com/angular/components</t>
  </si>
  <si>
    <t>2016-01-04T18:50:02Z</t>
  </si>
  <si>
    <t>2022-08-25T08:37:52Z</t>
  </si>
  <si>
    <t>2022-08-19T18:00:00Z</t>
  </si>
  <si>
    <t>MDEwOlJlcG9zaXRvcnk4MjcyOTUyOQ==</t>
  </si>
  <si>
    <t>google/python-fire</t>
  </si>
  <si>
    <t>https://github.com/google/python-fire</t>
  </si>
  <si>
    <t>2017-02-21T21:35:07Z</t>
  </si>
  <si>
    <t>2022-08-25T14:06:08Z</t>
  </si>
  <si>
    <t>2021-01-22T18:01:33Z</t>
  </si>
  <si>
    <t>MDEwOlJlcG9zaXRvcnk2NzY2NTU4</t>
  </si>
  <si>
    <t>Netflix/Hystrix</t>
  </si>
  <si>
    <t>https://github.com/Netflix/Hystrix</t>
  </si>
  <si>
    <t>2012-11-19T20:14:46Z</t>
  </si>
  <si>
    <t>2022-08-25T01:20:04Z</t>
  </si>
  <si>
    <t>2018-11-16T22:47:39Z</t>
  </si>
  <si>
    <t>MDEwOlJlcG9zaXRvcnk1MTAxMTQx</t>
  </si>
  <si>
    <t>stedolan/jq</t>
  </si>
  <si>
    <t>https://github.com/stedolan/jq</t>
  </si>
  <si>
    <t>2012-07-18T19:57:25Z</t>
  </si>
  <si>
    <t>2022-08-25T13:35:18Z</t>
  </si>
  <si>
    <t>2018-11-02T01:49:29Z</t>
  </si>
  <si>
    <t>MDEwOlJlcG9zaXRvcnkxMjU1OTY0ODk=</t>
  </si>
  <si>
    <t>doczjs/docz</t>
  </si>
  <si>
    <t>https://github.com/doczjs/docz</t>
  </si>
  <si>
    <t>2018-03-17T04:24:10Z</t>
  </si>
  <si>
    <t>2022-08-25T10:05:01Z</t>
  </si>
  <si>
    <t>2022-02-11T14:08:37Z</t>
  </si>
  <si>
    <t>MDEwOlJlcG9zaXRvcnkxODA0NDUyNg==</t>
  </si>
  <si>
    <t>StreisandEffect/streisand</t>
  </si>
  <si>
    <t>https://github.com/StreisandEffect/streisand</t>
  </si>
  <si>
    <t>2014-03-23T21:56:19Z</t>
  </si>
  <si>
    <t>2022-08-24T16:30:58Z</t>
  </si>
  <si>
    <t>MDEwOlJlcG9zaXRvcnkyNDI2ODEyNw==</t>
  </si>
  <si>
    <t>coreybutler/nvm-windows</t>
  </si>
  <si>
    <t>https://github.com/coreybutler/nvm-windows</t>
  </si>
  <si>
    <t>2014-09-20T16:37:28Z</t>
  </si>
  <si>
    <t>2022-08-25T13:12:48Z</t>
  </si>
  <si>
    <t>2021-12-10T18:38:21Z</t>
  </si>
  <si>
    <t>MDEwOlJlcG9zaXRvcnkyNDU3OTIzOA==</t>
  </si>
  <si>
    <t>vuejs/devtools</t>
  </si>
  <si>
    <t>https://github.com/vuejs/devtools</t>
  </si>
  <si>
    <t>2014-09-29T03:52:07Z</t>
  </si>
  <si>
    <t>2022-08-25T08:09:53Z</t>
  </si>
  <si>
    <t>2022-07-13T01:07:49Z</t>
  </si>
  <si>
    <t>MDEwOlJlcG9zaXRvcnk1MDcwOTE1Mg==</t>
  </si>
  <si>
    <t>kataras/iris</t>
  </si>
  <si>
    <t>https://github.com/kataras/iris</t>
  </si>
  <si>
    <t>2016-01-30T04:36:48Z</t>
  </si>
  <si>
    <t>2022-08-25T09:11:29Z</t>
  </si>
  <si>
    <t>2022-07-21T10:40:20Z</t>
  </si>
  <si>
    <t>MDEwOlJlcG9zaXRvcnkzNjgwNDQ4Ng==</t>
  </si>
  <si>
    <t>tqdm/tqdm</t>
  </si>
  <si>
    <t>https://github.com/tqdm/tqdm</t>
  </si>
  <si>
    <t>2015-06-03T13:13:14Z</t>
  </si>
  <si>
    <t>2022-08-25T13:47:30Z</t>
  </si>
  <si>
    <t>2022-04-04T01:25:49Z</t>
  </si>
  <si>
    <t>MDEwOlJlcG9zaXRvcnk2NzcwOTgwOA==</t>
  </si>
  <si>
    <t>react-native-elements/react-native-elements</t>
  </si>
  <si>
    <t>https://github.com/react-native-elements/react-native-elements</t>
  </si>
  <si>
    <t>2016-09-08T14:21:41Z</t>
  </si>
  <si>
    <t>2022-08-25T13:25:17Z</t>
  </si>
  <si>
    <t>2022-07-31T20:36:50Z</t>
  </si>
  <si>
    <t>MDEwOlJlcG9zaXRvcnkyOTkwMTky</t>
  </si>
  <si>
    <t>signalapp/Signal-Android</t>
  </si>
  <si>
    <t>https://github.com/signalapp/Signal-Android</t>
  </si>
  <si>
    <t>2011-12-15T20:01:12Z</t>
  </si>
  <si>
    <t>2022-08-25T13:20:59Z</t>
  </si>
  <si>
    <t>MDEwOlJlcG9zaXRvcnk1Njg5OTI4NA==</t>
  </si>
  <si>
    <t>Kong/insomnia</t>
  </si>
  <si>
    <t>https://github.com/Kong/insomnia</t>
  </si>
  <si>
    <t>2016-04-23T03:54:26Z</t>
  </si>
  <si>
    <t>2022-08-25T14:03:35Z</t>
  </si>
  <si>
    <t>2022-08-25T12:30:08Z</t>
  </si>
  <si>
    <t>MDEwOlJlcG9zaXRvcnk1OTIzOTM0Nw==</t>
  </si>
  <si>
    <t>portainer/portainer</t>
  </si>
  <si>
    <t>https://github.com/portainer/portainer</t>
  </si>
  <si>
    <t>2016-05-19T20:15:28Z</t>
  </si>
  <si>
    <t>2022-07-26T03:09:44Z</t>
  </si>
  <si>
    <t>MDEwOlJlcG9zaXRvcnkxNjMzODczMzc=</t>
  </si>
  <si>
    <t>seata/seata</t>
  </si>
  <si>
    <t>https://github.com/seata/seata</t>
  </si>
  <si>
    <t>2018-12-28T08:37:22Z</t>
  </si>
  <si>
    <t>2022-08-25T13:06:27Z</t>
  </si>
  <si>
    <t>2022-07-12T16:00:39Z</t>
  </si>
  <si>
    <t>MDEwOlJlcG9zaXRvcnkxMDI1NzgzNDU=</t>
  </si>
  <si>
    <t>coolsnowwolf/lede</t>
  </si>
  <si>
    <t>https://github.com/coolsnowwolf/lede</t>
  </si>
  <si>
    <t>2017-09-06T07:39:03Z</t>
  </si>
  <si>
    <t>2022-08-25T13:45:16Z</t>
  </si>
  <si>
    <t>2022-07-16T09:28:21Z</t>
  </si>
  <si>
    <t>MDEwOlJlcG9zaXRvcnkxMDI5NzM2NDY=</t>
  </si>
  <si>
    <t>fastai/fastai</t>
  </si>
  <si>
    <t>https://github.com/fastai/fastai</t>
  </si>
  <si>
    <t>2017-09-09T17:43:36Z</t>
  </si>
  <si>
    <t>2022-08-25T09:18:05Z</t>
  </si>
  <si>
    <t>2022-08-02T19:19:49Z</t>
  </si>
  <si>
    <t>MDEwOlJlcG9zaXRvcnkzMTkwMjk4NDY=</t>
  </si>
  <si>
    <t>beurtschipper/Depix</t>
  </si>
  <si>
    <t>https://github.com/beurtschipper/Depix</t>
  </si>
  <si>
    <t>2020-12-06T12:39:08Z</t>
  </si>
  <si>
    <t>2022-08-25T11:29:00Z</t>
  </si>
  <si>
    <t>MDEwOlJlcG9zaXRvcnk0MzA3MTA4</t>
  </si>
  <si>
    <t>nsqio/nsq</t>
  </si>
  <si>
    <t>https://github.com/nsqio/nsq</t>
  </si>
  <si>
    <t>2012-05-12T14:37:08Z</t>
  </si>
  <si>
    <t>2022-08-25T08:53:44Z</t>
  </si>
  <si>
    <t>2021-08-16T01:25:45Z</t>
  </si>
  <si>
    <t>MDEwOlJlcG9zaXRvcnkzMDg3NzA=</t>
  </si>
  <si>
    <t>heartcombo/devise</t>
  </si>
  <si>
    <t>https://github.com/heartcombo/devise</t>
  </si>
  <si>
    <t>2009-09-16T12:15:12Z</t>
  </si>
  <si>
    <t>2022-08-25T13:45:12Z</t>
  </si>
  <si>
    <t>2021-12-16T11:06:57Z</t>
  </si>
  <si>
    <t>MDEwOlJlcG9zaXRvcnk0MTU5Mjc0NA==</t>
  </si>
  <si>
    <t>AllThingsSmitty/css-protips</t>
  </si>
  <si>
    <t>https://github.com/AllThingsSmitty/css-protips</t>
  </si>
  <si>
    <t>2015-08-29T12:29:03Z</t>
  </si>
  <si>
    <t>2022-08-25T14:08:02Z</t>
  </si>
  <si>
    <t>MDEwOlJlcG9zaXRvcnk1NDk5NDEwMw==</t>
  </si>
  <si>
    <t>floating-ui/floating-ui</t>
  </si>
  <si>
    <t>https://github.com/floating-ui/floating-ui</t>
  </si>
  <si>
    <t>2016-03-29T17:00:47Z</t>
  </si>
  <si>
    <t>2022-08-25T12:40:07Z</t>
  </si>
  <si>
    <t>2022-08-11T07:51:33Z</t>
  </si>
  <si>
    <t>MDEwOlJlcG9zaXRvcnkyNDI5NzEyMg==</t>
  </si>
  <si>
    <t>veggiemonk/awesome-docker</t>
  </si>
  <si>
    <t>https://github.com/veggiemonk/awesome-docker</t>
  </si>
  <si>
    <t>2014-09-21T17:01:48Z</t>
  </si>
  <si>
    <t>2022-08-25T12:58:44Z</t>
  </si>
  <si>
    <t>2015-08-06T15:28:29Z</t>
  </si>
  <si>
    <t>MDEwOlJlcG9zaXRvcnkxMzU3Nzk2</t>
  </si>
  <si>
    <t>emscripten-core/emscripten</t>
  </si>
  <si>
    <t>https://github.com/emscripten-core/emscripten</t>
  </si>
  <si>
    <t>2011-02-12T05:23:30Z</t>
  </si>
  <si>
    <t>2022-08-25T12:32:39Z</t>
  </si>
  <si>
    <t>MDEwOlJlcG9zaXRvcnkxNTYwODQ1MzA=</t>
  </si>
  <si>
    <t>ehang-io/nps</t>
  </si>
  <si>
    <t>https://github.com/ehang-io/nps</t>
  </si>
  <si>
    <t>2018-11-04T13:22:51Z</t>
  </si>
  <si>
    <t>2022-08-25T12:55:39Z</t>
  </si>
  <si>
    <t>2021-04-08T06:06:28Z</t>
  </si>
  <si>
    <t>MDEwOlJlcG9zaXRvcnkyMzA2OTM5OQ==</t>
  </si>
  <si>
    <t>mdbootstrap/mdb-ui-kit</t>
  </si>
  <si>
    <t>https://github.com/mdbootstrap/mdb-ui-kit</t>
  </si>
  <si>
    <t>2014-08-18T11:54:00Z</t>
  </si>
  <si>
    <t>2022-08-25T12:47:59Z</t>
  </si>
  <si>
    <t>2022-08-01T06:58:47Z</t>
  </si>
  <si>
    <t>MDEwOlJlcG9zaXRvcnkyMDU1OTY1</t>
  </si>
  <si>
    <t>swagger-api/swagger-ui</t>
  </si>
  <si>
    <t>https://github.com/swagger-api/swagger-ui</t>
  </si>
  <si>
    <t>2011-07-15T22:56:39Z</t>
  </si>
  <si>
    <t>2022-08-25T07:36:24Z</t>
  </si>
  <si>
    <t>2022-08-17T18:49:42Z</t>
  </si>
  <si>
    <t>MDEwOlJlcG9zaXRvcnkzMDc5NDg2OA==</t>
  </si>
  <si>
    <t>sampotts/plyr</t>
  </si>
  <si>
    <t>https://github.com/sampotts/plyr</t>
  </si>
  <si>
    <t>2015-02-14T11:33:07Z</t>
  </si>
  <si>
    <t>2022-08-25T08:57:14Z</t>
  </si>
  <si>
    <t>2022-04-20T10:15:58Z</t>
  </si>
  <si>
    <t>MDEwOlJlcG9zaXRvcnk5NjAzMjQw</t>
  </si>
  <si>
    <t>pure-css/pure</t>
  </si>
  <si>
    <t>https://github.com/pure-css/pure</t>
  </si>
  <si>
    <t>2013-04-22T16:16:39Z</t>
  </si>
  <si>
    <t>2022-08-25T10:01:07Z</t>
  </si>
  <si>
    <t>2022-03-15T00:00:32Z</t>
  </si>
  <si>
    <t>MDEwOlJlcG9zaXRvcnkzMzU2OTEzNQ==</t>
  </si>
  <si>
    <t>ReactiveX/RxSwift</t>
  </si>
  <si>
    <t>https://github.com/ReactiveX/RxSwift</t>
  </si>
  <si>
    <t>2015-04-07T21:25:17Z</t>
  </si>
  <si>
    <t>2022-08-25T14:12:06Z</t>
  </si>
  <si>
    <t>2022-01-14T19:13:49Z</t>
  </si>
  <si>
    <t>MDEwOlJlcG9zaXRvcnkxMTYzOTI3MDk=</t>
  </si>
  <si>
    <t>digitalocean/nginxconfig.io</t>
  </si>
  <si>
    <t>https://github.com/digitalocean/nginxconfig.io</t>
  </si>
  <si>
    <t>2018-01-05T14:21:14Z</t>
  </si>
  <si>
    <t>2022-08-25T13:31:38Z</t>
  </si>
  <si>
    <t>MDEwOlJlcG9zaXRvcnk3MTI1MzA=</t>
  </si>
  <si>
    <t>fabricjs/fabric.js</t>
  </si>
  <si>
    <t>https://github.com/fabricjs/fabric.js</t>
  </si>
  <si>
    <t>2010-06-09T22:24:38Z</t>
  </si>
  <si>
    <t>2022-08-25T12:38:08Z</t>
  </si>
  <si>
    <t>2022-08-25T04:57:44Z</t>
  </si>
  <si>
    <t>MDEwOlJlcG9zaXRvcnk0MzcyMzE2MQ==</t>
  </si>
  <si>
    <t>helm/helm</t>
  </si>
  <si>
    <t>https://github.com/helm/helm</t>
  </si>
  <si>
    <t>2015-10-06T01:07:32Z</t>
  </si>
  <si>
    <t>2022-08-25T13:54:17Z</t>
  </si>
  <si>
    <t>2022-08-24T18:45:42Z</t>
  </si>
  <si>
    <t>MDEwOlJlcG9zaXRvcnk3MjEyNjQ1</t>
  </si>
  <si>
    <t>syl20bnr/spacemacs</t>
  </si>
  <si>
    <t>https://github.com/syl20bnr/spacemacs</t>
  </si>
  <si>
    <t>2012-12-17T21:34:03Z</t>
  </si>
  <si>
    <t>2022-08-25T13:30:13Z</t>
  </si>
  <si>
    <t>Emacs Lisp</t>
  </si>
  <si>
    <t>2018-01-25T05:58:11Z</t>
  </si>
  <si>
    <t>MDEwOlJlcG9zaXRvcnkxNjQ1NTQ4MzI=</t>
  </si>
  <si>
    <t>ageron/handson-ml2</t>
  </si>
  <si>
    <t>https://github.com/ageron/handson-ml2</t>
  </si>
  <si>
    <t>2019-01-08T03:49:07Z</t>
  </si>
  <si>
    <t>2022-08-25T13:18:03Z</t>
  </si>
  <si>
    <t>MDEwOlJlcG9zaXRvcnk0OTkzNTgxNA==</t>
  </si>
  <si>
    <t>littlecodersh/ItChat</t>
  </si>
  <si>
    <t>https://github.com/littlecodersh/ItChat</t>
  </si>
  <si>
    <t>2016-01-19T07:49:48Z</t>
  </si>
  <si>
    <t>2022-08-25T08:10:06Z</t>
  </si>
  <si>
    <t>2017-07-16T04:42:50Z</t>
  </si>
  <si>
    <t>MDEwOlJlcG9zaXRvcnkyMTY5NjMwMg==</t>
  </si>
  <si>
    <t>matteocrippa/awesome-swift</t>
  </si>
  <si>
    <t>https://github.com/matteocrippa/awesome-swift</t>
  </si>
  <si>
    <t>2014-07-10T14:04:09Z</t>
  </si>
  <si>
    <t>2022-08-25T06:44:49Z</t>
  </si>
  <si>
    <t>MDEwOlJlcG9zaXRvcnkxMDgxMTA=</t>
  </si>
  <si>
    <t>mongodb/mongo</t>
  </si>
  <si>
    <t>https://github.com/mongodb/mongo</t>
  </si>
  <si>
    <t>2009-01-15T16:15:18Z</t>
  </si>
  <si>
    <t>2022-08-25T11:05:43Z</t>
  </si>
  <si>
    <t>MDEwOlJlcG9zaXRvcnk0NzAyMzYwMw==</t>
  </si>
  <si>
    <t>xuxueli/xxl-job</t>
  </si>
  <si>
    <t>https://github.com/xuxueli/xxl-job</t>
  </si>
  <si>
    <t>2015-11-28T12:59:34Z</t>
  </si>
  <si>
    <t>2022-08-25T11:05:08Z</t>
  </si>
  <si>
    <t>2022-05-21T08:13:31Z</t>
  </si>
  <si>
    <t>MDEwOlJlcG9zaXRvcnkzODkzNDQ0OQ==</t>
  </si>
  <si>
    <t>reduxjs/react-redux</t>
  </si>
  <si>
    <t>https://github.com/reduxjs/react-redux</t>
  </si>
  <si>
    <t>2015-07-11T17:32:01Z</t>
  </si>
  <si>
    <t>2022-08-25T13:17:33Z</t>
  </si>
  <si>
    <t>2022-05-22T19:20:13Z</t>
  </si>
  <si>
    <t>MDEwOlJlcG9zaXRvcnkxNjY3NzcwNg==</t>
  </si>
  <si>
    <t>kahun/awesome-sysadmin</t>
  </si>
  <si>
    <t>https://github.com/kahun/awesome-sysadmin</t>
  </si>
  <si>
    <t>2014-02-09T22:39:20Z</t>
  </si>
  <si>
    <t>2022-08-25T12:20:18Z</t>
  </si>
  <si>
    <t>MDEwOlJlcG9zaXRvcnkxNjQ1NzQ2OTM=</t>
  </si>
  <si>
    <t>qishibo/AnotherRedisDesktopManager</t>
  </si>
  <si>
    <t>https://github.com/qishibo/AnotherRedisDesktopManager</t>
  </si>
  <si>
    <t>2019-01-08T06:01:56Z</t>
  </si>
  <si>
    <t>2022-08-25T12:56:22Z</t>
  </si>
  <si>
    <t>2022-08-21T09:15:02Z</t>
  </si>
  <si>
    <t>MDEwOlJlcG9zaXRvcnkxMDg1MTgyMA==</t>
  </si>
  <si>
    <t>ramda/ramda</t>
  </si>
  <si>
    <t>https://github.com/ramda/ramda</t>
  </si>
  <si>
    <t>2013-06-21T20:32:35Z</t>
  </si>
  <si>
    <t>2022-08-25T08:09:15Z</t>
  </si>
  <si>
    <t>2022-01-16T03:01:49Z</t>
  </si>
  <si>
    <t>MDEwOlJlcG9zaXRvcnkzNzU3NTEy</t>
  </si>
  <si>
    <t>balderdashy/sails</t>
  </si>
  <si>
    <t>https://github.com/balderdashy/sails</t>
  </si>
  <si>
    <t>2012-03-18T19:46:15Z</t>
  </si>
  <si>
    <t>2022-08-25T00:12:46Z</t>
  </si>
  <si>
    <t>2020-10-09T17:53:26Z</t>
  </si>
  <si>
    <t>MDEwOlJlcG9zaXRvcnk0NzA3MTk0MQ==</t>
  </si>
  <si>
    <t>redux-saga/redux-saga</t>
  </si>
  <si>
    <t>https://github.com/redux-saga/redux-saga</t>
  </si>
  <si>
    <t>2015-11-29T16:58:12Z</t>
  </si>
  <si>
    <t>2022-08-25T12:02:07Z</t>
  </si>
  <si>
    <t>2022-08-20T08:35:55Z</t>
  </si>
  <si>
    <t>MDEwOlJlcG9zaXRvcnkxODAxODI5</t>
  </si>
  <si>
    <t>emberjs/ember.js</t>
  </si>
  <si>
    <t>https://github.com/emberjs/ember.js</t>
  </si>
  <si>
    <t>2011-05-25T23:39:40Z</t>
  </si>
  <si>
    <t>2022-08-25T13:30:21Z</t>
  </si>
  <si>
    <t>2022-07-25T17:53:34Z</t>
  </si>
  <si>
    <t>MDEwOlJlcG9zaXRvcnkzNjEwNDQwMzQ=</t>
  </si>
  <si>
    <t>slidevjs/slidev</t>
  </si>
  <si>
    <t>https://github.com/slidevjs/slidev</t>
  </si>
  <si>
    <t>2021-04-24T01:25:23Z</t>
  </si>
  <si>
    <t>2022-08-25T13:46:44Z</t>
  </si>
  <si>
    <t>2022-08-15T16:14:52Z</t>
  </si>
  <si>
    <t>MDEwOlJlcG9zaXRvcnk5MDc5MjEzMQ==</t>
  </si>
  <si>
    <t>android/architecture-components-samples</t>
  </si>
  <si>
    <t>https://github.com/android/architecture-components-samples</t>
  </si>
  <si>
    <t>2017-05-09T21:09:14Z</t>
  </si>
  <si>
    <t>2022-08-25T10:42:51Z</t>
  </si>
  <si>
    <t>MDEwOlJlcG9zaXRvcnkxOTYyMDg0NA==</t>
  </si>
  <si>
    <t>ovity/octotree</t>
  </si>
  <si>
    <t>https://github.com/ovity/octotree</t>
  </si>
  <si>
    <t>2014-05-09T18:15:20Z</t>
  </si>
  <si>
    <t>2022-08-25T08:55:33Z</t>
  </si>
  <si>
    <t>MDEwOlJlcG9zaXRvcnkxOTE0MTM4Mw==</t>
  </si>
  <si>
    <t>fouber/blog</t>
  </si>
  <si>
    <t>https://github.com/fouber/blog</t>
  </si>
  <si>
    <t>2014-04-25T09:44:42Z</t>
  </si>
  <si>
    <t>2022-08-25T02:06:42Z</t>
  </si>
  <si>
    <t>MDEwOlJlcG9zaXRvcnkxNTgwODUx</t>
  </si>
  <si>
    <t>dimsemenov/PhotoSwipe</t>
  </si>
  <si>
    <t>https://github.com/dimsemenov/PhotoSwipe</t>
  </si>
  <si>
    <t>2011-04-07T05:46:29Z</t>
  </si>
  <si>
    <t>2022-08-25T10:35:35Z</t>
  </si>
  <si>
    <t>2022-03-27T10:48:02Z</t>
  </si>
  <si>
    <t>MDEwOlJlcG9zaXRvcnkxNTMxNTc4OQ==</t>
  </si>
  <si>
    <t>Wox-launcher/Wox</t>
  </si>
  <si>
    <t>https://github.com/Wox-launcher/Wox</t>
  </si>
  <si>
    <t>2013-12-19T15:49:32Z</t>
  </si>
  <si>
    <t>2022-08-25T13:49:54Z</t>
  </si>
  <si>
    <t>2020-05-25T19:51:43Z</t>
  </si>
  <si>
    <t>MDEwOlJlcG9zaXRvcnkxMDc1OTUyNzA=</t>
  </si>
  <si>
    <t>matterport/Mask_RCNN</t>
  </si>
  <si>
    <t>https://github.com/matterport/Mask_RCNN</t>
  </si>
  <si>
    <t>2017-10-19T20:28:34Z</t>
  </si>
  <si>
    <t>2022-08-25T10:49:20Z</t>
  </si>
  <si>
    <t>2018-03-19T23:05:16Z</t>
  </si>
  <si>
    <t>MDEwOlJlcG9zaXRvcnkyNDYzNTE1Ng==</t>
  </si>
  <si>
    <t>t4t5/sweetalert</t>
  </si>
  <si>
    <t>https://github.com/t4t5/sweetalert</t>
  </si>
  <si>
    <t>2014-09-30T11:12:48Z</t>
  </si>
  <si>
    <t>2022-08-25T10:59:39Z</t>
  </si>
  <si>
    <t>2017-12-14T13:36:42Z</t>
  </si>
  <si>
    <t>MDEwOlJlcG9zaXRvcnkzNTY0MDIyOQ==</t>
  </si>
  <si>
    <t>rollup/rollup</t>
  </si>
  <si>
    <t>https://github.com/rollup/rollup</t>
  </si>
  <si>
    <t>2015-05-14T22:26:28Z</t>
  </si>
  <si>
    <t>2022-08-25T14:00:51Z</t>
  </si>
  <si>
    <t>2022-08-19T05:17:52Z</t>
  </si>
  <si>
    <t>MDEwOlJlcG9zaXRvcnkyMDI3MDI1Mg==</t>
  </si>
  <si>
    <t>feathericons/feather</t>
  </si>
  <si>
    <t>https://github.com/feathericons/feather</t>
  </si>
  <si>
    <t>2014-05-28T19:49:55Z</t>
  </si>
  <si>
    <t>2022-08-24T17:32:30Z</t>
  </si>
  <si>
    <t>2022-03-29T23:37:37Z</t>
  </si>
  <si>
    <t>MDEwOlJlcG9zaXRvcnkxNTU0MDkz</t>
  </si>
  <si>
    <t>mbadolato/iTerm2-Color-Schemes</t>
  </si>
  <si>
    <t>https://github.com/mbadolato/iTerm2-Color-Schemes</t>
  </si>
  <si>
    <t>2011-04-01T04:01:46Z</t>
  </si>
  <si>
    <t>2022-08-25T13:04:51Z</t>
  </si>
  <si>
    <t>MDEwOlJlcG9zaXRvcnkxNjMxMDI0</t>
  </si>
  <si>
    <t>harvesthq/chosen</t>
  </si>
  <si>
    <t>https://github.com/harvesthq/chosen</t>
  </si>
  <si>
    <t>2011-04-18T15:07:41Z</t>
  </si>
  <si>
    <t>2022-08-22T21:45:01Z</t>
  </si>
  <si>
    <t>2018-06-08T18:40:10Z</t>
  </si>
  <si>
    <t>MDEwOlJlcG9zaXRvcnkxNDIwMDUz</t>
  </si>
  <si>
    <t>guzzle/guzzle</t>
  </si>
  <si>
    <t>https://github.com/guzzle/guzzle</t>
  </si>
  <si>
    <t>2011-02-28T02:44:05Z</t>
  </si>
  <si>
    <t>2022-08-25T12:18:00Z</t>
  </si>
  <si>
    <t>2022-06-20T22:16:13Z</t>
  </si>
  <si>
    <t>MDEwOlJlcG9zaXRvcnk4OTAwNzIz</t>
  </si>
  <si>
    <t>inconshreveable/ngrok</t>
  </si>
  <si>
    <t>https://github.com/inconshreveable/ngrok</t>
  </si>
  <si>
    <t>2013-03-20T09:37:43Z</t>
  </si>
  <si>
    <t>2022-08-25T03:43:51Z</t>
  </si>
  <si>
    <t>MDEwOlJlcG9zaXRvcnk0OTkxMDA5NQ==</t>
  </si>
  <si>
    <t>vapor/vapor</t>
  </si>
  <si>
    <t>https://github.com/vapor/vapor</t>
  </si>
  <si>
    <t>2016-01-18T22:37:52Z</t>
  </si>
  <si>
    <t>2022-08-18T12:36:34Z</t>
  </si>
  <si>
    <t>MDEwOlJlcG9zaXRvcnkzNTEzMzUyMA==</t>
  </si>
  <si>
    <t>MostlyAdequate/mostly-adequate-guide</t>
  </si>
  <si>
    <t>https://github.com/MostlyAdequate/mostly-adequate-guide</t>
  </si>
  <si>
    <t>2015-05-06T01:44:15Z</t>
  </si>
  <si>
    <t>2022-08-25T08:18:05Z</t>
  </si>
  <si>
    <t>2021-08-18T07:06:05Z</t>
  </si>
  <si>
    <t>MDEwOlJlcG9zaXRvcnkyMDY2NjA1ODA=</t>
  </si>
  <si>
    <t>facebookresearch/detectron2</t>
  </si>
  <si>
    <t>https://github.com/facebookresearch/detectron2</t>
  </si>
  <si>
    <t>2019-09-05T21:30:20Z</t>
  </si>
  <si>
    <t>2022-08-25T13:15:55Z</t>
  </si>
  <si>
    <t>2021-10-26T02:11:12Z</t>
  </si>
  <si>
    <t>MDEwOlJlcG9zaXRvcnk3NzE0NDMzNw==</t>
  </si>
  <si>
    <t>openfaas/faas</t>
  </si>
  <si>
    <t>https://github.com/openfaas/faas</t>
  </si>
  <si>
    <t>2016-12-22T12:51:39Z</t>
  </si>
  <si>
    <t>2022-08-25T12:47:42Z</t>
  </si>
  <si>
    <t>2022-08-24T17:31:14Z</t>
  </si>
  <si>
    <t>MDEwOlJlcG9zaXRvcnk0MDEwMjU=</t>
  </si>
  <si>
    <t>github/hub</t>
  </si>
  <si>
    <t>https://github.com/github/hub</t>
  </si>
  <si>
    <t>2009-12-05T22:15:25Z</t>
  </si>
  <si>
    <t>2020-03-05T17:48:24Z</t>
  </si>
  <si>
    <t>MDEwOlJlcG9zaXRvcnkzMzA0MTcxMQ==</t>
  </si>
  <si>
    <t>ryanhanwu/How-To-Ask-Questions-The-Smart-Way</t>
  </si>
  <si>
    <t>https://github.com/ryanhanwu/How-To-Ask-Questions-The-Smart-Way</t>
  </si>
  <si>
    <t>2015-03-28T16:52:40Z</t>
  </si>
  <si>
    <t>2022-08-25T13:22:49Z</t>
  </si>
  <si>
    <t>MDEwOlJlcG9zaXRvcnk1MjExMzkyMQ==</t>
  </si>
  <si>
    <t>facebook/draft-js</t>
  </si>
  <si>
    <t>https://github.com/facebook/draft-js</t>
  </si>
  <si>
    <t>2016-02-19T20:18:26Z</t>
  </si>
  <si>
    <t>2022-08-25T11:47:43Z</t>
  </si>
  <si>
    <t>2020-08-13T22:01:52Z</t>
  </si>
  <si>
    <t>MDEwOlJlcG9zaXRvcnkyMzQyMzEzNzE=</t>
  </si>
  <si>
    <t>gofiber/fiber</t>
  </si>
  <si>
    <t>https://github.com/gofiber/fiber</t>
  </si>
  <si>
    <t>2020-01-16T03:59:20Z</t>
  </si>
  <si>
    <t>2022-08-25T13:32:03Z</t>
  </si>
  <si>
    <t>2022-08-18T14:29:52Z</t>
  </si>
  <si>
    <t>MDEwOlJlcG9zaXRvcnkxODE4MDc1ODM=</t>
  </si>
  <si>
    <t>haizlin/fe-interview</t>
  </si>
  <si>
    <t>https://github.com/haizlin/fe-interview</t>
  </si>
  <si>
    <t>2019-04-17T03:05:58Z</t>
  </si>
  <si>
    <t>2022-08-25T09:59:41Z</t>
  </si>
  <si>
    <t>2019-09-22T20:50:41Z</t>
  </si>
  <si>
    <t>MDEwOlJlcG9zaXRvcnkzMjU1NzM4NjM=</t>
  </si>
  <si>
    <t>coder2gwy/coder2gwy</t>
  </si>
  <si>
    <t>https://github.com/coder2gwy/coder2gwy</t>
  </si>
  <si>
    <t>2020-12-30T14:40:50Z</t>
  </si>
  <si>
    <t>2022-08-25T09:01:18Z</t>
  </si>
  <si>
    <t>MDEwOlJlcG9zaXRvcnk3MzY4MTUwOA==</t>
  </si>
  <si>
    <t>Tencent/wepy</t>
  </si>
  <si>
    <t>https://github.com/Tencent/wepy</t>
  </si>
  <si>
    <t>2016-11-14T08:06:56Z</t>
  </si>
  <si>
    <t>2022-08-25T04:03:07Z</t>
  </si>
  <si>
    <t>2020-07-04T08:54:33Z</t>
  </si>
  <si>
    <t>MDEwOlJlcG9zaXRvcnkxMTkxNjA1NTM=</t>
  </si>
  <si>
    <t>photoprism/photoprism</t>
  </si>
  <si>
    <t>https://github.com/photoprism/photoprism</t>
  </si>
  <si>
    <t>2018-01-27T12:00:15Z</t>
  </si>
  <si>
    <t>2022-08-25T13:28:43Z</t>
  </si>
  <si>
    <t>2022-07-30T10:34:57Z</t>
  </si>
  <si>
    <t>MDEwOlJlcG9zaXRvcnkzNzM4Mjg1OA==</t>
  </si>
  <si>
    <t>kilimchoi/engineering-blogs</t>
  </si>
  <si>
    <t>https://github.com/kilimchoi/engineering-blogs</t>
  </si>
  <si>
    <t>2015-06-13T18:25:17Z</t>
  </si>
  <si>
    <t>2022-08-25T02:10:13Z</t>
  </si>
  <si>
    <t>MDEwOlJlcG9zaXRvcnk0MzY5NTQ3NA==</t>
  </si>
  <si>
    <t>quasarframework/quasar</t>
  </si>
  <si>
    <t>https://github.com/quasarframework/quasar</t>
  </si>
  <si>
    <t>2015-10-05T15:45:36Z</t>
  </si>
  <si>
    <t>2022-08-25T13:16:33Z</t>
  </si>
  <si>
    <t>2022-08-03T10:53:37Z</t>
  </si>
  <si>
    <t>MDEwOlJlcG9zaXRvcnk1NTMyMzIw</t>
  </si>
  <si>
    <t>Polymer/polymer</t>
  </si>
  <si>
    <t>https://github.com/Polymer/polymer</t>
  </si>
  <si>
    <t>2012-08-23T20:56:30Z</t>
  </si>
  <si>
    <t>2022-08-25T11:21:22Z</t>
  </si>
  <si>
    <t>2020-04-29T23:24:12Z</t>
  </si>
  <si>
    <t>MDEwOlJlcG9zaXRvcnk5NzA4NjU0Mw==</t>
  </si>
  <si>
    <t>TheAlgorithms/JavaScript</t>
  </si>
  <si>
    <t>https://github.com/TheAlgorithms/JavaScript</t>
  </si>
  <si>
    <t>2017-07-13T06:12:33Z</t>
  </si>
  <si>
    <t>2022-08-25T13:33:48Z</t>
  </si>
  <si>
    <t>MDEwOlJlcG9zaXRvcnkyNTg4MDg5MQ==</t>
  </si>
  <si>
    <t>facebook/flow</t>
  </si>
  <si>
    <t>https://github.com/facebook/flow</t>
  </si>
  <si>
    <t>2014-10-28T17:17:45Z</t>
  </si>
  <si>
    <t>2022-08-25T11:35:08Z</t>
  </si>
  <si>
    <t>OCaml</t>
  </si>
  <si>
    <t>2022-08-24T19:18:49Z</t>
  </si>
  <si>
    <t>MDEwOlJlcG9zaXRvcnk2NTIzMzYzMw==</t>
  </si>
  <si>
    <t>vercel/pkg</t>
  </si>
  <si>
    <t>https://github.com/vercel/pkg</t>
  </si>
  <si>
    <t>2016-08-08T19:41:59Z</t>
  </si>
  <si>
    <t>2022-08-25T13:21:57Z</t>
  </si>
  <si>
    <t>2022-07-13T03:33:29Z</t>
  </si>
  <si>
    <t>MDEwOlJlcG9zaXRvcnk1MDE1MTA3NQ==</t>
  </si>
  <si>
    <t>markerikson/react-redux-links</t>
  </si>
  <si>
    <t>https://github.com/markerikson/react-redux-links</t>
  </si>
  <si>
    <t>2016-01-22T02:10:28Z</t>
  </si>
  <si>
    <t>2022-08-25T04:34:38Z</t>
  </si>
  <si>
    <t>MDEwOlJlcG9zaXRvcnk3MTkzMjM0OQ==</t>
  </si>
  <si>
    <t>ray-project/ray</t>
  </si>
  <si>
    <t>https://github.com/ray-project/ray</t>
  </si>
  <si>
    <t>2016-10-25T19:38:30Z</t>
  </si>
  <si>
    <t>2022-08-25T12:24:50Z</t>
  </si>
  <si>
    <t>2022-08-18T18:19:58Z</t>
  </si>
  <si>
    <t>MDEwOlJlcG9zaXRvcnkxMjEwNDAyNA==</t>
  </si>
  <si>
    <t>datasciencemasters/go</t>
  </si>
  <si>
    <t>https://github.com/datasciencemasters/go</t>
  </si>
  <si>
    <t>2013-08-14T08:33:55Z</t>
  </si>
  <si>
    <t>2022-08-25T09:04:54Z</t>
  </si>
  <si>
    <t>MDEwOlJlcG9zaXRvcnkxODM0NzQ3Ng==</t>
  </si>
  <si>
    <t>google/iosched</t>
  </si>
  <si>
    <t>https://github.com/google/iosched</t>
  </si>
  <si>
    <t>2014-04-01T22:40:40Z</t>
  </si>
  <si>
    <t>2022-08-25T03:27:42Z</t>
  </si>
  <si>
    <t>2015-10-14T07:39:35Z</t>
  </si>
  <si>
    <t>MDEwOlJlcG9zaXRvcnkxMzkyNjQwNA==</t>
  </si>
  <si>
    <t>getredash/redash</t>
  </si>
  <si>
    <t>https://github.com/getredash/redash</t>
  </si>
  <si>
    <t>2013-10-28T13:19:39Z</t>
  </si>
  <si>
    <t>2022-08-25T13:58:28Z</t>
  </si>
  <si>
    <t>2021-11-24T00:43:48Z</t>
  </si>
  <si>
    <t>MDEwOlJlcG9zaXRvcnkxNDUxMzUy</t>
  </si>
  <si>
    <t>mochajs/mocha</t>
  </si>
  <si>
    <t>https://github.com/mochajs/mocha</t>
  </si>
  <si>
    <t>2011-03-07T18:44:25Z</t>
  </si>
  <si>
    <t>2022-08-24T19:51:31Z</t>
  </si>
  <si>
    <t>2022-05-01T04:54:10Z</t>
  </si>
  <si>
    <t>MDEwOlJlcG9zaXRvcnkxMzA4ODQ0NzA=</t>
  </si>
  <si>
    <t>solidjs/solid</t>
  </si>
  <si>
    <t>https://github.com/solidjs/solid</t>
  </si>
  <si>
    <t>2018-04-24T16:36:27Z</t>
  </si>
  <si>
    <t>2022-08-25T13:36:13Z</t>
  </si>
  <si>
    <t>2022-05-12T18:33:05Z</t>
  </si>
  <si>
    <t>MDEwOlJlcG9zaXRvcnk5ODc3MTExMA==</t>
  </si>
  <si>
    <t>zhongyang219/TrafficMonitor</t>
  </si>
  <si>
    <t>https://github.com/zhongyang219/TrafficMonitor</t>
  </si>
  <si>
    <t>2017-07-30T02:51:17Z</t>
  </si>
  <si>
    <t>2022-08-25T12:11:34Z</t>
  </si>
  <si>
    <t>2022-02-03T11:48:15Z</t>
  </si>
  <si>
    <t>MDEwOlJlcG9zaXRvcnk4MDE0OTI2Mg==</t>
  </si>
  <si>
    <t>react-navigation/react-navigation</t>
  </si>
  <si>
    <t>https://github.com/react-navigation/react-navigation</t>
  </si>
  <si>
    <t>2017-01-26T19:51:40Z</t>
  </si>
  <si>
    <t>2022-08-25T12:52:43Z</t>
  </si>
  <si>
    <t>2022-08-24T00:25:56Z</t>
  </si>
  <si>
    <t>MDEwOlJlcG9zaXRvcnkzMTQ5MjQ5MA==</t>
  </si>
  <si>
    <t>NativeScript/NativeScript</t>
  </si>
  <si>
    <t>https://github.com/NativeScript/NativeScript</t>
  </si>
  <si>
    <t>2015-03-01T09:47:08Z</t>
  </si>
  <si>
    <t>2022-08-25T13:39:13Z</t>
  </si>
  <si>
    <t>2022-08-20T15:38:15Z</t>
  </si>
  <si>
    <t>MDEwOlJlcG9zaXRvcnkyMDk2NTU4Ng==</t>
  </si>
  <si>
    <t>SwiftyJSON/SwiftyJSON</t>
  </si>
  <si>
    <t>https://github.com/SwiftyJSON/SwiftyJSON</t>
  </si>
  <si>
    <t>2014-06-18T14:41:15Z</t>
  </si>
  <si>
    <t>2022-08-25T09:35:36Z</t>
  </si>
  <si>
    <t>2019-04-02T14:10:40Z</t>
  </si>
  <si>
    <t>MDEwOlJlcG9zaXRvcnkzODM4MDg1NA==</t>
  </si>
  <si>
    <t>dnSpy/dnSpy</t>
  </si>
  <si>
    <t>https://github.com/dnSpy/dnSpy</t>
  </si>
  <si>
    <t>2015-07-01T16:05:10Z</t>
  </si>
  <si>
    <t>2020-12-07T21:07:17Z</t>
  </si>
  <si>
    <t>MDEwOlJlcG9zaXRvcnkzMzkwMjQz</t>
  </si>
  <si>
    <t>servo/servo</t>
  </si>
  <si>
    <t>https://github.com/servo/servo</t>
  </si>
  <si>
    <t>2012-02-08T19:07:25Z</t>
  </si>
  <si>
    <t>2022-08-25T06:26:09Z</t>
  </si>
  <si>
    <t>MDEwOlJlcG9zaXRvcnkxMjEwODE3Njg=</t>
  </si>
  <si>
    <t>komeiji-satori/Dress</t>
  </si>
  <si>
    <t>https://github.com/komeiji-satori/Dress</t>
  </si>
  <si>
    <t>2018-02-11T03:49:29Z</t>
  </si>
  <si>
    <t>2022-08-25T11:29:19Z</t>
  </si>
  <si>
    <t>Standard ML</t>
  </si>
  <si>
    <t>MDEwOlJlcG9zaXRvcnkyMjQ2NjM2OTY=</t>
  </si>
  <si>
    <t>alpinejs/alpine</t>
  </si>
  <si>
    <t>https://github.com/alpinejs/alpine</t>
  </si>
  <si>
    <t>2019-11-28T13:51:55Z</t>
  </si>
  <si>
    <t>2022-08-25T12:53:38Z</t>
  </si>
  <si>
    <t>2022-07-21T04:10:49Z</t>
  </si>
  <si>
    <t>MDEwOlJlcG9zaXRvcnk3NDA3MzIzMw==</t>
  </si>
  <si>
    <t>keon/algorithms</t>
  </si>
  <si>
    <t>https://github.com/keon/algorithms</t>
  </si>
  <si>
    <t>2016-11-17T22:32:08Z</t>
  </si>
  <si>
    <t>2022-08-25T09:25:52Z</t>
  </si>
  <si>
    <t>2020-10-04T14:45:39Z</t>
  </si>
  <si>
    <t>MDEwOlJlcG9zaXRvcnk3NDI2MDUwOA==</t>
  </si>
  <si>
    <t>docsifyjs/docsify</t>
  </si>
  <si>
    <t>https://github.com/docsifyjs/docsify</t>
  </si>
  <si>
    <t>2016-11-20T07:55:43Z</t>
  </si>
  <si>
    <t>2022-08-25T13:22:34Z</t>
  </si>
  <si>
    <t>2022-01-06T08:55:27Z</t>
  </si>
  <si>
    <t>MDEwOlJlcG9zaXRvcnk4Njg2ODU1</t>
  </si>
  <si>
    <t>usablica/intro.js</t>
  </si>
  <si>
    <t>https://github.com/usablica/intro.js</t>
  </si>
  <si>
    <t>2013-03-10T15:12:45Z</t>
  </si>
  <si>
    <t>2022-08-25T13:07:13Z</t>
  </si>
  <si>
    <t>2022-07-10T10:05:34Z</t>
  </si>
  <si>
    <t>MDEwOlJlcG9zaXRvcnkxODg0MDAwMw==</t>
  </si>
  <si>
    <t>kriasoft/react-starter-kit</t>
  </si>
  <si>
    <t>https://github.com/kriasoft/react-starter-kit</t>
  </si>
  <si>
    <t>2014-04-16T13:08:18Z</t>
  </si>
  <si>
    <t>2022-08-25T09:09:07Z</t>
  </si>
  <si>
    <t>2015-08-27T23:25:41Z</t>
  </si>
  <si>
    <t>MDEwOlJlcG9zaXRvcnk5NjI0NjE3MA==</t>
  </si>
  <si>
    <t>ApolloAuto/apollo</t>
  </si>
  <si>
    <t>https://github.com/ApolloAuto/apollo</t>
  </si>
  <si>
    <t>2017-07-04T19:03:31Z</t>
  </si>
  <si>
    <t>2021-12-28T13:00:00Z</t>
  </si>
  <si>
    <t>MDEwOlJlcG9zaXRvcnk1ODYyMzMyMQ==</t>
  </si>
  <si>
    <t>bilibili/flv.js</t>
  </si>
  <si>
    <t>https://github.com/bilibili/flv.js</t>
  </si>
  <si>
    <t>2016-05-12T08:34:31Z</t>
  </si>
  <si>
    <t>2022-08-25T13:01:20Z</t>
  </si>
  <si>
    <t>2021-09-13T02:28:53Z</t>
  </si>
  <si>
    <t>MDEwOlJlcG9zaXRvcnkxNjI3MjMxMDQ=</t>
  </si>
  <si>
    <t>OWASP/CheatSheetSeries</t>
  </si>
  <si>
    <t>https://github.com/OWASP/CheatSheetSeries</t>
  </si>
  <si>
    <t>2018-12-21T14:26:43Z</t>
  </si>
  <si>
    <t>2022-08-25T09:57:53Z</t>
  </si>
  <si>
    <t>MDEwOlJlcG9zaXRvcnkxMTYxNjc3MzE=</t>
  </si>
  <si>
    <t>yuzu-emu/yuzu</t>
  </si>
  <si>
    <t>https://github.com/yuzu-emu/yuzu</t>
  </si>
  <si>
    <t>2018-01-03T18:13:57Z</t>
  </si>
  <si>
    <t>2022-08-25T13:25:52Z</t>
  </si>
  <si>
    <t>R_kgDOGQ-0MQ</t>
  </si>
  <si>
    <t>github/copilot-docs</t>
  </si>
  <si>
    <t>https://github.com/github/copilot-docs</t>
  </si>
  <si>
    <t>2021-10-23T16:07:04Z</t>
  </si>
  <si>
    <t>2022-08-25T14:13:27Z</t>
  </si>
  <si>
    <t>MDEwOlJlcG9zaXRvcnk3NzkxMjM0OQ==</t>
  </si>
  <si>
    <t>qianguyihao/Web</t>
  </si>
  <si>
    <t>https://github.com/qianguyihao/Web</t>
  </si>
  <si>
    <t>2017-01-03T11:44:33Z</t>
  </si>
  <si>
    <t>2022-08-25T12:54:05Z</t>
  </si>
  <si>
    <t>MDEwOlJlcG9zaXRvcnk3MDEwNDgyNQ==</t>
  </si>
  <si>
    <t>dotnet-architecture/eShopOnContainers</t>
  </si>
  <si>
    <t>https://github.com/dotnet-architecture/eShopOnContainers</t>
  </si>
  <si>
    <t>2016-10-05T22:35:23Z</t>
  </si>
  <si>
    <t>2022-08-25T13:36:12Z</t>
  </si>
  <si>
    <t>2021-10-27T11:16:01Z</t>
  </si>
  <si>
    <t>MDEwOlJlcG9zaXRvcnkxMjEyOTE3NTg=</t>
  </si>
  <si>
    <t>Pierian-Data/Complete-Python-3-Bootcamp</t>
  </si>
  <si>
    <t>https://github.com/Pierian-Data/Complete-Python-3-Bootcamp</t>
  </si>
  <si>
    <t>2018-02-12T19:30:10Z</t>
  </si>
  <si>
    <t>2022-08-25T11:41:26Z</t>
  </si>
  <si>
    <t>MDEwOlJlcG9zaXRvcnk4MDk5MDQ2MQ==</t>
  </si>
  <si>
    <t>eriklindernoren/ML-From-Scratch</t>
  </si>
  <si>
    <t>https://github.com/eriklindernoren/ML-From-Scratch</t>
  </si>
  <si>
    <t>2017-02-05T12:11:23Z</t>
  </si>
  <si>
    <t>2022-08-25T04:34:46Z</t>
  </si>
  <si>
    <t>MDEwOlJlcG9zaXRvcnk0MDA4OTMx</t>
  </si>
  <si>
    <t>StevenBlack/hosts</t>
  </si>
  <si>
    <t>https://github.com/StevenBlack/hosts</t>
  </si>
  <si>
    <t>2012-04-12T20:22:50Z</t>
  </si>
  <si>
    <t>2022-08-25T11:20:34Z</t>
  </si>
  <si>
    <t>2022-08-24T14:34:15Z</t>
  </si>
  <si>
    <t>MDEwOlJlcG9zaXRvcnkzNDkzMjEyMjk=</t>
  </si>
  <si>
    <t>TencentARC/GFPGAN</t>
  </si>
  <si>
    <t>https://github.com/TencentARC/GFPGAN</t>
  </si>
  <si>
    <t>2021-03-19T06:18:20Z</t>
  </si>
  <si>
    <t>2022-08-25T14:06:40Z</t>
  </si>
  <si>
    <t>2022-07-13T02:21:28Z</t>
  </si>
  <si>
    <t>MDEwOlJlcG9zaXRvcnkxMzQyODI2NA==</t>
  </si>
  <si>
    <t>ShareX/ShareX</t>
  </si>
  <si>
    <t>https://github.com/ShareX/ShareX</t>
  </si>
  <si>
    <t>2013-10-08T23:32:10Z</t>
  </si>
  <si>
    <t>2022-08-25T14:03:54Z</t>
  </si>
  <si>
    <t>2022-07-15T13:52:01Z</t>
  </si>
  <si>
    <t>MDEwOlJlcG9zaXRvcnkzMjUzODg3MQ==</t>
  </si>
  <si>
    <t>google/gson</t>
  </si>
  <si>
    <t>https://github.com/google/gson</t>
  </si>
  <si>
    <t>2015-03-19T18:21:20Z</t>
  </si>
  <si>
    <t>2022-08-25T13:37:14Z</t>
  </si>
  <si>
    <t>2022-07-31T21:25:33Z</t>
  </si>
  <si>
    <t>MDEwOlJlcG9zaXRvcnkzMzg5NTM3OA==</t>
  </si>
  <si>
    <t>bevacqua/dragula</t>
  </si>
  <si>
    <t>https://github.com/bevacqua/dragula</t>
  </si>
  <si>
    <t>2015-04-13T21:35:38Z</t>
  </si>
  <si>
    <t>2022-08-25T12:43:27Z</t>
  </si>
  <si>
    <t>MDEwOlJlcG9zaXRvcnk5MDg2MDc=</t>
  </si>
  <si>
    <t>numpy/numpy</t>
  </si>
  <si>
    <t>https://github.com/numpy/numpy</t>
  </si>
  <si>
    <t>2010-09-13T23:02:39Z</t>
  </si>
  <si>
    <t>2022-08-25T13:00:02Z</t>
  </si>
  <si>
    <t>2022-08-13T18:28:24Z</t>
  </si>
  <si>
    <t>MDEwOlJlcG9zaXRvcnkyOTA5NDI5</t>
  </si>
  <si>
    <t>nicolargo/glances</t>
  </si>
  <si>
    <t>https://github.com/nicolargo/glances</t>
  </si>
  <si>
    <t>2011-12-04T08:49:15Z</t>
  </si>
  <si>
    <t>2022-08-25T12:55:20Z</t>
  </si>
  <si>
    <t>2022-07-28T16:11:41Z</t>
  </si>
  <si>
    <t>MDEwOlJlcG9zaXRvcnkzMDY5Nzc2MzM=</t>
  </si>
  <si>
    <t>AMAI-GmbH/AI-Expert-Roadmap</t>
  </si>
  <si>
    <t>https://github.com/AMAI-GmbH/AI-Expert-Roadmap</t>
  </si>
  <si>
    <t>2020-10-24T21:49:40Z</t>
  </si>
  <si>
    <t>2022-08-25T12:35:35Z</t>
  </si>
  <si>
    <t>MDEwOlJlcG9zaXRvcnkyNzcxNjg5NTc=</t>
  </si>
  <si>
    <t>eugeneyan/applied-ml</t>
  </si>
  <si>
    <t>https://github.com/eugeneyan/applied-ml</t>
  </si>
  <si>
    <t>2020-07-04T18:57:47Z</t>
  </si>
  <si>
    <t>2022-08-25T09:38:59Z</t>
  </si>
  <si>
    <t>MDEwOlJlcG9zaXRvcnkxNTAwNTg5MDI=</t>
  </si>
  <si>
    <t>wangzheng0822/algo</t>
  </si>
  <si>
    <t>https://github.com/wangzheng0822/algo</t>
  </si>
  <si>
    <t>2018-09-24T05:33:46Z</t>
  </si>
  <si>
    <t>2022-08-25T08:34:41Z</t>
  </si>
  <si>
    <t>MDEwOlJlcG9zaXRvcnkxOTIxNzUwOTU=</t>
  </si>
  <si>
    <t>conwnet/github1s</t>
  </si>
  <si>
    <t>https://github.com/conwnet/github1s</t>
  </si>
  <si>
    <t>2019-06-16T09:55:25Z</t>
  </si>
  <si>
    <t>2022-08-25T03:06:33Z</t>
  </si>
  <si>
    <t>2022-08-14T04:35:53Z</t>
  </si>
  <si>
    <t>MDEwOlJlcG9zaXRvcnkxMzYyODUxMw==</t>
  </si>
  <si>
    <t>sirupsen/logrus</t>
  </si>
  <si>
    <t>https://github.com/sirupsen/logrus</t>
  </si>
  <si>
    <t>2013-10-16T19:08:55Z</t>
  </si>
  <si>
    <t>2022-08-25T11:44:51Z</t>
  </si>
  <si>
    <t>2022-07-19T07:08:54Z</t>
  </si>
  <si>
    <t>MDEwOlJlcG9zaXRvcnkzODgzNjAxNQ==</t>
  </si>
  <si>
    <t>michalsnik/aos</t>
  </si>
  <si>
    <t>https://github.com/michalsnik/aos</t>
  </si>
  <si>
    <t>2015-07-09T17:49:00Z</t>
  </si>
  <si>
    <t>2022-08-25T14:13:08Z</t>
  </si>
  <si>
    <t>MDEwOlJlcG9zaXRvcnkxMTA2MTc3Mw==</t>
  </si>
  <si>
    <t>eslint/eslint</t>
  </si>
  <si>
    <t>https://github.com/eslint/eslint</t>
  </si>
  <si>
    <t>2013-06-29T23:59:48Z</t>
  </si>
  <si>
    <t>2022-08-25T11:21:52Z</t>
  </si>
  <si>
    <t>2022-08-14T01:22:41Z</t>
  </si>
  <si>
    <t>MDEwOlJlcG9zaXRvcnkxNjcyMjkwMA==</t>
  </si>
  <si>
    <t>ipfs/ipfs</t>
  </si>
  <si>
    <t>https://github.com/ipfs/ipfs</t>
  </si>
  <si>
    <t>2014-02-11T07:28:24Z</t>
  </si>
  <si>
    <t>2022-08-25T13:39:31Z</t>
  </si>
  <si>
    <t>MDEwOlJlcG9zaXRvcnkzNzI0NjUzNw==</t>
  </si>
  <si>
    <t>chenglou/react-motion</t>
  </si>
  <si>
    <t>https://github.com/chenglou/react-motion</t>
  </si>
  <si>
    <t>2015-06-11T07:38:23Z</t>
  </si>
  <si>
    <t>2022-08-25T08:27:53Z</t>
  </si>
  <si>
    <t>2017-10-02T23:18:11Z</t>
  </si>
  <si>
    <t>MDEwOlJlcG9zaXRvcnk0MjQ1NTkzNA==</t>
  </si>
  <si>
    <t>statelyai/xstate</t>
  </si>
  <si>
    <t>https://github.com/statelyai/xstate</t>
  </si>
  <si>
    <t>2015-09-14T15:04:15Z</t>
  </si>
  <si>
    <t>2022-08-25T09:56:22Z</t>
  </si>
  <si>
    <t>2022-08-23T10:21:17Z</t>
  </si>
  <si>
    <t>MDEwOlJlcG9zaXRvcnkyMjY1NzY2Mg==</t>
  </si>
  <si>
    <t>wsargent/docker-cheat-sheet</t>
  </si>
  <si>
    <t>https://github.com/wsargent/docker-cheat-sheet</t>
  </si>
  <si>
    <t>2014-08-05T20:04:20Z</t>
  </si>
  <si>
    <t>2022-08-25T06:18:02Z</t>
  </si>
  <si>
    <t>MDEwOlJlcG9zaXRvcnkxMjMzMDM0MDI=</t>
  </si>
  <si>
    <t>python-poetry/poetry</t>
  </si>
  <si>
    <t>https://github.com/python-poetry/poetry</t>
  </si>
  <si>
    <t>2018-02-28T15:23:47Z</t>
  </si>
  <si>
    <t>2022-08-25T13:50:51Z</t>
  </si>
  <si>
    <t>2022-08-23T01:21:18Z</t>
  </si>
  <si>
    <t>MDEwOlJlcG9zaXRvcnkxNTQ4MDA2Nw==</t>
  </si>
  <si>
    <t>react-bootstrap/react-bootstrap</t>
  </si>
  <si>
    <t>https://github.com/react-bootstrap/react-bootstrap</t>
  </si>
  <si>
    <t>2013-12-27T19:06:07Z</t>
  </si>
  <si>
    <t>2022-08-05T05:49:26Z</t>
  </si>
  <si>
    <t>MDEwOlJlcG9zaXRvcnkyMzY4OTgzMA==</t>
  </si>
  <si>
    <t>yeasy/docker_practice</t>
  </si>
  <si>
    <t>https://github.com/yeasy/docker_practice</t>
  </si>
  <si>
    <t>2014-09-05T04:06:39Z</t>
  </si>
  <si>
    <t>2022-08-25T10:44:25Z</t>
  </si>
  <si>
    <t>2021-12-01T22:58:32Z</t>
  </si>
  <si>
    <t>MDEwOlJlcG9zaXRvcnkxNDU2NzAyMzQ=</t>
  </si>
  <si>
    <t>open-mmlab/mmdetection</t>
  </si>
  <si>
    <t>https://github.com/open-mmlab/mmdetection</t>
  </si>
  <si>
    <t>2018-08-22T07:06:06Z</t>
  </si>
  <si>
    <t>2022-08-25T13:49:05Z</t>
  </si>
  <si>
    <t>2022-07-28T06:57:27Z</t>
  </si>
  <si>
    <t>MDEwOlJlcG9zaXRvcnkxNTk3NTQzOQ==</t>
  </si>
  <si>
    <t>jlmakes/scrollreveal</t>
  </si>
  <si>
    <t>https://github.com/jlmakes/scrollreveal</t>
  </si>
  <si>
    <t>2014-01-16T17:37:20Z</t>
  </si>
  <si>
    <t>2022-08-24T21:52:01Z</t>
  </si>
  <si>
    <t>MDEwOlJlcG9zaXRvcnkxMjc3NjkyMzE=</t>
  </si>
  <si>
    <t>DIYgod/RSSHub</t>
  </si>
  <si>
    <t>https://github.com/DIYgod/RSSHub</t>
  </si>
  <si>
    <t>2018-04-02T14:43:21Z</t>
  </si>
  <si>
    <t>2018-12-05T16:16:48Z</t>
  </si>
  <si>
    <t>MDEwOlJlcG9zaXRvcnk3NDY5Nzk2Mw==</t>
  </si>
  <si>
    <t>HeroTransitions/Hero</t>
  </si>
  <si>
    <t>https://github.com/HeroTransitions/Hero</t>
  </si>
  <si>
    <t>2016-11-24T18:49:37Z</t>
  </si>
  <si>
    <t>2022-08-25T06:42:21Z</t>
  </si>
  <si>
    <t>2021-03-07T20:56:42Z</t>
  </si>
  <si>
    <t>MDEwOlJlcG9zaXRvcnkyMzE0MTgzMA==</t>
  </si>
  <si>
    <t>paularmstrong/normalizr</t>
  </si>
  <si>
    <t>https://github.com/paularmstrong/normalizr</t>
  </si>
  <si>
    <t>2014-08-20T08:41:38Z</t>
  </si>
  <si>
    <t>2022-08-25T13:38:11Z</t>
  </si>
  <si>
    <t>2022-03-19T22:40:06Z</t>
  </si>
  <si>
    <t>MDEwOlJlcG9zaXRvcnkxODAzMjg3MTU=</t>
  </si>
  <si>
    <t>pmndrs/zustand</t>
  </si>
  <si>
    <t>https://github.com/pmndrs/zustand</t>
  </si>
  <si>
    <t>2019-04-09T09:10:06Z</t>
  </si>
  <si>
    <t>2022-08-25T12:27:18Z</t>
  </si>
  <si>
    <t>2022-08-22T02:29:57Z</t>
  </si>
  <si>
    <t>MDEwOlJlcG9zaXRvcnk1MTI3MDczOQ==</t>
  </si>
  <si>
    <t>viatsko/awesome-vscode</t>
  </si>
  <si>
    <t>https://github.com/viatsko/awesome-vscode</t>
  </si>
  <si>
    <t>2016-02-07T23:02:45Z</t>
  </si>
  <si>
    <t>2022-08-25T13:01:18Z</t>
  </si>
  <si>
    <t>MDEwOlJlcG9zaXRvcnk3MzQ5MzQ=</t>
  </si>
  <si>
    <t>pugjs/pug</t>
  </si>
  <si>
    <t>https://github.com/pugjs/pug</t>
  </si>
  <si>
    <t>2010-06-23T01:05:42Z</t>
  </si>
  <si>
    <t>2022-08-24T16:21:55Z</t>
  </si>
  <si>
    <t>2021-02-28T19:28:58Z</t>
  </si>
  <si>
    <t>MDEwOlJlcG9zaXRvcnkxNDAwMzM0OQ==</t>
  </si>
  <si>
    <t>localForage/localForage</t>
  </si>
  <si>
    <t>https://github.com/localForage/localForage</t>
  </si>
  <si>
    <t>2013-10-31T00:10:06Z</t>
  </si>
  <si>
    <t>2022-08-25T13:52:51Z</t>
  </si>
  <si>
    <t>2021-08-18T21:21:42Z</t>
  </si>
  <si>
    <t>MDEwOlJlcG9zaXRvcnkxMzE3NzA0MjI=</t>
  </si>
  <si>
    <t>neoclide/coc.nvim</t>
  </si>
  <si>
    <t>https://github.com/neoclide/coc.nvim</t>
  </si>
  <si>
    <t>2018-05-01T22:39:02Z</t>
  </si>
  <si>
    <t>2022-08-25T13:19:14Z</t>
  </si>
  <si>
    <t>2022-07-31T17:43:21Z</t>
  </si>
  <si>
    <t>MDEwOlJlcG9zaXRvcnkxOTYyODQ3MTE=</t>
  </si>
  <si>
    <t>microsoft/cascadia-code</t>
  </si>
  <si>
    <t>https://github.com/microsoft/cascadia-code</t>
  </si>
  <si>
    <t>2019-07-10T22:50:20Z</t>
  </si>
  <si>
    <t>2022-08-25T12:37:25Z</t>
  </si>
  <si>
    <t>2021-12-13T20:36:38Z</t>
  </si>
  <si>
    <t>MDEwOlJlcG9zaXRvcnk5OTQzMzU1NA==</t>
  </si>
  <si>
    <t>googlehosts/hosts</t>
  </si>
  <si>
    <t>https://github.com/googlehosts/hosts</t>
  </si>
  <si>
    <t>2017-08-05T16:10:32Z</t>
  </si>
  <si>
    <t>2022-08-25T13:22:07Z</t>
  </si>
  <si>
    <t>MDEwOlJlcG9zaXRvcnkxNjAwODM3OTU=</t>
  </si>
  <si>
    <t>SerenityOS/serenity</t>
  </si>
  <si>
    <t>https://github.com/SerenityOS/serenity</t>
  </si>
  <si>
    <t>2018-12-02T19:28:41Z</t>
  </si>
  <si>
    <t>2022-08-25T14:01:12Z</t>
  </si>
  <si>
    <t>MDEwOlJlcG9zaXRvcnkxMzU1MTYyNzA=</t>
  </si>
  <si>
    <t>k3s-io/k3s</t>
  </si>
  <si>
    <t>https://github.com/k3s-io/k3s</t>
  </si>
  <si>
    <t>2018-05-31T01:37:46Z</t>
  </si>
  <si>
    <t>2022-08-25T14:03:07Z</t>
  </si>
  <si>
    <t>2022-08-19T02:10:16Z</t>
  </si>
  <si>
    <t>MDEwOlJlcG9zaXRvcnkxMzgzMzE1NzM=</t>
  </si>
  <si>
    <t>sebastianruder/NLP-progress</t>
  </si>
  <si>
    <t>https://github.com/sebastianruder/NLP-progress</t>
  </si>
  <si>
    <t>2018-06-22T17:43:55Z</t>
  </si>
  <si>
    <t>2022-08-25T08:03:45Z</t>
  </si>
  <si>
    <t>2020-03-21T11:07:54Z</t>
  </si>
  <si>
    <t>MDEwOlJlcG9zaXRvcnkxODAwMTk4</t>
  </si>
  <si>
    <t>rwaldron/idiomatic.js</t>
  </si>
  <si>
    <t>https://github.com/rwaldron/idiomatic.js</t>
  </si>
  <si>
    <t>2011-05-25T17:48:59Z</t>
  </si>
  <si>
    <t>2022-08-25T13:37:53Z</t>
  </si>
  <si>
    <t>MDEwOlJlcG9zaXRvcnk4NTU0MTIxOA==</t>
  </si>
  <si>
    <t>ascoders/weekly</t>
  </si>
  <si>
    <t>https://github.com/ascoders/weekly</t>
  </si>
  <si>
    <t>2017-03-20T06:10:04Z</t>
  </si>
  <si>
    <t>2022-08-25T13:31:07Z</t>
  </si>
  <si>
    <t>2022-08-22T01:10:53Z</t>
  </si>
  <si>
    <t>MDEwOlJlcG9zaXRvcnkxMjgyMzcxNDY=</t>
  </si>
  <si>
    <t>vuejs/vuepress</t>
  </si>
  <si>
    <t>https://github.com/vuejs/vuepress</t>
  </si>
  <si>
    <t>2018-04-05T16:58:38Z</t>
  </si>
  <si>
    <t>2022-08-25T13:08:22Z</t>
  </si>
  <si>
    <t>2021-12-23T19:20:10Z</t>
  </si>
  <si>
    <t>MDEwOlJlcG9zaXRvcnkyMjQ2ODE1</t>
  </si>
  <si>
    <t>DesignPatternsPHP/DesignPatternsPHP</t>
  </si>
  <si>
    <t>https://github.com/DesignPatternsPHP/DesignPatternsPHP</t>
  </si>
  <si>
    <t>2011-08-22T05:24:31Z</t>
  </si>
  <si>
    <t>2022-08-25T06:22:11Z</t>
  </si>
  <si>
    <t>MDEwOlJlcG9zaXRvcnkzMDE3NDI=</t>
  </si>
  <si>
    <t>tornadoweb/tornado</t>
  </si>
  <si>
    <t>https://github.com/tornadoweb/tornado</t>
  </si>
  <si>
    <t>2009-09-09T04:55:16Z</t>
  </si>
  <si>
    <t>2022-08-25T06:39:13Z</t>
  </si>
  <si>
    <t>MDEwOlJlcG9zaXRvcnkzMTMzMzA5OTg=</t>
  </si>
  <si>
    <t>bradtraversy/50projects50days</t>
  </si>
  <si>
    <t>https://github.com/bradtraversy/50projects50days</t>
  </si>
  <si>
    <t>2020-11-16T14:39:01Z</t>
  </si>
  <si>
    <t>2022-08-25T14:11:48Z</t>
  </si>
  <si>
    <t>MDEwOlJlcG9zaXRvcnkxMTg5Mjk0Ng==</t>
  </si>
  <si>
    <t>uglide/RedisDesktopManager</t>
  </si>
  <si>
    <t>https://github.com/uglide/RedisDesktopManager</t>
  </si>
  <si>
    <t>2013-08-05T07:51:08Z</t>
  </si>
  <si>
    <t>2022-08-25T12:36:08Z</t>
  </si>
  <si>
    <t>2022-07-28T12:18:48Z</t>
  </si>
  <si>
    <t>MDEwOlJlcG9zaXRvcnk3NTg2NzcyMA==</t>
  </si>
  <si>
    <t>wesbos/JavaScript30</t>
  </si>
  <si>
    <t>https://github.com/wesbos/JavaScript30</t>
  </si>
  <si>
    <t>2016-12-07T19:15:31Z</t>
  </si>
  <si>
    <t>2022-08-25T12:54:19Z</t>
  </si>
  <si>
    <t>MDEwOlJlcG9zaXRvcnk0MDQ4NDM5OA==</t>
  </si>
  <si>
    <t>discordjs/discord.js</t>
  </si>
  <si>
    <t>https://github.com/discordjs/discord.js</t>
  </si>
  <si>
    <t>2015-08-10T13:36:26Z</t>
  </si>
  <si>
    <t>2022-08-25T12:23:10Z</t>
  </si>
  <si>
    <t>2022-08-22T09:42:06Z</t>
  </si>
  <si>
    <t>MDEwOlJlcG9zaXRvcnkxMjM0NzE0</t>
  </si>
  <si>
    <t>elixir-lang/elixir</t>
  </si>
  <si>
    <t>https://github.com/elixir-lang/elixir</t>
  </si>
  <si>
    <t>2011-01-09T08:43:57Z</t>
  </si>
  <si>
    <t>2022-08-25T13:28:44Z</t>
  </si>
  <si>
    <t>Elixir</t>
  </si>
  <si>
    <t>2022-08-15T10:10:24Z</t>
  </si>
  <si>
    <t>MDEwOlJlcG9zaXRvcnk2MzQ3NzYxMg==</t>
  </si>
  <si>
    <t>TheAlgorithms/C-Plus-Plus</t>
  </si>
  <si>
    <t>https://github.com/TheAlgorithms/C-Plus-Plus</t>
  </si>
  <si>
    <t>2016-07-16T10:19:45Z</t>
  </si>
  <si>
    <t>2022-08-25T13:33:50Z</t>
  </si>
  <si>
    <t>MDEwOlJlcG9zaXRvcnkxMzg2MjM4MQ==</t>
  </si>
  <si>
    <t>DrKLO/Telegram</t>
  </si>
  <si>
    <t>https://github.com/DrKLO/Telegram</t>
  </si>
  <si>
    <t>2013-10-25T14:08:10Z</t>
  </si>
  <si>
    <t>2022-08-25T11:33:41Z</t>
  </si>
  <si>
    <t>2022-06-21T02:51:00Z</t>
  </si>
  <si>
    <t>MDEwOlJlcG9zaXRvcnk0MTg4OTAzMQ==</t>
  </si>
  <si>
    <t>TeamNewPipe/NewPipe</t>
  </si>
  <si>
    <t>https://github.com/TeamNewPipe/NewPipe</t>
  </si>
  <si>
    <t>2015-09-03T23:39:26Z</t>
  </si>
  <si>
    <t>2022-08-25T13:59:20Z</t>
  </si>
  <si>
    <t>2022-08-25T08:44:29Z</t>
  </si>
  <si>
    <t>MDEwOlJlcG9zaXRvcnkzNTY1ODg2Mw==</t>
  </si>
  <si>
    <t>ColorlibHQ/gentelella</t>
  </si>
  <si>
    <t>https://github.com/ColorlibHQ/gentelella</t>
  </si>
  <si>
    <t>2015-05-15T06:57:27Z</t>
  </si>
  <si>
    <t>2022-08-25T08:56:14Z</t>
  </si>
  <si>
    <t>2019-11-20T13:01:58Z</t>
  </si>
  <si>
    <t>MDEwOlJlcG9zaXRvcnk0NjYwNzQy</t>
  </si>
  <si>
    <t>zhiwehu/Python-programming-exercises</t>
  </si>
  <si>
    <t>https://github.com/zhiwehu/Python-programming-exercises</t>
  </si>
  <si>
    <t>2012-06-14T07:56:46Z</t>
  </si>
  <si>
    <t>2022-08-25T11:34:11Z</t>
  </si>
  <si>
    <t>MDEwOlJlcG9zaXRvcnkyNzU5OTM4ODU=</t>
  </si>
  <si>
    <t>appsmithorg/appsmith</t>
  </si>
  <si>
    <t>https://github.com/appsmithorg/appsmith</t>
  </si>
  <si>
    <t>2020-06-30T04:07:36Z</t>
  </si>
  <si>
    <t>2022-08-25T13:02:52Z</t>
  </si>
  <si>
    <t>2022-08-24T05:59:29Z</t>
  </si>
  <si>
    <t>MDEwOlJlcG9zaXRvcnkzMTE2ODMzOTA=</t>
  </si>
  <si>
    <t>WerWolv/ImHex</t>
  </si>
  <si>
    <t>https://github.com/WerWolv/ImHex</t>
  </si>
  <si>
    <t>2020-11-10T14:27:00Z</t>
  </si>
  <si>
    <t>2022-08-25T14:10:51Z</t>
  </si>
  <si>
    <t>2022-08-17T21:25:52Z</t>
  </si>
  <si>
    <t>MDEwOlJlcG9zaXRvcnk3ODc0MDc0</t>
  </si>
  <si>
    <t>goldfire/howler.js</t>
  </si>
  <si>
    <t>https://github.com/goldfire/howler.js</t>
  </si>
  <si>
    <t>2013-01-28T16:47:12Z</t>
  </si>
  <si>
    <t>2022-08-25T12:29:43Z</t>
  </si>
  <si>
    <t>2021-06-30T18:45:52Z</t>
  </si>
  <si>
    <t>MDEwOlJlcG9zaXRvcnkyMDQyOTk0Mw==</t>
  </si>
  <si>
    <t>SwiftGGTeam/the-swift-programming-language-in-chinese</t>
  </si>
  <si>
    <t>https://github.com/SwiftGGTeam/the-swift-programming-language-in-chinese</t>
  </si>
  <si>
    <t>2014-06-03T04:44:09Z</t>
  </si>
  <si>
    <t>2022-08-25T11:51:06Z</t>
  </si>
  <si>
    <t>2016-09-23T00:54:22Z</t>
  </si>
  <si>
    <t>MDEwOlJlcG9zaXRvcnkyNzM4ODY0Mg==</t>
  </si>
  <si>
    <t>homebridge/homebridge</t>
  </si>
  <si>
    <t>https://github.com/homebridge/homebridge</t>
  </si>
  <si>
    <t>2014-12-01T16:37:39Z</t>
  </si>
  <si>
    <t>2022-08-25T09:29:31Z</t>
  </si>
  <si>
    <t>2022-06-22T09:24:31Z</t>
  </si>
  <si>
    <t>MDEwOlJlcG9zaXRvcnkxMDcyODY4ODk=</t>
  </si>
  <si>
    <t>schollz/croc</t>
  </si>
  <si>
    <t>https://github.com/schollz/croc</t>
  </si>
  <si>
    <t>2017-10-17T15:20:18Z</t>
  </si>
  <si>
    <t>2022-08-25T13:42:32Z</t>
  </si>
  <si>
    <t>2022-07-08T23:41:04Z</t>
  </si>
  <si>
    <t>MDEwOlJlcG9zaXRvcnkyNTQwMzY4</t>
  </si>
  <si>
    <t>jaredhanson/passport</t>
  </si>
  <si>
    <t>https://github.com/jaredhanson/passport</t>
  </si>
  <si>
    <t>2011-10-08T22:38:32Z</t>
  </si>
  <si>
    <t>2022-08-24T12:53:29Z</t>
  </si>
  <si>
    <t>MDEwOlJlcG9zaXRvcnkxNTE4MzQ4NQ==</t>
  </si>
  <si>
    <t>julycoding/The-Art-Of-Programming-By-July</t>
  </si>
  <si>
    <t>https://github.com/julycoding/The-Art-Of-Programming-By-July</t>
  </si>
  <si>
    <t>2013-12-14T10:00:06Z</t>
  </si>
  <si>
    <t>2022-08-25T06:41:06Z</t>
  </si>
  <si>
    <t>MDEwOlJlcG9zaXRvcnkzMTc4MzYyNDg=</t>
  </si>
  <si>
    <t>GorvGoyl/Clone-Wars</t>
  </si>
  <si>
    <t>https://github.com/GorvGoyl/Clone-Wars</t>
  </si>
  <si>
    <t>2020-12-02T11:10:16Z</t>
  </si>
  <si>
    <t>2022-08-25T10:22:00Z</t>
  </si>
  <si>
    <t>MDEwOlJlcG9zaXRvcnk4NzY4NDA2</t>
  </si>
  <si>
    <t>postcss/autoprefixer</t>
  </si>
  <si>
    <t>https://github.com/postcss/autoprefixer</t>
  </si>
  <si>
    <t>2013-03-14T05:04:51Z</t>
  </si>
  <si>
    <t>2022-08-25T12:38:20Z</t>
  </si>
  <si>
    <t>2022-07-29T10:56:40Z</t>
  </si>
  <si>
    <t>MDEwOlJlcG9zaXRvcnkxNjg3OTk1MjY=</t>
  </si>
  <si>
    <t>rwightman/pytorch-image-models</t>
  </si>
  <si>
    <t>https://github.com/rwightman/pytorch-image-models</t>
  </si>
  <si>
    <t>2019-02-02T05:51:12Z</t>
  </si>
  <si>
    <t>2022-08-25T11:59:39Z</t>
  </si>
  <si>
    <t>2022-08-24T18:01:20Z</t>
  </si>
  <si>
    <t>MDEwOlJlcG9zaXRvcnkzMzQ4NjAxNg==</t>
  </si>
  <si>
    <t>onevcat/Kingfisher</t>
  </si>
  <si>
    <t>https://github.com/onevcat/Kingfisher</t>
  </si>
  <si>
    <t>2015-04-06T14:26:21Z</t>
  </si>
  <si>
    <t>2022-08-25T09:37:35Z</t>
  </si>
  <si>
    <t>2022-08-10T14:08:07Z</t>
  </si>
  <si>
    <t>MDEwOlJlcG9zaXRvcnkzODI0OTYzNjE=</t>
  </si>
  <si>
    <t>louislam/uptime-kuma</t>
  </si>
  <si>
    <t>https://github.com/louislam/uptime-kuma</t>
  </si>
  <si>
    <t>2021-07-03T01:02:42Z</t>
  </si>
  <si>
    <t>2022-08-25T14:10:44Z</t>
  </si>
  <si>
    <t>2022-08-13T06:04:17Z</t>
  </si>
  <si>
    <t>MDEwOlJlcG9zaXRvcnkyMDQwODY4NjI=</t>
  </si>
  <si>
    <t>streamlit/streamlit</t>
  </si>
  <si>
    <t>https://github.com/streamlit/streamlit</t>
  </si>
  <si>
    <t>2019-08-24T00:14:52Z</t>
  </si>
  <si>
    <t>2022-08-25T13:22:57Z</t>
  </si>
  <si>
    <t>2022-08-10T17:31:38Z</t>
  </si>
  <si>
    <t>MDEwOlJlcG9zaXRvcnkzOTEyMjYyOA==</t>
  </si>
  <si>
    <t>git-tips/tips</t>
  </si>
  <si>
    <t>https://github.com/git-tips/tips</t>
  </si>
  <si>
    <t>2015-07-15T07:24:48Z</t>
  </si>
  <si>
    <t>2022-08-25T10:53:32Z</t>
  </si>
  <si>
    <t>MDEwOlJlcG9zaXRvcnkxMjQxNzE1MDE=</t>
  </si>
  <si>
    <t>Meituan-Dianping/mpvue</t>
  </si>
  <si>
    <t>https://github.com/Meituan-Dianping/mpvue</t>
  </si>
  <si>
    <t>2018-03-07T03:09:25Z</t>
  </si>
  <si>
    <t>2022-08-25T06:35:20Z</t>
  </si>
  <si>
    <t>2019-05-10T02:31:27Z</t>
  </si>
  <si>
    <t>MDEwOlJlcG9zaXRvcnkxODYwMjQyOTg=</t>
  </si>
  <si>
    <t>nushell/nushell</t>
  </si>
  <si>
    <t>https://github.com/nushell/nushell</t>
  </si>
  <si>
    <t>2019-05-10T16:59:42Z</t>
  </si>
  <si>
    <t>2022-08-16T17:47:47Z</t>
  </si>
  <si>
    <t>MDEwOlJlcG9zaXRvcnk1MzczNTUx</t>
  </si>
  <si>
    <t>libgdx/libgdx</t>
  </si>
  <si>
    <t>https://github.com/libgdx/libgdx</t>
  </si>
  <si>
    <t>2012-08-10T19:34:38Z</t>
  </si>
  <si>
    <t>2022-08-25T13:04:26Z</t>
  </si>
  <si>
    <t>2022-05-11T19:09:11Z</t>
  </si>
  <si>
    <t>MDEwOlJlcG9zaXRvcnk2MzIyNjU4OA==</t>
  </si>
  <si>
    <t>marmelab/react-admin</t>
  </si>
  <si>
    <t>https://github.com/marmelab/react-admin</t>
  </si>
  <si>
    <t>2016-07-13T07:58:54Z</t>
  </si>
  <si>
    <t>2022-08-25T13:45:43Z</t>
  </si>
  <si>
    <t>2022-08-23T15:46:33Z</t>
  </si>
  <si>
    <t>MDEwOlJlcG9zaXRvcnkxODM2OTM3Mw==</t>
  </si>
  <si>
    <t>spf13/viper</t>
  </si>
  <si>
    <t>https://github.com/spf13/viper</t>
  </si>
  <si>
    <t>2014-04-02T14:33:33Z</t>
  </si>
  <si>
    <t>2022-05-26T15:49:05Z</t>
  </si>
  <si>
    <t>MDEwOlJlcG9zaXRvcnkxMjEzMjI1</t>
  </si>
  <si>
    <t>highlightjs/highlight.js</t>
  </si>
  <si>
    <t>https://github.com/highlightjs/highlight.js</t>
  </si>
  <si>
    <t>2011-01-01T23:47:21Z</t>
  </si>
  <si>
    <t>2022-08-25T07:49:46Z</t>
  </si>
  <si>
    <t>2022-07-13T15:09:49Z</t>
  </si>
  <si>
    <t>MDEwOlJlcG9zaXRvcnkyMTExMjQ2OTc=</t>
  </si>
  <si>
    <t>deezer/spleeter</t>
  </si>
  <si>
    <t>https://github.com/deezer/spleeter</t>
  </si>
  <si>
    <t>2019-09-26T15:40:46Z</t>
  </si>
  <si>
    <t>2022-08-25T13:34:35Z</t>
  </si>
  <si>
    <t>2021-09-03T09:55:05Z</t>
  </si>
  <si>
    <t>MDEwOlJlcG9zaXRvcnk2MDcxMDU1Mw==</t>
  </si>
  <si>
    <t>FallibleInc/security-guide-for-developers</t>
  </si>
  <si>
    <t>https://github.com/FallibleInc/security-guide-for-developers</t>
  </si>
  <si>
    <t>2016-06-08T15:56:25Z</t>
  </si>
  <si>
    <t>2022-08-25T07:10:30Z</t>
  </si>
  <si>
    <t>MDEwOlJlcG9zaXRvcnkyNTQ4MzI3OTk=</t>
  </si>
  <si>
    <t>Z4nzu/hackingtool</t>
  </si>
  <si>
    <t>https://github.com/Z4nzu/hackingtool</t>
  </si>
  <si>
    <t>2020-04-11T09:21:31Z</t>
  </si>
  <si>
    <t>2022-08-25T13:14:16Z</t>
  </si>
  <si>
    <t>MDEwOlJlcG9zaXRvcnkxNjI3ODMxOTU=</t>
  </si>
  <si>
    <t>datawhalechina/pumpkin-book</t>
  </si>
  <si>
    <t>https://github.com/datawhalechina/pumpkin-book</t>
  </si>
  <si>
    <t>2018-12-22T05:05:24Z</t>
  </si>
  <si>
    <t>2022-08-25T12:35:56Z</t>
  </si>
  <si>
    <t>2021-04-15T14:14:36Z</t>
  </si>
  <si>
    <t>MDEwOlJlcG9zaXRvcnk2NTIxNDE5MQ==</t>
  </si>
  <si>
    <t>envoyproxy/envoy</t>
  </si>
  <si>
    <t>https://github.com/envoyproxy/envoy</t>
  </si>
  <si>
    <t>2016-08-08T15:07:24Z</t>
  </si>
  <si>
    <t>2022-08-25T02:15:15Z</t>
  </si>
  <si>
    <t>2022-08-12T14:37:55Z</t>
  </si>
  <si>
    <t>MDEwOlJlcG9zaXRvcnkxMjA0NDEzMg==</t>
  </si>
  <si>
    <t>bitcoinbook/bitcoinbook</t>
  </si>
  <si>
    <t>https://github.com/bitcoinbook/bitcoinbook</t>
  </si>
  <si>
    <t>2013-08-11T23:18:28Z</t>
  </si>
  <si>
    <t>2022-08-25T09:48:47Z</t>
  </si>
  <si>
    <t>AsciiDoc</t>
  </si>
  <si>
    <t>2018-03-03T21:05:35Z</t>
  </si>
  <si>
    <t>MDEwOlJlcG9zaXRvcnk0NjYyMjMyMw==</t>
  </si>
  <si>
    <t>camsong/You-Dont-Need-jQuery</t>
  </si>
  <si>
    <t>https://github.com/camsong/You-Dont-Need-jQuery</t>
  </si>
  <si>
    <t>2015-11-21T16:02:26Z</t>
  </si>
  <si>
    <t>2022-08-25T05:18:53Z</t>
  </si>
  <si>
    <t>2016-01-13T10:03:53Z</t>
  </si>
  <si>
    <t>MDEwOlJlcG9zaXRvcnkxODk2NDQ4Nw==</t>
  </si>
  <si>
    <t>ruanyf/es6tutorial</t>
  </si>
  <si>
    <t>https://github.com/ruanyf/es6tutorial</t>
  </si>
  <si>
    <t>2014-04-20T13:06:28Z</t>
  </si>
  <si>
    <t>2022-08-24T16:15:24Z</t>
  </si>
  <si>
    <t>MDEwOlJlcG9zaXRvcnkyMDIzNjc2MTU=</t>
  </si>
  <si>
    <t>lyswhut/lx-music-desktop</t>
  </si>
  <si>
    <t>https://github.com/lyswhut/lx-music-desktop</t>
  </si>
  <si>
    <t>2019-08-14T14:31:08Z</t>
  </si>
  <si>
    <t>2022-08-25T13:30:56Z</t>
  </si>
  <si>
    <t>2022-08-18T09:15:24Z</t>
  </si>
  <si>
    <t>MDEwOlJlcG9zaXRvcnkxNjI4MTU2NjU=</t>
  </si>
  <si>
    <t>notable/notable</t>
  </si>
  <si>
    <t>https://github.com/notable/notable</t>
  </si>
  <si>
    <t>2018-12-22T13:57:19Z</t>
  </si>
  <si>
    <t>2022-08-25T11:59:00Z</t>
  </si>
  <si>
    <t>2020-01-18T01:52:49Z</t>
  </si>
  <si>
    <t>MDEwOlJlcG9zaXRvcnkzNzE1MzMzNw==</t>
  </si>
  <si>
    <t>necolas/react-native-web</t>
  </si>
  <si>
    <t>https://github.com/necolas/react-native-web</t>
  </si>
  <si>
    <t>2015-06-09T19:25:38Z</t>
  </si>
  <si>
    <t>2022-08-25T13:04:53Z</t>
  </si>
  <si>
    <t>2022-06-10T20:30:24Z</t>
  </si>
  <si>
    <t>MDEwOlJlcG9zaXRvcnkyODU4NjQxOTk=</t>
  </si>
  <si>
    <t>zeromicro/go-zero</t>
  </si>
  <si>
    <t>https://github.com/zeromicro/go-zero</t>
  </si>
  <si>
    <t>2020-08-07T15:37:57Z</t>
  </si>
  <si>
    <t>2022-08-25T13:52:58Z</t>
  </si>
  <si>
    <t>2022-08-07T08:49:22Z</t>
  </si>
  <si>
    <t>MDEwOlJlcG9zaXRvcnk0NDk5ODA5Mg==</t>
  </si>
  <si>
    <t>JohnCoates/Aerial</t>
  </si>
  <si>
    <t>https://github.com/JohnCoates/Aerial</t>
  </si>
  <si>
    <t>2015-10-26T21:21:31Z</t>
  </si>
  <si>
    <t>2022-08-24T12:42:30Z</t>
  </si>
  <si>
    <t>2022-08-16T14:32:25Z</t>
  </si>
  <si>
    <t>MDEwOlJlcG9zaXRvcnkxMjY3MDQ0NA==</t>
  </si>
  <si>
    <t>petkaantonov/bluebird</t>
  </si>
  <si>
    <t>https://github.com/petkaantonov/bluebird</t>
  </si>
  <si>
    <t>2013-09-07T19:39:57Z</t>
  </si>
  <si>
    <t>2022-08-25T02:43:09Z</t>
  </si>
  <si>
    <t>2019-11-28T22:54:31Z</t>
  </si>
  <si>
    <t>MDEwOlJlcG9zaXRvcnkyMjM3NDA2Mw==</t>
  </si>
  <si>
    <t>futurice/android-best-practices</t>
  </si>
  <si>
    <t>https://github.com/futurice/android-best-practices</t>
  </si>
  <si>
    <t>2014-07-29T09:09:44Z</t>
  </si>
  <si>
    <t>2022-08-24T11:28:09Z</t>
  </si>
  <si>
    <t>MDEwOlJlcG9zaXRvcnk3NDY2MDY0Mg==</t>
  </si>
  <si>
    <t>taichi-dev/taichi</t>
  </si>
  <si>
    <t>https://github.com/taichi-dev/taichi</t>
  </si>
  <si>
    <t>2016-11-24T10:00:05Z</t>
  </si>
  <si>
    <t>2022-08-25T12:36:58Z</t>
  </si>
  <si>
    <t>2022-08-18T13:20:18Z</t>
  </si>
  <si>
    <t>R_kgDOHpcSSg</t>
  </si>
  <si>
    <t>WeNeedHome/SummaryOfLoanSuspension</t>
  </si>
  <si>
    <t>https://github.com/WeNeedHome/SummaryOfLoanSuspension</t>
  </si>
  <si>
    <t>2022-07-12T16:33:25Z</t>
  </si>
  <si>
    <t>2022-08-25T12:34:26Z</t>
  </si>
  <si>
    <t>MDEwOlJlcG9zaXRvcnk4ODcxNzIxNQ==</t>
  </si>
  <si>
    <t>vant-ui/vant</t>
  </si>
  <si>
    <t>https://github.com/vant-ui/vant</t>
  </si>
  <si>
    <t>2017-04-19T07:55:31Z</t>
  </si>
  <si>
    <t>2022-08-25T14:04:29Z</t>
  </si>
  <si>
    <t>2022-08-24T14:47:21Z</t>
  </si>
  <si>
    <t>MDEwOlJlcG9zaXRvcnk2MDI3MzcwNA==</t>
  </si>
  <si>
    <t>mozilla/DeepSpeech</t>
  </si>
  <si>
    <t>https://github.com/mozilla/DeepSpeech</t>
  </si>
  <si>
    <t>2016-06-02T15:04:53Z</t>
  </si>
  <si>
    <t>2022-08-25T09:54:15Z</t>
  </si>
  <si>
    <t>2020-12-19T09:28:21Z</t>
  </si>
  <si>
    <t>MDEwOlJlcG9zaXRvcnk5NjU3ODI=</t>
  </si>
  <si>
    <t>validatorjs/validator.js</t>
  </si>
  <si>
    <t>https://github.com/validatorjs/validator.js</t>
  </si>
  <si>
    <t>2010-10-06T06:58:48Z</t>
  </si>
  <si>
    <t>2022-08-25T11:35:02Z</t>
  </si>
  <si>
    <t>2021-11-01T21:02:10Z</t>
  </si>
  <si>
    <t>MDEwOlJlcG9zaXRvcnkzNDg2NDQwMg==</t>
  </si>
  <si>
    <t>apache/incubator-mxnet</t>
  </si>
  <si>
    <t>https://github.com/apache/incubator-mxnet</t>
  </si>
  <si>
    <t>2015-04-30T16:21:15Z</t>
  </si>
  <si>
    <t>2022-08-25T14:07:38Z</t>
  </si>
  <si>
    <t>2022-04-21T22:45:57Z</t>
  </si>
  <si>
    <t>MDEwOlJlcG9zaXRvcnk0NTcyMTAxMQ==</t>
  </si>
  <si>
    <t>apache/skywalking</t>
  </si>
  <si>
    <t>https://github.com/apache/skywalking</t>
  </si>
  <si>
    <t>2015-11-07T03:30:36Z</t>
  </si>
  <si>
    <t>2022-08-25T13:59:22Z</t>
  </si>
  <si>
    <t>2022-06-09T01:34:33Z</t>
  </si>
  <si>
    <t>MDEwOlJlcG9zaXRvcnkxMjA4MDU1MQ==</t>
  </si>
  <si>
    <t>tsenart/vegeta</t>
  </si>
  <si>
    <t>https://github.com/tsenart/vegeta</t>
  </si>
  <si>
    <t>2013-08-13T11:45:21Z</t>
  </si>
  <si>
    <t>2022-08-25T12:57:26Z</t>
  </si>
  <si>
    <t>2020-10-11T10:37:33Z</t>
  </si>
  <si>
    <t>MDEwOlJlcG9zaXRvcnkyNDQyMDUwNg==</t>
  </si>
  <si>
    <t>v8/v8</t>
  </si>
  <si>
    <t>https://github.com/v8/v8</t>
  </si>
  <si>
    <t>2014-09-24T15:24:30Z</t>
  </si>
  <si>
    <t>2022-08-25T12:08:01Z</t>
  </si>
  <si>
    <t>MDEwOlJlcG9zaXRvcnkzNTgxMDE3NA==</t>
  </si>
  <si>
    <t>electron-react-boilerplate/electron-react-boilerplate</t>
  </si>
  <si>
    <t>https://github.com/electron-react-boilerplate/electron-react-boilerplate</t>
  </si>
  <si>
    <t>2015-05-18T09:54:57Z</t>
  </si>
  <si>
    <t>2022-08-25T14:02:54Z</t>
  </si>
  <si>
    <t>2022-05-15T01:16:56Z</t>
  </si>
  <si>
    <t>MDEwOlJlcG9zaXRvcnkzMjE1NzE3Mg==</t>
  </si>
  <si>
    <t>gfwlist/gfwlist</t>
  </si>
  <si>
    <t>https://github.com/gfwlist/gfwlist</t>
  </si>
  <si>
    <t>2015-03-13T13:24:56Z</t>
  </si>
  <si>
    <t>2022-08-25T12:49:49Z</t>
  </si>
  <si>
    <t>MDEwOlJlcG9zaXRvcnk1MzYzMjE0MA==</t>
  </si>
  <si>
    <t>zyedidia/micro</t>
  </si>
  <si>
    <t>https://github.com/zyedidia/micro</t>
  </si>
  <si>
    <t>2016-03-11T02:06:28Z</t>
  </si>
  <si>
    <t>2022-08-25T13:24:58Z</t>
  </si>
  <si>
    <t>2022-07-24T21:14:52Z</t>
  </si>
  <si>
    <t>MDEwOlJlcG9zaXRvcnk0MDkwNTc2Mg==</t>
  </si>
  <si>
    <t>judasn/IntelliJ-IDEA-Tutorial</t>
  </si>
  <si>
    <t>https://github.com/judasn/IntelliJ-IDEA-Tutorial</t>
  </si>
  <si>
    <t>2015-08-17T15:25:52Z</t>
  </si>
  <si>
    <t>2022-08-25T10:55:48Z</t>
  </si>
  <si>
    <t>MDEwOlJlcG9zaXRvcnkzNjA2NjI0</t>
  </si>
  <si>
    <t>ReactiveCocoa/ReactiveCocoa</t>
  </si>
  <si>
    <t>https://github.com/ReactiveCocoa/ReactiveCocoa</t>
  </si>
  <si>
    <t>2012-03-02T22:11:24Z</t>
  </si>
  <si>
    <t>2022-08-25T11:59:51Z</t>
  </si>
  <si>
    <t>2021-11-20T14:18:05Z</t>
  </si>
  <si>
    <t>MDEwOlJlcG9zaXRvcnkzNDMxMDgz</t>
  </si>
  <si>
    <t>BradLarson/GPUImage</t>
  </si>
  <si>
    <t>https://github.com/BradLarson/GPUImage</t>
  </si>
  <si>
    <t>2012-02-13T15:20:02Z</t>
  </si>
  <si>
    <t>2022-08-24T01:53:35Z</t>
  </si>
  <si>
    <t>2015-04-23T18:15:29Z</t>
  </si>
  <si>
    <t>MDEwOlJlcG9zaXRvcnk0NzAzOTI1NQ==</t>
  </si>
  <si>
    <t>codex-team/editor.js</t>
  </si>
  <si>
    <t>https://github.com/codex-team/editor.js</t>
  </si>
  <si>
    <t>2015-11-28T20:56:35Z</t>
  </si>
  <si>
    <t>2022-08-25T14:09:52Z</t>
  </si>
  <si>
    <t>2022-06-17T15:31:55Z</t>
  </si>
  <si>
    <t>MDEwOlJlcG9zaXRvcnkxNTQ3Mzk1OTc=</t>
  </si>
  <si>
    <t>google/jax</t>
  </si>
  <si>
    <t>https://github.com/google/jax</t>
  </si>
  <si>
    <t>2018-10-25T21:25:02Z</t>
  </si>
  <si>
    <t>2022-08-11T23:48:35Z</t>
  </si>
  <si>
    <t>MDEwOlJlcG9zaXRvcnkxODQ0NjA=</t>
  </si>
  <si>
    <t>celery/celery</t>
  </si>
  <si>
    <t>https://github.com/celery/celery</t>
  </si>
  <si>
    <t>2009-04-24T11:31:24Z</t>
  </si>
  <si>
    <t>2022-08-25T09:42:56Z</t>
  </si>
  <si>
    <t>2022-08-01T11:16:37Z</t>
  </si>
  <si>
    <t>MDEwOlJlcG9zaXRvcnkxNDgwNzE3Mw==</t>
  </si>
  <si>
    <t>SamyPesse/How-to-Make-a-Computer-Operating-System</t>
  </si>
  <si>
    <t>https://github.com/SamyPesse/How-to-Make-a-Computer-Operating-System</t>
  </si>
  <si>
    <t>2013-11-29T17:36:32Z</t>
  </si>
  <si>
    <t>2022-08-25T14:01:40Z</t>
  </si>
  <si>
    <t>2014-05-29T23:56:36Z</t>
  </si>
  <si>
    <t>MDEwOlJlcG9zaXRvcnkyNjgyMDc5OA==</t>
  </si>
  <si>
    <t>avajs/ava</t>
  </si>
  <si>
    <t>https://github.com/avajs/ava</t>
  </si>
  <si>
    <t>2014-11-18T17:20:26Z</t>
  </si>
  <si>
    <t>2022-08-25T12:11:56Z</t>
  </si>
  <si>
    <t>2022-07-10T16:25:48Z</t>
  </si>
  <si>
    <t>MDEwOlJlcG9zaXRvcnk0NTk0MjI3NA==</t>
  </si>
  <si>
    <t>enzymejs/enzyme</t>
  </si>
  <si>
    <t>https://github.com/enzymejs/enzyme</t>
  </si>
  <si>
    <t>2015-11-10T21:45:38Z</t>
  </si>
  <si>
    <t>2022-08-25T06:49:17Z</t>
  </si>
  <si>
    <t>MDEwOlJlcG9zaXRvcnkxNDgxMjczOQ==</t>
  </si>
  <si>
    <t>libuv/libuv</t>
  </si>
  <si>
    <t>https://github.com/libuv/libuv</t>
  </si>
  <si>
    <t>2013-11-30T00:29:56Z</t>
  </si>
  <si>
    <t>2022-08-25T10:51:19Z</t>
  </si>
  <si>
    <t>2022-07-12T16:17:10Z</t>
  </si>
  <si>
    <t>MDEwOlJlcG9zaXRvcnk2MzE4ODY1MA==</t>
  </si>
  <si>
    <t>microsoft/api-guidelines</t>
  </si>
  <si>
    <t>https://github.com/microsoft/api-guidelines</t>
  </si>
  <si>
    <t>2016-07-12T20:01:24Z</t>
  </si>
  <si>
    <t>2022-08-25T12:20:16Z</t>
  </si>
  <si>
    <t>MDEwOlJlcG9zaXRvcnk2MDAyNzUzNA==</t>
  </si>
  <si>
    <t>Awesome-Windows/Awesome</t>
  </si>
  <si>
    <t>https://github.com/Awesome-Windows/Awesome</t>
  </si>
  <si>
    <t>2016-05-30T17:27:35Z</t>
  </si>
  <si>
    <t>2022-08-25T13:41:10Z</t>
  </si>
  <si>
    <t>MDEwOlJlcG9zaXRvcnkzMTEyNzQ4</t>
  </si>
  <si>
    <t>leereilly/games</t>
  </si>
  <si>
    <t>https://github.com/leereilly/games</t>
  </si>
  <si>
    <t>2012-01-05T19:48:55Z</t>
  </si>
  <si>
    <t>2022-08-25T13:46:21Z</t>
  </si>
  <si>
    <t>MDEwOlJlcG9zaXRvcnk0ODAwMzg4Ng==</t>
  </si>
  <si>
    <t>tmrts/go-patterns</t>
  </si>
  <si>
    <t>https://github.com/tmrts/go-patterns</t>
  </si>
  <si>
    <t>2015-12-14T22:05:06Z</t>
  </si>
  <si>
    <t>2022-08-25T12:25:55Z</t>
  </si>
  <si>
    <t>MDEwOlJlcG9zaXRvcnk0NTcyMzM3Nw==</t>
  </si>
  <si>
    <t>charlax/professional-programming</t>
  </si>
  <si>
    <t>https://github.com/charlax/professional-programming</t>
  </si>
  <si>
    <t>2015-11-07T05:07:52Z</t>
  </si>
  <si>
    <t>2022-08-25T14:05:38Z</t>
  </si>
  <si>
    <t>MDEwOlJlcG9zaXRvcnkyODEwMjky</t>
  </si>
  <si>
    <t>pbatard/rufus</t>
  </si>
  <si>
    <t>https://github.com/pbatard/rufus</t>
  </si>
  <si>
    <t>2011-11-19T19:12:05Z</t>
  </si>
  <si>
    <t>2022-08-25T14:07:49Z</t>
  </si>
  <si>
    <t>2022-08-03T15:49:31Z</t>
  </si>
  <si>
    <t>MDEwOlJlcG9zaXRvcnkxMzc2NjY0</t>
  </si>
  <si>
    <t>Seldaek/monolog</t>
  </si>
  <si>
    <t>https://github.com/Seldaek/monolog</t>
  </si>
  <si>
    <t>2011-02-17T02:07:15Z</t>
  </si>
  <si>
    <t>2022-08-25T10:52:58Z</t>
  </si>
  <si>
    <t>2022-07-24T12:00:55Z</t>
  </si>
  <si>
    <t>MDEwOlJlcG9zaXRvcnkxMzc1MzYzNg==</t>
  </si>
  <si>
    <t>jhipster/generator-jhipster</t>
  </si>
  <si>
    <t>https://github.com/jhipster/generator-jhipster</t>
  </si>
  <si>
    <t>2013-10-21T20:07:22Z</t>
  </si>
  <si>
    <t>2022-08-25T13:46:49Z</t>
  </si>
  <si>
    <t>2022-08-03T13:24:29Z</t>
  </si>
  <si>
    <t>MDEwOlJlcG9zaXRvcnkzMjUzMTQ4MA==</t>
  </si>
  <si>
    <t>js-cookie/js-cookie</t>
  </si>
  <si>
    <t>https://github.com/js-cookie/js-cookie</t>
  </si>
  <si>
    <t>2015-03-19T15:57:47Z</t>
  </si>
  <si>
    <t>2022-08-25T12:43:49Z</t>
  </si>
  <si>
    <t>2021-09-01T10:42:42Z</t>
  </si>
  <si>
    <t>MDEwOlJlcG9zaXRvcnkyOTk0ODIzMzU=</t>
  </si>
  <si>
    <t>withfig/autocomplete</t>
  </si>
  <si>
    <t>https://github.com/withfig/autocomplete</t>
  </si>
  <si>
    <t>2020-09-29T02:21:06Z</t>
  </si>
  <si>
    <t>2022-08-25T10:51:59Z</t>
  </si>
  <si>
    <t>2022-08-25T09:05:40Z</t>
  </si>
  <si>
    <t>MDEwOlJlcG9zaXRvcnkxNzg2MjY3MjA=</t>
  </si>
  <si>
    <t>Lightning-AI/lightning</t>
  </si>
  <si>
    <t>https://github.com/Lightning-AI/lightning</t>
  </si>
  <si>
    <t>2019-03-31T00:45:57Z</t>
  </si>
  <si>
    <t>2022-08-25T13:45:23Z</t>
  </si>
  <si>
    <t>2022-08-23T21:43:27Z</t>
  </si>
  <si>
    <t>MDEwOlJlcG9zaXRvcnk2MDI0MzE5Nw==</t>
  </si>
  <si>
    <t>nextcloud/server</t>
  </si>
  <si>
    <t>https://github.com/nextcloud/server</t>
  </si>
  <si>
    <t>2016-06-02T07:44:14Z</t>
  </si>
  <si>
    <t>2022-08-25T13:33:52Z</t>
  </si>
  <si>
    <t>2022-08-11T08:35:37Z</t>
  </si>
  <si>
    <t>MDEwOlJlcG9zaXRvcnk2MjAxMDky</t>
  </si>
  <si>
    <t>mpv-player/mpv</t>
  </si>
  <si>
    <t>https://github.com/mpv-player/mpv</t>
  </si>
  <si>
    <t>2012-10-13T08:08:44Z</t>
  </si>
  <si>
    <t>2022-08-25T08:56:31Z</t>
  </si>
  <si>
    <t>2022-01-03T19:45:34Z</t>
  </si>
  <si>
    <t>MDEwOlJlcG9zaXRvcnkxODI3NTM1Ng==</t>
  </si>
  <si>
    <t>facebookarchive/pop</t>
  </si>
  <si>
    <t>https://github.com/facebookarchive/pop</t>
  </si>
  <si>
    <t>2014-03-30T22:29:12Z</t>
  </si>
  <si>
    <t>2022-08-24T11:53:56Z</t>
  </si>
  <si>
    <t>Objective-C++</t>
  </si>
  <si>
    <t>2018-10-11T22:12:26Z</t>
  </si>
  <si>
    <t>MDEwOlJlcG9zaXRvcnkxNzI3NDEwNzM=</t>
  </si>
  <si>
    <t>FredKSchott/snowpack</t>
  </si>
  <si>
    <t>https://github.com/FredKSchott/snowpack</t>
  </si>
  <si>
    <t>2019-02-26T15:45:38Z</t>
  </si>
  <si>
    <t>2022-08-25T10:14:21Z</t>
  </si>
  <si>
    <t>2021-08-26T17:17:43Z</t>
  </si>
  <si>
    <t>MDEwOlJlcG9zaXRvcnkyNjMzNzMyMg==</t>
  </si>
  <si>
    <t>rancher/rancher</t>
  </si>
  <si>
    <t>https://github.com/rancher/rancher</t>
  </si>
  <si>
    <t>2014-11-07T20:49:31Z</t>
  </si>
  <si>
    <t>2022-08-25T13:53:44Z</t>
  </si>
  <si>
    <t>2022-08-18T20:05:48Z</t>
  </si>
  <si>
    <t>MDEwOlJlcG9zaXRvcnkxMTk4NTM5</t>
  </si>
  <si>
    <t>lutzroeder/netron</t>
  </si>
  <si>
    <t>https://github.com/lutzroeder/netron</t>
  </si>
  <si>
    <t>2010-12-26T12:53:43Z</t>
  </si>
  <si>
    <t>2022-08-25T09:26:46Z</t>
  </si>
  <si>
    <t>2022-08-11T03:03:36Z</t>
  </si>
  <si>
    <t>MDEwOlJlcG9zaXRvcnk2OTY2MjcyMA==</t>
  </si>
  <si>
    <t>mxgmn/WaveFunctionCollapse</t>
  </si>
  <si>
    <t>https://github.com/mxgmn/WaveFunctionCollapse</t>
  </si>
  <si>
    <t>2016-09-30T11:53:17Z</t>
  </si>
  <si>
    <t>2022-08-25T13:23:49Z</t>
  </si>
  <si>
    <t>2022-07-21T19:43:30Z</t>
  </si>
  <si>
    <t>MDEwOlJlcG9zaXRvcnkyMDgxODEyNg==</t>
  </si>
  <si>
    <t>google/ExoPlayer</t>
  </si>
  <si>
    <t>https://github.com/google/ExoPlayer</t>
  </si>
  <si>
    <t>2014-06-13T21:19:18Z</t>
  </si>
  <si>
    <t>2022-08-25T09:05:24Z</t>
  </si>
  <si>
    <t>2022-07-22T09:32:58Z</t>
  </si>
  <si>
    <t>MDEwOlJlcG9zaXRvcnkxNjk1Mjk1Njc=</t>
  </si>
  <si>
    <t>zhaoolee/ChromeAppHeroes</t>
  </si>
  <si>
    <t>https://github.com/zhaoolee/ChromeAppHeroes</t>
  </si>
  <si>
    <t>2019-02-07T06:35:24Z</t>
  </si>
  <si>
    <t>2022-08-25T11:21:06Z</t>
  </si>
  <si>
    <t>MDEwOlJlcG9zaXRvcnkxMjgwMTg0Mjg=</t>
  </si>
  <si>
    <t>alibaba/Sentinel</t>
  </si>
  <si>
    <t>https://github.com/alibaba/Sentinel</t>
  </si>
  <si>
    <t>2018-04-04T06:37:33Z</t>
  </si>
  <si>
    <t>2022-08-25T07:19:09Z</t>
  </si>
  <si>
    <t>2022-08-08T13:51:54Z</t>
  </si>
  <si>
    <t>MDEwOlJlcG9zaXRvcnk1MDYwMzg0Ng==</t>
  </si>
  <si>
    <t>parse-community/parse-server</t>
  </si>
  <si>
    <t>https://github.com/parse-community/parse-server</t>
  </si>
  <si>
    <t>2016-01-28T18:29:14Z</t>
  </si>
  <si>
    <t>2022-08-25T11:50:03Z</t>
  </si>
  <si>
    <t>2022-08-05T09:34:45Z</t>
  </si>
  <si>
    <t>R_kgDOHJsRFw</t>
  </si>
  <si>
    <t>The-Run-Philosophy-Organization/run</t>
  </si>
  <si>
    <t>https://github.com/The-Run-Philosophy-Organization/run</t>
  </si>
  <si>
    <t>2022-04-10T05:42:40Z</t>
  </si>
  <si>
    <t>2022-08-25T13:59:27Z</t>
  </si>
  <si>
    <t>MDEwOlJlcG9zaXRvcnkxODMzNDU5NjI=</t>
  </si>
  <si>
    <t>MustangYM/WeChatExtension-ForMac</t>
  </si>
  <si>
    <t>https://github.com/MustangYM/WeChatExtension-ForMac</t>
  </si>
  <si>
    <t>2019-04-25T03:02:16Z</t>
  </si>
  <si>
    <t>2022-08-25T09:07:34Z</t>
  </si>
  <si>
    <t>2022-07-05T12:35:23Z</t>
  </si>
  <si>
    <t>MDEwOlJlcG9zaXRvcnkyMzA5NTk1NA==</t>
  </si>
  <si>
    <t>ReactiveX/RxAndroid</t>
  </si>
  <si>
    <t>https://github.com/ReactiveX/RxAndroid</t>
  </si>
  <si>
    <t>2014-08-19T03:46:38Z</t>
  </si>
  <si>
    <t>2022-08-25T09:38:14Z</t>
  </si>
  <si>
    <t>2020-02-14T15:27:12Z</t>
  </si>
  <si>
    <t>MDEwOlJlcG9zaXRvcnkyMDE1OTg2Nw==</t>
  </si>
  <si>
    <t>nothings/stb</t>
  </si>
  <si>
    <t>https://github.com/nothings/stb</t>
  </si>
  <si>
    <t>2014-05-25T16:51:23Z</t>
  </si>
  <si>
    <t>2022-08-25T08:37:53Z</t>
  </si>
  <si>
    <t>MDEwOlJlcG9zaXRvcnkxNTgyMzQ2MA==</t>
  </si>
  <si>
    <t>redisson/redisson</t>
  </si>
  <si>
    <t>https://github.com/redisson/redisson</t>
  </si>
  <si>
    <t>2014-01-11T14:06:25Z</t>
  </si>
  <si>
    <t>2022-08-25T13:56:05Z</t>
  </si>
  <si>
    <t>2022-08-24T07:59:13Z</t>
  </si>
  <si>
    <t>MDEwOlJlcG9zaXRvcnkxNDU4MDMwNzk=</t>
  </si>
  <si>
    <t>felixrieseberg/windows95</t>
  </si>
  <si>
    <t>https://github.com/felixrieseberg/windows95</t>
  </si>
  <si>
    <t>2018-08-23T05:04:38Z</t>
  </si>
  <si>
    <t>2022-08-25T13:22:24Z</t>
  </si>
  <si>
    <t>2022-06-26T21:05:49Z</t>
  </si>
  <si>
    <t>MDEwOlJlcG9zaXRvcnkzMTIyMjAy</t>
  </si>
  <si>
    <t>Reactive-Extensions/RxJS</t>
  </si>
  <si>
    <t>https://github.com/Reactive-Extensions/RxJS</t>
  </si>
  <si>
    <t>2012-01-07T00:31:41Z</t>
  </si>
  <si>
    <t>2022-08-24T18:24:25Z</t>
  </si>
  <si>
    <t>2016-03-07T20:25:09Z</t>
  </si>
  <si>
    <t>MDEwOlJlcG9zaXRvcnkyMDU4NzU5OQ==</t>
  </si>
  <si>
    <t>apache/flink</t>
  </si>
  <si>
    <t>https://github.com/apache/flink</t>
  </si>
  <si>
    <t>2014-06-07T07:00:10Z</t>
  </si>
  <si>
    <t>2022-08-25T13:15:45Z</t>
  </si>
  <si>
    <t>MDEwOlJlcG9zaXRvcnkxMTM3NTIyMjU=</t>
  </si>
  <si>
    <t>tipsy/profile-summary-for-github</t>
  </si>
  <si>
    <t>https://github.com/tipsy/profile-summary-for-github</t>
  </si>
  <si>
    <t>2017-12-10T13:29:15Z</t>
  </si>
  <si>
    <t>2022-08-25T06:50:49Z</t>
  </si>
  <si>
    <t>MDEwOlJlcG9zaXRvcnk3MzU2MTY1MA==</t>
  </si>
  <si>
    <t>jaywcjlove/linux-command</t>
  </si>
  <si>
    <t>https://github.com/jaywcjlove/linux-command</t>
  </si>
  <si>
    <t>2016-11-12T15:44:26Z</t>
  </si>
  <si>
    <t>2022-08-25T09:48:16Z</t>
  </si>
  <si>
    <t>2022-08-21T14:30:45Z</t>
  </si>
  <si>
    <t>MDEwOlJlcG9zaXRvcnk0OTIxNzAwNw==</t>
  </si>
  <si>
    <t>hwdsl2/setup-ipsec-vpn</t>
  </si>
  <si>
    <t>https://github.com/hwdsl2/setup-ipsec-vpn</t>
  </si>
  <si>
    <t>2016-01-07T16:44:12Z</t>
  </si>
  <si>
    <t>2022-08-25T12:24:17Z</t>
  </si>
  <si>
    <t>MDEwOlJlcG9zaXRvcnkxMzc3ODY3</t>
  </si>
  <si>
    <t>locustio/locust</t>
  </si>
  <si>
    <t>https://github.com/locustio/locust</t>
  </si>
  <si>
    <t>2011-02-17T11:08:03Z</t>
  </si>
  <si>
    <t>2022-08-25T12:45:05Z</t>
  </si>
  <si>
    <t>2022-08-12T14:19:17Z</t>
  </si>
  <si>
    <t>MDEwOlJlcG9zaXRvcnkxNTU2NjIzMDY=</t>
  </si>
  <si>
    <t>trekhleb/homemade-machine-learning</t>
  </si>
  <si>
    <t>https://github.com/trekhleb/homemade-machine-learning</t>
  </si>
  <si>
    <t>2018-11-01T04:34:19Z</t>
  </si>
  <si>
    <t>2022-08-25T13:17:51Z</t>
  </si>
  <si>
    <t>MDEwOlJlcG9zaXRvcnk4OTg2Nzcz</t>
  </si>
  <si>
    <t>benweet/stackedit</t>
  </si>
  <si>
    <t>https://github.com/benweet/stackedit</t>
  </si>
  <si>
    <t>2013-03-24T13:46:06Z</t>
  </si>
  <si>
    <t>2022-08-25T13:46:33Z</t>
  </si>
  <si>
    <t>2019-06-29T16:39:06Z</t>
  </si>
  <si>
    <t>MDEwOlJlcG9zaXRvcnkxOTM3NDgxMg==</t>
  </si>
  <si>
    <t>telegramdesktop/tdesktop</t>
  </si>
  <si>
    <t>https://github.com/telegramdesktop/tdesktop</t>
  </si>
  <si>
    <t>2014-05-02T12:36:31Z</t>
  </si>
  <si>
    <t>2022-08-25T12:19:15Z</t>
  </si>
  <si>
    <t>2022-08-16T06:38:19Z</t>
  </si>
  <si>
    <t>MDEwOlJlcG9zaXRvcnk2NDcwMDkzNA==</t>
  </si>
  <si>
    <t>OpenZeppelin/openzeppelin-contracts</t>
  </si>
  <si>
    <t>https://github.com/OpenZeppelin/openzeppelin-contracts</t>
  </si>
  <si>
    <t>2016-08-01T20:54:54Z</t>
  </si>
  <si>
    <t>2022-08-25T12:58:29Z</t>
  </si>
  <si>
    <t>2022-08-10T18:48:57Z</t>
  </si>
  <si>
    <t>MDEwOlJlcG9zaXRvcnk1NzE2Nzc2NA==</t>
  </si>
  <si>
    <t>xi-editor/xi-editor</t>
  </si>
  <si>
    <t>https://github.com/xi-editor/xi-editor</t>
  </si>
  <si>
    <t>2016-04-26T23:03:23Z</t>
  </si>
  <si>
    <t>2022-08-25T10:20:59Z</t>
  </si>
  <si>
    <t>MDEwOlJlcG9zaXRvcnkzODY5NjkyNQ==</t>
  </si>
  <si>
    <t>python-telegram-bot/python-telegram-bot</t>
  </si>
  <si>
    <t>https://github.com/python-telegram-bot/python-telegram-bot</t>
  </si>
  <si>
    <t>2015-07-07T15:30:39Z</t>
  </si>
  <si>
    <t>2022-08-25T13:03:51Z</t>
  </si>
  <si>
    <t>2022-06-28T17:54:45Z</t>
  </si>
  <si>
    <t>MDEwOlJlcG9zaXRvcnk3MzY0ODY3OA==</t>
  </si>
  <si>
    <t>forem/forem</t>
  </si>
  <si>
    <t>https://github.com/forem/forem</t>
  </si>
  <si>
    <t>2016-11-13T23:02:13Z</t>
  </si>
  <si>
    <t>2022-08-25T13:00:55Z</t>
  </si>
  <si>
    <t>MDEwOlJlcG9zaXRvcnk0NDE1MDQ5Nw==</t>
  </si>
  <si>
    <t>remoteintech/remote-jobs</t>
  </si>
  <si>
    <t>https://github.com/remoteintech/remote-jobs</t>
  </si>
  <si>
    <t>2015-10-13T03:49:25Z</t>
  </si>
  <si>
    <t>2022-08-25T13:06:22Z</t>
  </si>
  <si>
    <t>MDEwOlJlcG9zaXRvcnkxNTM1MDAyNDk=</t>
  </si>
  <si>
    <t>sdras/awesome-actions</t>
  </si>
  <si>
    <t>https://github.com/sdras/awesome-actions</t>
  </si>
  <si>
    <t>2018-10-17T17:53:45Z</t>
  </si>
  <si>
    <t>2022-08-25T12:37:33Z</t>
  </si>
  <si>
    <t>MDEwOlJlcG9zaXRvcnk0MTY1NDA4MQ==</t>
  </si>
  <si>
    <t>drduh/macOS-Security-and-Privacy-Guide</t>
  </si>
  <si>
    <t>https://github.com/drduh/macOS-Security-and-Privacy-Guide</t>
  </si>
  <si>
    <t>2015-08-31T03:36:35Z</t>
  </si>
  <si>
    <t>2022-08-25T00:31:54Z</t>
  </si>
  <si>
    <t>MDEwOlJlcG9zaXRvcnkxMTcxNTc1Mw==</t>
  </si>
  <si>
    <t>robertdavidgraham/masscan</t>
  </si>
  <si>
    <t>https://github.com/robertdavidgraham/masscan</t>
  </si>
  <si>
    <t>2013-07-28T05:35:33Z</t>
  </si>
  <si>
    <t>2022-08-25T10:09:18Z</t>
  </si>
  <si>
    <t>2021-01-31T09:18:14Z</t>
  </si>
  <si>
    <t>MDEwOlJlcG9zaXRvcnk0Mjc5Njgy</t>
  </si>
  <si>
    <t>fish-shell/fish-shell</t>
  </si>
  <si>
    <t>https://github.com/fish-shell/fish-shell</t>
  </si>
  <si>
    <t>2012-05-10T03:00:55Z</t>
  </si>
  <si>
    <t>2022-08-25T13:57:07Z</t>
  </si>
  <si>
    <t>2022-07-20T10:15:47Z</t>
  </si>
  <si>
    <t>MDEwOlJlcG9zaXRvcnk1Mzg3NDY=</t>
  </si>
  <si>
    <t>ruby/ruby</t>
  </si>
  <si>
    <t>https://github.com/ruby/ruby</t>
  </si>
  <si>
    <t>2010-02-27T15:55:23Z</t>
  </si>
  <si>
    <t>2022-08-25T10:07:16Z</t>
  </si>
  <si>
    <t>MDEwOlJlcG9zaXRvcnkzMjY2NTcxOA==</t>
  </si>
  <si>
    <t>railsware/upterm</t>
  </si>
  <si>
    <t>https://github.com/railsware/upterm</t>
  </si>
  <si>
    <t>2015-03-22T07:00:24Z</t>
  </si>
  <si>
    <t>2022-08-23T14:45:17Z</t>
  </si>
  <si>
    <t>2018-05-29T12:46:01Z</t>
  </si>
  <si>
    <t>MDEwOlJlcG9zaXRvcnkzNjIzMDUw</t>
  </si>
  <si>
    <t>Homebrew/homebrew-cask</t>
  </si>
  <si>
    <t>https://github.com/Homebrew/homebrew-cask</t>
  </si>
  <si>
    <t>2012-03-05T02:05:17Z</t>
  </si>
  <si>
    <t>2022-08-25T11:51:57Z</t>
  </si>
  <si>
    <t>2016-01-11T17:32:34Z</t>
  </si>
  <si>
    <t>MDEwOlJlcG9zaXRvcnkyMDUxMjI2</t>
  </si>
  <si>
    <t>eligrey/FileSaver.js</t>
  </si>
  <si>
    <t>https://github.com/eligrey/FileSaver.js</t>
  </si>
  <si>
    <t>2011-07-15T03:27:54Z</t>
  </si>
  <si>
    <t>2022-08-25T11:45:02Z</t>
  </si>
  <si>
    <t>2020-05-28T02:05:15Z</t>
  </si>
  <si>
    <t>MDEwOlJlcG9zaXRvcnkxMTAzNjA3</t>
  </si>
  <si>
    <t>jenkinsci/jenkins</t>
  </si>
  <si>
    <t>https://github.com/jenkinsci/jenkins</t>
  </si>
  <si>
    <t>2010-11-22T21:21:23Z</t>
  </si>
  <si>
    <t>2022-08-25T11:18:52Z</t>
  </si>
  <si>
    <t>2022-08-23T13:12:03Z</t>
  </si>
  <si>
    <t>MDEwOlJlcG9zaXRvcnkyNjEwMjE4MA==</t>
  </si>
  <si>
    <t>afollestad/material-dialogs</t>
  </si>
  <si>
    <t>https://github.com/afollestad/material-dialogs</t>
  </si>
  <si>
    <t>2014-11-03T03:21:42Z</t>
  </si>
  <si>
    <t>2022-08-24T15:43:32Z</t>
  </si>
  <si>
    <t>2020-02-18T04:01:37Z</t>
  </si>
  <si>
    <t>MDEwOlJlcG9zaXRvcnkxMjA2NTQ2</t>
  </si>
  <si>
    <t>winstonjs/winston</t>
  </si>
  <si>
    <t>https://github.com/winstonjs/winston</t>
  </si>
  <si>
    <t>2010-12-29T18:49:51Z</t>
  </si>
  <si>
    <t>2022-08-25T11:48:18Z</t>
  </si>
  <si>
    <t>2022-06-30T19:31:18Z</t>
  </si>
  <si>
    <t>MDEwOlJlcG9zaXRvcnkxMzcxNTQxMTQ=</t>
  </si>
  <si>
    <t>yichengchen/clashX</t>
  </si>
  <si>
    <t>https://github.com/yichengchen/clashX</t>
  </si>
  <si>
    <t>2018-06-13T02:51:24Z</t>
  </si>
  <si>
    <t>2022-06-22T12:28:51Z</t>
  </si>
  <si>
    <t>MDEwOlJlcG9zaXRvcnkxMzkwMDkxMw==</t>
  </si>
  <si>
    <t>dracula/dracula-theme</t>
  </si>
  <si>
    <t>https://github.com/dracula/dracula-theme</t>
  </si>
  <si>
    <t>2013-10-27T12:39:02Z</t>
  </si>
  <si>
    <t>2022-08-25T13:50:45Z</t>
  </si>
  <si>
    <t>2016-05-02T18:10:07Z</t>
  </si>
  <si>
    <t>MDEwOlJlcG9zaXRvcnkxNTcxNjY3NTA=</t>
  </si>
  <si>
    <t>lensapp/lens</t>
  </si>
  <si>
    <t>https://github.com/lensapp/lens</t>
  </si>
  <si>
    <t>2018-11-12T06:28:56Z</t>
  </si>
  <si>
    <t>2022-08-25T13:42:29Z</t>
  </si>
  <si>
    <t>2022-08-10T12:34:27Z</t>
  </si>
  <si>
    <t>MDEwOlJlcG9zaXRvcnk0ODYyMzU1OA==</t>
  </si>
  <si>
    <t>chubin/wttr.in</t>
  </si>
  <si>
    <t>https://github.com/chubin/wttr.in</t>
  </si>
  <si>
    <t>2015-12-26T21:03:43Z</t>
  </si>
  <si>
    <t>2022-08-25T12:03:59Z</t>
  </si>
  <si>
    <t>MDEwOlJlcG9zaXRvcnkxNTIzMjc4NjY=</t>
  </si>
  <si>
    <t>Igglybuff/awesome-piracy</t>
  </si>
  <si>
    <t>https://github.com/Igglybuff/awesome-piracy</t>
  </si>
  <si>
    <t>2018-10-09T22:09:56Z</t>
  </si>
  <si>
    <t>2022-08-25T13:36:27Z</t>
  </si>
  <si>
    <t>MDEwOlJlcG9zaXRvcnkyODcyMzY1OQ==</t>
  </si>
  <si>
    <t>ChristosChristofidis/awesome-deep-learning</t>
  </si>
  <si>
    <t>https://github.com/ChristosChristofidis/awesome-deep-learning</t>
  </si>
  <si>
    <t>2015-01-02T19:28:35Z</t>
  </si>
  <si>
    <t>2022-08-25T10:08:17Z</t>
  </si>
  <si>
    <t>MDEwOlJlcG9zaXRvcnkxODQ3NzkyNw==</t>
  </si>
  <si>
    <t>segmentio/nightmare</t>
  </si>
  <si>
    <t>https://github.com/segmentio/nightmare</t>
  </si>
  <si>
    <t>2014-04-05T22:19:51Z</t>
  </si>
  <si>
    <t>2022-08-24T18:23:33Z</t>
  </si>
  <si>
    <t>2014-09-30T16:30:41Z</t>
  </si>
  <si>
    <t>MDEwOlJlcG9zaXRvcnkyMDc3Mzc3Mw==</t>
  </si>
  <si>
    <t>bazelbuild/bazel</t>
  </si>
  <si>
    <t>https://github.com/bazelbuild/bazel</t>
  </si>
  <si>
    <t>2014-06-12T16:00:38Z</t>
  </si>
  <si>
    <t>2022-08-25T12:57:41Z</t>
  </si>
  <si>
    <t>2022-08-24T17:07:44Z</t>
  </si>
  <si>
    <t>R_kgDOHL0RdA</t>
  </si>
  <si>
    <t>geekan/HowToLiveLonger</t>
  </si>
  <si>
    <t>https://github.com/geekan/HowToLiveLonger</t>
  </si>
  <si>
    <t>2022-04-16T04:15:18Z</t>
  </si>
  <si>
    <t>2022-08-25T13:48:58Z</t>
  </si>
  <si>
    <t>MDEwOlJlcG9zaXRvcnkyMTUxNTA0NA==</t>
  </si>
  <si>
    <t>academic/awesome-datascience</t>
  </si>
  <si>
    <t>https://github.com/academic/awesome-datascience</t>
  </si>
  <si>
    <t>2014-07-05T07:07:43Z</t>
  </si>
  <si>
    <t>2022-08-25T14:11:32Z</t>
  </si>
  <si>
    <t>MDEwOlJlcG9zaXRvcnkxNzI1MjE5MjY=</t>
  </si>
  <si>
    <t>pmndrs/react-three-fiber</t>
  </si>
  <si>
    <t>https://github.com/pmndrs/react-three-fiber</t>
  </si>
  <si>
    <t>2019-02-25T14:31:51Z</t>
  </si>
  <si>
    <t>2022-08-25T13:46:28Z</t>
  </si>
  <si>
    <t>2022-08-22T13:26:40Z</t>
  </si>
  <si>
    <t>MDEwOlJlcG9zaXRvcnk2OTc5ODc0OA==</t>
  </si>
  <si>
    <t>verekia/js-stack-from-scratch</t>
  </si>
  <si>
    <t>https://github.com/verekia/js-stack-from-scratch</t>
  </si>
  <si>
    <t>2016-10-02T13:31:23Z</t>
  </si>
  <si>
    <t>2022-08-25T10:17:39Z</t>
  </si>
  <si>
    <t>2017-03-15T03:08:08Z</t>
  </si>
  <si>
    <t>MDEwOlJlcG9zaXRvcnk3MTkzOTg3Mg==</t>
  </si>
  <si>
    <t>palantir/blueprint</t>
  </si>
  <si>
    <t>https://github.com/palantir/blueprint</t>
  </si>
  <si>
    <t>2016-10-25T21:17:50Z</t>
  </si>
  <si>
    <t>2022-08-25T12:19:57Z</t>
  </si>
  <si>
    <t>2018-06-11T20:53:03Z</t>
  </si>
  <si>
    <t>MDEwOlJlcG9zaXRvcnkyMjM5NDM1Nw==</t>
  </si>
  <si>
    <t>osquery/osquery</t>
  </si>
  <si>
    <t>https://github.com/osquery/osquery</t>
  </si>
  <si>
    <t>2014-07-29T20:27:33Z</t>
  </si>
  <si>
    <t>2022-08-17T16:28:37Z</t>
  </si>
  <si>
    <t>MDEwOlJlcG9zaXRvcnk3NjM0Njc3</t>
  </si>
  <si>
    <t>openssl/openssl</t>
  </si>
  <si>
    <t>https://github.com/openssl/openssl</t>
  </si>
  <si>
    <t>2013-01-15T22:34:48Z</t>
  </si>
  <si>
    <t>2022-08-25T12:16:00Z</t>
  </si>
  <si>
    <t>MDEwOlJlcG9zaXRvcnk4MzUxNjQ5OA==</t>
  </si>
  <si>
    <t>norvig/pytudes</t>
  </si>
  <si>
    <t>https://github.com/norvig/pytudes</t>
  </si>
  <si>
    <t>2017-03-01T05:43:35Z</t>
  </si>
  <si>
    <t>2022-08-25T06:00:43Z</t>
  </si>
  <si>
    <t>MDEwOlJlcG9zaXRvcnkxNDM2MTU0Mzg=</t>
  </si>
  <si>
    <t>MLEveryday/100-Days-Of-ML-Code</t>
  </si>
  <si>
    <t>https://github.com/MLEveryday/100-Days-Of-ML-Code</t>
  </si>
  <si>
    <t>2018-08-05T13:32:48Z</t>
  </si>
  <si>
    <t>2022-08-25T12:36:24Z</t>
  </si>
  <si>
    <t>MDEwOlJlcG9zaXRvcnkyMDc4NzEyMg==</t>
  </si>
  <si>
    <t>PostgREST/postgrest</t>
  </si>
  <si>
    <t>https://github.com/PostgREST/postgrest</t>
  </si>
  <si>
    <t>2014-06-13T00:23:00Z</t>
  </si>
  <si>
    <t>2022-08-25T08:06:54Z</t>
  </si>
  <si>
    <t>2022-08-19T04:35:41Z</t>
  </si>
  <si>
    <t>MDEwOlJlcG9zaXRvcnkyNDE4MDU1OTI=</t>
  </si>
  <si>
    <t>rome/tools</t>
  </si>
  <si>
    <t>https://github.com/rome/tools</t>
  </si>
  <si>
    <t>2020-02-20T05:57:33Z</t>
  </si>
  <si>
    <t>2022-08-25T13:43:33Z</t>
  </si>
  <si>
    <t>2022-08-04T15:49:44Z</t>
  </si>
  <si>
    <t>MDEwOlJlcG9zaXRvcnkzMTUyMjA0MQ==</t>
  </si>
  <si>
    <t>vnpy/vnpy</t>
  </si>
  <si>
    <t>https://github.com/vnpy/vnpy</t>
  </si>
  <si>
    <t>2015-03-02T03:36:58Z</t>
  </si>
  <si>
    <t>2022-08-14T04:18:14Z</t>
  </si>
  <si>
    <t>MDEwOlJlcG9zaXRvcnkxMzE1ODI1NzI=</t>
  </si>
  <si>
    <t>davideuler/architecture.of.internet-product</t>
  </si>
  <si>
    <t>https://github.com/davideuler/architecture.of.internet-product</t>
  </si>
  <si>
    <t>2018-04-30T10:25:31Z</t>
  </si>
  <si>
    <t>2022-08-25T11:13:26Z</t>
  </si>
  <si>
    <t>MDEwOlJlcG9zaXRvcnk1MDU2NTQzMA==</t>
  </si>
  <si>
    <t>pnpm/pnpm</t>
  </si>
  <si>
    <t>https://github.com/pnpm/pnpm</t>
  </si>
  <si>
    <t>2016-01-28T07:40:43Z</t>
  </si>
  <si>
    <t>2022-08-25T14:10:21Z</t>
  </si>
  <si>
    <t>2022-08-24T11:55:25Z</t>
  </si>
  <si>
    <t>MDEwOlJlcG9zaXRvcnkxOTYzNTM2NzM=</t>
  </si>
  <si>
    <t>taosdata/TDengine</t>
  </si>
  <si>
    <t>https://github.com/taosdata/TDengine</t>
  </si>
  <si>
    <t>2019-07-11T08:33:48Z</t>
  </si>
  <si>
    <t>2022-08-25T11:55:35Z</t>
  </si>
  <si>
    <t>2022-08-23T01:36:38Z</t>
  </si>
  <si>
    <t>MDEwOlJlcG9zaXRvcnkxOTk5NDI1Nw==</t>
  </si>
  <si>
    <t>go-delve/delve</t>
  </si>
  <si>
    <t>https://github.com/go-delve/delve</t>
  </si>
  <si>
    <t>2014-05-20T19:24:43Z</t>
  </si>
  <si>
    <t>2022-08-25T12:47:28Z</t>
  </si>
  <si>
    <t>2022-08-23T06:35:35Z</t>
  </si>
  <si>
    <t>MDEwOlJlcG9zaXRvcnk1ODMwOTg3</t>
  </si>
  <si>
    <t>hapijs/joi</t>
  </si>
  <si>
    <t>https://github.com/hapijs/joi</t>
  </si>
  <si>
    <t>2012-09-16T16:38:06Z</t>
  </si>
  <si>
    <t>2022-08-25T09:27:36Z</t>
  </si>
  <si>
    <t>MDEwOlJlcG9zaXRvcnkyMTQ4NDc4MQ==</t>
  </si>
  <si>
    <t>jumpserver/jumpserver</t>
  </si>
  <si>
    <t>https://github.com/jumpserver/jumpserver</t>
  </si>
  <si>
    <t>2014-07-04T03:54:59Z</t>
  </si>
  <si>
    <t>2022-08-25T11:21:00Z</t>
  </si>
  <si>
    <t>2022-08-22T06:25:48Z</t>
  </si>
  <si>
    <t>MDEwOlJlcG9zaXRvcnk3MTQ4NzA1OA==</t>
  </si>
  <si>
    <t>TanStack/table</t>
  </si>
  <si>
    <t>https://github.com/TanStack/table</t>
  </si>
  <si>
    <t>2016-10-20T17:25:08Z</t>
  </si>
  <si>
    <t>2022-08-25T13:24:30Z</t>
  </si>
  <si>
    <t>2022-08-05T16:51:59Z</t>
  </si>
  <si>
    <t>MDEwOlJlcG9zaXRvcnkxMTg1NTE5NQ==</t>
  </si>
  <si>
    <t>chalk/chalk</t>
  </si>
  <si>
    <t>https://github.com/chalk/chalk</t>
  </si>
  <si>
    <t>2013-08-03T00:20:12Z</t>
  </si>
  <si>
    <t>2022-08-25T12:17:56Z</t>
  </si>
  <si>
    <t>2022-03-08T18:43:33Z</t>
  </si>
  <si>
    <t>MDEwOlJlcG9zaXRvcnk5NDA2MTMwNw==</t>
  </si>
  <si>
    <t>vadimdemedes/ink</t>
  </si>
  <si>
    <t>https://github.com/vadimdemedes/ink</t>
  </si>
  <si>
    <t>2017-06-12T06:12:28Z</t>
  </si>
  <si>
    <t>2022-08-25T13:56:11Z</t>
  </si>
  <si>
    <t>2021-10-07T19:33:27Z</t>
  </si>
  <si>
    <t>MDEwOlJlcG9zaXRvcnkyMzA0NDYxNw==</t>
  </si>
  <si>
    <t>Popmotion/popmotion</t>
  </si>
  <si>
    <t>https://github.com/Popmotion/popmotion</t>
  </si>
  <si>
    <t>2014-08-17T16:23:07Z</t>
  </si>
  <si>
    <t>2022-08-25T07:34:45Z</t>
  </si>
  <si>
    <t>MDEwOlJlcG9zaXRvcnk5MTYyOTgxNg==</t>
  </si>
  <si>
    <t>freqtrade/freqtrade</t>
  </si>
  <si>
    <t>https://github.com/freqtrade/freqtrade</t>
  </si>
  <si>
    <t>2017-05-17T23:48:53Z</t>
  </si>
  <si>
    <t>2022-08-25T12:32:52Z</t>
  </si>
  <si>
    <t>2022-07-30T14:06:37Z</t>
  </si>
  <si>
    <t>MDEwOlJlcG9zaXRvcnkzODMwNzQyOA==</t>
  </si>
  <si>
    <t>graphql/graphql-js</t>
  </si>
  <si>
    <t>https://github.com/graphql/graphql-js</t>
  </si>
  <si>
    <t>2015-06-30T12:16:50Z</t>
  </si>
  <si>
    <t>2022-08-25T03:27:38Z</t>
  </si>
  <si>
    <t>2022-08-16T19:23:06Z</t>
  </si>
  <si>
    <t>MDEwOlJlcG9zaXRvcnk0NjM0MjIyNA==</t>
  </si>
  <si>
    <t>TeamStuQ/skill-map</t>
  </si>
  <si>
    <t>https://github.com/TeamStuQ/skill-map</t>
  </si>
  <si>
    <t>2015-11-17T11:17:38Z</t>
  </si>
  <si>
    <t>2022-08-25T10:20:57Z</t>
  </si>
  <si>
    <t>2015-11-20T08:12:18Z</t>
  </si>
  <si>
    <t>MDEwOlJlcG9zaXRvcnkyMDA2MDU5Ng==</t>
  </si>
  <si>
    <t>ogham/exa</t>
  </si>
  <si>
    <t>https://github.com/ogham/exa</t>
  </si>
  <si>
    <t>2014-05-22T12:45:16Z</t>
  </si>
  <si>
    <t>2022-08-25T11:53:29Z</t>
  </si>
  <si>
    <t>2021-04-12T21:28:31Z</t>
  </si>
  <si>
    <t>MDEwOlJlcG9zaXRvcnkxMDE3ODI2NDc=</t>
  </si>
  <si>
    <t>facebookresearch/fairseq</t>
  </si>
  <si>
    <t>https://github.com/facebookresearch/fairseq</t>
  </si>
  <si>
    <t>2017-08-29T16:26:12Z</t>
  </si>
  <si>
    <t>2022-08-25T13:38:13Z</t>
  </si>
  <si>
    <t>2022-06-27T19:12:01Z</t>
  </si>
  <si>
    <t>MDEwOlJlcG9zaXRvcnkzNDc3NzU2Mg==</t>
  </si>
  <si>
    <t>ossrs/srs</t>
  </si>
  <si>
    <t>https://github.com/ossrs/srs</t>
  </si>
  <si>
    <t>2015-04-29T06:59:32Z</t>
  </si>
  <si>
    <t>2022-08-25T10:20:34Z</t>
  </si>
  <si>
    <t>2022-08-24T10:25:30Z</t>
  </si>
  <si>
    <t>MDEwOlJlcG9zaXRvcnkxNDQ3MDU2MDI=</t>
  </si>
  <si>
    <t>didi/DoKit</t>
  </si>
  <si>
    <t>https://github.com/didi/DoKit</t>
  </si>
  <si>
    <t>2018-08-14T10:32:07Z</t>
  </si>
  <si>
    <t>2022-08-25T08:41:57Z</t>
  </si>
  <si>
    <t>2022-07-28T09:16:23Z</t>
  </si>
  <si>
    <t>MDEwOlJlcG9zaXRvcnkzMDI2MDMwMDE=</t>
  </si>
  <si>
    <t>qier222/YesPlayMusic</t>
  </si>
  <si>
    <t>https://github.com/qier222/YesPlayMusic</t>
  </si>
  <si>
    <t>2020-10-09T10:04:21Z</t>
  </si>
  <si>
    <t>2022-08-25T13:52:30Z</t>
  </si>
  <si>
    <t>2022-04-30T17:25:32Z</t>
  </si>
  <si>
    <t>MDEwOlJlcG9zaXRvcnkxMDc1MDU4Njk=</t>
  </si>
  <si>
    <t>firecracker-microvm/firecracker</t>
  </si>
  <si>
    <t>https://github.com/firecracker-microvm/firecracker</t>
  </si>
  <si>
    <t>2017-10-19T06:18:47Z</t>
  </si>
  <si>
    <t>2022-08-25T12:35:26Z</t>
  </si>
  <si>
    <t>2022-07-29T11:05:18Z</t>
  </si>
  <si>
    <t>MDEwOlJlcG9zaXRvcnkyOTIxNzA1NA==</t>
  </si>
  <si>
    <t>asim/go-micro</t>
  </si>
  <si>
    <t>https://github.com/asim/go-micro</t>
  </si>
  <si>
    <t>2015-01-13T23:30:18Z</t>
  </si>
  <si>
    <t>2022-08-25T13:37:22Z</t>
  </si>
  <si>
    <t>2022-08-17T08:57:30Z</t>
  </si>
  <si>
    <t>MDEwOlJlcG9zaXRvcnkxNTE1MDMwMA==</t>
  </si>
  <si>
    <t>tobiasahlin/SpinKit</t>
  </si>
  <si>
    <t>https://github.com/tobiasahlin/SpinKit</t>
  </si>
  <si>
    <t>2013-12-12T23:29:41Z</t>
  </si>
  <si>
    <t>2022-08-25T12:25:04Z</t>
  </si>
  <si>
    <t>2019-10-30T13:11:49Z</t>
  </si>
  <si>
    <t>MDEwOlJlcG9zaXRvcnkzMDc0ODkyODQ=</t>
  </si>
  <si>
    <t>remix-run/remix</t>
  </si>
  <si>
    <t>https://github.com/remix-run/remix</t>
  </si>
  <si>
    <t>2020-10-26T19:57:28Z</t>
  </si>
  <si>
    <t>2022-08-25T14:06:02Z</t>
  </si>
  <si>
    <t>2022-08-12T15:10:21Z</t>
  </si>
  <si>
    <t>MDEwOlJlcG9zaXRvcnkxMTM5MzExMA==</t>
  </si>
  <si>
    <t>urfave/cli</t>
  </si>
  <si>
    <t>https://github.com/urfave/cli</t>
  </si>
  <si>
    <t>2013-07-13T19:32:06Z</t>
  </si>
  <si>
    <t>2022-08-25T11:25:37Z</t>
  </si>
  <si>
    <t>2022-08-14T12:43:27Z</t>
  </si>
  <si>
    <t>MDEwOlJlcG9zaXRvcnkxOTI2MzIwMDA=</t>
  </si>
  <si>
    <t>dapr/dapr</t>
  </si>
  <si>
    <t>https://github.com/dapr/dapr</t>
  </si>
  <si>
    <t>2019-06-19T00:49:06Z</t>
  </si>
  <si>
    <t>2022-08-25T08:29:50Z</t>
  </si>
  <si>
    <t>2022-08-11T19:54:55Z</t>
  </si>
  <si>
    <t>MDEwOlJlcG9zaXRvcnk1MzEzMzg2MQ==</t>
  </si>
  <si>
    <t>nikitavoloboev/my-mac-os</t>
  </si>
  <si>
    <t>https://github.com/nikitavoloboev/my-mac-os</t>
  </si>
  <si>
    <t>2016-03-04T12:26:34Z</t>
  </si>
  <si>
    <t>2022-08-24T23:39:13Z</t>
  </si>
  <si>
    <t>MDEwOlJlcG9zaXRvcnk0OTU5NDYwMw==</t>
  </si>
  <si>
    <t>n0shake/Public-APIs</t>
  </si>
  <si>
    <t>https://github.com/n0shake/Public-APIs</t>
  </si>
  <si>
    <t>2016-01-13T18:53:25Z</t>
  </si>
  <si>
    <t>2022-08-25T06:17:47Z</t>
  </si>
  <si>
    <t>MDEwOlJlcG9zaXRvcnkxNTExNjk0Ng==</t>
  </si>
  <si>
    <t>vuejs/vue-router</t>
  </si>
  <si>
    <t>https://github.com/vuejs/vue-router</t>
  </si>
  <si>
    <t>2013-12-11T19:37:46Z</t>
  </si>
  <si>
    <t>2022-08-25T03:01:05Z</t>
  </si>
  <si>
    <t>2022-08-25T06:30:35Z</t>
  </si>
  <si>
    <t>MDEwOlJlcG9zaXRvcnkxNTAwNDI1ODk=</t>
  </si>
  <si>
    <t>nostalgic-css/NES.css</t>
  </si>
  <si>
    <t>https://github.com/nostalgic-css/NES.css</t>
  </si>
  <si>
    <t>2018-09-24T01:49:11Z</t>
  </si>
  <si>
    <t>2022-08-25T10:17:28Z</t>
  </si>
  <si>
    <t>2019-12-17T12:05:20Z</t>
  </si>
  <si>
    <t>MDEwOlJlcG9zaXRvcnk2NjQyNDg3MQ==</t>
  </si>
  <si>
    <t>pytorch/examples</t>
  </si>
  <si>
    <t>https://github.com/pytorch/examples</t>
  </si>
  <si>
    <t>2016-08-24T03:12:48Z</t>
  </si>
  <si>
    <t>2022-08-25T08:35:52Z</t>
  </si>
  <si>
    <t>MDEwOlJlcG9zaXRvcnk3NzM1ODI2Mw==</t>
  </si>
  <si>
    <t>SpaceVim/SpaceVim</t>
  </si>
  <si>
    <t>https://github.com/SpaceVim/SpaceVim</t>
  </si>
  <si>
    <t>2016-12-26T04:40:55Z</t>
  </si>
  <si>
    <t>2022-08-25T14:00:20Z</t>
  </si>
  <si>
    <t>2022-07-02T05:36:51Z</t>
  </si>
  <si>
    <t>MDEwOlJlcG9zaXRvcnkxMjI3MzQ1Njk=</t>
  </si>
  <si>
    <t>iawia002/lux</t>
  </si>
  <si>
    <t>https://github.com/iawia002/lux</t>
  </si>
  <si>
    <t>2018-02-24T11:29:03Z</t>
  </si>
  <si>
    <t>2022-08-25T09:48:07Z</t>
  </si>
  <si>
    <t>2022-05-05T02:57:17Z</t>
  </si>
  <si>
    <t>MDEwOlJlcG9zaXRvcnk3OTUyNzg5Mw==</t>
  </si>
  <si>
    <t>jorgebucaran/hyperapp</t>
  </si>
  <si>
    <t>https://github.com/jorgebucaran/hyperapp</t>
  </si>
  <si>
    <t>2017-01-20T05:20:21Z</t>
  </si>
  <si>
    <t>2022-08-25T05:40:12Z</t>
  </si>
  <si>
    <t>2019-07-26T19:54:15Z</t>
  </si>
  <si>
    <t>MDEwOlJlcG9zaXRvcnkxOTUyMjYzNDA=</t>
  </si>
  <si>
    <t>goldbergyoni/javascript-testing-best-practices</t>
  </si>
  <si>
    <t>https://github.com/goldbergyoni/javascript-testing-best-practices</t>
  </si>
  <si>
    <t>2019-07-04T11:08:12Z</t>
  </si>
  <si>
    <t>2022-08-25T13:59:11Z</t>
  </si>
  <si>
    <t>MDEwOlJlcG9zaXRvcnkzNDI4MzQ1</t>
  </si>
  <si>
    <t>ftlabs/fastclick</t>
  </si>
  <si>
    <t>https://github.com/ftlabs/fastclick</t>
  </si>
  <si>
    <t>2012-02-13T08:38:00Z</t>
  </si>
  <si>
    <t>2022-08-25T10:55:43Z</t>
  </si>
  <si>
    <t>2015-01-26T21:19:01Z</t>
  </si>
  <si>
    <t>MDEwOlJlcG9zaXRvcnk2NTcxMTUyMg==</t>
  </si>
  <si>
    <t>PaddlePaddle/Paddle</t>
  </si>
  <si>
    <t>https://github.com/PaddlePaddle/Paddle</t>
  </si>
  <si>
    <t>2016-08-15T06:59:08Z</t>
  </si>
  <si>
    <t>2022-08-25T12:05:22Z</t>
  </si>
  <si>
    <t>2022-08-15T03:10:56Z</t>
  </si>
  <si>
    <t>MDEwOlJlcG9zaXRvcnkyMDU0MTc5NQ==</t>
  </si>
  <si>
    <t>SnapKit/SnapKit</t>
  </si>
  <si>
    <t>https://github.com/SnapKit/SnapKit</t>
  </si>
  <si>
    <t>2014-06-05T21:13:40Z</t>
  </si>
  <si>
    <t>2022-08-25T11:56:44Z</t>
  </si>
  <si>
    <t>2022-04-13T04:19:00Z</t>
  </si>
  <si>
    <t>MDEwOlJlcG9zaXRvcnk0MDM0NTY1OA==</t>
  </si>
  <si>
    <t>recharts/recharts</t>
  </si>
  <si>
    <t>https://github.com/recharts/recharts</t>
  </si>
  <si>
    <t>2015-08-07T06:50:27Z</t>
  </si>
  <si>
    <t>2022-08-25T13:23:29Z</t>
  </si>
  <si>
    <t>MDEwOlJlcG9zaXRvcnkzODM2NjYzOA==</t>
  </si>
  <si>
    <t>reduxjs/reselect</t>
  </si>
  <si>
    <t>https://github.com/reduxjs/reselect</t>
  </si>
  <si>
    <t>2015-07-01T11:06:45Z</t>
  </si>
  <si>
    <t>2022-08-25T09:30:00Z</t>
  </si>
  <si>
    <t>2022-06-07T00:07:16Z</t>
  </si>
  <si>
    <t>MDEwOlJlcG9zaXRvcnk4MjA0MDY1MA==</t>
  </si>
  <si>
    <t>shimohq/chinese-programmer-wrong-pronunciation</t>
  </si>
  <si>
    <t>https://github.com/shimohq/chinese-programmer-wrong-pronunciation</t>
  </si>
  <si>
    <t>2017-02-15T09:02:40Z</t>
  </si>
  <si>
    <t>2022-08-25T14:09:49Z</t>
  </si>
  <si>
    <t>MDEwOlJlcG9zaXRvcnkyMDY0MTA4Mzg=</t>
  </si>
  <si>
    <t>google/eng-practices</t>
  </si>
  <si>
    <t>https://github.com/google/eng-practices</t>
  </si>
  <si>
    <t>2019-09-04T20:47:01Z</t>
  </si>
  <si>
    <t>2022-08-25T08:48:51Z</t>
  </si>
  <si>
    <t>MDEwOlJlcG9zaXRvcnkxNjg1NzY0</t>
  </si>
  <si>
    <t>dhg/Skeleton</t>
  </si>
  <si>
    <t>https://github.com/dhg/Skeleton</t>
  </si>
  <si>
    <t>2011-04-30T20:04:24Z</t>
  </si>
  <si>
    <t>2022-08-24T20:33:42Z</t>
  </si>
  <si>
    <t>2014-12-29T18:29:28Z</t>
  </si>
  <si>
    <t>MDEwOlJlcG9zaXRvcnkxNjUwNDE3MzI=</t>
  </si>
  <si>
    <t>go-kratos/kratos</t>
  </si>
  <si>
    <t>https://github.com/go-kratos/kratos</t>
  </si>
  <si>
    <t>2019-01-10T10:42:31Z</t>
  </si>
  <si>
    <t>2022-08-25T13:01:24Z</t>
  </si>
  <si>
    <t>2022-08-17T10:18:27Z</t>
  </si>
  <si>
    <t>MDEwOlJlcG9zaXRvcnk2NzY4NzcwNg==</t>
  </si>
  <si>
    <t>kdeldycke/awesome-falsehood</t>
  </si>
  <si>
    <t>https://github.com/kdeldycke/awesome-falsehood</t>
  </si>
  <si>
    <t>2016-09-08T09:13:47Z</t>
  </si>
  <si>
    <t>2022-08-25T13:07:32Z</t>
  </si>
  <si>
    <t>MDEwOlJlcG9zaXRvcnk1MTc2OTY4OQ==</t>
  </si>
  <si>
    <t>refined-github/refined-github</t>
  </si>
  <si>
    <t>https://github.com/refined-github/refined-github</t>
  </si>
  <si>
    <t>2016-02-15T16:45:02Z</t>
  </si>
  <si>
    <t>2022-08-25T14:10:11Z</t>
  </si>
  <si>
    <t>2022-08-23T17:27:54Z</t>
  </si>
  <si>
    <t>MDEwOlJlcG9zaXRvcnkyNzQ0OTcy</t>
  </si>
  <si>
    <t>websockets/ws</t>
  </si>
  <si>
    <t>https://github.com/websockets/ws</t>
  </si>
  <si>
    <t>2011-11-09T22:32:45Z</t>
  </si>
  <si>
    <t>2022-08-25T10:43:43Z</t>
  </si>
  <si>
    <t>2022-07-15T15:25:22Z</t>
  </si>
  <si>
    <t>MDEwOlJlcG9zaXRvcnk3MjEwMzg5MQ==</t>
  </si>
  <si>
    <t>ruanyf/jstraining</t>
  </si>
  <si>
    <t>https://github.com/ruanyf/jstraining</t>
  </si>
  <si>
    <t>2016-10-27T12:00:26Z</t>
  </si>
  <si>
    <t>2022-08-24T15:45:46Z</t>
  </si>
  <si>
    <t>MDEwOlJlcG9zaXRvcnkxNjE3NTc4Mzc=</t>
  </si>
  <si>
    <t>elunez/eladmin</t>
  </si>
  <si>
    <t>https://github.com/elunez/eladmin</t>
  </si>
  <si>
    <t>2018-12-14T08:54:24Z</t>
  </si>
  <si>
    <t>2022-08-25T08:46:00Z</t>
  </si>
  <si>
    <t>MDEwOlJlcG9zaXRvcnk0NDgwNDU=</t>
  </si>
  <si>
    <t>sebastianbergmann/phpunit</t>
  </si>
  <si>
    <t>https://github.com/sebastianbergmann/phpunit</t>
  </si>
  <si>
    <t>2009-12-24T13:16:23Z</t>
  </si>
  <si>
    <t>2022-08-25T07:18:17Z</t>
  </si>
  <si>
    <t>MDEwOlJlcG9zaXRvcnkxOTk1MzA0NA==</t>
  </si>
  <si>
    <t>google/flatbuffers</t>
  </si>
  <si>
    <t>https://github.com/google/flatbuffers</t>
  </si>
  <si>
    <t>2014-05-19T18:33:01Z</t>
  </si>
  <si>
    <t>2022-08-25T13:40:24Z</t>
  </si>
  <si>
    <t>2022-08-23T04:56:44Z</t>
  </si>
  <si>
    <t>MDEwOlJlcG9zaXRvcnkyMjUzODMw</t>
  </si>
  <si>
    <t>PHPMailer/PHPMailer</t>
  </si>
  <si>
    <t>https://github.com/PHPMailer/PHPMailer</t>
  </si>
  <si>
    <t>2011-08-23T07:57:17Z</t>
  </si>
  <si>
    <t>2022-08-25T09:58:38Z</t>
  </si>
  <si>
    <t>2022-08-22T09:22:17Z</t>
  </si>
  <si>
    <t>MDEwOlJlcG9zaXRvcnkyMDE0NTQwNTE=</t>
  </si>
  <si>
    <t>Awesome-HarmonyOS/HarmonyOS</t>
  </si>
  <si>
    <t>https://github.com/Awesome-HarmonyOS/HarmonyOS</t>
  </si>
  <si>
    <t>2019-08-09T11:24:00Z</t>
  </si>
  <si>
    <t>2022-08-25T06:30:36Z</t>
  </si>
  <si>
    <t>MDEwOlJlcG9zaXRvcnk5MDkwMjEzMg==</t>
  </si>
  <si>
    <t>flameshot-org/flameshot</t>
  </si>
  <si>
    <t>https://github.com/flameshot-org/flameshot</t>
  </si>
  <si>
    <t>2017-05-10T19:44:51Z</t>
  </si>
  <si>
    <t>2022-08-25T13:04:31Z</t>
  </si>
  <si>
    <t>2022-07-03T13:42:21Z</t>
  </si>
  <si>
    <t>MDEwOlJlcG9zaXRvcnk5MzI1MzI0Ng==</t>
  </si>
  <si>
    <t>javascript-tutorial/en.javascript.info</t>
  </si>
  <si>
    <t>https://github.com/javascript-tutorial/en.javascript.info</t>
  </si>
  <si>
    <t>2017-06-03T14:27:57Z</t>
  </si>
  <si>
    <t>2022-08-25T13:21:44Z</t>
  </si>
  <si>
    <t>MDEwOlJlcG9zaXRvcnkzNzU1ODc1</t>
  </si>
  <si>
    <t>Prinzhorn/skrollr</t>
  </si>
  <si>
    <t>https://github.com/Prinzhorn/skrollr</t>
  </si>
  <si>
    <t>2012-03-18T15:41:35Z</t>
  </si>
  <si>
    <t>2022-08-23T18:35:35Z</t>
  </si>
  <si>
    <t>MDEwOlJlcG9zaXRvcnkzMTIyNjI=</t>
  </si>
  <si>
    <t>philc/vimium</t>
  </si>
  <si>
    <t>https://github.com/philc/vimium</t>
  </si>
  <si>
    <t>2009-09-20T07:08:19Z</t>
  </si>
  <si>
    <t>2022-08-25T09:04:19Z</t>
  </si>
  <si>
    <t>MDEwOlJlcG9zaXRvcnkxNTIyNTY3MA==</t>
  </si>
  <si>
    <t>jitsi/jitsi-meet</t>
  </si>
  <si>
    <t>https://github.com/jitsi/jitsi-meet</t>
  </si>
  <si>
    <t>2013-12-16T12:51:09Z</t>
  </si>
  <si>
    <t>2022-08-24T17:38:15Z</t>
  </si>
  <si>
    <t>2022-08-11T19:45:53Z</t>
  </si>
  <si>
    <t>MDEwOlJlcG9zaXRvcnkxODUxMTAyNA==</t>
  </si>
  <si>
    <t>google/web-starter-kit</t>
  </si>
  <si>
    <t>https://github.com/google/web-starter-kit</t>
  </si>
  <si>
    <t>2014-04-07T08:45:18Z</t>
  </si>
  <si>
    <t>2022-08-24T06:39:33Z</t>
  </si>
  <si>
    <t>2016-12-13T19:59:59Z</t>
  </si>
  <si>
    <t>MDEwOlJlcG9zaXRvcnk2NjA4ODk3OQ==</t>
  </si>
  <si>
    <t>changkun/modern-cpp-tutorial</t>
  </si>
  <si>
    <t>https://github.com/changkun/modern-cpp-tutorial</t>
  </si>
  <si>
    <t>2016-08-19T14:39:15Z</t>
  </si>
  <si>
    <t>2022-08-25T13:37:30Z</t>
  </si>
  <si>
    <t>2021-08-11T11:20:31Z</t>
  </si>
  <si>
    <t>MDEwOlJlcG9zaXRvcnkxOTkwMTI0OA==</t>
  </si>
  <si>
    <t>checkcheckzz/system-design-interview</t>
  </si>
  <si>
    <t>https://github.com/checkcheckzz/system-design-interview</t>
  </si>
  <si>
    <t>2014-05-18T02:40:53Z</t>
  </si>
  <si>
    <t>2022-08-25T13:50:10Z</t>
  </si>
  <si>
    <t>MDEwOlJlcG9zaXRvcnkxOTE4MjAxMDA=</t>
  </si>
  <si>
    <t>google/mediapipe</t>
  </si>
  <si>
    <t>https://github.com/google/mediapipe</t>
  </si>
  <si>
    <t>2019-06-13T19:16:41Z</t>
  </si>
  <si>
    <t>2022-08-25T12:25:33Z</t>
  </si>
  <si>
    <t>2022-06-29T18:45:02Z</t>
  </si>
  <si>
    <t>MDEwOlJlcG9zaXRvcnk5OTQwMTI5OQ==</t>
  </si>
  <si>
    <t>ai/nanoid</t>
  </si>
  <si>
    <t>https://github.com/ai/nanoid</t>
  </si>
  <si>
    <t>2017-08-05T05:24:35Z</t>
  </si>
  <si>
    <t>2022-08-25T13:48:21Z</t>
  </si>
  <si>
    <t>2020-03-26T22:32:28Z</t>
  </si>
  <si>
    <t>MDEwOlJlcG9zaXRvcnkyMjY3MjYyNDc=</t>
  </si>
  <si>
    <t>wenyan-lang/wenyan</t>
  </si>
  <si>
    <t>https://github.com/wenyan-lang/wenyan</t>
  </si>
  <si>
    <t>2019-12-08T20:21:32Z</t>
  </si>
  <si>
    <t>2022-08-25T05:15:55Z</t>
  </si>
  <si>
    <t>2020-07-28T23:53:02Z</t>
  </si>
  <si>
    <t>MDEwOlJlcG9zaXRvcnkxNjA3MjU4NQ==</t>
  </si>
  <si>
    <t>phoenixframework/phoenix</t>
  </si>
  <si>
    <t>https://github.com/phoenixframework/phoenix</t>
  </si>
  <si>
    <t>2014-01-20T14:14:11Z</t>
  </si>
  <si>
    <t>2022-08-25T13:06:08Z</t>
  </si>
  <si>
    <t>2020-05-22T01:08:47Z</t>
  </si>
  <si>
    <t>MDEwOlJlcG9zaXRvcnk0NTk4OTg0</t>
  </si>
  <si>
    <t>FelisCatus/SwitchyOmega</t>
  </si>
  <si>
    <t>https://github.com/FelisCatus/SwitchyOmega</t>
  </si>
  <si>
    <t>2012-06-08T15:32:30Z</t>
  </si>
  <si>
    <t>2022-08-25T02:44:14Z</t>
  </si>
  <si>
    <t>CoffeeScript</t>
  </si>
  <si>
    <t>2018-08-27T03:42:07Z</t>
  </si>
  <si>
    <t>MDEwOlJlcG9zaXRvcnk0MzgwNzI1MQ==</t>
  </si>
  <si>
    <t>tachiyomiorg/tachiyomi</t>
  </si>
  <si>
    <t>https://github.com/tachiyomiorg/tachiyomi</t>
  </si>
  <si>
    <t>2015-10-07T09:51:12Z</t>
  </si>
  <si>
    <t>2022-08-25T13:55:14Z</t>
  </si>
  <si>
    <t>2022-08-14T15:49:26Z</t>
  </si>
  <si>
    <t>MDEwOlJlcG9zaXRvcnk2NTg0ODA5NQ==</t>
  </si>
  <si>
    <t>requarks/wiki</t>
  </si>
  <si>
    <t>https://github.com/requarks/wiki</t>
  </si>
  <si>
    <t>2016-08-16T19:35:26Z</t>
  </si>
  <si>
    <t>2022-08-25T12:58:01Z</t>
  </si>
  <si>
    <t>2022-08-06T05:18:44Z</t>
  </si>
  <si>
    <t>MDEwOlJlcG9zaXRvcnkyMzEyOTQ1OA==</t>
  </si>
  <si>
    <t>aseprite/aseprite</t>
  </si>
  <si>
    <t>https://github.com/aseprite/aseprite</t>
  </si>
  <si>
    <t>2014-08-19T23:44:50Z</t>
  </si>
  <si>
    <t>2022-08-25T10:07:13Z</t>
  </si>
  <si>
    <t>2022-08-02T23:23:34Z</t>
  </si>
  <si>
    <t>MDEwOlJlcG9zaXRvcnk1MzYyNTI0</t>
  </si>
  <si>
    <t>adobe-fonts/source-code-pro</t>
  </si>
  <si>
    <t>https://github.com/adobe-fonts/source-code-pro</t>
  </si>
  <si>
    <t>2012-08-09T23:14:02Z</t>
  </si>
  <si>
    <t>2022-08-25T01:55:45Z</t>
  </si>
  <si>
    <t>2021-01-15T05:24:07Z</t>
  </si>
  <si>
    <t>MDEwOlJlcG9zaXRvcnk0MTM0OTAzOQ==</t>
  </si>
  <si>
    <t>dgraph-io/dgraph</t>
  </si>
  <si>
    <t>https://github.com/dgraph-io/dgraph</t>
  </si>
  <si>
    <t>2015-08-25T07:15:56Z</t>
  </si>
  <si>
    <t>2022-08-25T11:07:37Z</t>
  </si>
  <si>
    <t>2021-12-02T15:50:09Z</t>
  </si>
  <si>
    <t>MDEwOlJlcG9zaXRvcnkxMDA1NzkzNg==</t>
  </si>
  <si>
    <t>square/picasso</t>
  </si>
  <si>
    <t>https://github.com/square/picasso</t>
  </si>
  <si>
    <t>2013-05-14T15:07:47Z</t>
  </si>
  <si>
    <t>2022-08-25T09:49:45Z</t>
  </si>
  <si>
    <t>2020-08-10T04:49:37Z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</si>
</sst>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b/>
      <color theme="1"/>
      <name val="Arial"/>
      <scheme val="minor"/>
    </font>
    <font>
      <sz val="11.0"/>
      <color rgb="FF000000"/>
      <name val="Inconsolata"/>
    </font>
    <font>
      <color theme="1"/>
      <name val="Arial"/>
    </font>
    <font>
      <b/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  <xf borderId="0" fillId="2" fontId="4" numFmtId="0" xfId="0" applyFill="1" applyFont="1"/>
    <xf borderId="0" fillId="0" fontId="5" numFmtId="0" xfId="0" applyAlignment="1" applyFont="1">
      <alignment vertical="bottom"/>
    </xf>
    <xf borderId="0" fillId="2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github.com/fighting41love/funNLP" TargetMode="External"/><Relationship Id="rId194" Type="http://schemas.openxmlformats.org/officeDocument/2006/relationships/hyperlink" Target="https://github.com/Solido/awesome-flutter" TargetMode="External"/><Relationship Id="rId193" Type="http://schemas.openxmlformats.org/officeDocument/2006/relationships/hyperlink" Target="https://github.com/caddyserver/caddy" TargetMode="External"/><Relationship Id="rId192" Type="http://schemas.openxmlformats.org/officeDocument/2006/relationships/hyperlink" Target="https://github.com/ziishaned/learn-regex" TargetMode="External"/><Relationship Id="rId191" Type="http://schemas.openxmlformats.org/officeDocument/2006/relationships/hyperlink" Target="https://github.com/JetBrains/kotlin" TargetMode="External"/><Relationship Id="rId187" Type="http://schemas.openxmlformats.org/officeDocument/2006/relationships/hyperlink" Target="https://github.com/meteor/meteor" TargetMode="External"/><Relationship Id="rId186" Type="http://schemas.openxmlformats.org/officeDocument/2006/relationships/hyperlink" Target="https://github.com/juliangarnier/anime" TargetMode="External"/><Relationship Id="rId185" Type="http://schemas.openxmlformats.org/officeDocument/2006/relationships/hyperlink" Target="https://github.com/MunGell/awesome-for-beginners" TargetMode="External"/><Relationship Id="rId184" Type="http://schemas.openxmlformats.org/officeDocument/2006/relationships/hyperlink" Target="https://github.com/localstack/localstack" TargetMode="External"/><Relationship Id="rId189" Type="http://schemas.openxmlformats.org/officeDocument/2006/relationships/hyperlink" Target="https://github.com/square/okhttp" TargetMode="External"/><Relationship Id="rId188" Type="http://schemas.openxmlformats.org/officeDocument/2006/relationships/hyperlink" Target="https://github.com/minimaxir/big-list-of-naughty-strings" TargetMode="External"/><Relationship Id="rId183" Type="http://schemas.openxmlformats.org/officeDocument/2006/relationships/hyperlink" Target="https://github.com/git/git" TargetMode="External"/><Relationship Id="rId182" Type="http://schemas.openxmlformats.org/officeDocument/2006/relationships/hyperlink" Target="https://github.com/serverless/serverless" TargetMode="External"/><Relationship Id="rId181" Type="http://schemas.openxmlformats.org/officeDocument/2006/relationships/hyperlink" Target="https://github.com/bradtraversy/design-resources-for-developers" TargetMode="External"/><Relationship Id="rId180" Type="http://schemas.openxmlformats.org/officeDocument/2006/relationships/hyperlink" Target="https://github.com/wasabeef/awesome-android-ui" TargetMode="External"/><Relationship Id="rId176" Type="http://schemas.openxmlformats.org/officeDocument/2006/relationships/hyperlink" Target="https://github.com/NARKOZ/hacker-scripts" TargetMode="External"/><Relationship Id="rId175" Type="http://schemas.openxmlformats.org/officeDocument/2006/relationships/hyperlink" Target="https://github.com/anuraghazra/github-readme-stats" TargetMode="External"/><Relationship Id="rId174" Type="http://schemas.openxmlformats.org/officeDocument/2006/relationships/hyperlink" Target="https://github.com/jekyll/jekyll" TargetMode="External"/><Relationship Id="rId173" Type="http://schemas.openxmlformats.org/officeDocument/2006/relationships/hyperlink" Target="https://github.com/soimort/you-get" TargetMode="External"/><Relationship Id="rId179" Type="http://schemas.openxmlformats.org/officeDocument/2006/relationships/hyperlink" Target="https://github.com/prettier/prettier" TargetMode="External"/><Relationship Id="rId178" Type="http://schemas.openxmlformats.org/officeDocument/2006/relationships/hyperlink" Target="https://github.com/prometheus/prometheus" TargetMode="External"/><Relationship Id="rId177" Type="http://schemas.openxmlformats.org/officeDocument/2006/relationships/hyperlink" Target="https://github.com/scrapy/scrapy" TargetMode="External"/><Relationship Id="rId198" Type="http://schemas.openxmlformats.org/officeDocument/2006/relationships/hyperlink" Target="https://github.com/Developer-Y/cs-video-courses" TargetMode="External"/><Relationship Id="rId197" Type="http://schemas.openxmlformats.org/officeDocument/2006/relationships/hyperlink" Target="https://github.com/deepfakes/faceswap" TargetMode="External"/><Relationship Id="rId196" Type="http://schemas.openxmlformats.org/officeDocument/2006/relationships/hyperlink" Target="https://github.com/aymericdamien/TensorFlow-Examples" TargetMode="External"/><Relationship Id="rId195" Type="http://schemas.openxmlformats.org/officeDocument/2006/relationships/hyperlink" Target="https://github.com/prakhar1989/awesome-courses" TargetMode="External"/><Relationship Id="rId199" Type="http://schemas.openxmlformats.org/officeDocument/2006/relationships/hyperlink" Target="https://github.com/microsoft/playwright" TargetMode="External"/><Relationship Id="rId150" Type="http://schemas.openxmlformats.org/officeDocument/2006/relationships/hyperlink" Target="https://github.com/remix-run/react-router" TargetMode="External"/><Relationship Id="rId392" Type="http://schemas.openxmlformats.org/officeDocument/2006/relationships/hyperlink" Target="https://github.com/gto76/python-cheatsheet" TargetMode="External"/><Relationship Id="rId391" Type="http://schemas.openxmlformats.org/officeDocument/2006/relationships/hyperlink" Target="https://github.com/chubin/cheat.sh" TargetMode="External"/><Relationship Id="rId390" Type="http://schemas.openxmlformats.org/officeDocument/2006/relationships/hyperlink" Target="https://github.com/ultralytics/yolov5" TargetMode="External"/><Relationship Id="rId1" Type="http://schemas.openxmlformats.org/officeDocument/2006/relationships/hyperlink" Target="https://github.com/freeCodeCamp/freeCodeCamp" TargetMode="External"/><Relationship Id="rId2" Type="http://schemas.openxmlformats.org/officeDocument/2006/relationships/hyperlink" Target="https://github.com/996icu/996.ICU" TargetMode="External"/><Relationship Id="rId3" Type="http://schemas.openxmlformats.org/officeDocument/2006/relationships/hyperlink" Target="https://github.com/EbookFoundation/free-programming-books" TargetMode="External"/><Relationship Id="rId149" Type="http://schemas.openxmlformats.org/officeDocument/2006/relationships/hyperlink" Target="https://github.com/psf/requests" TargetMode="External"/><Relationship Id="rId4" Type="http://schemas.openxmlformats.org/officeDocument/2006/relationships/hyperlink" Target="https://github.com/jwasham/coding-interview-university" TargetMode="External"/><Relationship Id="rId148" Type="http://schemas.openxmlformats.org/officeDocument/2006/relationships/hyperlink" Target="https://github.com/necolas/normalize.css" TargetMode="External"/><Relationship Id="rId9" Type="http://schemas.openxmlformats.org/officeDocument/2006/relationships/hyperlink" Target="https://github.com/donnemartin/system-design-primer" TargetMode="External"/><Relationship Id="rId143" Type="http://schemas.openxmlformats.org/officeDocument/2006/relationships/hyperlink" Target="https://github.com/DopplerHQ/awesome-interview-questions" TargetMode="External"/><Relationship Id="rId385" Type="http://schemas.openxmlformats.org/officeDocument/2006/relationships/hyperlink" Target="https://github.com/google/leveldb" TargetMode="External"/><Relationship Id="rId142" Type="http://schemas.openxmlformats.org/officeDocument/2006/relationships/hyperlink" Target="https://github.com/azl397985856/leetcode" TargetMode="External"/><Relationship Id="rId384" Type="http://schemas.openxmlformats.org/officeDocument/2006/relationships/hyperlink" Target="https://github.com/Dreamacro/clash" TargetMode="External"/><Relationship Id="rId141" Type="http://schemas.openxmlformats.org/officeDocument/2006/relationships/hyperlink" Target="https://github.com/mermaid-js/mermaid" TargetMode="External"/><Relationship Id="rId383" Type="http://schemas.openxmlformats.org/officeDocument/2006/relationships/hyperlink" Target="https://github.com/shadowsocks/ShadowsocksX-NG" TargetMode="External"/><Relationship Id="rId140" Type="http://schemas.openxmlformats.org/officeDocument/2006/relationships/hyperlink" Target="https://github.com/nestjs/nest" TargetMode="External"/><Relationship Id="rId382" Type="http://schemas.openxmlformats.org/officeDocument/2006/relationships/hyperlink" Target="https://github.com/romkatv/powerlevel10k" TargetMode="External"/><Relationship Id="rId5" Type="http://schemas.openxmlformats.org/officeDocument/2006/relationships/hyperlink" Target="https://github.com/sindresorhus/awesome" TargetMode="External"/><Relationship Id="rId147" Type="http://schemas.openxmlformats.org/officeDocument/2006/relationships/hyperlink" Target="https://github.com/tiangolo/fastapi" TargetMode="External"/><Relationship Id="rId389" Type="http://schemas.openxmlformats.org/officeDocument/2006/relationships/hyperlink" Target="https://github.com/react-hook-form/react-hook-form" TargetMode="External"/><Relationship Id="rId6" Type="http://schemas.openxmlformats.org/officeDocument/2006/relationships/hyperlink" Target="https://github.com/kamranahmedse/developer-roadmap" TargetMode="External"/><Relationship Id="rId146" Type="http://schemas.openxmlformats.org/officeDocument/2006/relationships/hyperlink" Target="https://github.com/scutan90/DeepLearning-500-questions" TargetMode="External"/><Relationship Id="rId388" Type="http://schemas.openxmlformats.org/officeDocument/2006/relationships/hyperlink" Target="https://github.com/vlang/v" TargetMode="External"/><Relationship Id="rId7" Type="http://schemas.openxmlformats.org/officeDocument/2006/relationships/hyperlink" Target="https://github.com/public-apis/public-apis" TargetMode="External"/><Relationship Id="rId145" Type="http://schemas.openxmlformats.org/officeDocument/2006/relationships/hyperlink" Target="https://github.com/spring-projects/spring-framework" TargetMode="External"/><Relationship Id="rId387" Type="http://schemas.openxmlformats.org/officeDocument/2006/relationships/hyperlink" Target="https://github.com/LeCoupa/awesome-cheatsheets" TargetMode="External"/><Relationship Id="rId8" Type="http://schemas.openxmlformats.org/officeDocument/2006/relationships/hyperlink" Target="https://github.com/vuejs/vue" TargetMode="External"/><Relationship Id="rId144" Type="http://schemas.openxmlformats.org/officeDocument/2006/relationships/hyperlink" Target="https://github.com/tauri-apps/tauri" TargetMode="External"/><Relationship Id="rId386" Type="http://schemas.openxmlformats.org/officeDocument/2006/relationships/hyperlink" Target="https://github.com/alibaba/arthas" TargetMode="External"/><Relationship Id="rId381" Type="http://schemas.openxmlformats.org/officeDocument/2006/relationships/hyperlink" Target="https://github.com/jeecgboot/jeecg-boot" TargetMode="External"/><Relationship Id="rId380" Type="http://schemas.openxmlformats.org/officeDocument/2006/relationships/hyperlink" Target="https://github.com/testerSunshine/12306" TargetMode="External"/><Relationship Id="rId139" Type="http://schemas.openxmlformats.org/officeDocument/2006/relationships/hyperlink" Target="https://github.com/Semantic-Org/Semantic-UI" TargetMode="External"/><Relationship Id="rId138" Type="http://schemas.openxmlformats.org/officeDocument/2006/relationships/hyperlink" Target="https://github.com/enaqx/awesome-react" TargetMode="External"/><Relationship Id="rId137" Type="http://schemas.openxmlformats.org/officeDocument/2006/relationships/hyperlink" Target="https://github.com/grafana/grafana" TargetMode="External"/><Relationship Id="rId379" Type="http://schemas.openxmlformats.org/officeDocument/2006/relationships/hyperlink" Target="https://github.com/GokuMohandas/Made-With-ML" TargetMode="External"/><Relationship Id="rId132" Type="http://schemas.openxmlformats.org/officeDocument/2006/relationships/hyperlink" Target="https://github.com/apache/echarts" TargetMode="External"/><Relationship Id="rId374" Type="http://schemas.openxmlformats.org/officeDocument/2006/relationships/hyperlink" Target="https://github.com/youngyangyang04/leetcode-master" TargetMode="External"/><Relationship Id="rId131" Type="http://schemas.openxmlformats.org/officeDocument/2006/relationships/hyperlink" Target="https://github.com/jaywcjlove/awesome-mac" TargetMode="External"/><Relationship Id="rId373" Type="http://schemas.openxmlformats.org/officeDocument/2006/relationships/hyperlink" Target="https://github.com/jgraph/drawio" TargetMode="External"/><Relationship Id="rId130" Type="http://schemas.openxmlformats.org/officeDocument/2006/relationships/hyperlink" Target="https://github.com/godotengine/godot" TargetMode="External"/><Relationship Id="rId372" Type="http://schemas.openxmlformats.org/officeDocument/2006/relationships/hyperlink" Target="https://github.com/Trinea/android-open-project" TargetMode="External"/><Relationship Id="rId371" Type="http://schemas.openxmlformats.org/officeDocument/2006/relationships/hyperlink" Target="https://github.com/iina/iina" TargetMode="External"/><Relationship Id="rId136" Type="http://schemas.openxmlformats.org/officeDocument/2006/relationships/hyperlink" Target="https://github.com/awesomedata/awesome-public-datasets" TargetMode="External"/><Relationship Id="rId378" Type="http://schemas.openxmlformats.org/officeDocument/2006/relationships/hyperlink" Target="https://github.com/yt-dlp/yt-dlp" TargetMode="External"/><Relationship Id="rId135" Type="http://schemas.openxmlformats.org/officeDocument/2006/relationships/hyperlink" Target="https://github.com/scikit-learn/scikit-learn" TargetMode="External"/><Relationship Id="rId377" Type="http://schemas.openxmlformats.org/officeDocument/2006/relationships/hyperlink" Target="https://github.com/bilibili/ijkplayer" TargetMode="External"/><Relationship Id="rId134" Type="http://schemas.openxmlformats.org/officeDocument/2006/relationships/hyperlink" Target="https://github.com/rails/rails" TargetMode="External"/><Relationship Id="rId376" Type="http://schemas.openxmlformats.org/officeDocument/2006/relationships/hyperlink" Target="https://github.com/microsoft/monaco-editor" TargetMode="External"/><Relationship Id="rId133" Type="http://schemas.openxmlformats.org/officeDocument/2006/relationships/hyperlink" Target="https://github.com/leonardomso/33-js-concepts" TargetMode="External"/><Relationship Id="rId375" Type="http://schemas.openxmlformats.org/officeDocument/2006/relationships/hyperlink" Target="https://github.com/unknwon/the-way-to-go_ZH_CN" TargetMode="External"/><Relationship Id="rId172" Type="http://schemas.openxmlformats.org/officeDocument/2006/relationships/hyperlink" Target="https://github.com/google/guava" TargetMode="External"/><Relationship Id="rId171" Type="http://schemas.openxmlformats.org/officeDocument/2006/relationships/hyperlink" Target="https://github.com/ageitgey/face_recognition" TargetMode="External"/><Relationship Id="rId170" Type="http://schemas.openxmlformats.org/officeDocument/2006/relationships/hyperlink" Target="https://github.com/hoppscotch/hoppscotch" TargetMode="External"/><Relationship Id="rId165" Type="http://schemas.openxmlformats.org/officeDocument/2006/relationships/hyperlink" Target="https://github.com/google/material-design-icons" TargetMode="External"/><Relationship Id="rId164" Type="http://schemas.openxmlformats.org/officeDocument/2006/relationships/hyperlink" Target="https://github.com/tesseract-ocr/tesseract" TargetMode="External"/><Relationship Id="rId163" Type="http://schemas.openxmlformats.org/officeDocument/2006/relationships/hyperlink" Target="https://github.com/3b1b/manim" TargetMode="External"/><Relationship Id="rId162" Type="http://schemas.openxmlformats.org/officeDocument/2006/relationships/hyperlink" Target="https://github.com/junegunn/fzf" TargetMode="External"/><Relationship Id="rId169" Type="http://schemas.openxmlformats.org/officeDocument/2006/relationships/hyperlink" Target="https://github.com/jgthms/bulma" TargetMode="External"/><Relationship Id="rId168" Type="http://schemas.openxmlformats.org/officeDocument/2006/relationships/hyperlink" Target="https://github.com/syncthing/syncthing" TargetMode="External"/><Relationship Id="rId167" Type="http://schemas.openxmlformats.org/officeDocument/2006/relationships/hyperlink" Target="https://github.com/sindresorhus/awesome-nodejs" TargetMode="External"/><Relationship Id="rId166" Type="http://schemas.openxmlformats.org/officeDocument/2006/relationships/hyperlink" Target="https://github.com/ReactiveX/RxJava" TargetMode="External"/><Relationship Id="rId161" Type="http://schemas.openxmlformats.org/officeDocument/2006/relationships/hyperlink" Target="https://github.com/Anduin2017/HowToCook" TargetMode="External"/><Relationship Id="rId160" Type="http://schemas.openxmlformats.org/officeDocument/2006/relationships/hyperlink" Target="https://github.com/vitejs/vite" TargetMode="External"/><Relationship Id="rId159" Type="http://schemas.openxmlformats.org/officeDocument/2006/relationships/hyperlink" Target="https://github.com/moment/moment" TargetMode="External"/><Relationship Id="rId154" Type="http://schemas.openxmlformats.org/officeDocument/2006/relationships/hyperlink" Target="https://github.com/sdmg15/Best-websites-a-programmer-should-visit" TargetMode="External"/><Relationship Id="rId396" Type="http://schemas.openxmlformats.org/officeDocument/2006/relationships/hyperlink" Target="https://github.com/koalaman/shellcheck" TargetMode="External"/><Relationship Id="rId153" Type="http://schemas.openxmlformats.org/officeDocument/2006/relationships/hyperlink" Target="https://github.com/GrowingGit/GitHub-Chinese-Top-Charts" TargetMode="External"/><Relationship Id="rId395" Type="http://schemas.openxmlformats.org/officeDocument/2006/relationships/hyperlink" Target="https://github.com/netty/netty" TargetMode="External"/><Relationship Id="rId152" Type="http://schemas.openxmlformats.org/officeDocument/2006/relationships/hyperlink" Target="https://github.com/apache/superset" TargetMode="External"/><Relationship Id="rId394" Type="http://schemas.openxmlformats.org/officeDocument/2006/relationships/hyperlink" Target="https://github.com/mastodon/mastodon" TargetMode="External"/><Relationship Id="rId151" Type="http://schemas.openxmlformats.org/officeDocument/2006/relationships/hyperlink" Target="https://github.com/ionic-team/ionic-framework" TargetMode="External"/><Relationship Id="rId393" Type="http://schemas.openxmlformats.org/officeDocument/2006/relationships/hyperlink" Target="https://github.com/zxing/zxing" TargetMode="External"/><Relationship Id="rId158" Type="http://schemas.openxmlformats.org/officeDocument/2006/relationships/hyperlink" Target="https://github.com/lydiahallie/javascript-questions" TargetMode="External"/><Relationship Id="rId157" Type="http://schemas.openxmlformats.org/officeDocument/2006/relationships/hyperlink" Target="https://github.com/python/cpython" TargetMode="External"/><Relationship Id="rId399" Type="http://schemas.openxmlformats.org/officeDocument/2006/relationships/hyperlink" Target="https://github.com/nocodb/nocodb" TargetMode="External"/><Relationship Id="rId156" Type="http://schemas.openxmlformats.org/officeDocument/2006/relationships/hyperlink" Target="https://github.com/strapi/strapi" TargetMode="External"/><Relationship Id="rId398" Type="http://schemas.openxmlformats.org/officeDocument/2006/relationships/hyperlink" Target="https://github.com/cli/cli" TargetMode="External"/><Relationship Id="rId155" Type="http://schemas.openxmlformats.org/officeDocument/2006/relationships/hyperlink" Target="https://github.com/TheAlgorithms/Java" TargetMode="External"/><Relationship Id="rId397" Type="http://schemas.openxmlformats.org/officeDocument/2006/relationships/hyperlink" Target="https://github.com/date-fns/date-fns" TargetMode="External"/><Relationship Id="rId808" Type="http://schemas.openxmlformats.org/officeDocument/2006/relationships/hyperlink" Target="https://github.com/GorvGoyl/Clone-Wars" TargetMode="External"/><Relationship Id="rId807" Type="http://schemas.openxmlformats.org/officeDocument/2006/relationships/hyperlink" Target="https://github.com/julycoding/The-Art-Of-Programming-By-July" TargetMode="External"/><Relationship Id="rId806" Type="http://schemas.openxmlformats.org/officeDocument/2006/relationships/hyperlink" Target="https://github.com/jaredhanson/passport" TargetMode="External"/><Relationship Id="rId805" Type="http://schemas.openxmlformats.org/officeDocument/2006/relationships/hyperlink" Target="https://github.com/schollz/croc" TargetMode="External"/><Relationship Id="rId809" Type="http://schemas.openxmlformats.org/officeDocument/2006/relationships/hyperlink" Target="https://github.com/postcss/autoprefixer" TargetMode="External"/><Relationship Id="rId800" Type="http://schemas.openxmlformats.org/officeDocument/2006/relationships/hyperlink" Target="https://github.com/appsmithorg/appsmith" TargetMode="External"/><Relationship Id="rId804" Type="http://schemas.openxmlformats.org/officeDocument/2006/relationships/hyperlink" Target="https://github.com/homebridge/homebridge" TargetMode="External"/><Relationship Id="rId803" Type="http://schemas.openxmlformats.org/officeDocument/2006/relationships/hyperlink" Target="https://github.com/SwiftGGTeam/the-swift-programming-language-in-chinese" TargetMode="External"/><Relationship Id="rId802" Type="http://schemas.openxmlformats.org/officeDocument/2006/relationships/hyperlink" Target="https://github.com/goldfire/howler.js" TargetMode="External"/><Relationship Id="rId801" Type="http://schemas.openxmlformats.org/officeDocument/2006/relationships/hyperlink" Target="https://github.com/WerWolv/ImHex" TargetMode="External"/><Relationship Id="rId40" Type="http://schemas.openxmlformats.org/officeDocument/2006/relationships/hyperlink" Target="https://github.com/vercel/next.js" TargetMode="External"/><Relationship Id="rId42" Type="http://schemas.openxmlformats.org/officeDocument/2006/relationships/hyperlink" Target="https://github.com/nodejs/node" TargetMode="External"/><Relationship Id="rId41" Type="http://schemas.openxmlformats.org/officeDocument/2006/relationships/hyperlink" Target="https://github.com/kubernetes/kubernetes" TargetMode="External"/><Relationship Id="rId44" Type="http://schemas.openxmlformats.org/officeDocument/2006/relationships/hyperlink" Target="https://github.com/microsoft/terminal" TargetMode="External"/><Relationship Id="rId43" Type="http://schemas.openxmlformats.org/officeDocument/2006/relationships/hyperlink" Target="https://github.com/avelino/awesome-go" TargetMode="External"/><Relationship Id="rId46" Type="http://schemas.openxmlformats.org/officeDocument/2006/relationships/hyperlink" Target="https://github.com/mrdoob/three.js" TargetMode="External"/><Relationship Id="rId45" Type="http://schemas.openxmlformats.org/officeDocument/2006/relationships/hyperlink" Target="https://github.com/denoland/deno" TargetMode="External"/><Relationship Id="rId509" Type="http://schemas.openxmlformats.org/officeDocument/2006/relationships/hyperlink" Target="https://github.com/danielgindi/Charts" TargetMode="External"/><Relationship Id="rId508" Type="http://schemas.openxmlformats.org/officeDocument/2006/relationships/hyperlink" Target="https://github.com/nvie/gitflow" TargetMode="External"/><Relationship Id="rId503" Type="http://schemas.openxmlformats.org/officeDocument/2006/relationships/hyperlink" Target="https://github.com/trailofbits/algo" TargetMode="External"/><Relationship Id="rId745" Type="http://schemas.openxmlformats.org/officeDocument/2006/relationships/hyperlink" Target="https://github.com/qianguyihao/Web" TargetMode="External"/><Relationship Id="rId987" Type="http://schemas.openxmlformats.org/officeDocument/2006/relationships/hyperlink" Target="https://github.com/google/web-starter-kit" TargetMode="External"/><Relationship Id="rId502" Type="http://schemas.openxmlformats.org/officeDocument/2006/relationships/hyperlink" Target="https://github.com/donnemartin/interactive-coding-challenges" TargetMode="External"/><Relationship Id="rId744" Type="http://schemas.openxmlformats.org/officeDocument/2006/relationships/hyperlink" Target="https://github.com/github/copilot-docs" TargetMode="External"/><Relationship Id="rId986" Type="http://schemas.openxmlformats.org/officeDocument/2006/relationships/hyperlink" Target="https://github.com/jitsi/jitsi-meet" TargetMode="External"/><Relationship Id="rId501" Type="http://schemas.openxmlformats.org/officeDocument/2006/relationships/hyperlink" Target="https://github.com/Advanced-Frontend/Daily-Interview-Question" TargetMode="External"/><Relationship Id="rId743" Type="http://schemas.openxmlformats.org/officeDocument/2006/relationships/hyperlink" Target="https://github.com/yuzu-emu/yuzu" TargetMode="External"/><Relationship Id="rId985" Type="http://schemas.openxmlformats.org/officeDocument/2006/relationships/hyperlink" Target="https://github.com/philc/vimium" TargetMode="External"/><Relationship Id="rId500" Type="http://schemas.openxmlformats.org/officeDocument/2006/relationships/hyperlink" Target="https://github.com/ZuzooVn/machine-learning-for-software-engineers" TargetMode="External"/><Relationship Id="rId742" Type="http://schemas.openxmlformats.org/officeDocument/2006/relationships/hyperlink" Target="https://github.com/OWASP/CheatSheetSeries" TargetMode="External"/><Relationship Id="rId984" Type="http://schemas.openxmlformats.org/officeDocument/2006/relationships/hyperlink" Target="https://github.com/Prinzhorn/skrollr" TargetMode="External"/><Relationship Id="rId507" Type="http://schemas.openxmlformats.org/officeDocument/2006/relationships/hyperlink" Target="https://github.com/goabstract/Awesome-Design-Tools" TargetMode="External"/><Relationship Id="rId749" Type="http://schemas.openxmlformats.org/officeDocument/2006/relationships/hyperlink" Target="https://github.com/StevenBlack/hosts" TargetMode="External"/><Relationship Id="rId506" Type="http://schemas.openxmlformats.org/officeDocument/2006/relationships/hyperlink" Target="https://github.com/alibaba/druid" TargetMode="External"/><Relationship Id="rId748" Type="http://schemas.openxmlformats.org/officeDocument/2006/relationships/hyperlink" Target="https://github.com/eriklindernoren/ML-From-Scratch" TargetMode="External"/><Relationship Id="rId505" Type="http://schemas.openxmlformats.org/officeDocument/2006/relationships/hyperlink" Target="https://github.com/tmux/tmux" TargetMode="External"/><Relationship Id="rId747" Type="http://schemas.openxmlformats.org/officeDocument/2006/relationships/hyperlink" Target="https://github.com/Pierian-Data/Complete-Python-3-Bootcamp" TargetMode="External"/><Relationship Id="rId989" Type="http://schemas.openxmlformats.org/officeDocument/2006/relationships/hyperlink" Target="https://github.com/checkcheckzz/system-design-interview" TargetMode="External"/><Relationship Id="rId504" Type="http://schemas.openxmlformats.org/officeDocument/2006/relationships/hyperlink" Target="https://github.com/odoo/odoo" TargetMode="External"/><Relationship Id="rId746" Type="http://schemas.openxmlformats.org/officeDocument/2006/relationships/hyperlink" Target="https://github.com/dotnet-architecture/eShopOnContainers" TargetMode="External"/><Relationship Id="rId988" Type="http://schemas.openxmlformats.org/officeDocument/2006/relationships/hyperlink" Target="https://github.com/changkun/modern-cpp-tutorial" TargetMode="External"/><Relationship Id="rId48" Type="http://schemas.openxmlformats.org/officeDocument/2006/relationships/hyperlink" Target="https://github.com/angular/angular" TargetMode="External"/><Relationship Id="rId47" Type="http://schemas.openxmlformats.org/officeDocument/2006/relationships/hyperlink" Target="https://github.com/microsoft/TypeScript" TargetMode="External"/><Relationship Id="rId49" Type="http://schemas.openxmlformats.org/officeDocument/2006/relationships/hyperlink" Target="https://github.com/ant-design/ant-design" TargetMode="External"/><Relationship Id="rId741" Type="http://schemas.openxmlformats.org/officeDocument/2006/relationships/hyperlink" Target="https://github.com/bilibili/flv.js" TargetMode="External"/><Relationship Id="rId983" Type="http://schemas.openxmlformats.org/officeDocument/2006/relationships/hyperlink" Target="https://github.com/javascript-tutorial/en.javascript.info" TargetMode="External"/><Relationship Id="rId740" Type="http://schemas.openxmlformats.org/officeDocument/2006/relationships/hyperlink" Target="https://github.com/ApolloAuto/apollo" TargetMode="External"/><Relationship Id="rId982" Type="http://schemas.openxmlformats.org/officeDocument/2006/relationships/hyperlink" Target="https://github.com/flameshot-org/flameshot" TargetMode="External"/><Relationship Id="rId981" Type="http://schemas.openxmlformats.org/officeDocument/2006/relationships/hyperlink" Target="https://github.com/Awesome-HarmonyOS/HarmonyOS" TargetMode="External"/><Relationship Id="rId980" Type="http://schemas.openxmlformats.org/officeDocument/2006/relationships/hyperlink" Target="https://github.com/PHPMailer/PHPMailer" TargetMode="External"/><Relationship Id="rId31" Type="http://schemas.openxmlformats.org/officeDocument/2006/relationships/hyperlink" Target="https://github.com/facebook/react-native" TargetMode="External"/><Relationship Id="rId30" Type="http://schemas.openxmlformats.org/officeDocument/2006/relationships/hyperlink" Target="https://github.com/jlevy/the-art-of-command-line" TargetMode="External"/><Relationship Id="rId33" Type="http://schemas.openxmlformats.org/officeDocument/2006/relationships/hyperlink" Target="https://github.com/golang/go" TargetMode="External"/><Relationship Id="rId32" Type="http://schemas.openxmlformats.org/officeDocument/2006/relationships/hyperlink" Target="https://github.com/electron/electron" TargetMode="External"/><Relationship Id="rId35" Type="http://schemas.openxmlformats.org/officeDocument/2006/relationships/hyperlink" Target="https://github.com/30-seconds/30-seconds-of-code" TargetMode="External"/><Relationship Id="rId34" Type="http://schemas.openxmlformats.org/officeDocument/2006/relationships/hyperlink" Target="https://github.com/d3/d3" TargetMode="External"/><Relationship Id="rId739" Type="http://schemas.openxmlformats.org/officeDocument/2006/relationships/hyperlink" Target="https://github.com/kriasoft/react-starter-kit" TargetMode="External"/><Relationship Id="rId734" Type="http://schemas.openxmlformats.org/officeDocument/2006/relationships/hyperlink" Target="https://github.com/komeiji-satori/Dress" TargetMode="External"/><Relationship Id="rId976" Type="http://schemas.openxmlformats.org/officeDocument/2006/relationships/hyperlink" Target="https://github.com/ruanyf/jstraining" TargetMode="External"/><Relationship Id="rId733" Type="http://schemas.openxmlformats.org/officeDocument/2006/relationships/hyperlink" Target="https://github.com/servo/servo" TargetMode="External"/><Relationship Id="rId975" Type="http://schemas.openxmlformats.org/officeDocument/2006/relationships/hyperlink" Target="https://github.com/websockets/ws" TargetMode="External"/><Relationship Id="rId732" Type="http://schemas.openxmlformats.org/officeDocument/2006/relationships/hyperlink" Target="https://github.com/dnSpy/dnSpy" TargetMode="External"/><Relationship Id="rId974" Type="http://schemas.openxmlformats.org/officeDocument/2006/relationships/hyperlink" Target="https://github.com/refined-github/refined-github" TargetMode="External"/><Relationship Id="rId731" Type="http://schemas.openxmlformats.org/officeDocument/2006/relationships/hyperlink" Target="https://github.com/SwiftyJSON/SwiftyJSON" TargetMode="External"/><Relationship Id="rId973" Type="http://schemas.openxmlformats.org/officeDocument/2006/relationships/hyperlink" Target="https://github.com/kdeldycke/awesome-falsehood" TargetMode="External"/><Relationship Id="rId738" Type="http://schemas.openxmlformats.org/officeDocument/2006/relationships/hyperlink" Target="https://github.com/usablica/intro.js" TargetMode="External"/><Relationship Id="rId737" Type="http://schemas.openxmlformats.org/officeDocument/2006/relationships/hyperlink" Target="https://github.com/docsifyjs/docsify" TargetMode="External"/><Relationship Id="rId979" Type="http://schemas.openxmlformats.org/officeDocument/2006/relationships/hyperlink" Target="https://github.com/google/flatbuffers" TargetMode="External"/><Relationship Id="rId736" Type="http://schemas.openxmlformats.org/officeDocument/2006/relationships/hyperlink" Target="https://github.com/keon/algorithms" TargetMode="External"/><Relationship Id="rId978" Type="http://schemas.openxmlformats.org/officeDocument/2006/relationships/hyperlink" Target="https://github.com/sebastianbergmann/phpunit" TargetMode="External"/><Relationship Id="rId735" Type="http://schemas.openxmlformats.org/officeDocument/2006/relationships/hyperlink" Target="https://github.com/alpinejs/alpine" TargetMode="External"/><Relationship Id="rId977" Type="http://schemas.openxmlformats.org/officeDocument/2006/relationships/hyperlink" Target="https://github.com/elunez/eladmin" TargetMode="External"/><Relationship Id="rId37" Type="http://schemas.openxmlformats.org/officeDocument/2006/relationships/hyperlink" Target="https://github.com/facebook/create-react-app" TargetMode="External"/><Relationship Id="rId36" Type="http://schemas.openxmlformats.org/officeDocument/2006/relationships/hyperlink" Target="https://github.com/awesome-selfhosted/awesome-selfhosted" TargetMode="External"/><Relationship Id="rId39" Type="http://schemas.openxmlformats.org/officeDocument/2006/relationships/hyperlink" Target="https://github.com/justjavac/free-programming-books-zh_CN" TargetMode="External"/><Relationship Id="rId38" Type="http://schemas.openxmlformats.org/officeDocument/2006/relationships/hyperlink" Target="https://github.com/axios/axios" TargetMode="External"/><Relationship Id="rId730" Type="http://schemas.openxmlformats.org/officeDocument/2006/relationships/hyperlink" Target="https://github.com/NativeScript/NativeScript" TargetMode="External"/><Relationship Id="rId972" Type="http://schemas.openxmlformats.org/officeDocument/2006/relationships/hyperlink" Target="https://github.com/go-kratos/kratos" TargetMode="External"/><Relationship Id="rId971" Type="http://schemas.openxmlformats.org/officeDocument/2006/relationships/hyperlink" Target="https://github.com/dhg/Skeleton" TargetMode="External"/><Relationship Id="rId970" Type="http://schemas.openxmlformats.org/officeDocument/2006/relationships/hyperlink" Target="https://github.com/google/eng-practices" TargetMode="External"/><Relationship Id="rId20" Type="http://schemas.openxmlformats.org/officeDocument/2006/relationships/hyperlink" Target="https://github.com/vinta/awesome-python" TargetMode="External"/><Relationship Id="rId22" Type="http://schemas.openxmlformats.org/officeDocument/2006/relationships/hyperlink" Target="https://github.com/torvalds/linux" TargetMode="External"/><Relationship Id="rId21" Type="http://schemas.openxmlformats.org/officeDocument/2006/relationships/hyperlink" Target="https://github.com/github/gitignore" TargetMode="External"/><Relationship Id="rId24" Type="http://schemas.openxmlformats.org/officeDocument/2006/relationships/hyperlink" Target="https://github.com/Snailclimb/JavaGuide" TargetMode="External"/><Relationship Id="rId23" Type="http://schemas.openxmlformats.org/officeDocument/2006/relationships/hyperlink" Target="https://github.com/microsoft/vscode" TargetMode="External"/><Relationship Id="rId525" Type="http://schemas.openxmlformats.org/officeDocument/2006/relationships/hyperlink" Target="https://github.com/SortableJS/Sortable" TargetMode="External"/><Relationship Id="rId767" Type="http://schemas.openxmlformats.org/officeDocument/2006/relationships/hyperlink" Target="https://github.com/python-poetry/poetry" TargetMode="External"/><Relationship Id="rId524" Type="http://schemas.openxmlformats.org/officeDocument/2006/relationships/hyperlink" Target="https://github.com/github/fetch" TargetMode="External"/><Relationship Id="rId766" Type="http://schemas.openxmlformats.org/officeDocument/2006/relationships/hyperlink" Target="https://github.com/wsargent/docker-cheat-sheet" TargetMode="External"/><Relationship Id="rId523" Type="http://schemas.openxmlformats.org/officeDocument/2006/relationships/hyperlink" Target="https://github.com/cockroachdb/cockroach" TargetMode="External"/><Relationship Id="rId765" Type="http://schemas.openxmlformats.org/officeDocument/2006/relationships/hyperlink" Target="https://github.com/statelyai/xstate" TargetMode="External"/><Relationship Id="rId522" Type="http://schemas.openxmlformats.org/officeDocument/2006/relationships/hyperlink" Target="https://github.com/microsoft/calculator" TargetMode="External"/><Relationship Id="rId764" Type="http://schemas.openxmlformats.org/officeDocument/2006/relationships/hyperlink" Target="https://github.com/chenglou/react-motion" TargetMode="External"/><Relationship Id="rId529" Type="http://schemas.openxmlformats.org/officeDocument/2006/relationships/hyperlink" Target="https://github.com/geekcompany/ResumeSample" TargetMode="External"/><Relationship Id="rId528" Type="http://schemas.openxmlformats.org/officeDocument/2006/relationships/hyperlink" Target="https://github.com/cheeriojs/cheerio" TargetMode="External"/><Relationship Id="rId527" Type="http://schemas.openxmlformats.org/officeDocument/2006/relationships/hyperlink" Target="https://github.com/select2/select2" TargetMode="External"/><Relationship Id="rId769" Type="http://schemas.openxmlformats.org/officeDocument/2006/relationships/hyperlink" Target="https://github.com/yeasy/docker_practice" TargetMode="External"/><Relationship Id="rId526" Type="http://schemas.openxmlformats.org/officeDocument/2006/relationships/hyperlink" Target="https://github.com/pcottle/learnGitBranching" TargetMode="External"/><Relationship Id="rId768" Type="http://schemas.openxmlformats.org/officeDocument/2006/relationships/hyperlink" Target="https://github.com/react-bootstrap/react-bootstrap" TargetMode="External"/><Relationship Id="rId26" Type="http://schemas.openxmlformats.org/officeDocument/2006/relationships/hyperlink" Target="https://github.com/jackfrued/Python-100-Days" TargetMode="External"/><Relationship Id="rId25" Type="http://schemas.openxmlformats.org/officeDocument/2006/relationships/hyperlink" Target="https://github.com/airbnb/javascript" TargetMode="External"/><Relationship Id="rId28" Type="http://schemas.openxmlformats.org/officeDocument/2006/relationships/hyperlink" Target="https://github.com/ytdl-org/youtube-dl" TargetMode="External"/><Relationship Id="rId27" Type="http://schemas.openxmlformats.org/officeDocument/2006/relationships/hyperlink" Target="https://github.com/ossu/computer-science" TargetMode="External"/><Relationship Id="rId521" Type="http://schemas.openxmlformats.org/officeDocument/2006/relationships/hyperlink" Target="https://github.com/huihut/interview" TargetMode="External"/><Relationship Id="rId763" Type="http://schemas.openxmlformats.org/officeDocument/2006/relationships/hyperlink" Target="https://github.com/ipfs/ipfs" TargetMode="External"/><Relationship Id="rId29" Type="http://schemas.openxmlformats.org/officeDocument/2006/relationships/hyperlink" Target="https://github.com/labuladong/fucking-algorithm" TargetMode="External"/><Relationship Id="rId520" Type="http://schemas.openxmlformats.org/officeDocument/2006/relationships/hyperlink" Target="https://github.com/ccxt/ccxt" TargetMode="External"/><Relationship Id="rId762" Type="http://schemas.openxmlformats.org/officeDocument/2006/relationships/hyperlink" Target="https://github.com/eslint/eslint" TargetMode="External"/><Relationship Id="rId761" Type="http://schemas.openxmlformats.org/officeDocument/2006/relationships/hyperlink" Target="https://github.com/michalsnik/aos" TargetMode="External"/><Relationship Id="rId760" Type="http://schemas.openxmlformats.org/officeDocument/2006/relationships/hyperlink" Target="https://github.com/sirupsen/logrus" TargetMode="External"/><Relationship Id="rId11" Type="http://schemas.openxmlformats.org/officeDocument/2006/relationships/hyperlink" Target="https://github.com/tensorflow/tensorflow" TargetMode="External"/><Relationship Id="rId10" Type="http://schemas.openxmlformats.org/officeDocument/2006/relationships/hyperlink" Target="https://github.com/facebook/react" TargetMode="External"/><Relationship Id="rId13" Type="http://schemas.openxmlformats.org/officeDocument/2006/relationships/hyperlink" Target="https://github.com/twbs/bootstrap" TargetMode="External"/><Relationship Id="rId12" Type="http://schemas.openxmlformats.org/officeDocument/2006/relationships/hyperlink" Target="https://github.com/codecrafters-io/build-your-own-x" TargetMode="External"/><Relationship Id="rId519" Type="http://schemas.openxmlformats.org/officeDocument/2006/relationships/hyperlink" Target="https://github.com/request/request" TargetMode="External"/><Relationship Id="rId514" Type="http://schemas.openxmlformats.org/officeDocument/2006/relationships/hyperlink" Target="https://github.com/mingrammer/diagrams" TargetMode="External"/><Relationship Id="rId756" Type="http://schemas.openxmlformats.org/officeDocument/2006/relationships/hyperlink" Target="https://github.com/AMAI-GmbH/AI-Expert-Roadmap" TargetMode="External"/><Relationship Id="rId998" Type="http://schemas.openxmlformats.org/officeDocument/2006/relationships/hyperlink" Target="https://github.com/adobe-fonts/source-code-pro" TargetMode="External"/><Relationship Id="rId513" Type="http://schemas.openxmlformats.org/officeDocument/2006/relationships/hyperlink" Target="https://github.com/JakeWharton/butterknife" TargetMode="External"/><Relationship Id="rId755" Type="http://schemas.openxmlformats.org/officeDocument/2006/relationships/hyperlink" Target="https://github.com/nicolargo/glances" TargetMode="External"/><Relationship Id="rId997" Type="http://schemas.openxmlformats.org/officeDocument/2006/relationships/hyperlink" Target="https://github.com/aseprite/aseprite" TargetMode="External"/><Relationship Id="rId512" Type="http://schemas.openxmlformats.org/officeDocument/2006/relationships/hyperlink" Target="https://github.com/ruanyf/weekly" TargetMode="External"/><Relationship Id="rId754" Type="http://schemas.openxmlformats.org/officeDocument/2006/relationships/hyperlink" Target="https://github.com/numpy/numpy" TargetMode="External"/><Relationship Id="rId996" Type="http://schemas.openxmlformats.org/officeDocument/2006/relationships/hyperlink" Target="https://github.com/requarks/wiki" TargetMode="External"/><Relationship Id="rId511" Type="http://schemas.openxmlformats.org/officeDocument/2006/relationships/hyperlink" Target="https://github.com/transloadit/uppy" TargetMode="External"/><Relationship Id="rId753" Type="http://schemas.openxmlformats.org/officeDocument/2006/relationships/hyperlink" Target="https://github.com/bevacqua/dragula" TargetMode="External"/><Relationship Id="rId995" Type="http://schemas.openxmlformats.org/officeDocument/2006/relationships/hyperlink" Target="https://github.com/tachiyomiorg/tachiyomi" TargetMode="External"/><Relationship Id="rId518" Type="http://schemas.openxmlformats.org/officeDocument/2006/relationships/hyperlink" Target="https://github.com/harness/drone" TargetMode="External"/><Relationship Id="rId517" Type="http://schemas.openxmlformats.org/officeDocument/2006/relationships/hyperlink" Target="https://github.com/angular/angular-cli" TargetMode="External"/><Relationship Id="rId759" Type="http://schemas.openxmlformats.org/officeDocument/2006/relationships/hyperlink" Target="https://github.com/conwnet/github1s" TargetMode="External"/><Relationship Id="rId516" Type="http://schemas.openxmlformats.org/officeDocument/2006/relationships/hyperlink" Target="https://github.com/mobxjs/mobx" TargetMode="External"/><Relationship Id="rId758" Type="http://schemas.openxmlformats.org/officeDocument/2006/relationships/hyperlink" Target="https://github.com/wangzheng0822/algo" TargetMode="External"/><Relationship Id="rId515" Type="http://schemas.openxmlformats.org/officeDocument/2006/relationships/hyperlink" Target="https://github.com/rethinkdb/rethinkdb" TargetMode="External"/><Relationship Id="rId757" Type="http://schemas.openxmlformats.org/officeDocument/2006/relationships/hyperlink" Target="https://github.com/eugeneyan/applied-ml" TargetMode="External"/><Relationship Id="rId999" Type="http://schemas.openxmlformats.org/officeDocument/2006/relationships/hyperlink" Target="https://github.com/dgraph-io/dgraph" TargetMode="External"/><Relationship Id="rId15" Type="http://schemas.openxmlformats.org/officeDocument/2006/relationships/hyperlink" Target="https://github.com/CyC2018/CS-Notes" TargetMode="External"/><Relationship Id="rId990" Type="http://schemas.openxmlformats.org/officeDocument/2006/relationships/hyperlink" Target="https://github.com/google/mediapipe" TargetMode="External"/><Relationship Id="rId14" Type="http://schemas.openxmlformats.org/officeDocument/2006/relationships/hyperlink" Target="https://github.com/getify/You-Dont-Know-JS" TargetMode="External"/><Relationship Id="rId17" Type="http://schemas.openxmlformats.org/officeDocument/2006/relationships/hyperlink" Target="https://github.com/trekhleb/javascript-algorithms" TargetMode="External"/><Relationship Id="rId16" Type="http://schemas.openxmlformats.org/officeDocument/2006/relationships/hyperlink" Target="https://github.com/ohmyzsh/ohmyzsh" TargetMode="External"/><Relationship Id="rId19" Type="http://schemas.openxmlformats.org/officeDocument/2006/relationships/hyperlink" Target="https://github.com/TheAlgorithms/Python" TargetMode="External"/><Relationship Id="rId510" Type="http://schemas.openxmlformats.org/officeDocument/2006/relationships/hyperlink" Target="https://github.com/fengdu78/Coursera-ML-AndrewNg-Notes" TargetMode="External"/><Relationship Id="rId752" Type="http://schemas.openxmlformats.org/officeDocument/2006/relationships/hyperlink" Target="https://github.com/google/gson" TargetMode="External"/><Relationship Id="rId994" Type="http://schemas.openxmlformats.org/officeDocument/2006/relationships/hyperlink" Target="https://github.com/FelisCatus/SwitchyOmega" TargetMode="External"/><Relationship Id="rId18" Type="http://schemas.openxmlformats.org/officeDocument/2006/relationships/hyperlink" Target="https://github.com/flutter/flutter" TargetMode="External"/><Relationship Id="rId751" Type="http://schemas.openxmlformats.org/officeDocument/2006/relationships/hyperlink" Target="https://github.com/ShareX/ShareX" TargetMode="External"/><Relationship Id="rId993" Type="http://schemas.openxmlformats.org/officeDocument/2006/relationships/hyperlink" Target="https://github.com/phoenixframework/phoenix" TargetMode="External"/><Relationship Id="rId750" Type="http://schemas.openxmlformats.org/officeDocument/2006/relationships/hyperlink" Target="https://github.com/TencentARC/GFPGAN" TargetMode="External"/><Relationship Id="rId992" Type="http://schemas.openxmlformats.org/officeDocument/2006/relationships/hyperlink" Target="https://github.com/wenyan-lang/wenyan" TargetMode="External"/><Relationship Id="rId991" Type="http://schemas.openxmlformats.org/officeDocument/2006/relationships/hyperlink" Target="https://github.com/ai/nanoid" TargetMode="External"/><Relationship Id="rId84" Type="http://schemas.openxmlformats.org/officeDocument/2006/relationships/hyperlink" Target="https://github.com/hakimel/reveal.js" TargetMode="External"/><Relationship Id="rId83" Type="http://schemas.openxmlformats.org/officeDocument/2006/relationships/hyperlink" Target="https://github.com/webpack/webpack" TargetMode="External"/><Relationship Id="rId86" Type="http://schemas.openxmlformats.org/officeDocument/2006/relationships/hyperlink" Target="https://github.com/mtdvio/every-programmer-should-know" TargetMode="External"/><Relationship Id="rId85" Type="http://schemas.openxmlformats.org/officeDocument/2006/relationships/hyperlink" Target="https://github.com/thedaviddias/Front-End-Checklist" TargetMode="External"/><Relationship Id="rId88" Type="http://schemas.openxmlformats.org/officeDocument/2006/relationships/hyperlink" Target="https://github.com/elastic/elasticsearch" TargetMode="External"/><Relationship Id="rId87" Type="http://schemas.openxmlformats.org/officeDocument/2006/relationships/hyperlink" Target="https://github.com/gohugoio/hugo" TargetMode="External"/><Relationship Id="rId89" Type="http://schemas.openxmlformats.org/officeDocument/2006/relationships/hyperlink" Target="https://github.com/macrozheng/mall" TargetMode="External"/><Relationship Id="rId709" Type="http://schemas.openxmlformats.org/officeDocument/2006/relationships/hyperlink" Target="https://github.com/facebook/draft-js" TargetMode="External"/><Relationship Id="rId708" Type="http://schemas.openxmlformats.org/officeDocument/2006/relationships/hyperlink" Target="https://github.com/ryanhanwu/How-To-Ask-Questions-The-Smart-Way" TargetMode="External"/><Relationship Id="rId707" Type="http://schemas.openxmlformats.org/officeDocument/2006/relationships/hyperlink" Target="https://github.com/github/hub" TargetMode="External"/><Relationship Id="rId949" Type="http://schemas.openxmlformats.org/officeDocument/2006/relationships/hyperlink" Target="https://github.com/firecracker-microvm/firecracker" TargetMode="External"/><Relationship Id="rId706" Type="http://schemas.openxmlformats.org/officeDocument/2006/relationships/hyperlink" Target="https://github.com/openfaas/faas" TargetMode="External"/><Relationship Id="rId948" Type="http://schemas.openxmlformats.org/officeDocument/2006/relationships/hyperlink" Target="https://github.com/qier222/YesPlayMusic" TargetMode="External"/><Relationship Id="rId80" Type="http://schemas.openxmlformats.org/officeDocument/2006/relationships/hyperlink" Target="https://github.com/spring-projects/spring-boot" TargetMode="External"/><Relationship Id="rId82" Type="http://schemas.openxmlformats.org/officeDocument/2006/relationships/hyperlink" Target="https://github.com/sveltejs/svelte" TargetMode="External"/><Relationship Id="rId81" Type="http://schemas.openxmlformats.org/officeDocument/2006/relationships/hyperlink" Target="https://github.com/gin-gonic/gin" TargetMode="External"/><Relationship Id="rId701" Type="http://schemas.openxmlformats.org/officeDocument/2006/relationships/hyperlink" Target="https://github.com/guzzle/guzzle" TargetMode="External"/><Relationship Id="rId943" Type="http://schemas.openxmlformats.org/officeDocument/2006/relationships/hyperlink" Target="https://github.com/TeamStuQ/skill-map" TargetMode="External"/><Relationship Id="rId700" Type="http://schemas.openxmlformats.org/officeDocument/2006/relationships/hyperlink" Target="https://github.com/harvesthq/chosen" TargetMode="External"/><Relationship Id="rId942" Type="http://schemas.openxmlformats.org/officeDocument/2006/relationships/hyperlink" Target="https://github.com/graphql/graphql-js" TargetMode="External"/><Relationship Id="rId941" Type="http://schemas.openxmlformats.org/officeDocument/2006/relationships/hyperlink" Target="https://github.com/freqtrade/freqtrade" TargetMode="External"/><Relationship Id="rId940" Type="http://schemas.openxmlformats.org/officeDocument/2006/relationships/hyperlink" Target="https://github.com/Popmotion/popmotion" TargetMode="External"/><Relationship Id="rId705" Type="http://schemas.openxmlformats.org/officeDocument/2006/relationships/hyperlink" Target="https://github.com/facebookresearch/detectron2" TargetMode="External"/><Relationship Id="rId947" Type="http://schemas.openxmlformats.org/officeDocument/2006/relationships/hyperlink" Target="https://github.com/didi/DoKit" TargetMode="External"/><Relationship Id="rId704" Type="http://schemas.openxmlformats.org/officeDocument/2006/relationships/hyperlink" Target="https://github.com/MostlyAdequate/mostly-adequate-guide" TargetMode="External"/><Relationship Id="rId946" Type="http://schemas.openxmlformats.org/officeDocument/2006/relationships/hyperlink" Target="https://github.com/ossrs/srs" TargetMode="External"/><Relationship Id="rId703" Type="http://schemas.openxmlformats.org/officeDocument/2006/relationships/hyperlink" Target="https://github.com/vapor/vapor" TargetMode="External"/><Relationship Id="rId945" Type="http://schemas.openxmlformats.org/officeDocument/2006/relationships/hyperlink" Target="https://github.com/facebookresearch/fairseq" TargetMode="External"/><Relationship Id="rId702" Type="http://schemas.openxmlformats.org/officeDocument/2006/relationships/hyperlink" Target="https://github.com/inconshreveable/ngrok" TargetMode="External"/><Relationship Id="rId944" Type="http://schemas.openxmlformats.org/officeDocument/2006/relationships/hyperlink" Target="https://github.com/ogham/exa" TargetMode="External"/><Relationship Id="rId73" Type="http://schemas.openxmlformats.org/officeDocument/2006/relationships/hyperlink" Target="https://github.com/bitcoin/bitcoin" TargetMode="External"/><Relationship Id="rId72" Type="http://schemas.openxmlformats.org/officeDocument/2006/relationships/hyperlink" Target="https://github.com/django/django" TargetMode="External"/><Relationship Id="rId75" Type="http://schemas.openxmlformats.org/officeDocument/2006/relationships/hyperlink" Target="https://github.com/doocs/advanced-java" TargetMode="External"/><Relationship Id="rId74" Type="http://schemas.openxmlformats.org/officeDocument/2006/relationships/hyperlink" Target="https://github.com/tonsky/FiraCode" TargetMode="External"/><Relationship Id="rId77" Type="http://schemas.openxmlformats.org/officeDocument/2006/relationships/hyperlink" Target="https://github.com/papers-we-love/papers-we-love" TargetMode="External"/><Relationship Id="rId76" Type="http://schemas.openxmlformats.org/officeDocument/2006/relationships/hyperlink" Target="https://github.com/moby/moby" TargetMode="External"/><Relationship Id="rId79" Type="http://schemas.openxmlformats.org/officeDocument/2006/relationships/hyperlink" Target="https://github.com/typicode/json-server" TargetMode="External"/><Relationship Id="rId78" Type="http://schemas.openxmlformats.org/officeDocument/2006/relationships/hyperlink" Target="https://github.com/opencv/opencv" TargetMode="External"/><Relationship Id="rId939" Type="http://schemas.openxmlformats.org/officeDocument/2006/relationships/hyperlink" Target="https://github.com/vadimdemedes/ink" TargetMode="External"/><Relationship Id="rId938" Type="http://schemas.openxmlformats.org/officeDocument/2006/relationships/hyperlink" Target="https://github.com/chalk/chalk" TargetMode="External"/><Relationship Id="rId937" Type="http://schemas.openxmlformats.org/officeDocument/2006/relationships/hyperlink" Target="https://github.com/TanStack/table" TargetMode="External"/><Relationship Id="rId71" Type="http://schemas.openxmlformats.org/officeDocument/2006/relationships/hyperlink" Target="https://github.com/vuejs/awesome-vue" TargetMode="External"/><Relationship Id="rId70" Type="http://schemas.openxmlformats.org/officeDocument/2006/relationships/hyperlink" Target="https://github.com/gothinkster/realworld" TargetMode="External"/><Relationship Id="rId932" Type="http://schemas.openxmlformats.org/officeDocument/2006/relationships/hyperlink" Target="https://github.com/pnpm/pnpm" TargetMode="External"/><Relationship Id="rId931" Type="http://schemas.openxmlformats.org/officeDocument/2006/relationships/hyperlink" Target="https://github.com/davideuler/architecture.of.internet-product" TargetMode="External"/><Relationship Id="rId930" Type="http://schemas.openxmlformats.org/officeDocument/2006/relationships/hyperlink" Target="https://github.com/vnpy/vnpy" TargetMode="External"/><Relationship Id="rId936" Type="http://schemas.openxmlformats.org/officeDocument/2006/relationships/hyperlink" Target="https://github.com/jumpserver/jumpserver" TargetMode="External"/><Relationship Id="rId935" Type="http://schemas.openxmlformats.org/officeDocument/2006/relationships/hyperlink" Target="https://github.com/hapijs/joi" TargetMode="External"/><Relationship Id="rId934" Type="http://schemas.openxmlformats.org/officeDocument/2006/relationships/hyperlink" Target="https://github.com/go-delve/delve" TargetMode="External"/><Relationship Id="rId933" Type="http://schemas.openxmlformats.org/officeDocument/2006/relationships/hyperlink" Target="https://github.com/taosdata/TDengine" TargetMode="External"/><Relationship Id="rId62" Type="http://schemas.openxmlformats.org/officeDocument/2006/relationships/hyperlink" Target="https://github.com/nvbn/thefuck" TargetMode="External"/><Relationship Id="rId61" Type="http://schemas.openxmlformats.org/officeDocument/2006/relationships/hyperlink" Target="https://github.com/storybookjs/storybook" TargetMode="External"/><Relationship Id="rId64" Type="http://schemas.openxmlformats.org/officeDocument/2006/relationships/hyperlink" Target="https://github.com/MisterBooo/LeetCodeAnimation" TargetMode="External"/><Relationship Id="rId63" Type="http://schemas.openxmlformats.org/officeDocument/2006/relationships/hyperlink" Target="https://github.com/ryanmcdermott/clean-code-javascript" TargetMode="External"/><Relationship Id="rId66" Type="http://schemas.openxmlformats.org/officeDocument/2006/relationships/hyperlink" Target="https://github.com/laravel/laravel" TargetMode="External"/><Relationship Id="rId65" Type="http://schemas.openxmlformats.org/officeDocument/2006/relationships/hyperlink" Target="https://github.com/rust-lang/rust" TargetMode="External"/><Relationship Id="rId68" Type="http://schemas.openxmlformats.org/officeDocument/2006/relationships/hyperlink" Target="https://github.com/Genymobile/scrcpy" TargetMode="External"/><Relationship Id="rId67" Type="http://schemas.openxmlformats.org/officeDocument/2006/relationships/hyperlink" Target="https://github.com/FortAwesome/Font-Awesome" TargetMode="External"/><Relationship Id="rId729" Type="http://schemas.openxmlformats.org/officeDocument/2006/relationships/hyperlink" Target="https://github.com/react-navigation/react-navigation" TargetMode="External"/><Relationship Id="rId728" Type="http://schemas.openxmlformats.org/officeDocument/2006/relationships/hyperlink" Target="https://github.com/zhongyang219/TrafficMonitor" TargetMode="External"/><Relationship Id="rId60" Type="http://schemas.openxmlformats.org/officeDocument/2006/relationships/hyperlink" Target="https://github.com/tensorflow/models" TargetMode="External"/><Relationship Id="rId723" Type="http://schemas.openxmlformats.org/officeDocument/2006/relationships/hyperlink" Target="https://github.com/datasciencemasters/go" TargetMode="External"/><Relationship Id="rId965" Type="http://schemas.openxmlformats.org/officeDocument/2006/relationships/hyperlink" Target="https://github.com/PaddlePaddle/Paddle" TargetMode="External"/><Relationship Id="rId722" Type="http://schemas.openxmlformats.org/officeDocument/2006/relationships/hyperlink" Target="https://github.com/ray-project/ray" TargetMode="External"/><Relationship Id="rId964" Type="http://schemas.openxmlformats.org/officeDocument/2006/relationships/hyperlink" Target="https://github.com/ftlabs/fastclick" TargetMode="External"/><Relationship Id="rId721" Type="http://schemas.openxmlformats.org/officeDocument/2006/relationships/hyperlink" Target="https://github.com/markerikson/react-redux-links" TargetMode="External"/><Relationship Id="rId963" Type="http://schemas.openxmlformats.org/officeDocument/2006/relationships/hyperlink" Target="https://github.com/goldbergyoni/javascript-testing-best-practices" TargetMode="External"/><Relationship Id="rId720" Type="http://schemas.openxmlformats.org/officeDocument/2006/relationships/hyperlink" Target="https://github.com/vercel/pkg" TargetMode="External"/><Relationship Id="rId962" Type="http://schemas.openxmlformats.org/officeDocument/2006/relationships/hyperlink" Target="https://github.com/jorgebucaran/hyperapp" TargetMode="External"/><Relationship Id="rId727" Type="http://schemas.openxmlformats.org/officeDocument/2006/relationships/hyperlink" Target="https://github.com/solidjs/solid" TargetMode="External"/><Relationship Id="rId969" Type="http://schemas.openxmlformats.org/officeDocument/2006/relationships/hyperlink" Target="https://github.com/shimohq/chinese-programmer-wrong-pronunciation" TargetMode="External"/><Relationship Id="rId726" Type="http://schemas.openxmlformats.org/officeDocument/2006/relationships/hyperlink" Target="https://github.com/mochajs/mocha" TargetMode="External"/><Relationship Id="rId968" Type="http://schemas.openxmlformats.org/officeDocument/2006/relationships/hyperlink" Target="https://github.com/reduxjs/reselect" TargetMode="External"/><Relationship Id="rId725" Type="http://schemas.openxmlformats.org/officeDocument/2006/relationships/hyperlink" Target="https://github.com/getredash/redash" TargetMode="External"/><Relationship Id="rId967" Type="http://schemas.openxmlformats.org/officeDocument/2006/relationships/hyperlink" Target="https://github.com/recharts/recharts" TargetMode="External"/><Relationship Id="rId724" Type="http://schemas.openxmlformats.org/officeDocument/2006/relationships/hyperlink" Target="https://github.com/google/iosched" TargetMode="External"/><Relationship Id="rId966" Type="http://schemas.openxmlformats.org/officeDocument/2006/relationships/hyperlink" Target="https://github.com/SnapKit/SnapKit" TargetMode="External"/><Relationship Id="rId69" Type="http://schemas.openxmlformats.org/officeDocument/2006/relationships/hyperlink" Target="https://github.com/huggingface/transformers" TargetMode="External"/><Relationship Id="rId961" Type="http://schemas.openxmlformats.org/officeDocument/2006/relationships/hyperlink" Target="https://github.com/iawia002/lux" TargetMode="External"/><Relationship Id="rId960" Type="http://schemas.openxmlformats.org/officeDocument/2006/relationships/hyperlink" Target="https://github.com/SpaceVim/SpaceVim" TargetMode="External"/><Relationship Id="rId51" Type="http://schemas.openxmlformats.org/officeDocument/2006/relationships/hyperlink" Target="https://github.com/mui/material-ui" TargetMode="External"/><Relationship Id="rId50" Type="http://schemas.openxmlformats.org/officeDocument/2006/relationships/hyperlink" Target="https://github.com/goldbergyoni/nodebestpractices" TargetMode="External"/><Relationship Id="rId53" Type="http://schemas.openxmlformats.org/officeDocument/2006/relationships/hyperlink" Target="https://github.com/PanJiaChen/vue-element-admin" TargetMode="External"/><Relationship Id="rId52" Type="http://schemas.openxmlformats.org/officeDocument/2006/relationships/hyperlink" Target="https://github.com/puppeteer/puppeteer" TargetMode="External"/><Relationship Id="rId55" Type="http://schemas.openxmlformats.org/officeDocument/2006/relationships/hyperlink" Target="https://github.com/microsoft/PowerToys" TargetMode="External"/><Relationship Id="rId54" Type="http://schemas.openxmlformats.org/officeDocument/2006/relationships/hyperlink" Target="https://github.com/yangshun/tech-interview-handbook" TargetMode="External"/><Relationship Id="rId57" Type="http://schemas.openxmlformats.org/officeDocument/2006/relationships/hyperlink" Target="https://github.com/trimstray/the-book-of-secret-knowledge" TargetMode="External"/><Relationship Id="rId56" Type="http://schemas.openxmlformats.org/officeDocument/2006/relationships/hyperlink" Target="https://github.com/iluwatar/java-design-patterns" TargetMode="External"/><Relationship Id="rId719" Type="http://schemas.openxmlformats.org/officeDocument/2006/relationships/hyperlink" Target="https://github.com/facebook/flow" TargetMode="External"/><Relationship Id="rId718" Type="http://schemas.openxmlformats.org/officeDocument/2006/relationships/hyperlink" Target="https://github.com/TheAlgorithms/JavaScript" TargetMode="External"/><Relationship Id="rId717" Type="http://schemas.openxmlformats.org/officeDocument/2006/relationships/hyperlink" Target="https://github.com/Polymer/polymer" TargetMode="External"/><Relationship Id="rId959" Type="http://schemas.openxmlformats.org/officeDocument/2006/relationships/hyperlink" Target="https://github.com/pytorch/examples" TargetMode="External"/><Relationship Id="rId712" Type="http://schemas.openxmlformats.org/officeDocument/2006/relationships/hyperlink" Target="https://github.com/coder2gwy/coder2gwy" TargetMode="External"/><Relationship Id="rId954" Type="http://schemas.openxmlformats.org/officeDocument/2006/relationships/hyperlink" Target="https://github.com/dapr/dapr" TargetMode="External"/><Relationship Id="rId711" Type="http://schemas.openxmlformats.org/officeDocument/2006/relationships/hyperlink" Target="https://github.com/haizlin/fe-interview" TargetMode="External"/><Relationship Id="rId953" Type="http://schemas.openxmlformats.org/officeDocument/2006/relationships/hyperlink" Target="https://github.com/urfave/cli" TargetMode="External"/><Relationship Id="rId710" Type="http://schemas.openxmlformats.org/officeDocument/2006/relationships/hyperlink" Target="https://github.com/gofiber/fiber" TargetMode="External"/><Relationship Id="rId952" Type="http://schemas.openxmlformats.org/officeDocument/2006/relationships/hyperlink" Target="https://github.com/remix-run/remix" TargetMode="External"/><Relationship Id="rId951" Type="http://schemas.openxmlformats.org/officeDocument/2006/relationships/hyperlink" Target="https://github.com/tobiasahlin/SpinKit" TargetMode="External"/><Relationship Id="rId716" Type="http://schemas.openxmlformats.org/officeDocument/2006/relationships/hyperlink" Target="https://github.com/quasarframework/quasar" TargetMode="External"/><Relationship Id="rId958" Type="http://schemas.openxmlformats.org/officeDocument/2006/relationships/hyperlink" Target="https://github.com/nostalgic-css/NES.css" TargetMode="External"/><Relationship Id="rId715" Type="http://schemas.openxmlformats.org/officeDocument/2006/relationships/hyperlink" Target="https://github.com/kilimchoi/engineering-blogs" TargetMode="External"/><Relationship Id="rId957" Type="http://schemas.openxmlformats.org/officeDocument/2006/relationships/hyperlink" Target="https://github.com/vuejs/vue-router" TargetMode="External"/><Relationship Id="rId714" Type="http://schemas.openxmlformats.org/officeDocument/2006/relationships/hyperlink" Target="https://github.com/photoprism/photoprism" TargetMode="External"/><Relationship Id="rId956" Type="http://schemas.openxmlformats.org/officeDocument/2006/relationships/hyperlink" Target="https://github.com/n0shake/Public-APIs" TargetMode="External"/><Relationship Id="rId713" Type="http://schemas.openxmlformats.org/officeDocument/2006/relationships/hyperlink" Target="https://github.com/Tencent/wepy" TargetMode="External"/><Relationship Id="rId955" Type="http://schemas.openxmlformats.org/officeDocument/2006/relationships/hyperlink" Target="https://github.com/nikitavoloboev/my-mac-os" TargetMode="External"/><Relationship Id="rId59" Type="http://schemas.openxmlformats.org/officeDocument/2006/relationships/hyperlink" Target="https://github.com/animate-css/animate.css" TargetMode="External"/><Relationship Id="rId58" Type="http://schemas.openxmlformats.org/officeDocument/2006/relationships/hyperlink" Target="https://github.com/practical-tutorials/project-based-learning" TargetMode="External"/><Relationship Id="rId950" Type="http://schemas.openxmlformats.org/officeDocument/2006/relationships/hyperlink" Target="https://github.com/asim/go-micro" TargetMode="External"/><Relationship Id="rId590" Type="http://schemas.openxmlformats.org/officeDocument/2006/relationships/hyperlink" Target="https://github.com/alibaba/canal" TargetMode="External"/><Relationship Id="rId107" Type="http://schemas.openxmlformats.org/officeDocument/2006/relationships/hyperlink" Target="https://github.com/florinpop17/app-ideas" TargetMode="External"/><Relationship Id="rId349" Type="http://schemas.openxmlformats.org/officeDocument/2006/relationships/hyperlink" Target="https://github.com/satwikkansal/wtfpython" TargetMode="External"/><Relationship Id="rId106" Type="http://schemas.openxmlformats.org/officeDocument/2006/relationships/hyperlink" Target="https://github.com/neovim/neovim" TargetMode="External"/><Relationship Id="rId348" Type="http://schemas.openxmlformats.org/officeDocument/2006/relationships/hyperlink" Target="https://github.com/dylanaraps/pure-bash-bible" TargetMode="External"/><Relationship Id="rId105" Type="http://schemas.openxmlformats.org/officeDocument/2006/relationships/hyperlink" Target="https://github.com/ripienaar/free-for-dev" TargetMode="External"/><Relationship Id="rId347" Type="http://schemas.openxmlformats.org/officeDocument/2006/relationships/hyperlink" Target="https://github.com/gorhill/uBlock" TargetMode="External"/><Relationship Id="rId589" Type="http://schemas.openxmlformats.org/officeDocument/2006/relationships/hyperlink" Target="https://github.com/cmderdev/cmder" TargetMode="External"/><Relationship Id="rId104" Type="http://schemas.openxmlformats.org/officeDocument/2006/relationships/hyperlink" Target="https://github.com/chartjs/Chart.js" TargetMode="External"/><Relationship Id="rId346" Type="http://schemas.openxmlformats.org/officeDocument/2006/relationships/hyperlink" Target="https://github.com/AobingJava/JavaFamily" TargetMode="External"/><Relationship Id="rId588" Type="http://schemas.openxmlformats.org/officeDocument/2006/relationships/hyperlink" Target="https://github.com/iview/iview" TargetMode="External"/><Relationship Id="rId109" Type="http://schemas.openxmlformats.org/officeDocument/2006/relationships/hyperlink" Target="https://github.com/jquery/jquery" TargetMode="External"/><Relationship Id="rId108" Type="http://schemas.openxmlformats.org/officeDocument/2006/relationships/hyperlink" Target="https://github.com/xingshaocheng/architect-awesome" TargetMode="External"/><Relationship Id="rId341" Type="http://schemas.openxmlformats.org/officeDocument/2006/relationships/hyperlink" Target="https://github.com/jondot/awesome-react-native" TargetMode="External"/><Relationship Id="rId583" Type="http://schemas.openxmlformats.org/officeDocument/2006/relationships/hyperlink" Target="https://github.com/explosion/spaCy" TargetMode="External"/><Relationship Id="rId340" Type="http://schemas.openxmlformats.org/officeDocument/2006/relationships/hyperlink" Target="https://github.com/go-gitea/gitea" TargetMode="External"/><Relationship Id="rId582" Type="http://schemas.openxmlformats.org/officeDocument/2006/relationships/hyperlink" Target="https://github.com/johnpapa/angular-styleguide" TargetMode="External"/><Relationship Id="rId581" Type="http://schemas.openxmlformats.org/officeDocument/2006/relationships/hyperlink" Target="https://github.com/greenrobot/EventBus" TargetMode="External"/><Relationship Id="rId580" Type="http://schemas.openxmlformats.org/officeDocument/2006/relationships/hyperlink" Target="https://github.com/wuyouzhuguli/SpringAll" TargetMode="External"/><Relationship Id="rId103" Type="http://schemas.openxmlformats.org/officeDocument/2006/relationships/hyperlink" Target="https://github.com/kdn251/interviews" TargetMode="External"/><Relationship Id="rId345" Type="http://schemas.openxmlformats.org/officeDocument/2006/relationships/hyperlink" Target="https://github.com/laurent22/joplin" TargetMode="External"/><Relationship Id="rId587" Type="http://schemas.openxmlformats.org/officeDocument/2006/relationships/hyperlink" Target="https://github.com/encode/django-rest-framework" TargetMode="External"/><Relationship Id="rId102" Type="http://schemas.openxmlformats.org/officeDocument/2006/relationships/hyperlink" Target="https://github.com/expressjs/express" TargetMode="External"/><Relationship Id="rId344" Type="http://schemas.openxmlformats.org/officeDocument/2006/relationships/hyperlink" Target="https://github.com/eugenp/tutorials" TargetMode="External"/><Relationship Id="rId586" Type="http://schemas.openxmlformats.org/officeDocument/2006/relationships/hyperlink" Target="https://github.com/influxdata/influxdb" TargetMode="External"/><Relationship Id="rId101" Type="http://schemas.openxmlformats.org/officeDocument/2006/relationships/hyperlink" Target="https://github.com/pytorch/pytorch" TargetMode="External"/><Relationship Id="rId343" Type="http://schemas.openxmlformats.org/officeDocument/2006/relationships/hyperlink" Target="https://github.com/serhii-londar/open-source-mac-os-apps" TargetMode="External"/><Relationship Id="rId585" Type="http://schemas.openxmlformats.org/officeDocument/2006/relationships/hyperlink" Target="https://github.com/Light-City/CPlusPlusThings" TargetMode="External"/><Relationship Id="rId100" Type="http://schemas.openxmlformats.org/officeDocument/2006/relationships/hyperlink" Target="https://github.com/resume/resume.github.com" TargetMode="External"/><Relationship Id="rId342" Type="http://schemas.openxmlformats.org/officeDocument/2006/relationships/hyperlink" Target="https://github.com/getsentry/sentry" TargetMode="External"/><Relationship Id="rId584" Type="http://schemas.openxmlformats.org/officeDocument/2006/relationships/hyperlink" Target="https://github.com/ggreer/the_silver_searcher" TargetMode="External"/><Relationship Id="rId338" Type="http://schemas.openxmlformats.org/officeDocument/2006/relationships/hyperlink" Target="https://github.com/google-research/bert" TargetMode="External"/><Relationship Id="rId337" Type="http://schemas.openxmlformats.org/officeDocument/2006/relationships/hyperlink" Target="https://github.com/excalidraw/excalidraw" TargetMode="External"/><Relationship Id="rId579" Type="http://schemas.openxmlformats.org/officeDocument/2006/relationships/hyperlink" Target="https://github.com/bvaughn/react-virtualized" TargetMode="External"/><Relationship Id="rId336" Type="http://schemas.openxmlformats.org/officeDocument/2006/relationships/hyperlink" Target="https://github.com/google/material-design-lite" TargetMode="External"/><Relationship Id="rId578" Type="http://schemas.openxmlformats.org/officeDocument/2006/relationships/hyperlink" Target="https://github.com/dwmkerr/hacker-laws" TargetMode="External"/><Relationship Id="rId335" Type="http://schemas.openxmlformats.org/officeDocument/2006/relationships/hyperlink" Target="https://github.com/pingcap/tidb" TargetMode="External"/><Relationship Id="rId577" Type="http://schemas.openxmlformats.org/officeDocument/2006/relationships/hyperlink" Target="https://github.com/PaddlePaddle/PaddleOCR" TargetMode="External"/><Relationship Id="rId339" Type="http://schemas.openxmlformats.org/officeDocument/2006/relationships/hyperlink" Target="https://github.com/brillout/awesome-react-components" TargetMode="External"/><Relationship Id="rId330" Type="http://schemas.openxmlformats.org/officeDocument/2006/relationships/hyperlink" Target="https://github.com/kelseyhightower/kubernetes-the-hard-way" TargetMode="External"/><Relationship Id="rId572" Type="http://schemas.openxmlformats.org/officeDocument/2006/relationships/hyperlink" Target="https://github.com/appwrite/appwrite" TargetMode="External"/><Relationship Id="rId571" Type="http://schemas.openxmlformats.org/officeDocument/2006/relationships/hyperlink" Target="https://github.com/SDWebImage/SDWebImage" TargetMode="External"/><Relationship Id="rId570" Type="http://schemas.openxmlformats.org/officeDocument/2006/relationships/hyperlink" Target="https://github.com/remy/nodemon" TargetMode="External"/><Relationship Id="rId334" Type="http://schemas.openxmlformats.org/officeDocument/2006/relationships/hyperlink" Target="https://github.com/vuejs/core" TargetMode="External"/><Relationship Id="rId576" Type="http://schemas.openxmlformats.org/officeDocument/2006/relationships/hyperlink" Target="https://github.com/n8n-io/n8n" TargetMode="External"/><Relationship Id="rId333" Type="http://schemas.openxmlformats.org/officeDocument/2006/relationships/hyperlink" Target="https://github.com/immutable-js/immutable-js" TargetMode="External"/><Relationship Id="rId575" Type="http://schemas.openxmlformats.org/officeDocument/2006/relationships/hyperlink" Target="https://github.com/ycm-core/YouCompleteMe" TargetMode="External"/><Relationship Id="rId332" Type="http://schemas.openxmlformats.org/officeDocument/2006/relationships/hyperlink" Target="https://github.com/nolimits4web/swiper" TargetMode="External"/><Relationship Id="rId574" Type="http://schemas.openxmlformats.org/officeDocument/2006/relationships/hyperlink" Target="https://github.com/hashicorp/vagrant" TargetMode="External"/><Relationship Id="rId331" Type="http://schemas.openxmlformats.org/officeDocument/2006/relationships/hyperlink" Target="https://github.com/open-guides/og-aws" TargetMode="External"/><Relationship Id="rId573" Type="http://schemas.openxmlformats.org/officeDocument/2006/relationships/hyperlink" Target="https://github.com/sharkdp/fd" TargetMode="External"/><Relationship Id="rId370" Type="http://schemas.openxmlformats.org/officeDocument/2006/relationships/hyperlink" Target="https://github.com/jaredpalmer/formik" TargetMode="External"/><Relationship Id="rId129" Type="http://schemas.openxmlformats.org/officeDocument/2006/relationships/hyperlink" Target="https://github.com/ElemeFE/element" TargetMode="External"/><Relationship Id="rId128" Type="http://schemas.openxmlformats.org/officeDocument/2006/relationships/hyperlink" Target="https://github.com/h5bp/html5-boilerplate" TargetMode="External"/><Relationship Id="rId127" Type="http://schemas.openxmlformats.org/officeDocument/2006/relationships/hyperlink" Target="https://github.com/chrislgarry/Apollo-11" TargetMode="External"/><Relationship Id="rId369" Type="http://schemas.openxmlformats.org/officeDocument/2006/relationships/hyperlink" Target="https://github.com/carbon-app/carbon" TargetMode="External"/><Relationship Id="rId126" Type="http://schemas.openxmlformats.org/officeDocument/2006/relationships/hyperlink" Target="https://github.com/gatsbyjs/gatsby" TargetMode="External"/><Relationship Id="rId368" Type="http://schemas.openxmlformats.org/officeDocument/2006/relationships/hyperlink" Target="https://github.com/blueimp/jQuery-File-Upload" TargetMode="External"/><Relationship Id="rId121" Type="http://schemas.openxmlformats.org/officeDocument/2006/relationships/hyperlink" Target="https://github.com/iptv-org/iptv" TargetMode="External"/><Relationship Id="rId363" Type="http://schemas.openxmlformats.org/officeDocument/2006/relationships/hyperlink" Target="https://github.com/istio/istio" TargetMode="External"/><Relationship Id="rId120" Type="http://schemas.openxmlformats.org/officeDocument/2006/relationships/hyperlink" Target="https://github.com/shadowsocks/shadowsocks-windows" TargetMode="External"/><Relationship Id="rId362" Type="http://schemas.openxmlformats.org/officeDocument/2006/relationships/hyperlink" Target="https://github.com/poteto/hiring-without-whiteboards" TargetMode="External"/><Relationship Id="rId361" Type="http://schemas.openxmlformats.org/officeDocument/2006/relationships/hyperlink" Target="https://github.com/Blankj/AndroidUtilCode" TargetMode="External"/><Relationship Id="rId360" Type="http://schemas.openxmlformats.org/officeDocument/2006/relationships/hyperlink" Target="https://github.com/geekxh/hello-algorithm" TargetMode="External"/><Relationship Id="rId125" Type="http://schemas.openxmlformats.org/officeDocument/2006/relationships/hyperlink" Target="https://github.com/kelseyhightower/nocode" TargetMode="External"/><Relationship Id="rId367" Type="http://schemas.openxmlformats.org/officeDocument/2006/relationships/hyperlink" Target="https://github.com/tabler/tabler" TargetMode="External"/><Relationship Id="rId124" Type="http://schemas.openxmlformats.org/officeDocument/2006/relationships/hyperlink" Target="https://github.com/lodash/lodash" TargetMode="External"/><Relationship Id="rId366" Type="http://schemas.openxmlformats.org/officeDocument/2006/relationships/hyperlink" Target="https://github.com/formulahendry/955.WLB" TargetMode="External"/><Relationship Id="rId123" Type="http://schemas.openxmlformats.org/officeDocument/2006/relationships/hyperlink" Target="https://github.com/ansible/ansible" TargetMode="External"/><Relationship Id="rId365" Type="http://schemas.openxmlformats.org/officeDocument/2006/relationships/hyperlink" Target="https://github.com/SheetJS/sheetjs" TargetMode="External"/><Relationship Id="rId122" Type="http://schemas.openxmlformats.org/officeDocument/2006/relationships/hyperlink" Target="https://github.com/home-assistant/core" TargetMode="External"/><Relationship Id="rId364" Type="http://schemas.openxmlformats.org/officeDocument/2006/relationships/hyperlink" Target="https://github.com/xitu/gold-miner" TargetMode="External"/><Relationship Id="rId95" Type="http://schemas.openxmlformats.org/officeDocument/2006/relationships/hyperlink" Target="https://github.com/angular/angular.js" TargetMode="External"/><Relationship Id="rId94" Type="http://schemas.openxmlformats.org/officeDocument/2006/relationships/hyperlink" Target="https://github.com/tailwindlabs/tailwindcss" TargetMode="External"/><Relationship Id="rId97" Type="http://schemas.openxmlformats.org/officeDocument/2006/relationships/hyperlink" Target="https://github.com/reduxjs/redux" TargetMode="External"/><Relationship Id="rId96" Type="http://schemas.openxmlformats.org/officeDocument/2006/relationships/hyperlink" Target="https://github.com/fatedier/frp" TargetMode="External"/><Relationship Id="rId99" Type="http://schemas.openxmlformats.org/officeDocument/2006/relationships/hyperlink" Target="https://github.com/atom/atom" TargetMode="External"/><Relationship Id="rId98" Type="http://schemas.openxmlformats.org/officeDocument/2006/relationships/hyperlink" Target="https://github.com/521xueweihan/HelloGitHub" TargetMode="External"/><Relationship Id="rId91" Type="http://schemas.openxmlformats.org/officeDocument/2006/relationships/hyperlink" Target="https://github.com/apple/swift" TargetMode="External"/><Relationship Id="rId90" Type="http://schemas.openxmlformats.org/officeDocument/2006/relationships/hyperlink" Target="https://github.com/nvm-sh/nvm" TargetMode="External"/><Relationship Id="rId93" Type="http://schemas.openxmlformats.org/officeDocument/2006/relationships/hyperlink" Target="https://github.com/pallets/flask" TargetMode="External"/><Relationship Id="rId92" Type="http://schemas.openxmlformats.org/officeDocument/2006/relationships/hyperlink" Target="https://github.com/netdata/netdata" TargetMode="External"/><Relationship Id="rId118" Type="http://schemas.openxmlformats.org/officeDocument/2006/relationships/hyperlink" Target="https://github.com/Hack-with-Github/Awesome-Hacking" TargetMode="External"/><Relationship Id="rId117" Type="http://schemas.openxmlformats.org/officeDocument/2006/relationships/hyperlink" Target="https://github.com/josephmisiti/awesome-machine-learning" TargetMode="External"/><Relationship Id="rId359" Type="http://schemas.openxmlformats.org/officeDocument/2006/relationships/hyperlink" Target="https://github.com/FFmpeg/FFmpeg" TargetMode="External"/><Relationship Id="rId116" Type="http://schemas.openxmlformats.org/officeDocument/2006/relationships/hyperlink" Target="https://github.com/protocolbuffers/protobuf" TargetMode="External"/><Relationship Id="rId358" Type="http://schemas.openxmlformats.org/officeDocument/2006/relationships/hyperlink" Target="https://github.com/XX-net/XX-Net" TargetMode="External"/><Relationship Id="rId115" Type="http://schemas.openxmlformats.org/officeDocument/2006/relationships/hyperlink" Target="https://github.com/keras-team/keras" TargetMode="External"/><Relationship Id="rId357" Type="http://schemas.openxmlformats.org/officeDocument/2006/relationships/hyperlink" Target="https://github.com/skylot/jadx" TargetMode="External"/><Relationship Id="rId599" Type="http://schemas.openxmlformats.org/officeDocument/2006/relationships/hyperlink" Target="https://github.com/scwang90/SmartRefreshLayout" TargetMode="External"/><Relationship Id="rId119" Type="http://schemas.openxmlformats.org/officeDocument/2006/relationships/hyperlink" Target="https://github.com/h5bp/Front-end-Developer-Interview-Questions" TargetMode="External"/><Relationship Id="rId110" Type="http://schemas.openxmlformats.org/officeDocument/2006/relationships/hyperlink" Target="https://github.com/socketio/socket.io" TargetMode="External"/><Relationship Id="rId352" Type="http://schemas.openxmlformats.org/officeDocument/2006/relationships/hyperlink" Target="https://github.com/streamich/react-use" TargetMode="External"/><Relationship Id="rId594" Type="http://schemas.openxmlformats.org/officeDocument/2006/relationships/hyperlink" Target="https://github.com/facebookresearch/fastText" TargetMode="External"/><Relationship Id="rId351" Type="http://schemas.openxmlformats.org/officeDocument/2006/relationships/hyperlink" Target="https://github.com/google/styleguide" TargetMode="External"/><Relationship Id="rId593" Type="http://schemas.openxmlformats.org/officeDocument/2006/relationships/hyperlink" Target="https://github.com/pmndrs/react-spring" TargetMode="External"/><Relationship Id="rId350" Type="http://schemas.openxmlformats.org/officeDocument/2006/relationships/hyperlink" Target="https://github.com/NervJS/taro" TargetMode="External"/><Relationship Id="rId592" Type="http://schemas.openxmlformats.org/officeDocument/2006/relationships/hyperlink" Target="https://github.com/files-community/Files" TargetMode="External"/><Relationship Id="rId591" Type="http://schemas.openxmlformats.org/officeDocument/2006/relationships/hyperlink" Target="https://github.com/terryum/awesome-deep-learning-papers" TargetMode="External"/><Relationship Id="rId114" Type="http://schemas.openxmlformats.org/officeDocument/2006/relationships/hyperlink" Target="https://github.com/coder/code-server" TargetMode="External"/><Relationship Id="rId356" Type="http://schemas.openxmlformats.org/officeDocument/2006/relationships/hyperlink" Target="https://github.com/nativefier/nativefier" TargetMode="External"/><Relationship Id="rId598" Type="http://schemas.openxmlformats.org/officeDocument/2006/relationships/hyperlink" Target="https://github.com/powerline/fonts" TargetMode="External"/><Relationship Id="rId113" Type="http://schemas.openxmlformats.org/officeDocument/2006/relationships/hyperlink" Target="https://github.com/adam-p/markdown-here" TargetMode="External"/><Relationship Id="rId355" Type="http://schemas.openxmlformats.org/officeDocument/2006/relationships/hyperlink" Target="https://github.com/dkhamsing/open-source-ios-apps" TargetMode="External"/><Relationship Id="rId597" Type="http://schemas.openxmlformats.org/officeDocument/2006/relationships/hyperlink" Target="https://github.com/babysor/MockingBird" TargetMode="External"/><Relationship Id="rId112" Type="http://schemas.openxmlformats.org/officeDocument/2006/relationships/hyperlink" Target="https://github.com/redis/redis" TargetMode="External"/><Relationship Id="rId354" Type="http://schemas.openxmlformats.org/officeDocument/2006/relationships/hyperlink" Target="https://github.com/2dust/v2rayN" TargetMode="External"/><Relationship Id="rId596" Type="http://schemas.openxmlformats.org/officeDocument/2006/relationships/hyperlink" Target="https://github.com/viraptor/reverse-interview" TargetMode="External"/><Relationship Id="rId111" Type="http://schemas.openxmlformats.org/officeDocument/2006/relationships/hyperlink" Target="https://github.com/microsoft/Web-Dev-For-Beginners" TargetMode="External"/><Relationship Id="rId353" Type="http://schemas.openxmlformats.org/officeDocument/2006/relationships/hyperlink" Target="https://github.com/nlohmann/json" TargetMode="External"/><Relationship Id="rId595" Type="http://schemas.openxmlformats.org/officeDocument/2006/relationships/hyperlink" Target="https://github.com/akveo/ngx-admin" TargetMode="External"/><Relationship Id="rId305" Type="http://schemas.openxmlformats.org/officeDocument/2006/relationships/hyperlink" Target="https://github.com/wagoodman/dive" TargetMode="External"/><Relationship Id="rId547" Type="http://schemas.openxmlformats.org/officeDocument/2006/relationships/hyperlink" Target="https://github.com/GitbookIO/gitbook" TargetMode="External"/><Relationship Id="rId789" Type="http://schemas.openxmlformats.org/officeDocument/2006/relationships/hyperlink" Target="https://github.com/tornadoweb/tornado" TargetMode="External"/><Relationship Id="rId304" Type="http://schemas.openxmlformats.org/officeDocument/2006/relationships/hyperlink" Target="https://github.com/lerna/lerna" TargetMode="External"/><Relationship Id="rId546" Type="http://schemas.openxmlformats.org/officeDocument/2006/relationships/hyperlink" Target="https://github.com/parallax/jsPDF" TargetMode="External"/><Relationship Id="rId788" Type="http://schemas.openxmlformats.org/officeDocument/2006/relationships/hyperlink" Target="https://github.com/DesignPatternsPHP/DesignPatternsPHP" TargetMode="External"/><Relationship Id="rId303" Type="http://schemas.openxmlformats.org/officeDocument/2006/relationships/hyperlink" Target="https://github.com/quilljs/quill" TargetMode="External"/><Relationship Id="rId545" Type="http://schemas.openxmlformats.org/officeDocument/2006/relationships/hyperlink" Target="https://github.com/JedWatson/react-select" TargetMode="External"/><Relationship Id="rId787" Type="http://schemas.openxmlformats.org/officeDocument/2006/relationships/hyperlink" Target="https://github.com/vuejs/vuepress" TargetMode="External"/><Relationship Id="rId302" Type="http://schemas.openxmlformats.org/officeDocument/2006/relationships/hyperlink" Target="https://github.com/sahat/hackathon-starter" TargetMode="External"/><Relationship Id="rId544" Type="http://schemas.openxmlformats.org/officeDocument/2006/relationships/hyperlink" Target="https://github.com/firstcontributions/first-contributions" TargetMode="External"/><Relationship Id="rId786" Type="http://schemas.openxmlformats.org/officeDocument/2006/relationships/hyperlink" Target="https://github.com/ascoders/weekly" TargetMode="External"/><Relationship Id="rId309" Type="http://schemas.openxmlformats.org/officeDocument/2006/relationships/hyperlink" Target="https://github.com/Homebrew/brew" TargetMode="External"/><Relationship Id="rId308" Type="http://schemas.openxmlformats.org/officeDocument/2006/relationships/hyperlink" Target="https://github.com/shadowsocks/shadowsocks" TargetMode="External"/><Relationship Id="rId307" Type="http://schemas.openxmlformats.org/officeDocument/2006/relationships/hyperlink" Target="https://github.com/akullpp/awesome-java" TargetMode="External"/><Relationship Id="rId549" Type="http://schemas.openxmlformats.org/officeDocument/2006/relationships/hyperlink" Target="https://github.com/alibaba/fastjson" TargetMode="External"/><Relationship Id="rId306" Type="http://schemas.openxmlformats.org/officeDocument/2006/relationships/hyperlink" Target="https://github.com/AFNetworking/AFNetworking" TargetMode="External"/><Relationship Id="rId548" Type="http://schemas.openxmlformats.org/officeDocument/2006/relationships/hyperlink" Target="https://github.com/byoungd/English-level-up-tips" TargetMode="External"/><Relationship Id="rId781" Type="http://schemas.openxmlformats.org/officeDocument/2006/relationships/hyperlink" Target="https://github.com/googlehosts/hosts" TargetMode="External"/><Relationship Id="rId780" Type="http://schemas.openxmlformats.org/officeDocument/2006/relationships/hyperlink" Target="https://github.com/microsoft/cascadia-code" TargetMode="External"/><Relationship Id="rId301" Type="http://schemas.openxmlformats.org/officeDocument/2006/relationships/hyperlink" Target="https://github.com/adobe/brackets" TargetMode="External"/><Relationship Id="rId543" Type="http://schemas.openxmlformats.org/officeDocument/2006/relationships/hyperlink" Target="https://github.com/prisma/prisma" TargetMode="External"/><Relationship Id="rId785" Type="http://schemas.openxmlformats.org/officeDocument/2006/relationships/hyperlink" Target="https://github.com/rwaldron/idiomatic.js" TargetMode="External"/><Relationship Id="rId300" Type="http://schemas.openxmlformats.org/officeDocument/2006/relationships/hyperlink" Target="https://github.com/apache/spark" TargetMode="External"/><Relationship Id="rId542" Type="http://schemas.openxmlformats.org/officeDocument/2006/relationships/hyperlink" Target="https://github.com/ClickHouse/ClickHouse" TargetMode="External"/><Relationship Id="rId784" Type="http://schemas.openxmlformats.org/officeDocument/2006/relationships/hyperlink" Target="https://github.com/sebastianruder/NLP-progress" TargetMode="External"/><Relationship Id="rId541" Type="http://schemas.openxmlformats.org/officeDocument/2006/relationships/hyperlink" Target="https://github.com/PKUanonym/REKCARC-TSC-UHT" TargetMode="External"/><Relationship Id="rId783" Type="http://schemas.openxmlformats.org/officeDocument/2006/relationships/hyperlink" Target="https://github.com/k3s-io/k3s" TargetMode="External"/><Relationship Id="rId540" Type="http://schemas.openxmlformats.org/officeDocument/2006/relationships/hyperlink" Target="https://github.com/GoogleChrome/lighthouse" TargetMode="External"/><Relationship Id="rId782" Type="http://schemas.openxmlformats.org/officeDocument/2006/relationships/hyperlink" Target="https://github.com/SerenityOS/serenity" TargetMode="External"/><Relationship Id="rId536" Type="http://schemas.openxmlformats.org/officeDocument/2006/relationships/hyperlink" Target="https://github.com/realpython/python-guide" TargetMode="External"/><Relationship Id="rId778" Type="http://schemas.openxmlformats.org/officeDocument/2006/relationships/hyperlink" Target="https://github.com/localForage/localForage" TargetMode="External"/><Relationship Id="rId535" Type="http://schemas.openxmlformats.org/officeDocument/2006/relationships/hyperlink" Target="https://github.com/hashicorp/consul" TargetMode="External"/><Relationship Id="rId777" Type="http://schemas.openxmlformats.org/officeDocument/2006/relationships/hyperlink" Target="https://github.com/pugjs/pug" TargetMode="External"/><Relationship Id="rId534" Type="http://schemas.openxmlformats.org/officeDocument/2006/relationships/hyperlink" Target="https://github.com/Modernizr/Modernizr" TargetMode="External"/><Relationship Id="rId776" Type="http://schemas.openxmlformats.org/officeDocument/2006/relationships/hyperlink" Target="https://github.com/viatsko/awesome-vscode" TargetMode="External"/><Relationship Id="rId533" Type="http://schemas.openxmlformats.org/officeDocument/2006/relationships/hyperlink" Target="https://github.com/codemirror/codemirror5" TargetMode="External"/><Relationship Id="rId775" Type="http://schemas.openxmlformats.org/officeDocument/2006/relationships/hyperlink" Target="https://github.com/pmndrs/zustand" TargetMode="External"/><Relationship Id="rId539" Type="http://schemas.openxmlformats.org/officeDocument/2006/relationships/hyperlink" Target="https://github.com/proxyee-down-org/proxyee-down" TargetMode="External"/><Relationship Id="rId538" Type="http://schemas.openxmlformats.org/officeDocument/2006/relationships/hyperlink" Target="https://github.com/ianstormtaylor/slate" TargetMode="External"/><Relationship Id="rId537" Type="http://schemas.openxmlformats.org/officeDocument/2006/relationships/hyperlink" Target="https://github.com/qiurunze123/miaosha" TargetMode="External"/><Relationship Id="rId779" Type="http://schemas.openxmlformats.org/officeDocument/2006/relationships/hyperlink" Target="https://github.com/neoclide/coc.nvim" TargetMode="External"/><Relationship Id="rId770" Type="http://schemas.openxmlformats.org/officeDocument/2006/relationships/hyperlink" Target="https://github.com/open-mmlab/mmdetection" TargetMode="External"/><Relationship Id="rId532" Type="http://schemas.openxmlformats.org/officeDocument/2006/relationships/hyperlink" Target="https://github.com/facebookresearch/Detectron" TargetMode="External"/><Relationship Id="rId774" Type="http://schemas.openxmlformats.org/officeDocument/2006/relationships/hyperlink" Target="https://github.com/paularmstrong/normalizr" TargetMode="External"/><Relationship Id="rId531" Type="http://schemas.openxmlformats.org/officeDocument/2006/relationships/hyperlink" Target="https://github.com/Binaryify/NeteaseCloudMusicApi" TargetMode="External"/><Relationship Id="rId773" Type="http://schemas.openxmlformats.org/officeDocument/2006/relationships/hyperlink" Target="https://github.com/HeroTransitions/Hero" TargetMode="External"/><Relationship Id="rId530" Type="http://schemas.openxmlformats.org/officeDocument/2006/relationships/hyperlink" Target="https://github.com/hashicorp/vault" TargetMode="External"/><Relationship Id="rId772" Type="http://schemas.openxmlformats.org/officeDocument/2006/relationships/hyperlink" Target="https://github.com/DIYgod/RSSHub" TargetMode="External"/><Relationship Id="rId771" Type="http://schemas.openxmlformats.org/officeDocument/2006/relationships/hyperlink" Target="https://github.com/jlmakes/scrollreveal" TargetMode="External"/><Relationship Id="rId327" Type="http://schemas.openxmlformats.org/officeDocument/2006/relationships/hyperlink" Target="https://github.com/gulpjs/gulp" TargetMode="External"/><Relationship Id="rId569" Type="http://schemas.openxmlformats.org/officeDocument/2006/relationships/hyperlink" Target="https://github.com/SeleniumHQ/selenium" TargetMode="External"/><Relationship Id="rId326" Type="http://schemas.openxmlformats.org/officeDocument/2006/relationships/hyperlink" Target="https://github.com/preactjs/preact" TargetMode="External"/><Relationship Id="rId568" Type="http://schemas.openxmlformats.org/officeDocument/2006/relationships/hyperlink" Target="https://github.com/sqlmapproject/sqlmap" TargetMode="External"/><Relationship Id="rId325" Type="http://schemas.openxmlformats.org/officeDocument/2006/relationships/hyperlink" Target="https://github.com/photonstorm/phaser" TargetMode="External"/><Relationship Id="rId567" Type="http://schemas.openxmlformats.org/officeDocument/2006/relationships/hyperlink" Target="https://github.com/yunjey/pytorch-tutorial" TargetMode="External"/><Relationship Id="rId324" Type="http://schemas.openxmlformats.org/officeDocument/2006/relationships/hyperlink" Target="https://github.com/ant-design/ant-design-pro" TargetMode="External"/><Relationship Id="rId566" Type="http://schemas.openxmlformats.org/officeDocument/2006/relationships/hyperlink" Target="https://github.com/nagadomi/waifu2x" TargetMode="External"/><Relationship Id="rId329" Type="http://schemas.openxmlformats.org/officeDocument/2006/relationships/hyperlink" Target="https://github.com/zenorocha/clipboard.js" TargetMode="External"/><Relationship Id="rId328" Type="http://schemas.openxmlformats.org/officeDocument/2006/relationships/hyperlink" Target="https://github.com/oven-sh/bun" TargetMode="External"/><Relationship Id="rId561" Type="http://schemas.openxmlformats.org/officeDocument/2006/relationships/hyperlink" Target="https://github.com/Automattic/mongoose" TargetMode="External"/><Relationship Id="rId560" Type="http://schemas.openxmlformats.org/officeDocument/2006/relationships/hyperlink" Target="https://github.com/fastify/fastify" TargetMode="External"/><Relationship Id="rId323" Type="http://schemas.openxmlformats.org/officeDocument/2006/relationships/hyperlink" Target="https://github.com/jgraph/drawio-desktop" TargetMode="External"/><Relationship Id="rId565" Type="http://schemas.openxmlformats.org/officeDocument/2006/relationships/hyperlink" Target="https://github.com/alebcay/awesome-shell" TargetMode="External"/><Relationship Id="rId322" Type="http://schemas.openxmlformats.org/officeDocument/2006/relationships/hyperlink" Target="https://github.com/wg/wrk" TargetMode="External"/><Relationship Id="rId564" Type="http://schemas.openxmlformats.org/officeDocument/2006/relationships/hyperlink" Target="https://github.com/rstacruz/nprogress" TargetMode="External"/><Relationship Id="rId321" Type="http://schemas.openxmlformats.org/officeDocument/2006/relationships/hyperlink" Target="https://github.com/BurntSushi/ripgrep" TargetMode="External"/><Relationship Id="rId563" Type="http://schemas.openxmlformats.org/officeDocument/2006/relationships/hyperlink" Target="https://github.com/kubernetes/minikube" TargetMode="External"/><Relationship Id="rId320" Type="http://schemas.openxmlformats.org/officeDocument/2006/relationships/hyperlink" Target="https://github.com/Kong/kong" TargetMode="External"/><Relationship Id="rId562" Type="http://schemas.openxmlformats.org/officeDocument/2006/relationships/hyperlink" Target="https://github.com/nylas/nylas-mail" TargetMode="External"/><Relationship Id="rId316" Type="http://schemas.openxmlformats.org/officeDocument/2006/relationships/hyperlink" Target="https://github.com/RocketChat/Rocket.Chat" TargetMode="External"/><Relationship Id="rId558" Type="http://schemas.openxmlformats.org/officeDocument/2006/relationships/hyperlink" Target="https://github.com/lenve/vhr" TargetMode="External"/><Relationship Id="rId315" Type="http://schemas.openxmlformats.org/officeDocument/2006/relationships/hyperlink" Target="https://github.com/bumptech/glide" TargetMode="External"/><Relationship Id="rId557" Type="http://schemas.openxmlformats.org/officeDocument/2006/relationships/hyperlink" Target="https://github.com/CamDavidsonPilon/Probabilistic-Programming-and-Bayesian-Methods-for-Hackers" TargetMode="External"/><Relationship Id="rId799" Type="http://schemas.openxmlformats.org/officeDocument/2006/relationships/hyperlink" Target="https://github.com/zhiwehu/Python-programming-exercises" TargetMode="External"/><Relationship Id="rId314" Type="http://schemas.openxmlformats.org/officeDocument/2006/relationships/hyperlink" Target="https://github.com/evanw/esbuild" TargetMode="External"/><Relationship Id="rId556" Type="http://schemas.openxmlformats.org/officeDocument/2006/relationships/hyperlink" Target="https://github.com/ageron/handson-ml" TargetMode="External"/><Relationship Id="rId798" Type="http://schemas.openxmlformats.org/officeDocument/2006/relationships/hyperlink" Target="https://github.com/ColorlibHQ/gentelella" TargetMode="External"/><Relationship Id="rId313" Type="http://schemas.openxmlformats.org/officeDocument/2006/relationships/hyperlink" Target="https://github.com/koajs/koa" TargetMode="External"/><Relationship Id="rId555" Type="http://schemas.openxmlformats.org/officeDocument/2006/relationships/hyperlink" Target="https://github.com/CMU-Perceptual-Computing-Lab/openpose" TargetMode="External"/><Relationship Id="rId797" Type="http://schemas.openxmlformats.org/officeDocument/2006/relationships/hyperlink" Target="https://github.com/TeamNewPipe/NewPipe" TargetMode="External"/><Relationship Id="rId319" Type="http://schemas.openxmlformats.org/officeDocument/2006/relationships/hyperlink" Target="https://github.com/shadowsocks/shadowsocks-android" TargetMode="External"/><Relationship Id="rId318" Type="http://schemas.openxmlformats.org/officeDocument/2006/relationships/hyperlink" Target="https://github.com/BVLC/caffe" TargetMode="External"/><Relationship Id="rId317" Type="http://schemas.openxmlformats.org/officeDocument/2006/relationships/hyperlink" Target="https://github.com/exacity/deeplearningbook-chinese" TargetMode="External"/><Relationship Id="rId559" Type="http://schemas.openxmlformats.org/officeDocument/2006/relationships/hyperlink" Target="https://github.com/google-research/google-research" TargetMode="External"/><Relationship Id="rId550" Type="http://schemas.openxmlformats.org/officeDocument/2006/relationships/hyperlink" Target="https://github.com/YMFE/yapi" TargetMode="External"/><Relationship Id="rId792" Type="http://schemas.openxmlformats.org/officeDocument/2006/relationships/hyperlink" Target="https://github.com/wesbos/JavaScript30" TargetMode="External"/><Relationship Id="rId791" Type="http://schemas.openxmlformats.org/officeDocument/2006/relationships/hyperlink" Target="https://github.com/uglide/RedisDesktopManager" TargetMode="External"/><Relationship Id="rId790" Type="http://schemas.openxmlformats.org/officeDocument/2006/relationships/hyperlink" Target="https://github.com/bradtraversy/50projects50days" TargetMode="External"/><Relationship Id="rId312" Type="http://schemas.openxmlformats.org/officeDocument/2006/relationships/hyperlink" Target="https://github.com/floodsung/Deep-Learning-Papers-Reading-Roadmap" TargetMode="External"/><Relationship Id="rId554" Type="http://schemas.openxmlformats.org/officeDocument/2006/relationships/hyperlink" Target="https://github.com/jobbole/awesome-python-cn" TargetMode="External"/><Relationship Id="rId796" Type="http://schemas.openxmlformats.org/officeDocument/2006/relationships/hyperlink" Target="https://github.com/DrKLO/Telegram" TargetMode="External"/><Relationship Id="rId311" Type="http://schemas.openxmlformats.org/officeDocument/2006/relationships/hyperlink" Target="https://github.com/airbnb/lottie-android" TargetMode="External"/><Relationship Id="rId553" Type="http://schemas.openxmlformats.org/officeDocument/2006/relationships/hyperlink" Target="https://github.com/ajaxorg/ace" TargetMode="External"/><Relationship Id="rId795" Type="http://schemas.openxmlformats.org/officeDocument/2006/relationships/hyperlink" Target="https://github.com/TheAlgorithms/C-Plus-Plus" TargetMode="External"/><Relationship Id="rId310" Type="http://schemas.openxmlformats.org/officeDocument/2006/relationships/hyperlink" Target="https://github.com/agalwood/Motrix" TargetMode="External"/><Relationship Id="rId552" Type="http://schemas.openxmlformats.org/officeDocument/2006/relationships/hyperlink" Target="https://github.com/OAI/OpenAPI-Specification" TargetMode="External"/><Relationship Id="rId794" Type="http://schemas.openxmlformats.org/officeDocument/2006/relationships/hyperlink" Target="https://github.com/elixir-lang/elixir" TargetMode="External"/><Relationship Id="rId551" Type="http://schemas.openxmlformats.org/officeDocument/2006/relationships/hyperlink" Target="https://github.com/alibaba/easyexcel" TargetMode="External"/><Relationship Id="rId793" Type="http://schemas.openxmlformats.org/officeDocument/2006/relationships/hyperlink" Target="https://github.com/discordjs/discord.js" TargetMode="External"/><Relationship Id="rId297" Type="http://schemas.openxmlformats.org/officeDocument/2006/relationships/hyperlink" Target="https://github.com/videojs/video.js" TargetMode="External"/><Relationship Id="rId296" Type="http://schemas.openxmlformats.org/officeDocument/2006/relationships/hyperlink" Target="https://github.com/hashicorp/terraform" TargetMode="External"/><Relationship Id="rId295" Type="http://schemas.openxmlformats.org/officeDocument/2006/relationships/hyperlink" Target="https://github.com/NationalSecurityAgency/ghidra" TargetMode="External"/><Relationship Id="rId294" Type="http://schemas.openxmlformats.org/officeDocument/2006/relationships/hyperlink" Target="https://github.com/alvarotrigo/fullPage.js" TargetMode="External"/><Relationship Id="rId299" Type="http://schemas.openxmlformats.org/officeDocument/2006/relationships/hyperlink" Target="https://github.com/google/zx" TargetMode="External"/><Relationship Id="rId298" Type="http://schemas.openxmlformats.org/officeDocument/2006/relationships/hyperlink" Target="https://github.com/apachecn/ailearning" TargetMode="External"/><Relationship Id="rId271" Type="http://schemas.openxmlformats.org/officeDocument/2006/relationships/hyperlink" Target="https://github.com/marktext/marktext" TargetMode="External"/><Relationship Id="rId270" Type="http://schemas.openxmlformats.org/officeDocument/2006/relationships/hyperlink" Target="https://github.com/ngosang/trackerslist" TargetMode="External"/><Relationship Id="rId269" Type="http://schemas.openxmlformats.org/officeDocument/2006/relationships/hyperlink" Target="https://github.com/Leaflet/Leaflet" TargetMode="External"/><Relationship Id="rId264" Type="http://schemas.openxmlformats.org/officeDocument/2006/relationships/hyperlink" Target="https://github.com/GitSquared/edex-ui" TargetMode="External"/><Relationship Id="rId263" Type="http://schemas.openxmlformats.org/officeDocument/2006/relationships/hyperlink" Target="https://github.com/typescript-cheatsheets/react" TargetMode="External"/><Relationship Id="rId262" Type="http://schemas.openxmlformats.org/officeDocument/2006/relationships/hyperlink" Target="https://github.com/CorentinJ/Real-Time-Voice-Cloning" TargetMode="External"/><Relationship Id="rId261" Type="http://schemas.openxmlformats.org/officeDocument/2006/relationships/hyperlink" Target="https://github.com/discourse/discourse" TargetMode="External"/><Relationship Id="rId268" Type="http://schemas.openxmlformats.org/officeDocument/2006/relationships/hyperlink" Target="https://github.com/PhilJay/MPAndroidChart" TargetMode="External"/><Relationship Id="rId267" Type="http://schemas.openxmlformats.org/officeDocument/2006/relationships/hyperlink" Target="https://github.com/jakevdp/PythonDataScienceHandbook" TargetMode="External"/><Relationship Id="rId266" Type="http://schemas.openxmlformats.org/officeDocument/2006/relationships/hyperlink" Target="https://github.com/commaai/openpilot" TargetMode="External"/><Relationship Id="rId265" Type="http://schemas.openxmlformats.org/officeDocument/2006/relationships/hyperlink" Target="https://github.com/fastlane/fastlane" TargetMode="External"/><Relationship Id="rId260" Type="http://schemas.openxmlformats.org/officeDocument/2006/relationships/hyperlink" Target="https://github.com/Alvin9999/new-pac" TargetMode="External"/><Relationship Id="rId259" Type="http://schemas.openxmlformats.org/officeDocument/2006/relationships/hyperlink" Target="https://github.com/huginn/huginn" TargetMode="External"/><Relationship Id="rId258" Type="http://schemas.openxmlformats.org/officeDocument/2006/relationships/hyperlink" Target="https://github.com/FiloSottile/mkcert" TargetMode="External"/><Relationship Id="rId253" Type="http://schemas.openxmlformats.org/officeDocument/2006/relationships/hyperlink" Target="https://github.com/dcloudio/uni-app" TargetMode="External"/><Relationship Id="rId495" Type="http://schemas.openxmlformats.org/officeDocument/2006/relationships/hyperlink" Target="https://github.com/IanLunn/Hover" TargetMode="External"/><Relationship Id="rId252" Type="http://schemas.openxmlformats.org/officeDocument/2006/relationships/hyperlink" Target="https://github.com/chinese-poetry/chinese-poetry" TargetMode="External"/><Relationship Id="rId494" Type="http://schemas.openxmlformats.org/officeDocument/2006/relationships/hyperlink" Target="https://github.com/jgm/pandoc" TargetMode="External"/><Relationship Id="rId251" Type="http://schemas.openxmlformats.org/officeDocument/2006/relationships/hyperlink" Target="https://github.com/facebook/docusaurus" TargetMode="External"/><Relationship Id="rId493" Type="http://schemas.openxmlformats.org/officeDocument/2006/relationships/hyperlink" Target="https://github.com/curl/curl" TargetMode="External"/><Relationship Id="rId250" Type="http://schemas.openxmlformats.org/officeDocument/2006/relationships/hyperlink" Target="https://github.com/styled-components/styled-components" TargetMode="External"/><Relationship Id="rId492" Type="http://schemas.openxmlformats.org/officeDocument/2006/relationships/hyperlink" Target="https://github.com/halfrost/LeetCode-Go" TargetMode="External"/><Relationship Id="rId257" Type="http://schemas.openxmlformats.org/officeDocument/2006/relationships/hyperlink" Target="https://github.com/FreeCodeCampChina/freecodecamp.cn" TargetMode="External"/><Relationship Id="rId499" Type="http://schemas.openxmlformats.org/officeDocument/2006/relationships/hyperlink" Target="https://github.com/herrbischoff/awesome-macos-command-line" TargetMode="External"/><Relationship Id="rId256" Type="http://schemas.openxmlformats.org/officeDocument/2006/relationships/hyperlink" Target="https://github.com/tiimgreen/github-cheat-sheet" TargetMode="External"/><Relationship Id="rId498" Type="http://schemas.openxmlformats.org/officeDocument/2006/relationships/hyperlink" Target="https://github.com/geekcomputers/Python" TargetMode="External"/><Relationship Id="rId255" Type="http://schemas.openxmlformats.org/officeDocument/2006/relationships/hyperlink" Target="https://github.com/sharkdp/bat" TargetMode="External"/><Relationship Id="rId497" Type="http://schemas.openxmlformats.org/officeDocument/2006/relationships/hyperlink" Target="https://github.com/AppFlowy-IO/AppFlowy" TargetMode="External"/><Relationship Id="rId254" Type="http://schemas.openxmlformats.org/officeDocument/2006/relationships/hyperlink" Target="https://github.com/impress/impress.js" TargetMode="External"/><Relationship Id="rId496" Type="http://schemas.openxmlformats.org/officeDocument/2006/relationships/hyperlink" Target="https://github.com/VincentGarreau/particles.js" TargetMode="External"/><Relationship Id="rId293" Type="http://schemas.openxmlformats.org/officeDocument/2006/relationships/hyperlink" Target="https://github.com/0voice/interview_internal_reference" TargetMode="External"/><Relationship Id="rId292" Type="http://schemas.openxmlformats.org/officeDocument/2006/relationships/hyperlink" Target="https://github.com/golang-standards/project-layout" TargetMode="External"/><Relationship Id="rId291" Type="http://schemas.openxmlformats.org/officeDocument/2006/relationships/hyperlink" Target="https://github.com/php/php-src" TargetMode="External"/><Relationship Id="rId290" Type="http://schemas.openxmlformats.org/officeDocument/2006/relationships/hyperlink" Target="https://github.com/rclone/rclone" TargetMode="External"/><Relationship Id="rId286" Type="http://schemas.openxmlformats.org/officeDocument/2006/relationships/hyperlink" Target="https://github.com/nodejs/node-v0.x-archive" TargetMode="External"/><Relationship Id="rId285" Type="http://schemas.openxmlformats.org/officeDocument/2006/relationships/hyperlink" Target="https://github.com/minio/minio" TargetMode="External"/><Relationship Id="rId284" Type="http://schemas.openxmlformats.org/officeDocument/2006/relationships/hyperlink" Target="https://github.com/kamranahmedse/design-patterns-for-humans" TargetMode="External"/><Relationship Id="rId283" Type="http://schemas.openxmlformats.org/officeDocument/2006/relationships/hyperlink" Target="https://github.com/alex/what-happens-when" TargetMode="External"/><Relationship Id="rId289" Type="http://schemas.openxmlformats.org/officeDocument/2006/relationships/hyperlink" Target="https://github.com/iperov/DeepFaceLab" TargetMode="External"/><Relationship Id="rId288" Type="http://schemas.openxmlformats.org/officeDocument/2006/relationships/hyperlink" Target="https://github.com/slatedocs/slate" TargetMode="External"/><Relationship Id="rId287" Type="http://schemas.openxmlformats.org/officeDocument/2006/relationships/hyperlink" Target="https://github.com/d2l-ai/d2l-zh" TargetMode="External"/><Relationship Id="rId282" Type="http://schemas.openxmlformats.org/officeDocument/2006/relationships/hyperlink" Target="https://github.com/PowerShell/PowerShell" TargetMode="External"/><Relationship Id="rId281" Type="http://schemas.openxmlformats.org/officeDocument/2006/relationships/hyperlink" Target="https://github.com/faif/python-patterns" TargetMode="External"/><Relationship Id="rId280" Type="http://schemas.openxmlformats.org/officeDocument/2006/relationships/hyperlink" Target="https://github.com/dypsilon/frontend-dev-bookmarks" TargetMode="External"/><Relationship Id="rId275" Type="http://schemas.openxmlformats.org/officeDocument/2006/relationships/hyperlink" Target="https://github.com/vuetifyjs/vuetify" TargetMode="External"/><Relationship Id="rId274" Type="http://schemas.openxmlformats.org/officeDocument/2006/relationships/hyperlink" Target="https://github.com/isocpp/CppCoreGuidelines" TargetMode="External"/><Relationship Id="rId273" Type="http://schemas.openxmlformats.org/officeDocument/2006/relationships/hyperlink" Target="https://github.com/hexojs/hexo" TargetMode="External"/><Relationship Id="rId272" Type="http://schemas.openxmlformats.org/officeDocument/2006/relationships/hyperlink" Target="https://github.com/grpc/grpc" TargetMode="External"/><Relationship Id="rId279" Type="http://schemas.openxmlformats.org/officeDocument/2006/relationships/hyperlink" Target="https://github.com/Fndroid/clash_for_windows_pkg" TargetMode="External"/><Relationship Id="rId278" Type="http://schemas.openxmlformats.org/officeDocument/2006/relationships/hyperlink" Target="https://github.com/yangshun/front-end-interview-handbook" TargetMode="External"/><Relationship Id="rId277" Type="http://schemas.openxmlformats.org/officeDocument/2006/relationships/hyperlink" Target="https://github.com/sherlock-project/sherlock" TargetMode="External"/><Relationship Id="rId276" Type="http://schemas.openxmlformats.org/officeDocument/2006/relationships/hyperlink" Target="https://github.com/pandas-dev/pandas" TargetMode="External"/><Relationship Id="rId907" Type="http://schemas.openxmlformats.org/officeDocument/2006/relationships/hyperlink" Target="https://github.com/eligrey/FileSaver.js" TargetMode="External"/><Relationship Id="rId906" Type="http://schemas.openxmlformats.org/officeDocument/2006/relationships/hyperlink" Target="https://github.com/Homebrew/homebrew-cask" TargetMode="External"/><Relationship Id="rId905" Type="http://schemas.openxmlformats.org/officeDocument/2006/relationships/hyperlink" Target="https://github.com/railsware/upterm" TargetMode="External"/><Relationship Id="rId904" Type="http://schemas.openxmlformats.org/officeDocument/2006/relationships/hyperlink" Target="https://github.com/ruby/ruby" TargetMode="External"/><Relationship Id="rId909" Type="http://schemas.openxmlformats.org/officeDocument/2006/relationships/hyperlink" Target="https://github.com/afollestad/material-dialogs" TargetMode="External"/><Relationship Id="rId908" Type="http://schemas.openxmlformats.org/officeDocument/2006/relationships/hyperlink" Target="https://github.com/jenkinsci/jenkins" TargetMode="External"/><Relationship Id="rId903" Type="http://schemas.openxmlformats.org/officeDocument/2006/relationships/hyperlink" Target="https://github.com/fish-shell/fish-shell" TargetMode="External"/><Relationship Id="rId902" Type="http://schemas.openxmlformats.org/officeDocument/2006/relationships/hyperlink" Target="https://github.com/robertdavidgraham/masscan" TargetMode="External"/><Relationship Id="rId901" Type="http://schemas.openxmlformats.org/officeDocument/2006/relationships/hyperlink" Target="https://github.com/drduh/macOS-Security-and-Privacy-Guide" TargetMode="External"/><Relationship Id="rId900" Type="http://schemas.openxmlformats.org/officeDocument/2006/relationships/hyperlink" Target="https://github.com/sdras/awesome-actions" TargetMode="External"/><Relationship Id="rId929" Type="http://schemas.openxmlformats.org/officeDocument/2006/relationships/hyperlink" Target="https://github.com/rome/tools" TargetMode="External"/><Relationship Id="rId928" Type="http://schemas.openxmlformats.org/officeDocument/2006/relationships/hyperlink" Target="https://github.com/PostgREST/postgrest" TargetMode="External"/><Relationship Id="rId927" Type="http://schemas.openxmlformats.org/officeDocument/2006/relationships/hyperlink" Target="https://github.com/MLEveryday/100-Days-Of-ML-Code" TargetMode="External"/><Relationship Id="rId926" Type="http://schemas.openxmlformats.org/officeDocument/2006/relationships/hyperlink" Target="https://github.com/norvig/pytudes" TargetMode="External"/><Relationship Id="rId921" Type="http://schemas.openxmlformats.org/officeDocument/2006/relationships/hyperlink" Target="https://github.com/pmndrs/react-three-fiber" TargetMode="External"/><Relationship Id="rId920" Type="http://schemas.openxmlformats.org/officeDocument/2006/relationships/hyperlink" Target="https://github.com/academic/awesome-datascience" TargetMode="External"/><Relationship Id="rId925" Type="http://schemas.openxmlformats.org/officeDocument/2006/relationships/hyperlink" Target="https://github.com/openssl/openssl" TargetMode="External"/><Relationship Id="rId924" Type="http://schemas.openxmlformats.org/officeDocument/2006/relationships/hyperlink" Target="https://github.com/osquery/osquery" TargetMode="External"/><Relationship Id="rId923" Type="http://schemas.openxmlformats.org/officeDocument/2006/relationships/hyperlink" Target="https://github.com/palantir/blueprint" TargetMode="External"/><Relationship Id="rId922" Type="http://schemas.openxmlformats.org/officeDocument/2006/relationships/hyperlink" Target="https://github.com/verekia/js-stack-from-scratch" TargetMode="External"/><Relationship Id="rId918" Type="http://schemas.openxmlformats.org/officeDocument/2006/relationships/hyperlink" Target="https://github.com/bazelbuild/bazel" TargetMode="External"/><Relationship Id="rId917" Type="http://schemas.openxmlformats.org/officeDocument/2006/relationships/hyperlink" Target="https://github.com/segmentio/nightmare" TargetMode="External"/><Relationship Id="rId916" Type="http://schemas.openxmlformats.org/officeDocument/2006/relationships/hyperlink" Target="https://github.com/ChristosChristofidis/awesome-deep-learning" TargetMode="External"/><Relationship Id="rId915" Type="http://schemas.openxmlformats.org/officeDocument/2006/relationships/hyperlink" Target="https://github.com/Igglybuff/awesome-piracy" TargetMode="External"/><Relationship Id="rId919" Type="http://schemas.openxmlformats.org/officeDocument/2006/relationships/hyperlink" Target="https://github.com/geekan/HowToLiveLonger" TargetMode="External"/><Relationship Id="rId910" Type="http://schemas.openxmlformats.org/officeDocument/2006/relationships/hyperlink" Target="https://github.com/winstonjs/winston" TargetMode="External"/><Relationship Id="rId914" Type="http://schemas.openxmlformats.org/officeDocument/2006/relationships/hyperlink" Target="https://github.com/chubin/wttr.in" TargetMode="External"/><Relationship Id="rId913" Type="http://schemas.openxmlformats.org/officeDocument/2006/relationships/hyperlink" Target="https://github.com/lensapp/lens" TargetMode="External"/><Relationship Id="rId912" Type="http://schemas.openxmlformats.org/officeDocument/2006/relationships/hyperlink" Target="https://github.com/dracula/dracula-theme" TargetMode="External"/><Relationship Id="rId911" Type="http://schemas.openxmlformats.org/officeDocument/2006/relationships/hyperlink" Target="https://github.com/yichengchen/clashX" TargetMode="External"/><Relationship Id="rId629" Type="http://schemas.openxmlformats.org/officeDocument/2006/relationships/hyperlink" Target="https://github.com/VundleVim/Vundle.vim" TargetMode="External"/><Relationship Id="rId624" Type="http://schemas.openxmlformats.org/officeDocument/2006/relationships/hyperlink" Target="https://github.com/yewstack/yew" TargetMode="External"/><Relationship Id="rId866" Type="http://schemas.openxmlformats.org/officeDocument/2006/relationships/hyperlink" Target="https://github.com/js-cookie/js-cookie" TargetMode="External"/><Relationship Id="rId623" Type="http://schemas.openxmlformats.org/officeDocument/2006/relationships/hyperlink" Target="https://github.com/sudheerj/reactjs-interview-questions" TargetMode="External"/><Relationship Id="rId865" Type="http://schemas.openxmlformats.org/officeDocument/2006/relationships/hyperlink" Target="https://github.com/jhipster/generator-jhipster" TargetMode="External"/><Relationship Id="rId622" Type="http://schemas.openxmlformats.org/officeDocument/2006/relationships/hyperlink" Target="https://github.com/httpie/httpie" TargetMode="External"/><Relationship Id="rId864" Type="http://schemas.openxmlformats.org/officeDocument/2006/relationships/hyperlink" Target="https://github.com/Seldaek/monolog" TargetMode="External"/><Relationship Id="rId621" Type="http://schemas.openxmlformats.org/officeDocument/2006/relationships/hyperlink" Target="https://github.com/halo-dev/halo" TargetMode="External"/><Relationship Id="rId863" Type="http://schemas.openxmlformats.org/officeDocument/2006/relationships/hyperlink" Target="https://github.com/pbatard/rufus" TargetMode="External"/><Relationship Id="rId628" Type="http://schemas.openxmlformats.org/officeDocument/2006/relationships/hyperlink" Target="https://github.com/pypa/pipenv" TargetMode="External"/><Relationship Id="rId627" Type="http://schemas.openxmlformats.org/officeDocument/2006/relationships/hyperlink" Target="https://github.com/zsh-users/zsh-autosuggestions" TargetMode="External"/><Relationship Id="rId869" Type="http://schemas.openxmlformats.org/officeDocument/2006/relationships/hyperlink" Target="https://github.com/nextcloud/server" TargetMode="External"/><Relationship Id="rId626" Type="http://schemas.openxmlformats.org/officeDocument/2006/relationships/hyperlink" Target="https://github.com/sindresorhus/awesome-electron" TargetMode="External"/><Relationship Id="rId868" Type="http://schemas.openxmlformats.org/officeDocument/2006/relationships/hyperlink" Target="https://github.com/Lightning-AI/lightning" TargetMode="External"/><Relationship Id="rId625" Type="http://schemas.openxmlformats.org/officeDocument/2006/relationships/hyperlink" Target="https://github.com/type-challenges/type-challenges" TargetMode="External"/><Relationship Id="rId867" Type="http://schemas.openxmlformats.org/officeDocument/2006/relationships/hyperlink" Target="https://github.com/withfig/autocomplete" TargetMode="External"/><Relationship Id="rId620" Type="http://schemas.openxmlformats.org/officeDocument/2006/relationships/hyperlink" Target="https://github.com/mbeaudru/modern-js-cheatsheet" TargetMode="External"/><Relationship Id="rId862" Type="http://schemas.openxmlformats.org/officeDocument/2006/relationships/hyperlink" Target="https://github.com/charlax/professional-programming" TargetMode="External"/><Relationship Id="rId861" Type="http://schemas.openxmlformats.org/officeDocument/2006/relationships/hyperlink" Target="https://github.com/tmrts/go-patterns" TargetMode="External"/><Relationship Id="rId860" Type="http://schemas.openxmlformats.org/officeDocument/2006/relationships/hyperlink" Target="https://github.com/leereilly/games" TargetMode="External"/><Relationship Id="rId619" Type="http://schemas.openxmlformats.org/officeDocument/2006/relationships/hyperlink" Target="https://github.com/tj/commander.js" TargetMode="External"/><Relationship Id="rId618" Type="http://schemas.openxmlformats.org/officeDocument/2006/relationships/hyperlink" Target="https://github.com/jamiebuilds/the-super-tiny-compiler" TargetMode="External"/><Relationship Id="rId613" Type="http://schemas.openxmlformats.org/officeDocument/2006/relationships/hyperlink" Target="https://github.com/donnemartin/data-science-ipython-notebooks" TargetMode="External"/><Relationship Id="rId855" Type="http://schemas.openxmlformats.org/officeDocument/2006/relationships/hyperlink" Target="https://github.com/avajs/ava" TargetMode="External"/><Relationship Id="rId612" Type="http://schemas.openxmlformats.org/officeDocument/2006/relationships/hyperlink" Target="https://github.com/cfenollosa/os-tutorial" TargetMode="External"/><Relationship Id="rId854" Type="http://schemas.openxmlformats.org/officeDocument/2006/relationships/hyperlink" Target="https://github.com/SamyPesse/How-to-Make-a-Computer-Operating-System" TargetMode="External"/><Relationship Id="rId611" Type="http://schemas.openxmlformats.org/officeDocument/2006/relationships/hyperlink" Target="https://github.com/labstack/echo" TargetMode="External"/><Relationship Id="rId853" Type="http://schemas.openxmlformats.org/officeDocument/2006/relationships/hyperlink" Target="https://github.com/celery/celery" TargetMode="External"/><Relationship Id="rId610" Type="http://schemas.openxmlformats.org/officeDocument/2006/relationships/hyperlink" Target="https://github.com/jesseduffield/lazydocker" TargetMode="External"/><Relationship Id="rId852" Type="http://schemas.openxmlformats.org/officeDocument/2006/relationships/hyperlink" Target="https://github.com/google/jax" TargetMode="External"/><Relationship Id="rId617" Type="http://schemas.openxmlformats.org/officeDocument/2006/relationships/hyperlink" Target="https://github.com/facebook/rocksdb" TargetMode="External"/><Relationship Id="rId859" Type="http://schemas.openxmlformats.org/officeDocument/2006/relationships/hyperlink" Target="https://github.com/Awesome-Windows/Awesome" TargetMode="External"/><Relationship Id="rId616" Type="http://schemas.openxmlformats.org/officeDocument/2006/relationships/hyperlink" Target="https://github.com/alibaba/spring-cloud-alibaba" TargetMode="External"/><Relationship Id="rId858" Type="http://schemas.openxmlformats.org/officeDocument/2006/relationships/hyperlink" Target="https://github.com/microsoft/api-guidelines" TargetMode="External"/><Relationship Id="rId615" Type="http://schemas.openxmlformats.org/officeDocument/2006/relationships/hyperlink" Target="https://github.com/dokku/dokku" TargetMode="External"/><Relationship Id="rId857" Type="http://schemas.openxmlformats.org/officeDocument/2006/relationships/hyperlink" Target="https://github.com/libuv/libuv" TargetMode="External"/><Relationship Id="rId614" Type="http://schemas.openxmlformats.org/officeDocument/2006/relationships/hyperlink" Target="https://github.com/immerjs/immer" TargetMode="External"/><Relationship Id="rId856" Type="http://schemas.openxmlformats.org/officeDocument/2006/relationships/hyperlink" Target="https://github.com/enzymejs/enzyme" TargetMode="External"/><Relationship Id="rId851" Type="http://schemas.openxmlformats.org/officeDocument/2006/relationships/hyperlink" Target="https://github.com/codex-team/editor.js" TargetMode="External"/><Relationship Id="rId850" Type="http://schemas.openxmlformats.org/officeDocument/2006/relationships/hyperlink" Target="https://github.com/BradLarson/GPUImage" TargetMode="External"/><Relationship Id="rId409" Type="http://schemas.openxmlformats.org/officeDocument/2006/relationships/hyperlink" Target="https://github.com/jesseduffield/lazygit" TargetMode="External"/><Relationship Id="rId404" Type="http://schemas.openxmlformats.org/officeDocument/2006/relationships/hyperlink" Target="https://github.com/go-gorm/gorm" TargetMode="External"/><Relationship Id="rId646" Type="http://schemas.openxmlformats.org/officeDocument/2006/relationships/hyperlink" Target="https://github.com/stedolan/jq" TargetMode="External"/><Relationship Id="rId888" Type="http://schemas.openxmlformats.org/officeDocument/2006/relationships/hyperlink" Target="https://github.com/tipsy/profile-summary-for-github" TargetMode="External"/><Relationship Id="rId403" Type="http://schemas.openxmlformats.org/officeDocument/2006/relationships/hyperlink" Target="https://github.com/vuejs/vue-cli" TargetMode="External"/><Relationship Id="rId645" Type="http://schemas.openxmlformats.org/officeDocument/2006/relationships/hyperlink" Target="https://github.com/Netflix/Hystrix" TargetMode="External"/><Relationship Id="rId887" Type="http://schemas.openxmlformats.org/officeDocument/2006/relationships/hyperlink" Target="https://github.com/apache/flink" TargetMode="External"/><Relationship Id="rId402" Type="http://schemas.openxmlformats.org/officeDocument/2006/relationships/hyperlink" Target="https://github.com/TanStack/query" TargetMode="External"/><Relationship Id="rId644" Type="http://schemas.openxmlformats.org/officeDocument/2006/relationships/hyperlink" Target="https://github.com/google/python-fire" TargetMode="External"/><Relationship Id="rId886" Type="http://schemas.openxmlformats.org/officeDocument/2006/relationships/hyperlink" Target="https://github.com/Reactive-Extensions/RxJS" TargetMode="External"/><Relationship Id="rId401" Type="http://schemas.openxmlformats.org/officeDocument/2006/relationships/hyperlink" Target="https://github.com/freeCodeCamp/devdocs" TargetMode="External"/><Relationship Id="rId643" Type="http://schemas.openxmlformats.org/officeDocument/2006/relationships/hyperlink" Target="https://github.com/angular/components" TargetMode="External"/><Relationship Id="rId885" Type="http://schemas.openxmlformats.org/officeDocument/2006/relationships/hyperlink" Target="https://github.com/felixrieseberg/windows95" TargetMode="External"/><Relationship Id="rId408" Type="http://schemas.openxmlformats.org/officeDocument/2006/relationships/hyperlink" Target="https://github.com/bayandin/awesome-awesomeness" TargetMode="External"/><Relationship Id="rId407" Type="http://schemas.openxmlformats.org/officeDocument/2006/relationships/hyperlink" Target="https://github.com/foundation/foundation-sites" TargetMode="External"/><Relationship Id="rId649" Type="http://schemas.openxmlformats.org/officeDocument/2006/relationships/hyperlink" Target="https://github.com/coreybutler/nvm-windows" TargetMode="External"/><Relationship Id="rId406" Type="http://schemas.openxmlformats.org/officeDocument/2006/relationships/hyperlink" Target="https://github.com/joshbuchea/HEAD" TargetMode="External"/><Relationship Id="rId648" Type="http://schemas.openxmlformats.org/officeDocument/2006/relationships/hyperlink" Target="https://github.com/StreisandEffect/streisand" TargetMode="External"/><Relationship Id="rId405" Type="http://schemas.openxmlformats.org/officeDocument/2006/relationships/hyperlink" Target="https://github.com/dotnet/aspnetcore" TargetMode="External"/><Relationship Id="rId647" Type="http://schemas.openxmlformats.org/officeDocument/2006/relationships/hyperlink" Target="https://github.com/doczjs/docz" TargetMode="External"/><Relationship Id="rId889" Type="http://schemas.openxmlformats.org/officeDocument/2006/relationships/hyperlink" Target="https://github.com/jaywcjlove/linux-command" TargetMode="External"/><Relationship Id="rId880" Type="http://schemas.openxmlformats.org/officeDocument/2006/relationships/hyperlink" Target="https://github.com/The-Run-Philosophy-Organization/run" TargetMode="External"/><Relationship Id="rId400" Type="http://schemas.openxmlformats.org/officeDocument/2006/relationships/hyperlink" Target="https://github.com/metabase/metabase" TargetMode="External"/><Relationship Id="rId642" Type="http://schemas.openxmlformats.org/officeDocument/2006/relationships/hyperlink" Target="https://github.com/apache/kafka" TargetMode="External"/><Relationship Id="rId884" Type="http://schemas.openxmlformats.org/officeDocument/2006/relationships/hyperlink" Target="https://github.com/redisson/redisson" TargetMode="External"/><Relationship Id="rId641" Type="http://schemas.openxmlformats.org/officeDocument/2006/relationships/hyperlink" Target="https://github.com/lukasz-madon/awesome-remote-job" TargetMode="External"/><Relationship Id="rId883" Type="http://schemas.openxmlformats.org/officeDocument/2006/relationships/hyperlink" Target="https://github.com/nothings/stb" TargetMode="External"/><Relationship Id="rId640" Type="http://schemas.openxmlformats.org/officeDocument/2006/relationships/hyperlink" Target="https://github.com/facebook/folly" TargetMode="External"/><Relationship Id="rId882" Type="http://schemas.openxmlformats.org/officeDocument/2006/relationships/hyperlink" Target="https://github.com/ReactiveX/RxAndroid" TargetMode="External"/><Relationship Id="rId881" Type="http://schemas.openxmlformats.org/officeDocument/2006/relationships/hyperlink" Target="https://github.com/MustangYM/WeChatExtension-ForMac" TargetMode="External"/><Relationship Id="rId635" Type="http://schemas.openxmlformats.org/officeDocument/2006/relationships/hyperlink" Target="https://github.com/lovell/sharp" TargetMode="External"/><Relationship Id="rId877" Type="http://schemas.openxmlformats.org/officeDocument/2006/relationships/hyperlink" Target="https://github.com/zhaoolee/ChromeAppHeroes" TargetMode="External"/><Relationship Id="rId634" Type="http://schemas.openxmlformats.org/officeDocument/2006/relationships/hyperlink" Target="https://github.com/dmlc/xgboost" TargetMode="External"/><Relationship Id="rId876" Type="http://schemas.openxmlformats.org/officeDocument/2006/relationships/hyperlink" Target="https://github.com/google/ExoPlayer" TargetMode="External"/><Relationship Id="rId633" Type="http://schemas.openxmlformats.org/officeDocument/2006/relationships/hyperlink" Target="https://github.com/CodeHubApp/CodeHub" TargetMode="External"/><Relationship Id="rId875" Type="http://schemas.openxmlformats.org/officeDocument/2006/relationships/hyperlink" Target="https://github.com/mxgmn/WaveFunctionCollapse" TargetMode="External"/><Relationship Id="rId632" Type="http://schemas.openxmlformats.org/officeDocument/2006/relationships/hyperlink" Target="https://github.com/alibaba/flutter-go" TargetMode="External"/><Relationship Id="rId874" Type="http://schemas.openxmlformats.org/officeDocument/2006/relationships/hyperlink" Target="https://github.com/lutzroeder/netron" TargetMode="External"/><Relationship Id="rId639" Type="http://schemas.openxmlformats.org/officeDocument/2006/relationships/hyperlink" Target="https://github.com/gitlabhq/gitlabhq" TargetMode="External"/><Relationship Id="rId638" Type="http://schemas.openxmlformats.org/officeDocument/2006/relationships/hyperlink" Target="https://github.com/airbnb/lottie-ios" TargetMode="External"/><Relationship Id="rId637" Type="http://schemas.openxmlformats.org/officeDocument/2006/relationships/hyperlink" Target="https://github.com/CymChad/BaseRecyclerViewAdapterHelper" TargetMode="External"/><Relationship Id="rId879" Type="http://schemas.openxmlformats.org/officeDocument/2006/relationships/hyperlink" Target="https://github.com/parse-community/parse-server" TargetMode="External"/><Relationship Id="rId636" Type="http://schemas.openxmlformats.org/officeDocument/2006/relationships/hyperlink" Target="https://github.com/freefq/free" TargetMode="External"/><Relationship Id="rId878" Type="http://schemas.openxmlformats.org/officeDocument/2006/relationships/hyperlink" Target="https://github.com/alibaba/Sentinel" TargetMode="External"/><Relationship Id="rId631" Type="http://schemas.openxmlformats.org/officeDocument/2006/relationships/hyperlink" Target="https://github.com/pjreddie/darknet" TargetMode="External"/><Relationship Id="rId873" Type="http://schemas.openxmlformats.org/officeDocument/2006/relationships/hyperlink" Target="https://github.com/rancher/rancher" TargetMode="External"/><Relationship Id="rId630" Type="http://schemas.openxmlformats.org/officeDocument/2006/relationships/hyperlink" Target="https://github.com/hammerjs/hammer.js" TargetMode="External"/><Relationship Id="rId872" Type="http://schemas.openxmlformats.org/officeDocument/2006/relationships/hyperlink" Target="https://github.com/FredKSchott/snowpack" TargetMode="External"/><Relationship Id="rId871" Type="http://schemas.openxmlformats.org/officeDocument/2006/relationships/hyperlink" Target="https://github.com/facebookarchive/pop" TargetMode="External"/><Relationship Id="rId870" Type="http://schemas.openxmlformats.org/officeDocument/2006/relationships/hyperlink" Target="https://github.com/mpv-player/mpv" TargetMode="External"/><Relationship Id="rId829" Type="http://schemas.openxmlformats.org/officeDocument/2006/relationships/hyperlink" Target="https://github.com/lyswhut/lx-music-desktop" TargetMode="External"/><Relationship Id="rId828" Type="http://schemas.openxmlformats.org/officeDocument/2006/relationships/hyperlink" Target="https://github.com/ruanyf/es6tutorial" TargetMode="External"/><Relationship Id="rId827" Type="http://schemas.openxmlformats.org/officeDocument/2006/relationships/hyperlink" Target="https://github.com/camsong/You-Dont-Need-jQuery" TargetMode="External"/><Relationship Id="rId822" Type="http://schemas.openxmlformats.org/officeDocument/2006/relationships/hyperlink" Target="https://github.com/FallibleInc/security-guide-for-developers" TargetMode="External"/><Relationship Id="rId821" Type="http://schemas.openxmlformats.org/officeDocument/2006/relationships/hyperlink" Target="https://github.com/deezer/spleeter" TargetMode="External"/><Relationship Id="rId820" Type="http://schemas.openxmlformats.org/officeDocument/2006/relationships/hyperlink" Target="https://github.com/highlightjs/highlight.js" TargetMode="External"/><Relationship Id="rId826" Type="http://schemas.openxmlformats.org/officeDocument/2006/relationships/hyperlink" Target="https://github.com/bitcoinbook/bitcoinbook" TargetMode="External"/><Relationship Id="rId825" Type="http://schemas.openxmlformats.org/officeDocument/2006/relationships/hyperlink" Target="https://github.com/envoyproxy/envoy" TargetMode="External"/><Relationship Id="rId824" Type="http://schemas.openxmlformats.org/officeDocument/2006/relationships/hyperlink" Target="https://github.com/datawhalechina/pumpkin-book" TargetMode="External"/><Relationship Id="rId823" Type="http://schemas.openxmlformats.org/officeDocument/2006/relationships/hyperlink" Target="https://github.com/Z4nzu/hackingtool" TargetMode="External"/><Relationship Id="rId819" Type="http://schemas.openxmlformats.org/officeDocument/2006/relationships/hyperlink" Target="https://github.com/spf13/viper" TargetMode="External"/><Relationship Id="rId818" Type="http://schemas.openxmlformats.org/officeDocument/2006/relationships/hyperlink" Target="https://github.com/marmelab/react-admin" TargetMode="External"/><Relationship Id="rId817" Type="http://schemas.openxmlformats.org/officeDocument/2006/relationships/hyperlink" Target="https://github.com/libgdx/libgdx" TargetMode="External"/><Relationship Id="rId816" Type="http://schemas.openxmlformats.org/officeDocument/2006/relationships/hyperlink" Target="https://github.com/nushell/nushell" TargetMode="External"/><Relationship Id="rId811" Type="http://schemas.openxmlformats.org/officeDocument/2006/relationships/hyperlink" Target="https://github.com/onevcat/Kingfisher" TargetMode="External"/><Relationship Id="rId810" Type="http://schemas.openxmlformats.org/officeDocument/2006/relationships/hyperlink" Target="https://github.com/rwightman/pytorch-image-models" TargetMode="External"/><Relationship Id="rId815" Type="http://schemas.openxmlformats.org/officeDocument/2006/relationships/hyperlink" Target="https://github.com/Meituan-Dianping/mpvue" TargetMode="External"/><Relationship Id="rId814" Type="http://schemas.openxmlformats.org/officeDocument/2006/relationships/hyperlink" Target="https://github.com/git-tips/tips" TargetMode="External"/><Relationship Id="rId813" Type="http://schemas.openxmlformats.org/officeDocument/2006/relationships/hyperlink" Target="https://github.com/streamlit/streamlit" TargetMode="External"/><Relationship Id="rId812" Type="http://schemas.openxmlformats.org/officeDocument/2006/relationships/hyperlink" Target="https://github.com/louislam/uptime-kuma" TargetMode="External"/><Relationship Id="rId609" Type="http://schemas.openxmlformats.org/officeDocument/2006/relationships/hyperlink" Target="https://github.com/swc-project/swc" TargetMode="External"/><Relationship Id="rId608" Type="http://schemas.openxmlformats.org/officeDocument/2006/relationships/hyperlink" Target="https://github.com/sickcodes/Docker-OSX" TargetMode="External"/><Relationship Id="rId607" Type="http://schemas.openxmlformats.org/officeDocument/2006/relationships/hyperlink" Target="https://github.com/balena-io/etcher" TargetMode="External"/><Relationship Id="rId849" Type="http://schemas.openxmlformats.org/officeDocument/2006/relationships/hyperlink" Target="https://github.com/ReactiveCocoa/ReactiveCocoa" TargetMode="External"/><Relationship Id="rId602" Type="http://schemas.openxmlformats.org/officeDocument/2006/relationships/hyperlink" Target="https://github.com/dromara/hutool" TargetMode="External"/><Relationship Id="rId844" Type="http://schemas.openxmlformats.org/officeDocument/2006/relationships/hyperlink" Target="https://github.com/v8/v8" TargetMode="External"/><Relationship Id="rId601" Type="http://schemas.openxmlformats.org/officeDocument/2006/relationships/hyperlink" Target="https://github.com/mattermost/mattermost-server" TargetMode="External"/><Relationship Id="rId843" Type="http://schemas.openxmlformats.org/officeDocument/2006/relationships/hyperlink" Target="https://github.com/tsenart/vegeta" TargetMode="External"/><Relationship Id="rId600" Type="http://schemas.openxmlformats.org/officeDocument/2006/relationships/hyperlink" Target="https://github.com/ibraheemdev/modern-unix" TargetMode="External"/><Relationship Id="rId842" Type="http://schemas.openxmlformats.org/officeDocument/2006/relationships/hyperlink" Target="https://github.com/apache/skywalking" TargetMode="External"/><Relationship Id="rId841" Type="http://schemas.openxmlformats.org/officeDocument/2006/relationships/hyperlink" Target="https://github.com/apache/incubator-mxnet" TargetMode="External"/><Relationship Id="rId606" Type="http://schemas.openxmlformats.org/officeDocument/2006/relationships/hyperlink" Target="https://github.com/hollischuang/toBeTopJavaer" TargetMode="External"/><Relationship Id="rId848" Type="http://schemas.openxmlformats.org/officeDocument/2006/relationships/hyperlink" Target="https://github.com/judasn/IntelliJ-IDEA-Tutorial" TargetMode="External"/><Relationship Id="rId605" Type="http://schemas.openxmlformats.org/officeDocument/2006/relationships/hyperlink" Target="https://github.com/go-kit/kit" TargetMode="External"/><Relationship Id="rId847" Type="http://schemas.openxmlformats.org/officeDocument/2006/relationships/hyperlink" Target="https://github.com/zyedidia/micro" TargetMode="External"/><Relationship Id="rId604" Type="http://schemas.openxmlformats.org/officeDocument/2006/relationships/hyperlink" Target="https://github.com/vercel/swr" TargetMode="External"/><Relationship Id="rId846" Type="http://schemas.openxmlformats.org/officeDocument/2006/relationships/hyperlink" Target="https://github.com/gfwlist/gfwlist" TargetMode="External"/><Relationship Id="rId603" Type="http://schemas.openxmlformats.org/officeDocument/2006/relationships/hyperlink" Target="https://github.com/alibaba/nacos" TargetMode="External"/><Relationship Id="rId845" Type="http://schemas.openxmlformats.org/officeDocument/2006/relationships/hyperlink" Target="https://github.com/electron-react-boilerplate/electron-react-boilerplate" TargetMode="External"/><Relationship Id="rId840" Type="http://schemas.openxmlformats.org/officeDocument/2006/relationships/hyperlink" Target="https://github.com/validatorjs/validator.js" TargetMode="External"/><Relationship Id="rId839" Type="http://schemas.openxmlformats.org/officeDocument/2006/relationships/hyperlink" Target="https://github.com/mozilla/DeepSpeech" TargetMode="External"/><Relationship Id="rId838" Type="http://schemas.openxmlformats.org/officeDocument/2006/relationships/hyperlink" Target="https://github.com/vant-ui/vant" TargetMode="External"/><Relationship Id="rId833" Type="http://schemas.openxmlformats.org/officeDocument/2006/relationships/hyperlink" Target="https://github.com/JohnCoates/Aerial" TargetMode="External"/><Relationship Id="rId832" Type="http://schemas.openxmlformats.org/officeDocument/2006/relationships/hyperlink" Target="https://github.com/zeromicro/go-zero" TargetMode="External"/><Relationship Id="rId831" Type="http://schemas.openxmlformats.org/officeDocument/2006/relationships/hyperlink" Target="https://github.com/necolas/react-native-web" TargetMode="External"/><Relationship Id="rId830" Type="http://schemas.openxmlformats.org/officeDocument/2006/relationships/hyperlink" Target="https://github.com/notable/notable" TargetMode="External"/><Relationship Id="rId837" Type="http://schemas.openxmlformats.org/officeDocument/2006/relationships/hyperlink" Target="https://github.com/WeNeedHome/SummaryOfLoanSuspension" TargetMode="External"/><Relationship Id="rId836" Type="http://schemas.openxmlformats.org/officeDocument/2006/relationships/hyperlink" Target="https://github.com/taichi-dev/taichi" TargetMode="External"/><Relationship Id="rId835" Type="http://schemas.openxmlformats.org/officeDocument/2006/relationships/hyperlink" Target="https://github.com/futurice/android-best-practices" TargetMode="External"/><Relationship Id="rId834" Type="http://schemas.openxmlformats.org/officeDocument/2006/relationships/hyperlink" Target="https://github.com/petkaantonov/bluebird" TargetMode="External"/><Relationship Id="rId228" Type="http://schemas.openxmlformats.org/officeDocument/2006/relationships/hyperlink" Target="https://github.com/fffaraz/awesome-cpp" TargetMode="External"/><Relationship Id="rId227" Type="http://schemas.openxmlformats.org/officeDocument/2006/relationships/hyperlink" Target="https://github.com/karan/Projects" TargetMode="External"/><Relationship Id="rId469" Type="http://schemas.openxmlformats.org/officeDocument/2006/relationships/hyperlink" Target="https://github.com/ziadoz/awesome-php" TargetMode="External"/><Relationship Id="rId226" Type="http://schemas.openxmlformats.org/officeDocument/2006/relationships/hyperlink" Target="https://github.com/mozilla/pdf.js" TargetMode="External"/><Relationship Id="rId468" Type="http://schemas.openxmlformats.org/officeDocument/2006/relationships/hyperlink" Target="https://github.com/apolloconfig/apollo" TargetMode="External"/><Relationship Id="rId225" Type="http://schemas.openxmlformats.org/officeDocument/2006/relationships/hyperlink" Target="https://github.com/facebook/jest" TargetMode="External"/><Relationship Id="rId467" Type="http://schemas.openxmlformats.org/officeDocument/2006/relationships/hyperlink" Target="https://github.com/elsewhencode/project-guidelines" TargetMode="External"/><Relationship Id="rId229" Type="http://schemas.openxmlformats.org/officeDocument/2006/relationships/hyperlink" Target="https://github.com/traefik/traefik" TargetMode="External"/><Relationship Id="rId220" Type="http://schemas.openxmlformats.org/officeDocument/2006/relationships/hyperlink" Target="https://github.com/v2ray/v2ray-core" TargetMode="External"/><Relationship Id="rId462" Type="http://schemas.openxmlformats.org/officeDocument/2006/relationships/hyperlink" Target="https://github.com/symfony/symfony" TargetMode="External"/><Relationship Id="rId461" Type="http://schemas.openxmlformats.org/officeDocument/2006/relationships/hyperlink" Target="https://github.com/naptha/tesseract.js" TargetMode="External"/><Relationship Id="rId460" Type="http://schemas.openxmlformats.org/officeDocument/2006/relationships/hyperlink" Target="https://github.com/standard/standard" TargetMode="External"/><Relationship Id="rId224" Type="http://schemas.openxmlformats.org/officeDocument/2006/relationships/hyperlink" Target="https://github.com/tldr-pages/tldr" TargetMode="External"/><Relationship Id="rId466" Type="http://schemas.openxmlformats.org/officeDocument/2006/relationships/hyperlink" Target="https://github.com/aria2/aria2" TargetMode="External"/><Relationship Id="rId223" Type="http://schemas.openxmlformats.org/officeDocument/2006/relationships/hyperlink" Target="https://github.com/iamkun/dayjs" TargetMode="External"/><Relationship Id="rId465" Type="http://schemas.openxmlformats.org/officeDocument/2006/relationships/hyperlink" Target="https://github.com/Homebrew/legacy-homebrew" TargetMode="External"/><Relationship Id="rId222" Type="http://schemas.openxmlformats.org/officeDocument/2006/relationships/hyperlink" Target="https://github.com/cypress-io/cypress" TargetMode="External"/><Relationship Id="rId464" Type="http://schemas.openxmlformats.org/officeDocument/2006/relationships/hyperlink" Target="https://github.com/airbnb/lottie-web" TargetMode="External"/><Relationship Id="rId221" Type="http://schemas.openxmlformats.org/officeDocument/2006/relationships/hyperlink" Target="https://github.com/JuliaLang/julia" TargetMode="External"/><Relationship Id="rId463" Type="http://schemas.openxmlformats.org/officeDocument/2006/relationships/hyperlink" Target="https://github.com/google/googletest" TargetMode="External"/><Relationship Id="rId217" Type="http://schemas.openxmlformats.org/officeDocument/2006/relationships/hyperlink" Target="https://github.com/microsoft/ML-For-Beginners" TargetMode="External"/><Relationship Id="rId459" Type="http://schemas.openxmlformats.org/officeDocument/2006/relationships/hyperlink" Target="https://github.com/typicode/husky" TargetMode="External"/><Relationship Id="rId216" Type="http://schemas.openxmlformats.org/officeDocument/2006/relationships/hyperlink" Target="https://github.com/square/retrofit" TargetMode="External"/><Relationship Id="rId458" Type="http://schemas.openxmlformats.org/officeDocument/2006/relationships/hyperlink" Target="https://github.com/denysdovhan/wtfjs" TargetMode="External"/><Relationship Id="rId215" Type="http://schemas.openxmlformats.org/officeDocument/2006/relationships/hyperlink" Target="https://github.com/swisskyrepo/PayloadsAllTheThings" TargetMode="External"/><Relationship Id="rId457" Type="http://schemas.openxmlformats.org/officeDocument/2006/relationships/hyperlink" Target="https://github.com/amix/vimrc" TargetMode="External"/><Relationship Id="rId699" Type="http://schemas.openxmlformats.org/officeDocument/2006/relationships/hyperlink" Target="https://github.com/mbadolato/iTerm2-Color-Schemes" TargetMode="External"/><Relationship Id="rId214" Type="http://schemas.openxmlformats.org/officeDocument/2006/relationships/hyperlink" Target="https://github.com/DefinitelyTyped/DefinitelyTyped" TargetMode="External"/><Relationship Id="rId456" Type="http://schemas.openxmlformats.org/officeDocument/2006/relationships/hyperlink" Target="https://github.com/ReactiveX/rxjs" TargetMode="External"/><Relationship Id="rId698" Type="http://schemas.openxmlformats.org/officeDocument/2006/relationships/hyperlink" Target="https://github.com/feathericons/feather" TargetMode="External"/><Relationship Id="rId219" Type="http://schemas.openxmlformats.org/officeDocument/2006/relationships/hyperlink" Target="https://github.com/binhnguyennus/awesome-scalability" TargetMode="External"/><Relationship Id="rId218" Type="http://schemas.openxmlformats.org/officeDocument/2006/relationships/hyperlink" Target="https://github.com/vsouza/awesome-ios" TargetMode="External"/><Relationship Id="rId451" Type="http://schemas.openxmlformats.org/officeDocument/2006/relationships/hyperlink" Target="https://github.com/aosabook/500lines" TargetMode="External"/><Relationship Id="rId693" Type="http://schemas.openxmlformats.org/officeDocument/2006/relationships/hyperlink" Target="https://github.com/dimsemenov/PhotoSwipe" TargetMode="External"/><Relationship Id="rId450" Type="http://schemas.openxmlformats.org/officeDocument/2006/relationships/hyperlink" Target="https://github.com/atlassian/react-beautiful-dnd" TargetMode="External"/><Relationship Id="rId692" Type="http://schemas.openxmlformats.org/officeDocument/2006/relationships/hyperlink" Target="https://github.com/fouber/blog" TargetMode="External"/><Relationship Id="rId691" Type="http://schemas.openxmlformats.org/officeDocument/2006/relationships/hyperlink" Target="https://github.com/ovity/octotree" TargetMode="External"/><Relationship Id="rId690" Type="http://schemas.openxmlformats.org/officeDocument/2006/relationships/hyperlink" Target="https://github.com/android/architecture-components-samples" TargetMode="External"/><Relationship Id="rId213" Type="http://schemas.openxmlformats.org/officeDocument/2006/relationships/hyperlink" Target="https://github.com/obsproject/obs-studio" TargetMode="External"/><Relationship Id="rId455" Type="http://schemas.openxmlformats.org/officeDocument/2006/relationships/hyperlink" Target="https://github.com/kenwheeler/slick" TargetMode="External"/><Relationship Id="rId697" Type="http://schemas.openxmlformats.org/officeDocument/2006/relationships/hyperlink" Target="https://github.com/rollup/rollup" TargetMode="External"/><Relationship Id="rId212" Type="http://schemas.openxmlformats.org/officeDocument/2006/relationships/hyperlink" Target="https://github.com/ocornut/imgui" TargetMode="External"/><Relationship Id="rId454" Type="http://schemas.openxmlformats.org/officeDocument/2006/relationships/hyperlink" Target="https://github.com/caolan/async" TargetMode="External"/><Relationship Id="rId696" Type="http://schemas.openxmlformats.org/officeDocument/2006/relationships/hyperlink" Target="https://github.com/t4t5/sweetalert" TargetMode="External"/><Relationship Id="rId211" Type="http://schemas.openxmlformats.org/officeDocument/2006/relationships/hyperlink" Target="https://github.com/gogs/gogs" TargetMode="External"/><Relationship Id="rId453" Type="http://schemas.openxmlformats.org/officeDocument/2006/relationships/hyperlink" Target="https://github.com/laravel/framework" TargetMode="External"/><Relationship Id="rId695" Type="http://schemas.openxmlformats.org/officeDocument/2006/relationships/hyperlink" Target="https://github.com/matterport/Mask_RCNN" TargetMode="External"/><Relationship Id="rId210" Type="http://schemas.openxmlformats.org/officeDocument/2006/relationships/hyperlink" Target="https://github.com/astaxie/build-web-application-with-golang" TargetMode="External"/><Relationship Id="rId452" Type="http://schemas.openxmlformats.org/officeDocument/2006/relationships/hyperlink" Target="https://github.com/vuejs/vuex" TargetMode="External"/><Relationship Id="rId694" Type="http://schemas.openxmlformats.org/officeDocument/2006/relationships/hyperlink" Target="https://github.com/Wox-launcher/Wox" TargetMode="External"/><Relationship Id="rId491" Type="http://schemas.openxmlformats.org/officeDocument/2006/relationships/hyperlink" Target="https://github.com/layui/layui" TargetMode="External"/><Relationship Id="rId490" Type="http://schemas.openxmlformats.org/officeDocument/2006/relationships/hyperlink" Target="https://github.com/xkcoding/spring-boot-demo" TargetMode="External"/><Relationship Id="rId249" Type="http://schemas.openxmlformats.org/officeDocument/2006/relationships/hyperlink" Target="https://github.com/pixijs/pixijs" TargetMode="External"/><Relationship Id="rId248" Type="http://schemas.openxmlformats.org/officeDocument/2006/relationships/hyperlink" Target="https://github.com/Eugeny/tabby" TargetMode="External"/><Relationship Id="rId247" Type="http://schemas.openxmlformats.org/officeDocument/2006/relationships/hyperlink" Target="https://github.com/Unitech/pm2" TargetMode="External"/><Relationship Id="rId489" Type="http://schemas.openxmlformats.org/officeDocument/2006/relationships/hyperlink" Target="https://github.com/houshanren/hangzhou_house_knowledge" TargetMode="External"/><Relationship Id="rId242" Type="http://schemas.openxmlformats.org/officeDocument/2006/relationships/hyperlink" Target="https://github.com/Avik-Jain/100-Days-Of-ML-Code" TargetMode="External"/><Relationship Id="rId484" Type="http://schemas.openxmlformats.org/officeDocument/2006/relationships/hyperlink" Target="https://github.com/fzaninotto/Faker" TargetMode="External"/><Relationship Id="rId241" Type="http://schemas.openxmlformats.org/officeDocument/2006/relationships/hyperlink" Target="https://github.com/pi-hole/pi-hole" TargetMode="External"/><Relationship Id="rId483" Type="http://schemas.openxmlformats.org/officeDocument/2006/relationships/hyperlink" Target="https://github.com/niklasvh/html2canvas" TargetMode="External"/><Relationship Id="rId240" Type="http://schemas.openxmlformats.org/officeDocument/2006/relationships/hyperlink" Target="https://github.com/ventoy/Ventoy" TargetMode="External"/><Relationship Id="rId482" Type="http://schemas.openxmlformats.org/officeDocument/2006/relationships/hyperlink" Target="https://github.com/postcss/postcss" TargetMode="External"/><Relationship Id="rId481" Type="http://schemas.openxmlformats.org/officeDocument/2006/relationships/hyperlink" Target="https://github.com/sequelize/sequelize" TargetMode="External"/><Relationship Id="rId246" Type="http://schemas.openxmlformats.org/officeDocument/2006/relationships/hyperlink" Target="https://github.com/ryanoasis/nerd-fonts" TargetMode="External"/><Relationship Id="rId488" Type="http://schemas.openxmlformats.org/officeDocument/2006/relationships/hyperlink" Target="https://github.com/Tencent/weui" TargetMode="External"/><Relationship Id="rId245" Type="http://schemas.openxmlformats.org/officeDocument/2006/relationships/hyperlink" Target="https://github.com/apache/dubbo" TargetMode="External"/><Relationship Id="rId487" Type="http://schemas.openxmlformats.org/officeDocument/2006/relationships/hyperlink" Target="https://github.com/carbon-language/carbon-lang" TargetMode="External"/><Relationship Id="rId244" Type="http://schemas.openxmlformats.org/officeDocument/2006/relationships/hyperlink" Target="https://github.com/supabase/supabase" TargetMode="External"/><Relationship Id="rId486" Type="http://schemas.openxmlformats.org/officeDocument/2006/relationships/hyperlink" Target="https://github.com/bannedbook/fanqiang" TargetMode="External"/><Relationship Id="rId243" Type="http://schemas.openxmlformats.org/officeDocument/2006/relationships/hyperlink" Target="https://github.com/Alamofire/Alamofire" TargetMode="External"/><Relationship Id="rId485" Type="http://schemas.openxmlformats.org/officeDocument/2006/relationships/hyperlink" Target="https://github.com/jashkenas/underscore" TargetMode="External"/><Relationship Id="rId480" Type="http://schemas.openxmlformats.org/officeDocument/2006/relationships/hyperlink" Target="https://github.com/hankcs/HanLP" TargetMode="External"/><Relationship Id="rId239" Type="http://schemas.openxmlformats.org/officeDocument/2006/relationships/hyperlink" Target="https://github.com/justjavac/awesome-wechat-weapp" TargetMode="External"/><Relationship Id="rId238" Type="http://schemas.openxmlformats.org/officeDocument/2006/relationships/hyperlink" Target="https://github.com/Dogfalo/materialize" TargetMode="External"/><Relationship Id="rId237" Type="http://schemas.openxmlformats.org/officeDocument/2006/relationships/hyperlink" Target="https://github.com/algorithm-visualizer/algorithm-visualizer" TargetMode="External"/><Relationship Id="rId479" Type="http://schemas.openxmlformats.org/officeDocument/2006/relationships/hyperlink" Target="https://github.com/webtorrent/webtorrent" TargetMode="External"/><Relationship Id="rId236" Type="http://schemas.openxmlformats.org/officeDocument/2006/relationships/hyperlink" Target="https://github.com/bailicangdu/vue2-elm" TargetMode="External"/><Relationship Id="rId478" Type="http://schemas.openxmlformats.org/officeDocument/2006/relationships/hyperlink" Target="https://github.com/crossoverJie/JCSprout" TargetMode="External"/><Relationship Id="rId231" Type="http://schemas.openxmlformats.org/officeDocument/2006/relationships/hyperlink" Target="https://github.com/k88hudson/git-flight-rules" TargetMode="External"/><Relationship Id="rId473" Type="http://schemas.openxmlformats.org/officeDocument/2006/relationships/hyperlink" Target="https://github.com/docker/compose" TargetMode="External"/><Relationship Id="rId230" Type="http://schemas.openxmlformats.org/officeDocument/2006/relationships/hyperlink" Target="https://github.com/Textualize/rich" TargetMode="External"/><Relationship Id="rId472" Type="http://schemas.openxmlformats.org/officeDocument/2006/relationships/hyperlink" Target="https://github.com/nektos/act" TargetMode="External"/><Relationship Id="rId471" Type="http://schemas.openxmlformats.org/officeDocument/2006/relationships/hyperlink" Target="https://github.com/lib-pku/libpku" TargetMode="External"/><Relationship Id="rId470" Type="http://schemas.openxmlformats.org/officeDocument/2006/relationships/hyperlink" Target="https://github.com/apache/airflow" TargetMode="External"/><Relationship Id="rId235" Type="http://schemas.openxmlformats.org/officeDocument/2006/relationships/hyperlink" Target="https://github.com/x64dbg/x64dbg" TargetMode="External"/><Relationship Id="rId477" Type="http://schemas.openxmlformats.org/officeDocument/2006/relationships/hyperlink" Target="https://github.com/raywenderlich/swift-algorithm-club" TargetMode="External"/><Relationship Id="rId234" Type="http://schemas.openxmlformats.org/officeDocument/2006/relationships/hyperlink" Target="https://github.com/ethereum/go-ethereum" TargetMode="External"/><Relationship Id="rId476" Type="http://schemas.openxmlformats.org/officeDocument/2006/relationships/hyperlink" Target="https://github.com/0xAX/linux-insides" TargetMode="External"/><Relationship Id="rId233" Type="http://schemas.openxmlformats.org/officeDocument/2006/relationships/hyperlink" Target="https://github.com/vercel/hyper" TargetMode="External"/><Relationship Id="rId475" Type="http://schemas.openxmlformats.org/officeDocument/2006/relationships/hyperlink" Target="https://github.com/composer/composer" TargetMode="External"/><Relationship Id="rId232" Type="http://schemas.openxmlformats.org/officeDocument/2006/relationships/hyperlink" Target="https://github.com/nwjs/nw.js" TargetMode="External"/><Relationship Id="rId474" Type="http://schemas.openxmlformats.org/officeDocument/2006/relationships/hyperlink" Target="https://github.com/Asabeneh/30-Days-Of-JavaScript" TargetMode="External"/><Relationship Id="rId426" Type="http://schemas.openxmlformats.org/officeDocument/2006/relationships/hyperlink" Target="https://github.com/mitmproxy/mitmproxy" TargetMode="External"/><Relationship Id="rId668" Type="http://schemas.openxmlformats.org/officeDocument/2006/relationships/hyperlink" Target="https://github.com/mdbootstrap/mdb-ui-kit" TargetMode="External"/><Relationship Id="rId425" Type="http://schemas.openxmlformats.org/officeDocument/2006/relationships/hyperlink" Target="https://github.com/sorrycc/awesome-javascript" TargetMode="External"/><Relationship Id="rId667" Type="http://schemas.openxmlformats.org/officeDocument/2006/relationships/hyperlink" Target="https://github.com/ehang-io/nps" TargetMode="External"/><Relationship Id="rId424" Type="http://schemas.openxmlformats.org/officeDocument/2006/relationships/hyperlink" Target="https://github.com/iamadamdev/bypass-paywalls-chrome" TargetMode="External"/><Relationship Id="rId666" Type="http://schemas.openxmlformats.org/officeDocument/2006/relationships/hyperlink" Target="https://github.com/emscripten-core/emscripten" TargetMode="External"/><Relationship Id="rId423" Type="http://schemas.openxmlformats.org/officeDocument/2006/relationships/hyperlink" Target="https://github.com/topjohnwu/Magisk" TargetMode="External"/><Relationship Id="rId665" Type="http://schemas.openxmlformats.org/officeDocument/2006/relationships/hyperlink" Target="https://github.com/veggiemonk/awesome-docker" TargetMode="External"/><Relationship Id="rId429" Type="http://schemas.openxmlformats.org/officeDocument/2006/relationships/hyperlink" Target="https://github.com/chakra-ui/chakra-ui" TargetMode="External"/><Relationship Id="rId428" Type="http://schemas.openxmlformats.org/officeDocument/2006/relationships/hyperlink" Target="https://github.com/openai/gym" TargetMode="External"/><Relationship Id="rId427" Type="http://schemas.openxmlformats.org/officeDocument/2006/relationships/hyperlink" Target="https://github.com/pyenv/pyenv" TargetMode="External"/><Relationship Id="rId669" Type="http://schemas.openxmlformats.org/officeDocument/2006/relationships/hyperlink" Target="https://github.com/swagger-api/swagger-ui" TargetMode="External"/><Relationship Id="rId660" Type="http://schemas.openxmlformats.org/officeDocument/2006/relationships/hyperlink" Target="https://github.com/beurtschipper/Depix" TargetMode="External"/><Relationship Id="rId422" Type="http://schemas.openxmlformats.org/officeDocument/2006/relationships/hyperlink" Target="https://github.com/react-boilerplate/react-boilerplate" TargetMode="External"/><Relationship Id="rId664" Type="http://schemas.openxmlformats.org/officeDocument/2006/relationships/hyperlink" Target="https://github.com/floating-ui/floating-ui" TargetMode="External"/><Relationship Id="rId421" Type="http://schemas.openxmlformats.org/officeDocument/2006/relationships/hyperlink" Target="https://github.com/bregman-arie/devops-exercises" TargetMode="External"/><Relationship Id="rId663" Type="http://schemas.openxmlformats.org/officeDocument/2006/relationships/hyperlink" Target="https://github.com/AllThingsSmitty/css-protips" TargetMode="External"/><Relationship Id="rId420" Type="http://schemas.openxmlformats.org/officeDocument/2006/relationships/hyperlink" Target="https://github.com/beego/beego" TargetMode="External"/><Relationship Id="rId662" Type="http://schemas.openxmlformats.org/officeDocument/2006/relationships/hyperlink" Target="https://github.com/heartcombo/devise" TargetMode="External"/><Relationship Id="rId661" Type="http://schemas.openxmlformats.org/officeDocument/2006/relationships/hyperlink" Target="https://github.com/nsqio/nsq" TargetMode="External"/><Relationship Id="rId415" Type="http://schemas.openxmlformats.org/officeDocument/2006/relationships/hyperlink" Target="https://github.com/ariya/phantomjs" TargetMode="External"/><Relationship Id="rId657" Type="http://schemas.openxmlformats.org/officeDocument/2006/relationships/hyperlink" Target="https://github.com/seata/seata" TargetMode="External"/><Relationship Id="rId899" Type="http://schemas.openxmlformats.org/officeDocument/2006/relationships/hyperlink" Target="https://github.com/remoteintech/remote-jobs" TargetMode="External"/><Relationship Id="rId414" Type="http://schemas.openxmlformats.org/officeDocument/2006/relationships/hyperlink" Target="https://github.com/CSSEGISandData/COVID-19" TargetMode="External"/><Relationship Id="rId656" Type="http://schemas.openxmlformats.org/officeDocument/2006/relationships/hyperlink" Target="https://github.com/portainer/portainer" TargetMode="External"/><Relationship Id="rId898" Type="http://schemas.openxmlformats.org/officeDocument/2006/relationships/hyperlink" Target="https://github.com/forem/forem" TargetMode="External"/><Relationship Id="rId413" Type="http://schemas.openxmlformats.org/officeDocument/2006/relationships/hyperlink" Target="https://github.com/lukehoban/es6features" TargetMode="External"/><Relationship Id="rId655" Type="http://schemas.openxmlformats.org/officeDocument/2006/relationships/hyperlink" Target="https://github.com/Kong/insomnia" TargetMode="External"/><Relationship Id="rId897" Type="http://schemas.openxmlformats.org/officeDocument/2006/relationships/hyperlink" Target="https://github.com/python-telegram-bot/python-telegram-bot" TargetMode="External"/><Relationship Id="rId412" Type="http://schemas.openxmlformats.org/officeDocument/2006/relationships/hyperlink" Target="https://github.com/fxsjy/jieba" TargetMode="External"/><Relationship Id="rId654" Type="http://schemas.openxmlformats.org/officeDocument/2006/relationships/hyperlink" Target="https://github.com/signalapp/Signal-Android" TargetMode="External"/><Relationship Id="rId896" Type="http://schemas.openxmlformats.org/officeDocument/2006/relationships/hyperlink" Target="https://github.com/xi-editor/xi-editor" TargetMode="External"/><Relationship Id="rId419" Type="http://schemas.openxmlformats.org/officeDocument/2006/relationships/hyperlink" Target="https://github.com/rust-lang/rustlings" TargetMode="External"/><Relationship Id="rId418" Type="http://schemas.openxmlformats.org/officeDocument/2006/relationships/hyperlink" Target="https://github.com/junegunn/vim-plug" TargetMode="External"/><Relationship Id="rId417" Type="http://schemas.openxmlformats.org/officeDocument/2006/relationships/hyperlink" Target="https://github.com/meilisearch/meilisearch" TargetMode="External"/><Relationship Id="rId659" Type="http://schemas.openxmlformats.org/officeDocument/2006/relationships/hyperlink" Target="https://github.com/fastai/fastai" TargetMode="External"/><Relationship Id="rId416" Type="http://schemas.openxmlformats.org/officeDocument/2006/relationships/hyperlink" Target="https://github.com/psf/black" TargetMode="External"/><Relationship Id="rId658" Type="http://schemas.openxmlformats.org/officeDocument/2006/relationships/hyperlink" Target="https://github.com/coolsnowwolf/lede" TargetMode="External"/><Relationship Id="rId891" Type="http://schemas.openxmlformats.org/officeDocument/2006/relationships/hyperlink" Target="https://github.com/locustio/locust" TargetMode="External"/><Relationship Id="rId890" Type="http://schemas.openxmlformats.org/officeDocument/2006/relationships/hyperlink" Target="https://github.com/hwdsl2/setup-ipsec-vpn" TargetMode="External"/><Relationship Id="rId411" Type="http://schemas.openxmlformats.org/officeDocument/2006/relationships/hyperlink" Target="https://github.com/typeorm/typeorm" TargetMode="External"/><Relationship Id="rId653" Type="http://schemas.openxmlformats.org/officeDocument/2006/relationships/hyperlink" Target="https://github.com/react-native-elements/react-native-elements" TargetMode="External"/><Relationship Id="rId895" Type="http://schemas.openxmlformats.org/officeDocument/2006/relationships/hyperlink" Target="https://github.com/OpenZeppelin/openzeppelin-contracts" TargetMode="External"/><Relationship Id="rId1000" Type="http://schemas.openxmlformats.org/officeDocument/2006/relationships/hyperlink" Target="https://github.com/square/picasso" TargetMode="External"/><Relationship Id="rId410" Type="http://schemas.openxmlformats.org/officeDocument/2006/relationships/hyperlink" Target="https://github.com/certbot/certbot" TargetMode="External"/><Relationship Id="rId652" Type="http://schemas.openxmlformats.org/officeDocument/2006/relationships/hyperlink" Target="https://github.com/tqdm/tqdm" TargetMode="External"/><Relationship Id="rId894" Type="http://schemas.openxmlformats.org/officeDocument/2006/relationships/hyperlink" Target="https://github.com/telegramdesktop/tdesktop" TargetMode="External"/><Relationship Id="rId1001" Type="http://schemas.openxmlformats.org/officeDocument/2006/relationships/drawing" Target="../drawings/drawing1.xml"/><Relationship Id="rId651" Type="http://schemas.openxmlformats.org/officeDocument/2006/relationships/hyperlink" Target="https://github.com/kataras/iris" TargetMode="External"/><Relationship Id="rId893" Type="http://schemas.openxmlformats.org/officeDocument/2006/relationships/hyperlink" Target="https://github.com/benweet/stackedit" TargetMode="External"/><Relationship Id="rId650" Type="http://schemas.openxmlformats.org/officeDocument/2006/relationships/hyperlink" Target="https://github.com/vuejs/devtools" TargetMode="External"/><Relationship Id="rId892" Type="http://schemas.openxmlformats.org/officeDocument/2006/relationships/hyperlink" Target="https://github.com/trekhleb/homemade-machine-learning" TargetMode="External"/><Relationship Id="rId206" Type="http://schemas.openxmlformats.org/officeDocument/2006/relationships/hyperlink" Target="https://github.com/nuxt/nuxt.js" TargetMode="External"/><Relationship Id="rId448" Type="http://schemas.openxmlformats.org/officeDocument/2006/relationships/hyperlink" Target="https://github.com/hasura/graphql-engine" TargetMode="External"/><Relationship Id="rId205" Type="http://schemas.openxmlformats.org/officeDocument/2006/relationships/hyperlink" Target="https://github.com/parcel-bundler/parcel" TargetMode="External"/><Relationship Id="rId447" Type="http://schemas.openxmlformats.org/officeDocument/2006/relationships/hyperlink" Target="https://github.com/acmesh-official/acme.sh" TargetMode="External"/><Relationship Id="rId689" Type="http://schemas.openxmlformats.org/officeDocument/2006/relationships/hyperlink" Target="https://github.com/slidevjs/slidev" TargetMode="External"/><Relationship Id="rId204" Type="http://schemas.openxmlformats.org/officeDocument/2006/relationships/hyperlink" Target="https://github.com/babel/babel" TargetMode="External"/><Relationship Id="rId446" Type="http://schemas.openxmlformats.org/officeDocument/2006/relationships/hyperlink" Target="https://github.com/codepath/android_guides" TargetMode="External"/><Relationship Id="rId688" Type="http://schemas.openxmlformats.org/officeDocument/2006/relationships/hyperlink" Target="https://github.com/emberjs/ember.js" TargetMode="External"/><Relationship Id="rId203" Type="http://schemas.openxmlformats.org/officeDocument/2006/relationships/hyperlink" Target="https://github.com/danielmiessler/SecLists" TargetMode="External"/><Relationship Id="rId445" Type="http://schemas.openxmlformats.org/officeDocument/2006/relationships/hyperlink" Target="https://github.com/mqyqingfeng/Blog" TargetMode="External"/><Relationship Id="rId687" Type="http://schemas.openxmlformats.org/officeDocument/2006/relationships/hyperlink" Target="https://github.com/redux-saga/redux-saga" TargetMode="External"/><Relationship Id="rId209" Type="http://schemas.openxmlformats.org/officeDocument/2006/relationships/hyperlink" Target="https://github.com/yarnpkg/yarn" TargetMode="External"/><Relationship Id="rId208" Type="http://schemas.openxmlformats.org/officeDocument/2006/relationships/hyperlink" Target="https://github.com/TryGhost/Ghost" TargetMode="External"/><Relationship Id="rId207" Type="http://schemas.openxmlformats.org/officeDocument/2006/relationships/hyperlink" Target="https://github.com/etcd-io/etcd" TargetMode="External"/><Relationship Id="rId449" Type="http://schemas.openxmlformats.org/officeDocument/2006/relationships/hyperlink" Target="https://github.com/square/leakcanary" TargetMode="External"/><Relationship Id="rId440" Type="http://schemas.openxmlformats.org/officeDocument/2006/relationships/hyperlink" Target="https://github.com/shengxinjing/programmer-job-blacklist" TargetMode="External"/><Relationship Id="rId682" Type="http://schemas.openxmlformats.org/officeDocument/2006/relationships/hyperlink" Target="https://github.com/reduxjs/react-redux" TargetMode="External"/><Relationship Id="rId681" Type="http://schemas.openxmlformats.org/officeDocument/2006/relationships/hyperlink" Target="https://github.com/xuxueli/xxl-job" TargetMode="External"/><Relationship Id="rId680" Type="http://schemas.openxmlformats.org/officeDocument/2006/relationships/hyperlink" Target="https://github.com/mongodb/mongo" TargetMode="External"/><Relationship Id="rId202" Type="http://schemas.openxmlformats.org/officeDocument/2006/relationships/hyperlink" Target="https://github.com/alacritty/alacritty" TargetMode="External"/><Relationship Id="rId444" Type="http://schemas.openxmlformats.org/officeDocument/2006/relationships/hyperlink" Target="https://github.com/jashkenas/backbone" TargetMode="External"/><Relationship Id="rId686" Type="http://schemas.openxmlformats.org/officeDocument/2006/relationships/hyperlink" Target="https://github.com/balderdashy/sails" TargetMode="External"/><Relationship Id="rId201" Type="http://schemas.openxmlformats.org/officeDocument/2006/relationships/hyperlink" Target="https://github.com/android/architecture-samples" TargetMode="External"/><Relationship Id="rId443" Type="http://schemas.openxmlformats.org/officeDocument/2006/relationships/hyperlink" Target="https://github.com/tastejs/todomvc" TargetMode="External"/><Relationship Id="rId685" Type="http://schemas.openxmlformats.org/officeDocument/2006/relationships/hyperlink" Target="https://github.com/ramda/ramda" TargetMode="External"/><Relationship Id="rId200" Type="http://schemas.openxmlformats.org/officeDocument/2006/relationships/hyperlink" Target="https://github.com/ColorlibHQ/AdminLTE" TargetMode="External"/><Relationship Id="rId442" Type="http://schemas.openxmlformats.org/officeDocument/2006/relationships/hyperlink" Target="https://github.com/ityouknow/spring-boot-examples" TargetMode="External"/><Relationship Id="rId684" Type="http://schemas.openxmlformats.org/officeDocument/2006/relationships/hyperlink" Target="https://github.com/qishibo/AnotherRedisDesktopManager" TargetMode="External"/><Relationship Id="rId441" Type="http://schemas.openxmlformats.org/officeDocument/2006/relationships/hyperlink" Target="https://github.com/rustdesk/rustdesk" TargetMode="External"/><Relationship Id="rId683" Type="http://schemas.openxmlformats.org/officeDocument/2006/relationships/hyperlink" Target="https://github.com/kahun/awesome-sysadmin" TargetMode="External"/><Relationship Id="rId437" Type="http://schemas.openxmlformats.org/officeDocument/2006/relationships/hyperlink" Target="https://github.com/rust-unofficial/awesome-rust" TargetMode="External"/><Relationship Id="rId679" Type="http://schemas.openxmlformats.org/officeDocument/2006/relationships/hyperlink" Target="https://github.com/matteocrippa/awesome-swift" TargetMode="External"/><Relationship Id="rId436" Type="http://schemas.openxmlformats.org/officeDocument/2006/relationships/hyperlink" Target="https://github.com/alibaba/p3c" TargetMode="External"/><Relationship Id="rId678" Type="http://schemas.openxmlformats.org/officeDocument/2006/relationships/hyperlink" Target="https://github.com/littlecodersh/ItChat" TargetMode="External"/><Relationship Id="rId435" Type="http://schemas.openxmlformats.org/officeDocument/2006/relationships/hyperlink" Target="https://github.com/markedjs/marked" TargetMode="External"/><Relationship Id="rId677" Type="http://schemas.openxmlformats.org/officeDocument/2006/relationships/hyperlink" Target="https://github.com/ageron/handson-ml2" TargetMode="External"/><Relationship Id="rId434" Type="http://schemas.openxmlformats.org/officeDocument/2006/relationships/hyperlink" Target="https://github.com/starship/starship" TargetMode="External"/><Relationship Id="rId676" Type="http://schemas.openxmlformats.org/officeDocument/2006/relationships/hyperlink" Target="https://github.com/syl20bnr/spacemacs" TargetMode="External"/><Relationship Id="rId439" Type="http://schemas.openxmlformats.org/officeDocument/2006/relationships/hyperlink" Target="https://github.com/dbeaver/dbeaver" TargetMode="External"/><Relationship Id="rId438" Type="http://schemas.openxmlformats.org/officeDocument/2006/relationships/hyperlink" Target="https://github.com/rapid7/metasploit-framework" TargetMode="External"/><Relationship Id="rId671" Type="http://schemas.openxmlformats.org/officeDocument/2006/relationships/hyperlink" Target="https://github.com/pure-css/pure" TargetMode="External"/><Relationship Id="rId670" Type="http://schemas.openxmlformats.org/officeDocument/2006/relationships/hyperlink" Target="https://github.com/sampotts/plyr" TargetMode="External"/><Relationship Id="rId433" Type="http://schemas.openxmlformats.org/officeDocument/2006/relationships/hyperlink" Target="https://github.com/mathiasbynens/dotfiles" TargetMode="External"/><Relationship Id="rId675" Type="http://schemas.openxmlformats.org/officeDocument/2006/relationships/hyperlink" Target="https://github.com/helm/helm" TargetMode="External"/><Relationship Id="rId432" Type="http://schemas.openxmlformats.org/officeDocument/2006/relationships/hyperlink" Target="https://github.com/QSCTech/zju-icicles" TargetMode="External"/><Relationship Id="rId674" Type="http://schemas.openxmlformats.org/officeDocument/2006/relationships/hyperlink" Target="https://github.com/fabricjs/fabric.js" TargetMode="External"/><Relationship Id="rId431" Type="http://schemas.openxmlformats.org/officeDocument/2006/relationships/hyperlink" Target="https://github.com/vim/vim" TargetMode="External"/><Relationship Id="rId673" Type="http://schemas.openxmlformats.org/officeDocument/2006/relationships/hyperlink" Target="https://github.com/digitalocean/nginxconfig.io" TargetMode="External"/><Relationship Id="rId430" Type="http://schemas.openxmlformats.org/officeDocument/2006/relationships/hyperlink" Target="https://github.com/spf13/cobra" TargetMode="External"/><Relationship Id="rId672" Type="http://schemas.openxmlformats.org/officeDocument/2006/relationships/hyperlink" Target="https://github.com/ReactiveX/RxSwift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 t="s">
        <v>16</v>
      </c>
      <c r="B2" s="1">
        <v>352024.0</v>
      </c>
      <c r="C2" s="1" t="s">
        <v>17</v>
      </c>
      <c r="D2" s="2" t="s">
        <v>18</v>
      </c>
      <c r="E2" s="1" t="s">
        <v>19</v>
      </c>
      <c r="F2" s="1" t="s">
        <v>20</v>
      </c>
      <c r="G2" s="1">
        <v>0.0</v>
      </c>
      <c r="H2" s="1" t="s">
        <v>21</v>
      </c>
      <c r="I2" s="1">
        <v>18107.0</v>
      </c>
      <c r="J2" s="1">
        <v>16273.0</v>
      </c>
      <c r="K2" s="1">
        <v>16137.0</v>
      </c>
      <c r="L2" s="1">
        <f t="shared" ref="L2:L1001" si="1">IF(J2=0,"",K2/J2)</f>
        <v>0.9916425982</v>
      </c>
      <c r="N2" s="1">
        <v>2801.0</v>
      </c>
      <c r="O2" s="1">
        <v>0.0</v>
      </c>
      <c r="Q2" s="3" t="s">
        <v>22</v>
      </c>
      <c r="R2" s="4" t="str">
        <f>IFERROR(__xludf.DUMMYFUNCTION("INDEX(QUERY(H2:H1001, ""select H,count(H) group by H order by count(H) desc""), 2, 1)"),"JavaScript")</f>
        <v>JavaScript</v>
      </c>
      <c r="S2" s="4" t="str">
        <f>IFERROR(__xludf.DUMMYFUNCTION("INDEX(QUERY(H2:H1001, ""select H,count(H) group by H order by count(H) desc""), 3, 1)"),"Python")</f>
        <v>Python</v>
      </c>
      <c r="T2" s="5" t="str">
        <f>IFERROR(__xludf.DUMMYFUNCTION("INDEX(QUERY(H2:H1001, ""select H,count(H) group by H order by count(H) desc""), 4, 1)"),"TypeScript")</f>
        <v>TypeScript</v>
      </c>
      <c r="U2" s="4" t="str">
        <f>IFERROR(__xludf.DUMMYFUNCTION("INDEX(QUERY(H2:H1001, ""select H,count(H) group by H order by count(H) desc""), 5, 1)"),"Go")</f>
        <v>Go</v>
      </c>
      <c r="V2" s="4" t="str">
        <f>IFERROR(__xludf.DUMMYFUNCTION("INDEX(QUERY(H2:H1001, ""select H,count(H) group by H order by count(H) desc""), 6, 1)"),"Java")</f>
        <v>Java</v>
      </c>
    </row>
    <row r="3">
      <c r="A3" s="1" t="s">
        <v>23</v>
      </c>
      <c r="B3" s="1">
        <v>263718.0</v>
      </c>
      <c r="C3" s="1" t="s">
        <v>24</v>
      </c>
      <c r="D3" s="2" t="s">
        <v>25</v>
      </c>
      <c r="E3" s="1" t="s">
        <v>26</v>
      </c>
      <c r="F3" s="1" t="s">
        <v>27</v>
      </c>
      <c r="G3" s="1">
        <v>0.0</v>
      </c>
      <c r="I3" s="1">
        <v>1063.0</v>
      </c>
      <c r="J3" s="1">
        <v>0.0</v>
      </c>
      <c r="K3" s="1">
        <v>0.0</v>
      </c>
      <c r="L3" s="1" t="str">
        <f t="shared" si="1"/>
        <v/>
      </c>
      <c r="N3" s="1">
        <v>1248.0</v>
      </c>
      <c r="O3" s="1">
        <v>0.0</v>
      </c>
      <c r="Q3" s="1" t="s">
        <v>28</v>
      </c>
      <c r="R3" s="1" t="s">
        <v>29</v>
      </c>
      <c r="S3" s="1" t="s">
        <v>30</v>
      </c>
      <c r="T3" s="1" t="s">
        <v>31</v>
      </c>
      <c r="U3" s="1" t="s">
        <v>32</v>
      </c>
      <c r="V3" s="1" t="s">
        <v>33</v>
      </c>
    </row>
    <row r="4">
      <c r="A4" s="1" t="s">
        <v>34</v>
      </c>
      <c r="B4" s="1">
        <v>246434.0</v>
      </c>
      <c r="C4" s="1" t="s">
        <v>35</v>
      </c>
      <c r="D4" s="2" t="s">
        <v>36</v>
      </c>
      <c r="E4" s="1" t="s">
        <v>37</v>
      </c>
      <c r="F4" s="1" t="s">
        <v>38</v>
      </c>
      <c r="G4" s="1">
        <v>0.0</v>
      </c>
      <c r="I4" s="1">
        <v>4492.0</v>
      </c>
      <c r="J4" s="1">
        <v>730.0</v>
      </c>
      <c r="K4" s="1">
        <v>703.0</v>
      </c>
      <c r="L4" s="1">
        <f t="shared" si="1"/>
        <v>0.9630136986</v>
      </c>
      <c r="N4" s="1">
        <v>3240.0</v>
      </c>
      <c r="O4" s="1">
        <v>0.0</v>
      </c>
      <c r="Q4" s="3" t="s">
        <v>39</v>
      </c>
      <c r="R4" s="4">
        <f>MIN(B2:B1001)</f>
        <v>18350</v>
      </c>
      <c r="S4" s="4">
        <f>QUARTILE(B2:B1001, 1)</f>
        <v>21327</v>
      </c>
      <c r="T4" s="4">
        <f>MEDIAN(B2:B1001)</f>
        <v>26092.5</v>
      </c>
      <c r="U4" s="4">
        <f>QUARTILE(B2:B1001, 3)</f>
        <v>37224</v>
      </c>
      <c r="V4" s="4">
        <f>MAX(B2:B1001)</f>
        <v>352024</v>
      </c>
    </row>
    <row r="5">
      <c r="A5" s="1" t="s">
        <v>40</v>
      </c>
      <c r="B5" s="1">
        <v>230608.0</v>
      </c>
      <c r="C5" s="1" t="s">
        <v>41</v>
      </c>
      <c r="D5" s="2" t="s">
        <v>42</v>
      </c>
      <c r="E5" s="1" t="s">
        <v>43</v>
      </c>
      <c r="F5" s="1" t="s">
        <v>44</v>
      </c>
      <c r="G5" s="1">
        <v>0.0</v>
      </c>
      <c r="I5" s="1">
        <v>315.0</v>
      </c>
      <c r="J5" s="1">
        <v>343.0</v>
      </c>
      <c r="K5" s="1">
        <v>306.0</v>
      </c>
      <c r="L5" s="1">
        <f t="shared" si="1"/>
        <v>0.8921282799</v>
      </c>
      <c r="N5" s="1">
        <v>2271.0</v>
      </c>
      <c r="O5" s="1">
        <v>0.0</v>
      </c>
    </row>
    <row r="6">
      <c r="A6" s="1" t="s">
        <v>45</v>
      </c>
      <c r="B6" s="1">
        <v>216254.0</v>
      </c>
      <c r="C6" s="1" t="s">
        <v>46</v>
      </c>
      <c r="D6" s="2" t="s">
        <v>47</v>
      </c>
      <c r="E6" s="1" t="s">
        <v>48</v>
      </c>
      <c r="F6" s="1" t="s">
        <v>49</v>
      </c>
      <c r="G6" s="1">
        <v>0.0</v>
      </c>
      <c r="I6" s="1">
        <v>591.0</v>
      </c>
      <c r="J6" s="1">
        <v>311.0</v>
      </c>
      <c r="K6" s="1">
        <v>290.0</v>
      </c>
      <c r="L6" s="1">
        <f t="shared" si="1"/>
        <v>0.9324758842</v>
      </c>
      <c r="N6" s="1">
        <v>2967.0</v>
      </c>
      <c r="O6" s="1">
        <v>0.0</v>
      </c>
    </row>
    <row r="7">
      <c r="A7" s="1" t="s">
        <v>50</v>
      </c>
      <c r="B7" s="1">
        <v>208021.0</v>
      </c>
      <c r="C7" s="1" t="s">
        <v>51</v>
      </c>
      <c r="D7" s="2" t="s">
        <v>52</v>
      </c>
      <c r="E7" s="1" t="s">
        <v>53</v>
      </c>
      <c r="F7" s="1" t="s">
        <v>54</v>
      </c>
      <c r="G7" s="1">
        <v>0.0</v>
      </c>
      <c r="H7" s="1" t="s">
        <v>21</v>
      </c>
      <c r="I7" s="1">
        <v>517.0</v>
      </c>
      <c r="J7" s="1">
        <v>635.0</v>
      </c>
      <c r="K7" s="1">
        <v>537.0</v>
      </c>
      <c r="L7" s="1">
        <f t="shared" si="1"/>
        <v>0.8456692913</v>
      </c>
      <c r="N7" s="1">
        <v>1989.0</v>
      </c>
      <c r="O7" s="1">
        <v>0.0</v>
      </c>
    </row>
    <row r="8">
      <c r="A8" s="1" t="s">
        <v>55</v>
      </c>
      <c r="B8" s="1">
        <v>206758.0</v>
      </c>
      <c r="C8" s="1" t="s">
        <v>56</v>
      </c>
      <c r="D8" s="2" t="s">
        <v>57</v>
      </c>
      <c r="E8" s="1" t="s">
        <v>58</v>
      </c>
      <c r="F8" s="1" t="s">
        <v>59</v>
      </c>
      <c r="G8" s="1">
        <v>0.0</v>
      </c>
      <c r="H8" s="1" t="s">
        <v>60</v>
      </c>
      <c r="I8" s="1">
        <v>1870.0</v>
      </c>
      <c r="J8" s="1">
        <v>398.0</v>
      </c>
      <c r="K8" s="1">
        <v>396.0</v>
      </c>
      <c r="L8" s="1">
        <f t="shared" si="1"/>
        <v>0.9949748744</v>
      </c>
      <c r="N8" s="1">
        <v>2349.0</v>
      </c>
      <c r="O8" s="1">
        <v>0.0</v>
      </c>
    </row>
    <row r="9">
      <c r="A9" s="1" t="s">
        <v>61</v>
      </c>
      <c r="B9" s="1">
        <v>198861.0</v>
      </c>
      <c r="C9" s="1" t="s">
        <v>62</v>
      </c>
      <c r="D9" s="2" t="s">
        <v>63</v>
      </c>
      <c r="E9" s="1" t="s">
        <v>64</v>
      </c>
      <c r="F9" s="1" t="s">
        <v>65</v>
      </c>
      <c r="G9" s="1">
        <v>241.0</v>
      </c>
      <c r="H9" s="1" t="s">
        <v>21</v>
      </c>
      <c r="I9" s="1">
        <v>1100.0</v>
      </c>
      <c r="J9" s="1">
        <v>9855.0</v>
      </c>
      <c r="K9" s="1">
        <v>9524.0</v>
      </c>
      <c r="L9" s="1">
        <f t="shared" si="1"/>
        <v>0.9664129883</v>
      </c>
      <c r="M9" s="1" t="s">
        <v>66</v>
      </c>
      <c r="N9" s="1">
        <v>3314.0</v>
      </c>
      <c r="O9" s="1">
        <v>0.0</v>
      </c>
      <c r="P9" s="1">
        <v>2.0</v>
      </c>
    </row>
    <row r="10">
      <c r="A10" s="1" t="s">
        <v>67</v>
      </c>
      <c r="B10" s="1">
        <v>194148.0</v>
      </c>
      <c r="C10" s="1" t="s">
        <v>68</v>
      </c>
      <c r="D10" s="2" t="s">
        <v>69</v>
      </c>
      <c r="E10" s="1" t="s">
        <v>70</v>
      </c>
      <c r="F10" s="1" t="s">
        <v>71</v>
      </c>
      <c r="G10" s="1">
        <v>0.0</v>
      </c>
      <c r="H10" s="1" t="s">
        <v>60</v>
      </c>
      <c r="I10" s="1">
        <v>193.0</v>
      </c>
      <c r="J10" s="1">
        <v>231.0</v>
      </c>
      <c r="K10" s="1">
        <v>67.0</v>
      </c>
      <c r="L10" s="1">
        <f t="shared" si="1"/>
        <v>0.29004329</v>
      </c>
      <c r="N10" s="1">
        <v>2006.0</v>
      </c>
      <c r="O10" s="1">
        <v>0.0</v>
      </c>
    </row>
    <row r="11">
      <c r="A11" s="1" t="s">
        <v>72</v>
      </c>
      <c r="B11" s="1">
        <v>193759.0</v>
      </c>
      <c r="C11" s="1" t="s">
        <v>73</v>
      </c>
      <c r="D11" s="2" t="s">
        <v>74</v>
      </c>
      <c r="E11" s="1" t="s">
        <v>75</v>
      </c>
      <c r="F11" s="1" t="s">
        <v>76</v>
      </c>
      <c r="G11" s="1">
        <v>99.0</v>
      </c>
      <c r="H11" s="1" t="s">
        <v>77</v>
      </c>
      <c r="I11" s="1">
        <v>8427.0</v>
      </c>
      <c r="J11" s="1">
        <v>11666.0</v>
      </c>
      <c r="K11" s="1">
        <v>10892.0</v>
      </c>
      <c r="L11" s="1">
        <f t="shared" si="1"/>
        <v>0.9336533516</v>
      </c>
      <c r="M11" s="1" t="s">
        <v>78</v>
      </c>
      <c r="N11" s="1">
        <v>3380.0</v>
      </c>
      <c r="O11" s="1">
        <v>0.0</v>
      </c>
      <c r="P11" s="1">
        <v>72.0</v>
      </c>
    </row>
    <row r="12">
      <c r="A12" s="1" t="s">
        <v>79</v>
      </c>
      <c r="B12" s="1">
        <v>167338.0</v>
      </c>
      <c r="C12" s="1" t="s">
        <v>80</v>
      </c>
      <c r="D12" s="2" t="s">
        <v>81</v>
      </c>
      <c r="E12" s="1" t="s">
        <v>82</v>
      </c>
      <c r="F12" s="1" t="s">
        <v>83</v>
      </c>
      <c r="G12" s="1">
        <v>172.0</v>
      </c>
      <c r="H12" s="1" t="s">
        <v>84</v>
      </c>
      <c r="I12" s="1">
        <v>15001.0</v>
      </c>
      <c r="J12" s="1">
        <v>35415.0</v>
      </c>
      <c r="K12" s="1">
        <v>33301.0</v>
      </c>
      <c r="L12" s="1">
        <f t="shared" si="1"/>
        <v>0.9403077792</v>
      </c>
      <c r="M12" s="1" t="s">
        <v>85</v>
      </c>
      <c r="N12" s="1">
        <v>2483.0</v>
      </c>
      <c r="O12" s="1">
        <v>0.0</v>
      </c>
      <c r="P12" s="1">
        <v>3.0</v>
      </c>
    </row>
    <row r="13">
      <c r="A13" s="1" t="s">
        <v>86</v>
      </c>
      <c r="B13" s="1">
        <v>162406.0</v>
      </c>
      <c r="C13" s="1" t="s">
        <v>87</v>
      </c>
      <c r="D13" s="2" t="s">
        <v>88</v>
      </c>
      <c r="E13" s="1" t="s">
        <v>89</v>
      </c>
      <c r="F13" s="1" t="s">
        <v>90</v>
      </c>
      <c r="G13" s="1">
        <v>0.0</v>
      </c>
      <c r="I13" s="1">
        <v>91.0</v>
      </c>
      <c r="J13" s="1">
        <v>517.0</v>
      </c>
      <c r="K13" s="1">
        <v>345.0</v>
      </c>
      <c r="L13" s="1">
        <f t="shared" si="1"/>
        <v>0.667311412</v>
      </c>
      <c r="N13" s="1">
        <v>1569.0</v>
      </c>
      <c r="O13" s="1">
        <v>0.0</v>
      </c>
    </row>
    <row r="14">
      <c r="A14" s="1" t="s">
        <v>91</v>
      </c>
      <c r="B14" s="1">
        <v>159163.0</v>
      </c>
      <c r="C14" s="1" t="s">
        <v>92</v>
      </c>
      <c r="D14" s="2" t="s">
        <v>93</v>
      </c>
      <c r="E14" s="1" t="s">
        <v>94</v>
      </c>
      <c r="F14" s="1" t="s">
        <v>95</v>
      </c>
      <c r="G14" s="1">
        <v>79.0</v>
      </c>
      <c r="H14" s="1" t="s">
        <v>77</v>
      </c>
      <c r="I14" s="1">
        <v>7783.0</v>
      </c>
      <c r="J14" s="1">
        <v>21457.0</v>
      </c>
      <c r="K14" s="1">
        <v>21183.0</v>
      </c>
      <c r="L14" s="1">
        <f t="shared" si="1"/>
        <v>0.9872302745</v>
      </c>
      <c r="M14" s="1" t="s">
        <v>96</v>
      </c>
      <c r="N14" s="1">
        <v>4045.0</v>
      </c>
      <c r="O14" s="1">
        <v>0.0</v>
      </c>
      <c r="P14" s="1">
        <v>37.0</v>
      </c>
    </row>
    <row r="15">
      <c r="A15" s="1" t="s">
        <v>97</v>
      </c>
      <c r="B15" s="1">
        <v>158241.0</v>
      </c>
      <c r="C15" s="1" t="s">
        <v>98</v>
      </c>
      <c r="D15" s="2" t="s">
        <v>99</v>
      </c>
      <c r="E15" s="1" t="s">
        <v>100</v>
      </c>
      <c r="F15" s="1" t="s">
        <v>101</v>
      </c>
      <c r="G15" s="1">
        <v>0.0</v>
      </c>
      <c r="I15" s="1">
        <v>354.0</v>
      </c>
      <c r="J15" s="1">
        <v>902.0</v>
      </c>
      <c r="K15" s="1">
        <v>820.0</v>
      </c>
      <c r="L15" s="1">
        <f t="shared" si="1"/>
        <v>0.9090909091</v>
      </c>
      <c r="N15" s="1">
        <v>3204.0</v>
      </c>
      <c r="O15" s="1">
        <v>0.0</v>
      </c>
    </row>
    <row r="16">
      <c r="A16" s="1" t="s">
        <v>102</v>
      </c>
      <c r="B16" s="1">
        <v>155810.0</v>
      </c>
      <c r="C16" s="1" t="s">
        <v>103</v>
      </c>
      <c r="D16" s="2" t="s">
        <v>104</v>
      </c>
      <c r="E16" s="1" t="s">
        <v>105</v>
      </c>
      <c r="F16" s="1" t="s">
        <v>106</v>
      </c>
      <c r="G16" s="1">
        <v>0.0</v>
      </c>
      <c r="I16" s="1">
        <v>375.0</v>
      </c>
      <c r="J16" s="1">
        <v>552.0</v>
      </c>
      <c r="K16" s="1">
        <v>438.0</v>
      </c>
      <c r="L16" s="1">
        <f t="shared" si="1"/>
        <v>0.7934782609</v>
      </c>
      <c r="N16" s="1">
        <v>1654.0</v>
      </c>
      <c r="O16" s="1">
        <v>0.0</v>
      </c>
    </row>
    <row r="17">
      <c r="A17" s="1" t="s">
        <v>107</v>
      </c>
      <c r="B17" s="1">
        <v>149244.0</v>
      </c>
      <c r="C17" s="1" t="s">
        <v>108</v>
      </c>
      <c r="D17" s="2" t="s">
        <v>109</v>
      </c>
      <c r="E17" s="1" t="s">
        <v>110</v>
      </c>
      <c r="F17" s="1" t="s">
        <v>111</v>
      </c>
      <c r="G17" s="1">
        <v>0.0</v>
      </c>
      <c r="H17" s="1" t="s">
        <v>112</v>
      </c>
      <c r="I17" s="1">
        <v>2706.0</v>
      </c>
      <c r="J17" s="1">
        <v>4244.0</v>
      </c>
      <c r="K17" s="1">
        <v>4017.0</v>
      </c>
      <c r="L17" s="1">
        <f t="shared" si="1"/>
        <v>0.9465127238</v>
      </c>
      <c r="N17" s="1">
        <v>4745.0</v>
      </c>
      <c r="O17" s="1">
        <v>0.0</v>
      </c>
    </row>
    <row r="18">
      <c r="A18" s="1" t="s">
        <v>113</v>
      </c>
      <c r="B18" s="1">
        <v>149195.0</v>
      </c>
      <c r="C18" s="1" t="s">
        <v>114</v>
      </c>
      <c r="D18" s="2" t="s">
        <v>115</v>
      </c>
      <c r="E18" s="1" t="s">
        <v>116</v>
      </c>
      <c r="F18" s="1" t="s">
        <v>117</v>
      </c>
      <c r="G18" s="1">
        <v>0.0</v>
      </c>
      <c r="H18" s="1" t="s">
        <v>77</v>
      </c>
      <c r="I18" s="1">
        <v>267.0</v>
      </c>
      <c r="J18" s="1">
        <v>292.0</v>
      </c>
      <c r="K18" s="1">
        <v>190.0</v>
      </c>
      <c r="L18" s="1">
        <f t="shared" si="1"/>
        <v>0.6506849315</v>
      </c>
      <c r="N18" s="1">
        <v>1615.0</v>
      </c>
      <c r="O18" s="1">
        <v>0.0</v>
      </c>
    </row>
    <row r="19">
      <c r="A19" s="1" t="s">
        <v>118</v>
      </c>
      <c r="B19" s="1">
        <v>143834.0</v>
      </c>
      <c r="C19" s="1" t="s">
        <v>119</v>
      </c>
      <c r="D19" s="2" t="s">
        <v>120</v>
      </c>
      <c r="E19" s="1" t="s">
        <v>121</v>
      </c>
      <c r="F19" s="1" t="s">
        <v>122</v>
      </c>
      <c r="G19" s="1">
        <v>0.0</v>
      </c>
      <c r="H19" s="1" t="s">
        <v>123</v>
      </c>
      <c r="I19" s="1">
        <v>26782.0</v>
      </c>
      <c r="J19" s="1">
        <v>72255.0</v>
      </c>
      <c r="K19" s="1">
        <v>61383.0</v>
      </c>
      <c r="L19" s="1">
        <f t="shared" si="1"/>
        <v>0.8495329043</v>
      </c>
      <c r="N19" s="1">
        <v>2729.0</v>
      </c>
      <c r="O19" s="1">
        <v>0.0</v>
      </c>
    </row>
    <row r="20">
      <c r="A20" s="1" t="s">
        <v>124</v>
      </c>
      <c r="B20" s="1">
        <v>142547.0</v>
      </c>
      <c r="C20" s="1" t="s">
        <v>125</v>
      </c>
      <c r="D20" s="2" t="s">
        <v>126</v>
      </c>
      <c r="E20" s="1" t="s">
        <v>127</v>
      </c>
      <c r="F20" s="1" t="s">
        <v>128</v>
      </c>
      <c r="G20" s="1">
        <v>0.0</v>
      </c>
      <c r="H20" s="1" t="s">
        <v>60</v>
      </c>
      <c r="I20" s="1">
        <v>1870.0</v>
      </c>
      <c r="J20" s="1">
        <v>1057.0</v>
      </c>
      <c r="K20" s="1">
        <v>1029.0</v>
      </c>
      <c r="L20" s="1">
        <f t="shared" si="1"/>
        <v>0.9735099338</v>
      </c>
      <c r="N20" s="1">
        <v>2231.0</v>
      </c>
      <c r="O20" s="1">
        <v>0.0</v>
      </c>
    </row>
    <row r="21">
      <c r="A21" s="1" t="s">
        <v>129</v>
      </c>
      <c r="B21" s="1">
        <v>138922.0</v>
      </c>
      <c r="C21" s="1" t="s">
        <v>130</v>
      </c>
      <c r="D21" s="2" t="s">
        <v>131</v>
      </c>
      <c r="E21" s="1" t="s">
        <v>132</v>
      </c>
      <c r="F21" s="1" t="s">
        <v>133</v>
      </c>
      <c r="G21" s="1">
        <v>0.0</v>
      </c>
      <c r="H21" s="1" t="s">
        <v>60</v>
      </c>
      <c r="I21" s="1">
        <v>527.0</v>
      </c>
      <c r="J21" s="1">
        <v>381.0</v>
      </c>
      <c r="K21" s="1">
        <v>357.0</v>
      </c>
      <c r="L21" s="1">
        <f t="shared" si="1"/>
        <v>0.937007874</v>
      </c>
      <c r="N21" s="1">
        <v>2981.0</v>
      </c>
      <c r="O21" s="1">
        <v>0.0</v>
      </c>
    </row>
    <row r="22">
      <c r="A22" s="1" t="s">
        <v>134</v>
      </c>
      <c r="B22" s="1">
        <v>137506.0</v>
      </c>
      <c r="C22" s="1" t="s">
        <v>135</v>
      </c>
      <c r="D22" s="2" t="s">
        <v>136</v>
      </c>
      <c r="E22" s="1" t="s">
        <v>137</v>
      </c>
      <c r="F22" s="1" t="s">
        <v>138</v>
      </c>
      <c r="G22" s="1">
        <v>0.0</v>
      </c>
      <c r="I22" s="1">
        <v>1522.0</v>
      </c>
      <c r="J22" s="1">
        <v>0.0</v>
      </c>
      <c r="K22" s="1">
        <v>0.0</v>
      </c>
      <c r="L22" s="1" t="str">
        <f t="shared" si="1"/>
        <v/>
      </c>
      <c r="N22" s="1">
        <v>4308.0</v>
      </c>
      <c r="O22" s="1">
        <v>0.0</v>
      </c>
    </row>
    <row r="23">
      <c r="A23" s="1" t="s">
        <v>139</v>
      </c>
      <c r="B23" s="1">
        <v>136814.0</v>
      </c>
      <c r="C23" s="1" t="s">
        <v>140</v>
      </c>
      <c r="D23" s="2" t="s">
        <v>141</v>
      </c>
      <c r="E23" s="1" t="s">
        <v>142</v>
      </c>
      <c r="F23" s="1" t="s">
        <v>44</v>
      </c>
      <c r="G23" s="1">
        <v>0.0</v>
      </c>
      <c r="H23" s="1" t="s">
        <v>143</v>
      </c>
      <c r="I23" s="1">
        <v>9.0</v>
      </c>
      <c r="J23" s="1">
        <v>0.0</v>
      </c>
      <c r="K23" s="1">
        <v>0.0</v>
      </c>
      <c r="L23" s="1" t="str">
        <f t="shared" si="1"/>
        <v/>
      </c>
      <c r="N23" s="1">
        <v>4008.0</v>
      </c>
      <c r="O23" s="1">
        <v>0.0</v>
      </c>
      <c r="Q23" s="1" t="s">
        <v>28</v>
      </c>
      <c r="R23" s="1" t="s">
        <v>29</v>
      </c>
      <c r="S23" s="1" t="s">
        <v>30</v>
      </c>
      <c r="T23" s="1" t="s">
        <v>31</v>
      </c>
      <c r="U23" s="1" t="s">
        <v>32</v>
      </c>
      <c r="V23" s="1" t="s">
        <v>33</v>
      </c>
    </row>
    <row r="24">
      <c r="A24" s="1" t="s">
        <v>144</v>
      </c>
      <c r="B24" s="1">
        <v>135768.0</v>
      </c>
      <c r="C24" s="1" t="s">
        <v>145</v>
      </c>
      <c r="D24" s="2" t="s">
        <v>146</v>
      </c>
      <c r="E24" s="1" t="s">
        <v>147</v>
      </c>
      <c r="F24" s="1" t="s">
        <v>148</v>
      </c>
      <c r="G24" s="1">
        <v>77.0</v>
      </c>
      <c r="H24" s="1" t="s">
        <v>21</v>
      </c>
      <c r="I24" s="1">
        <v>11199.0</v>
      </c>
      <c r="J24" s="1">
        <v>140348.0</v>
      </c>
      <c r="K24" s="1">
        <v>133179.0</v>
      </c>
      <c r="L24" s="1">
        <f t="shared" si="1"/>
        <v>0.9489198279</v>
      </c>
      <c r="M24" s="1" t="s">
        <v>149</v>
      </c>
      <c r="N24" s="1">
        <v>2548.0</v>
      </c>
      <c r="O24" s="1">
        <v>0.0</v>
      </c>
      <c r="P24" s="1">
        <v>10.0</v>
      </c>
      <c r="Q24" s="3" t="s">
        <v>150</v>
      </c>
      <c r="R24" s="4">
        <f>MIN(G2:G1001)</f>
        <v>0</v>
      </c>
      <c r="S24" s="4">
        <f>QUARTILE(G2:G1001, 1)</f>
        <v>0</v>
      </c>
      <c r="T24" s="4">
        <f>MEDIAN(G2:G1001)</f>
        <v>19</v>
      </c>
      <c r="U24" s="4">
        <f>QUARTILE(G2:G1001, 3)</f>
        <v>80</v>
      </c>
      <c r="V24" s="4">
        <f>MAX(G2:G1001)</f>
        <v>2352</v>
      </c>
    </row>
    <row r="25">
      <c r="A25" s="1" t="s">
        <v>151</v>
      </c>
      <c r="B25" s="1">
        <v>126573.0</v>
      </c>
      <c r="C25" s="1" t="s">
        <v>152</v>
      </c>
      <c r="D25" s="2" t="s">
        <v>153</v>
      </c>
      <c r="E25" s="1" t="s">
        <v>154</v>
      </c>
      <c r="F25" s="1" t="s">
        <v>155</v>
      </c>
      <c r="G25" s="1">
        <v>0.0</v>
      </c>
      <c r="H25" s="1" t="s">
        <v>156</v>
      </c>
      <c r="I25" s="1">
        <v>706.0</v>
      </c>
      <c r="J25" s="1">
        <v>815.0</v>
      </c>
      <c r="K25" s="1">
        <v>751.0</v>
      </c>
      <c r="L25" s="1">
        <f t="shared" si="1"/>
        <v>0.9214723926</v>
      </c>
      <c r="N25" s="1">
        <v>1571.0</v>
      </c>
      <c r="O25" s="1">
        <v>0.0</v>
      </c>
    </row>
    <row r="26">
      <c r="A26" s="1" t="s">
        <v>157</v>
      </c>
      <c r="B26" s="1">
        <v>126544.0</v>
      </c>
      <c r="C26" s="1" t="s">
        <v>158</v>
      </c>
      <c r="D26" s="2" t="s">
        <v>159</v>
      </c>
      <c r="E26" s="1" t="s">
        <v>160</v>
      </c>
      <c r="F26" s="1" t="s">
        <v>161</v>
      </c>
      <c r="G26" s="1">
        <v>0.0</v>
      </c>
      <c r="H26" s="1" t="s">
        <v>77</v>
      </c>
      <c r="I26" s="1">
        <v>780.0</v>
      </c>
      <c r="J26" s="1">
        <v>1183.0</v>
      </c>
      <c r="K26" s="1">
        <v>1095.0</v>
      </c>
      <c r="L26" s="1">
        <f t="shared" si="1"/>
        <v>0.9256128487</v>
      </c>
      <c r="N26" s="1">
        <v>3584.0</v>
      </c>
      <c r="O26" s="1">
        <v>0.0</v>
      </c>
    </row>
    <row r="27">
      <c r="A27" s="1" t="s">
        <v>162</v>
      </c>
      <c r="B27" s="1">
        <v>123086.0</v>
      </c>
      <c r="C27" s="1" t="s">
        <v>163</v>
      </c>
      <c r="D27" s="2" t="s">
        <v>164</v>
      </c>
      <c r="E27" s="1" t="s">
        <v>165</v>
      </c>
      <c r="F27" s="1" t="s">
        <v>166</v>
      </c>
      <c r="G27" s="1">
        <v>0.0</v>
      </c>
      <c r="H27" s="1" t="s">
        <v>60</v>
      </c>
      <c r="I27" s="1">
        <v>12.0</v>
      </c>
      <c r="J27" s="1">
        <v>572.0</v>
      </c>
      <c r="K27" s="1">
        <v>94.0</v>
      </c>
      <c r="L27" s="1">
        <f t="shared" si="1"/>
        <v>0.1643356643</v>
      </c>
      <c r="N27" s="1">
        <v>1638.0</v>
      </c>
      <c r="O27" s="1">
        <v>0.0</v>
      </c>
    </row>
    <row r="28">
      <c r="A28" s="1" t="s">
        <v>167</v>
      </c>
      <c r="B28" s="1">
        <v>122363.0</v>
      </c>
      <c r="C28" s="1" t="s">
        <v>168</v>
      </c>
      <c r="D28" s="2" t="s">
        <v>169</v>
      </c>
      <c r="E28" s="1" t="s">
        <v>170</v>
      </c>
      <c r="F28" s="1" t="s">
        <v>171</v>
      </c>
      <c r="G28" s="1">
        <v>0.0</v>
      </c>
      <c r="I28" s="1">
        <v>221.0</v>
      </c>
      <c r="J28" s="1">
        <v>575.0</v>
      </c>
      <c r="K28" s="1">
        <v>568.0</v>
      </c>
      <c r="L28" s="1">
        <f t="shared" si="1"/>
        <v>0.987826087</v>
      </c>
      <c r="N28" s="1">
        <v>3035.0</v>
      </c>
      <c r="O28" s="1">
        <v>0.0</v>
      </c>
    </row>
    <row r="29">
      <c r="A29" s="1" t="s">
        <v>172</v>
      </c>
      <c r="B29" s="1">
        <v>112729.0</v>
      </c>
      <c r="C29" s="1" t="s">
        <v>173</v>
      </c>
      <c r="D29" s="2" t="s">
        <v>174</v>
      </c>
      <c r="E29" s="1" t="s">
        <v>175</v>
      </c>
      <c r="F29" s="1" t="s">
        <v>176</v>
      </c>
      <c r="G29" s="1">
        <v>341.0</v>
      </c>
      <c r="H29" s="1" t="s">
        <v>60</v>
      </c>
      <c r="I29" s="1">
        <v>1571.0</v>
      </c>
      <c r="J29" s="1">
        <v>25145.0</v>
      </c>
      <c r="K29" s="1">
        <v>21283.0</v>
      </c>
      <c r="L29" s="1">
        <f t="shared" si="1"/>
        <v>0.8464108173</v>
      </c>
      <c r="M29" s="1" t="s">
        <v>177</v>
      </c>
      <c r="N29" s="1">
        <v>4316.0</v>
      </c>
      <c r="O29" s="1">
        <v>0.0</v>
      </c>
      <c r="P29" s="1">
        <v>252.0</v>
      </c>
    </row>
    <row r="30">
      <c r="A30" s="1" t="s">
        <v>178</v>
      </c>
      <c r="B30" s="1">
        <v>109513.0</v>
      </c>
      <c r="C30" s="1" t="s">
        <v>179</v>
      </c>
      <c r="D30" s="2" t="s">
        <v>180</v>
      </c>
      <c r="E30" s="1" t="s">
        <v>181</v>
      </c>
      <c r="F30" s="1" t="s">
        <v>182</v>
      </c>
      <c r="G30" s="1">
        <v>1.0</v>
      </c>
      <c r="H30" s="1" t="s">
        <v>183</v>
      </c>
      <c r="I30" s="1">
        <v>207.0</v>
      </c>
      <c r="J30" s="1">
        <v>483.0</v>
      </c>
      <c r="K30" s="1">
        <v>314.0</v>
      </c>
      <c r="L30" s="1">
        <f t="shared" si="1"/>
        <v>0.6501035197</v>
      </c>
      <c r="M30" s="1" t="s">
        <v>184</v>
      </c>
      <c r="N30" s="1">
        <v>918.0</v>
      </c>
      <c r="O30" s="1">
        <v>0.0</v>
      </c>
      <c r="P30" s="1">
        <v>289.0</v>
      </c>
    </row>
    <row r="31">
      <c r="A31" s="1" t="s">
        <v>185</v>
      </c>
      <c r="B31" s="1">
        <v>109360.0</v>
      </c>
      <c r="C31" s="1" t="s">
        <v>186</v>
      </c>
      <c r="D31" s="2" t="s">
        <v>187</v>
      </c>
      <c r="E31" s="1" t="s">
        <v>188</v>
      </c>
      <c r="F31" s="1" t="s">
        <v>189</v>
      </c>
      <c r="G31" s="1">
        <v>0.0</v>
      </c>
      <c r="I31" s="1">
        <v>304.0</v>
      </c>
      <c r="J31" s="1">
        <v>209.0</v>
      </c>
      <c r="K31" s="1">
        <v>116.0</v>
      </c>
      <c r="L31" s="1">
        <f t="shared" si="1"/>
        <v>0.5550239234</v>
      </c>
      <c r="N31" s="1">
        <v>2654.0</v>
      </c>
      <c r="O31" s="1">
        <v>0.0</v>
      </c>
    </row>
    <row r="32">
      <c r="A32" s="1" t="s">
        <v>190</v>
      </c>
      <c r="B32" s="1">
        <v>104425.0</v>
      </c>
      <c r="C32" s="1" t="s">
        <v>191</v>
      </c>
      <c r="D32" s="2" t="s">
        <v>192</v>
      </c>
      <c r="E32" s="1" t="s">
        <v>193</v>
      </c>
      <c r="F32" s="1" t="s">
        <v>194</v>
      </c>
      <c r="G32" s="1">
        <v>210.0</v>
      </c>
      <c r="H32" s="1" t="s">
        <v>77</v>
      </c>
      <c r="I32" s="1">
        <v>646.0</v>
      </c>
      <c r="J32" s="1">
        <v>23080.0</v>
      </c>
      <c r="K32" s="1">
        <v>21181.0</v>
      </c>
      <c r="L32" s="1">
        <f t="shared" si="1"/>
        <v>0.9177209705</v>
      </c>
      <c r="M32" s="1" t="s">
        <v>195</v>
      </c>
      <c r="N32" s="1">
        <v>2785.0</v>
      </c>
      <c r="O32" s="1">
        <v>0.0</v>
      </c>
      <c r="P32" s="1">
        <v>3.0</v>
      </c>
    </row>
    <row r="33">
      <c r="A33" s="1" t="s">
        <v>196</v>
      </c>
      <c r="B33" s="1">
        <v>103345.0</v>
      </c>
      <c r="C33" s="1" t="s">
        <v>197</v>
      </c>
      <c r="D33" s="2" t="s">
        <v>198</v>
      </c>
      <c r="E33" s="1" t="s">
        <v>199</v>
      </c>
      <c r="F33" s="1" t="s">
        <v>200</v>
      </c>
      <c r="G33" s="1">
        <v>1036.0</v>
      </c>
      <c r="H33" s="1" t="s">
        <v>84</v>
      </c>
      <c r="I33" s="1">
        <v>15497.0</v>
      </c>
      <c r="J33" s="1">
        <v>17356.0</v>
      </c>
      <c r="K33" s="1">
        <v>15761.0</v>
      </c>
      <c r="L33" s="1">
        <f t="shared" si="1"/>
        <v>0.9081009449</v>
      </c>
      <c r="M33" s="1" t="s">
        <v>201</v>
      </c>
      <c r="N33" s="1">
        <v>3422.0</v>
      </c>
      <c r="O33" s="1">
        <v>0.0</v>
      </c>
      <c r="P33" s="1">
        <v>1.0</v>
      </c>
    </row>
    <row r="34">
      <c r="A34" s="1" t="s">
        <v>202</v>
      </c>
      <c r="B34" s="1">
        <v>103110.0</v>
      </c>
      <c r="C34" s="1" t="s">
        <v>203</v>
      </c>
      <c r="D34" s="2" t="s">
        <v>204</v>
      </c>
      <c r="E34" s="1" t="s">
        <v>205</v>
      </c>
      <c r="F34" s="1" t="s">
        <v>206</v>
      </c>
      <c r="G34" s="1">
        <v>0.0</v>
      </c>
      <c r="H34" s="1" t="s">
        <v>207</v>
      </c>
      <c r="I34" s="1">
        <v>1.0</v>
      </c>
      <c r="J34" s="1">
        <v>51634.0</v>
      </c>
      <c r="K34" s="1">
        <v>44067.0</v>
      </c>
      <c r="L34" s="1">
        <f t="shared" si="1"/>
        <v>0.8534492776</v>
      </c>
      <c r="N34" s="1">
        <v>2928.0</v>
      </c>
      <c r="O34" s="1">
        <v>0.0</v>
      </c>
    </row>
    <row r="35">
      <c r="A35" s="1" t="s">
        <v>208</v>
      </c>
      <c r="B35" s="1">
        <v>102499.0</v>
      </c>
      <c r="C35" s="1" t="s">
        <v>209</v>
      </c>
      <c r="D35" s="2" t="s">
        <v>210</v>
      </c>
      <c r="E35" s="1" t="s">
        <v>211</v>
      </c>
      <c r="F35" s="1" t="s">
        <v>212</v>
      </c>
      <c r="G35" s="1">
        <v>186.0</v>
      </c>
      <c r="H35" s="1" t="s">
        <v>77</v>
      </c>
      <c r="I35" s="1">
        <v>439.0</v>
      </c>
      <c r="J35" s="1">
        <v>2111.0</v>
      </c>
      <c r="K35" s="1">
        <v>2108.0</v>
      </c>
      <c r="L35" s="1">
        <f t="shared" si="1"/>
        <v>0.9985788726</v>
      </c>
      <c r="M35" s="1" t="s">
        <v>213</v>
      </c>
      <c r="N35" s="1">
        <v>4350.0</v>
      </c>
      <c r="O35" s="1">
        <v>0.0</v>
      </c>
      <c r="P35" s="1">
        <v>53.0</v>
      </c>
    </row>
    <row r="36">
      <c r="A36" s="1" t="s">
        <v>214</v>
      </c>
      <c r="B36" s="1">
        <v>101781.0</v>
      </c>
      <c r="C36" s="1" t="s">
        <v>215</v>
      </c>
      <c r="D36" s="2" t="s">
        <v>216</v>
      </c>
      <c r="E36" s="1" t="s">
        <v>217</v>
      </c>
      <c r="F36" s="1" t="s">
        <v>218</v>
      </c>
      <c r="G36" s="1">
        <v>4.0</v>
      </c>
      <c r="H36" s="1" t="s">
        <v>77</v>
      </c>
      <c r="I36" s="1">
        <v>752.0</v>
      </c>
      <c r="J36" s="1">
        <v>277.0</v>
      </c>
      <c r="K36" s="1">
        <v>277.0</v>
      </c>
      <c r="L36" s="1">
        <f t="shared" si="1"/>
        <v>1</v>
      </c>
      <c r="M36" s="1" t="s">
        <v>219</v>
      </c>
      <c r="N36" s="1">
        <v>1730.0</v>
      </c>
      <c r="O36" s="1">
        <v>0.0</v>
      </c>
      <c r="P36" s="1">
        <v>1359.0</v>
      </c>
    </row>
    <row r="37">
      <c r="A37" s="1" t="s">
        <v>220</v>
      </c>
      <c r="B37" s="1">
        <v>99775.0</v>
      </c>
      <c r="C37" s="1" t="s">
        <v>221</v>
      </c>
      <c r="D37" s="2" t="s">
        <v>222</v>
      </c>
      <c r="E37" s="1" t="s">
        <v>223</v>
      </c>
      <c r="F37" s="1" t="s">
        <v>224</v>
      </c>
      <c r="G37" s="1">
        <v>0.0</v>
      </c>
      <c r="H37" s="1" t="s">
        <v>77</v>
      </c>
      <c r="I37" s="1">
        <v>1908.0</v>
      </c>
      <c r="J37" s="1">
        <v>712.0</v>
      </c>
      <c r="K37" s="1">
        <v>635.0</v>
      </c>
      <c r="L37" s="1">
        <f t="shared" si="1"/>
        <v>0.8918539326</v>
      </c>
      <c r="N37" s="1">
        <v>2642.0</v>
      </c>
      <c r="O37" s="1">
        <v>0.0</v>
      </c>
    </row>
    <row r="38">
      <c r="A38" s="1" t="s">
        <v>225</v>
      </c>
      <c r="B38" s="1">
        <v>96631.0</v>
      </c>
      <c r="C38" s="1" t="s">
        <v>226</v>
      </c>
      <c r="D38" s="2" t="s">
        <v>227</v>
      </c>
      <c r="E38" s="1" t="s">
        <v>228</v>
      </c>
      <c r="F38" s="1" t="s">
        <v>229</v>
      </c>
      <c r="G38" s="1">
        <v>83.0</v>
      </c>
      <c r="H38" s="1" t="s">
        <v>77</v>
      </c>
      <c r="I38" s="1">
        <v>1941.0</v>
      </c>
      <c r="J38" s="1">
        <v>7830.0</v>
      </c>
      <c r="K38" s="1">
        <v>6414.0</v>
      </c>
      <c r="L38" s="1">
        <f t="shared" si="1"/>
        <v>0.8191570881</v>
      </c>
      <c r="M38" s="1" t="s">
        <v>230</v>
      </c>
      <c r="N38" s="1">
        <v>2230.0</v>
      </c>
      <c r="O38" s="1">
        <v>0.0</v>
      </c>
      <c r="P38" s="1">
        <v>135.0</v>
      </c>
    </row>
    <row r="39">
      <c r="A39" s="1" t="s">
        <v>231</v>
      </c>
      <c r="B39" s="1">
        <v>95361.0</v>
      </c>
      <c r="C39" s="1" t="s">
        <v>232</v>
      </c>
      <c r="D39" s="2" t="s">
        <v>233</v>
      </c>
      <c r="E39" s="1" t="s">
        <v>234</v>
      </c>
      <c r="F39" s="1" t="s">
        <v>235</v>
      </c>
      <c r="G39" s="1">
        <v>39.0</v>
      </c>
      <c r="H39" s="1" t="s">
        <v>77</v>
      </c>
      <c r="I39" s="1">
        <v>578.0</v>
      </c>
      <c r="J39" s="1">
        <v>3752.0</v>
      </c>
      <c r="K39" s="1">
        <v>3609.0</v>
      </c>
      <c r="L39" s="1">
        <f t="shared" si="1"/>
        <v>0.9618869936</v>
      </c>
      <c r="M39" s="1" t="s">
        <v>236</v>
      </c>
      <c r="N39" s="1">
        <v>2929.0</v>
      </c>
      <c r="O39" s="1">
        <v>0.0</v>
      </c>
      <c r="P39" s="1">
        <v>86.0</v>
      </c>
    </row>
    <row r="40">
      <c r="A40" s="1" t="s">
        <v>237</v>
      </c>
      <c r="B40" s="1">
        <v>95169.0</v>
      </c>
      <c r="C40" s="1" t="s">
        <v>238</v>
      </c>
      <c r="D40" s="2" t="s">
        <v>239</v>
      </c>
      <c r="E40" s="1" t="s">
        <v>240</v>
      </c>
      <c r="F40" s="1" t="s">
        <v>241</v>
      </c>
      <c r="G40" s="1">
        <v>3.0</v>
      </c>
      <c r="I40" s="1">
        <v>280.0</v>
      </c>
      <c r="J40" s="1">
        <v>0.0</v>
      </c>
      <c r="K40" s="1">
        <v>0.0</v>
      </c>
      <c r="L40" s="1" t="str">
        <f t="shared" si="1"/>
        <v/>
      </c>
      <c r="M40" s="1" t="s">
        <v>242</v>
      </c>
      <c r="N40" s="1">
        <v>3216.0</v>
      </c>
      <c r="O40" s="1">
        <v>0.0</v>
      </c>
      <c r="P40" s="1">
        <v>1389.0</v>
      </c>
    </row>
    <row r="41">
      <c r="A41" s="1" t="s">
        <v>243</v>
      </c>
      <c r="B41" s="1">
        <v>91574.0</v>
      </c>
      <c r="C41" s="1" t="s">
        <v>244</v>
      </c>
      <c r="D41" s="2" t="s">
        <v>245</v>
      </c>
      <c r="E41" s="1" t="s">
        <v>246</v>
      </c>
      <c r="F41" s="1" t="s">
        <v>247</v>
      </c>
      <c r="G41" s="1">
        <v>1530.0</v>
      </c>
      <c r="H41" s="1" t="s">
        <v>77</v>
      </c>
      <c r="I41" s="1">
        <v>9740.0</v>
      </c>
      <c r="J41" s="1">
        <v>13409.0</v>
      </c>
      <c r="K41" s="1">
        <v>12309.0</v>
      </c>
      <c r="L41" s="1">
        <f t="shared" si="1"/>
        <v>0.9179655455</v>
      </c>
      <c r="M41" s="1" t="s">
        <v>248</v>
      </c>
      <c r="N41" s="1">
        <v>2150.0</v>
      </c>
      <c r="O41" s="1">
        <v>0.0</v>
      </c>
      <c r="P41" s="1">
        <v>1.0</v>
      </c>
    </row>
    <row r="42">
      <c r="A42" s="1" t="s">
        <v>249</v>
      </c>
      <c r="B42" s="1">
        <v>91455.0</v>
      </c>
      <c r="C42" s="1" t="s">
        <v>250</v>
      </c>
      <c r="D42" s="2" t="s">
        <v>251</v>
      </c>
      <c r="E42" s="1" t="s">
        <v>252</v>
      </c>
      <c r="F42" s="1" t="s">
        <v>253</v>
      </c>
      <c r="G42" s="1">
        <v>550.0</v>
      </c>
      <c r="H42" s="1" t="s">
        <v>207</v>
      </c>
      <c r="I42" s="1">
        <v>52294.0</v>
      </c>
      <c r="J42" s="1">
        <v>41443.0</v>
      </c>
      <c r="K42" s="1">
        <v>39814.0</v>
      </c>
      <c r="L42" s="1">
        <f t="shared" si="1"/>
        <v>0.960693</v>
      </c>
      <c r="M42" s="1" t="s">
        <v>254</v>
      </c>
      <c r="N42" s="1">
        <v>3002.0</v>
      </c>
      <c r="O42" s="1">
        <v>0.0</v>
      </c>
      <c r="P42" s="1">
        <v>2.0</v>
      </c>
    </row>
    <row r="43">
      <c r="A43" s="1" t="s">
        <v>255</v>
      </c>
      <c r="B43" s="1">
        <v>89720.0</v>
      </c>
      <c r="C43" s="1" t="s">
        <v>256</v>
      </c>
      <c r="D43" s="2" t="s">
        <v>257</v>
      </c>
      <c r="E43" s="1" t="s">
        <v>258</v>
      </c>
      <c r="F43" s="1" t="s">
        <v>259</v>
      </c>
      <c r="G43" s="1">
        <v>303.0</v>
      </c>
      <c r="H43" s="1" t="s">
        <v>77</v>
      </c>
      <c r="I43" s="1">
        <v>4690.0</v>
      </c>
      <c r="J43" s="1">
        <v>14913.0</v>
      </c>
      <c r="K43" s="1">
        <v>13616.0</v>
      </c>
      <c r="L43" s="1">
        <f t="shared" si="1"/>
        <v>0.913028901</v>
      </c>
      <c r="M43" s="1" t="s">
        <v>260</v>
      </c>
      <c r="N43" s="1">
        <v>2829.0</v>
      </c>
      <c r="O43" s="1">
        <v>0.0</v>
      </c>
      <c r="P43" s="1">
        <v>1.0</v>
      </c>
      <c r="Q43" s="1" t="s">
        <v>28</v>
      </c>
      <c r="R43" s="1" t="s">
        <v>29</v>
      </c>
      <c r="S43" s="1" t="s">
        <v>30</v>
      </c>
      <c r="T43" s="1" t="s">
        <v>31</v>
      </c>
      <c r="U43" s="1" t="s">
        <v>32</v>
      </c>
      <c r="V43" s="1" t="s">
        <v>33</v>
      </c>
    </row>
    <row r="44">
      <c r="A44" s="1" t="s">
        <v>261</v>
      </c>
      <c r="B44" s="1">
        <v>86446.0</v>
      </c>
      <c r="C44" s="1" t="s">
        <v>262</v>
      </c>
      <c r="D44" s="2" t="s">
        <v>263</v>
      </c>
      <c r="E44" s="1" t="s">
        <v>264</v>
      </c>
      <c r="F44" s="1" t="s">
        <v>265</v>
      </c>
      <c r="G44" s="1">
        <v>0.0</v>
      </c>
      <c r="H44" s="1" t="s">
        <v>207</v>
      </c>
      <c r="I44" s="1">
        <v>2794.0</v>
      </c>
      <c r="J44" s="1">
        <v>464.0</v>
      </c>
      <c r="K44" s="1">
        <v>452.0</v>
      </c>
      <c r="L44" s="1">
        <f t="shared" si="1"/>
        <v>0.974137931</v>
      </c>
      <c r="N44" s="1">
        <v>2972.0</v>
      </c>
      <c r="O44" s="1">
        <v>0.0</v>
      </c>
      <c r="Q44" s="3" t="s">
        <v>266</v>
      </c>
      <c r="R44" s="4">
        <f>MIN(I2:I1001)</f>
        <v>0</v>
      </c>
      <c r="S44" s="4">
        <f>QUARTILE(I2:I1001, 1)</f>
        <v>122</v>
      </c>
      <c r="T44" s="4">
        <f>MEDIAN(I2:I1001)</f>
        <v>434.5</v>
      </c>
      <c r="U44" s="4">
        <f>QUARTILE(I2:I1001, 3)</f>
        <v>1484.25</v>
      </c>
      <c r="V44" s="4">
        <f>MAX(I2:I1001)</f>
        <v>101509</v>
      </c>
    </row>
    <row r="45">
      <c r="A45" s="1" t="s">
        <v>267</v>
      </c>
      <c r="B45" s="1">
        <v>84918.0</v>
      </c>
      <c r="C45" s="1" t="s">
        <v>268</v>
      </c>
      <c r="D45" s="2" t="s">
        <v>269</v>
      </c>
      <c r="E45" s="1" t="s">
        <v>270</v>
      </c>
      <c r="F45" s="1" t="s">
        <v>271</v>
      </c>
      <c r="G45" s="1">
        <v>80.0</v>
      </c>
      <c r="H45" s="1" t="s">
        <v>84</v>
      </c>
      <c r="I45" s="1">
        <v>2820.0</v>
      </c>
      <c r="J45" s="1">
        <v>10363.0</v>
      </c>
      <c r="K45" s="1">
        <v>8916.0</v>
      </c>
      <c r="L45" s="1">
        <f t="shared" si="1"/>
        <v>0.8603686191</v>
      </c>
      <c r="M45" s="1" t="s">
        <v>272</v>
      </c>
      <c r="N45" s="1">
        <v>1840.0</v>
      </c>
      <c r="O45" s="1">
        <v>0.0</v>
      </c>
      <c r="P45" s="1">
        <v>9.0</v>
      </c>
    </row>
    <row r="46">
      <c r="A46" s="1" t="s">
        <v>273</v>
      </c>
      <c r="B46" s="1">
        <v>84900.0</v>
      </c>
      <c r="C46" s="1" t="s">
        <v>274</v>
      </c>
      <c r="D46" s="2" t="s">
        <v>275</v>
      </c>
      <c r="E46" s="1" t="s">
        <v>276</v>
      </c>
      <c r="F46" s="1" t="s">
        <v>277</v>
      </c>
      <c r="G46" s="1">
        <v>190.0</v>
      </c>
      <c r="H46" s="1" t="s">
        <v>278</v>
      </c>
      <c r="I46" s="1">
        <v>6810.0</v>
      </c>
      <c r="J46" s="1">
        <v>6332.0</v>
      </c>
      <c r="K46" s="1">
        <v>5425.0</v>
      </c>
      <c r="L46" s="1">
        <f t="shared" si="1"/>
        <v>0.8567593178</v>
      </c>
      <c r="M46" s="1" t="s">
        <v>279</v>
      </c>
      <c r="N46" s="1">
        <v>1563.0</v>
      </c>
      <c r="O46" s="1">
        <v>0.0</v>
      </c>
      <c r="P46" s="1">
        <v>1.0</v>
      </c>
    </row>
    <row r="47">
      <c r="A47" s="1" t="s">
        <v>280</v>
      </c>
      <c r="B47" s="1">
        <v>84684.0</v>
      </c>
      <c r="C47" s="1" t="s">
        <v>281</v>
      </c>
      <c r="D47" s="2" t="s">
        <v>282</v>
      </c>
      <c r="E47" s="1" t="s">
        <v>283</v>
      </c>
      <c r="F47" s="1" t="s">
        <v>284</v>
      </c>
      <c r="G47" s="1">
        <v>135.0</v>
      </c>
      <c r="H47" s="1" t="s">
        <v>77</v>
      </c>
      <c r="I47" s="1">
        <v>9937.0</v>
      </c>
      <c r="J47" s="1">
        <v>11272.0</v>
      </c>
      <c r="K47" s="1">
        <v>10918.0</v>
      </c>
      <c r="L47" s="1">
        <f t="shared" si="1"/>
        <v>0.968594748</v>
      </c>
      <c r="M47" s="1" t="s">
        <v>285</v>
      </c>
      <c r="N47" s="1">
        <v>4538.0</v>
      </c>
      <c r="O47" s="1">
        <v>0.0</v>
      </c>
      <c r="P47" s="1">
        <v>28.0</v>
      </c>
    </row>
    <row r="48">
      <c r="A48" s="1" t="s">
        <v>286</v>
      </c>
      <c r="B48" s="1">
        <v>83466.0</v>
      </c>
      <c r="C48" s="1" t="s">
        <v>287</v>
      </c>
      <c r="D48" s="2" t="s">
        <v>288</v>
      </c>
      <c r="E48" s="1" t="s">
        <v>289</v>
      </c>
      <c r="F48" s="1" t="s">
        <v>290</v>
      </c>
      <c r="G48" s="1">
        <v>161.0</v>
      </c>
      <c r="H48" s="1" t="s">
        <v>21</v>
      </c>
      <c r="I48" s="1">
        <v>12082.0</v>
      </c>
      <c r="J48" s="1">
        <v>34566.0</v>
      </c>
      <c r="K48" s="1">
        <v>29070.0</v>
      </c>
      <c r="L48" s="1">
        <f t="shared" si="1"/>
        <v>0.8409998264</v>
      </c>
      <c r="M48" s="1" t="s">
        <v>291</v>
      </c>
      <c r="N48" s="1">
        <v>2991.0</v>
      </c>
      <c r="O48" s="1">
        <v>0.0</v>
      </c>
      <c r="P48" s="1">
        <v>16.0</v>
      </c>
    </row>
    <row r="49">
      <c r="A49" s="1" t="s">
        <v>292</v>
      </c>
      <c r="B49" s="1">
        <v>83433.0</v>
      </c>
      <c r="C49" s="1" t="s">
        <v>293</v>
      </c>
      <c r="D49" s="2" t="s">
        <v>294</v>
      </c>
      <c r="E49" s="1" t="s">
        <v>295</v>
      </c>
      <c r="F49" s="1" t="s">
        <v>296</v>
      </c>
      <c r="G49" s="1">
        <v>196.0</v>
      </c>
      <c r="H49" s="1" t="s">
        <v>21</v>
      </c>
      <c r="I49" s="1">
        <v>3183.0</v>
      </c>
      <c r="J49" s="1">
        <v>24274.0</v>
      </c>
      <c r="K49" s="1">
        <v>23167.0</v>
      </c>
      <c r="L49" s="1">
        <f t="shared" si="1"/>
        <v>0.9543956497</v>
      </c>
      <c r="M49" s="1" t="s">
        <v>297</v>
      </c>
      <c r="N49" s="1">
        <v>2898.0</v>
      </c>
      <c r="O49" s="1">
        <v>0.0</v>
      </c>
      <c r="P49" s="1">
        <v>8.0</v>
      </c>
    </row>
    <row r="50">
      <c r="A50" s="1" t="s">
        <v>298</v>
      </c>
      <c r="B50" s="1">
        <v>81600.0</v>
      </c>
      <c r="C50" s="1" t="s">
        <v>299</v>
      </c>
      <c r="D50" s="2" t="s">
        <v>300</v>
      </c>
      <c r="E50" s="1" t="s">
        <v>301</v>
      </c>
      <c r="F50" s="1" t="s">
        <v>302</v>
      </c>
      <c r="G50" s="1">
        <v>500.0</v>
      </c>
      <c r="H50" s="1" t="s">
        <v>21</v>
      </c>
      <c r="I50" s="1">
        <v>9122.0</v>
      </c>
      <c r="J50" s="1">
        <v>24504.0</v>
      </c>
      <c r="K50" s="1">
        <v>23674.0</v>
      </c>
      <c r="L50" s="1">
        <f t="shared" si="1"/>
        <v>0.9661279791</v>
      </c>
      <c r="M50" s="1" t="s">
        <v>303</v>
      </c>
      <c r="N50" s="1">
        <v>2680.0</v>
      </c>
      <c r="O50" s="1">
        <v>0.0</v>
      </c>
      <c r="P50" s="1">
        <v>0.0</v>
      </c>
    </row>
    <row r="51">
      <c r="A51" s="1" t="s">
        <v>304</v>
      </c>
      <c r="B51" s="1">
        <v>80745.0</v>
      </c>
      <c r="C51" s="1" t="s">
        <v>305</v>
      </c>
      <c r="D51" s="2" t="s">
        <v>306</v>
      </c>
      <c r="E51" s="1" t="s">
        <v>307</v>
      </c>
      <c r="F51" s="1" t="s">
        <v>308</v>
      </c>
      <c r="G51" s="1">
        <v>0.0</v>
      </c>
      <c r="H51" s="1" t="s">
        <v>77</v>
      </c>
      <c r="I51" s="1">
        <v>736.0</v>
      </c>
      <c r="J51" s="1">
        <v>298.0</v>
      </c>
      <c r="K51" s="1">
        <v>279.0</v>
      </c>
      <c r="L51" s="1">
        <f t="shared" si="1"/>
        <v>0.9362416107</v>
      </c>
      <c r="N51" s="1">
        <v>1805.0</v>
      </c>
      <c r="O51" s="1">
        <v>0.0</v>
      </c>
    </row>
    <row r="52">
      <c r="A52" s="1" t="s">
        <v>309</v>
      </c>
      <c r="B52" s="1">
        <v>80695.0</v>
      </c>
      <c r="C52" s="1" t="s">
        <v>310</v>
      </c>
      <c r="D52" s="2" t="s">
        <v>311</v>
      </c>
      <c r="E52" s="1" t="s">
        <v>312</v>
      </c>
      <c r="F52" s="1" t="s">
        <v>313</v>
      </c>
      <c r="G52" s="1">
        <v>370.0</v>
      </c>
      <c r="H52" s="1" t="s">
        <v>77</v>
      </c>
      <c r="I52" s="1">
        <v>13977.0</v>
      </c>
      <c r="J52" s="1">
        <v>16256.0</v>
      </c>
      <c r="K52" s="1">
        <v>15198.0</v>
      </c>
      <c r="L52" s="1">
        <f t="shared" si="1"/>
        <v>0.9349163386</v>
      </c>
      <c r="M52" s="1" t="s">
        <v>314</v>
      </c>
      <c r="N52" s="1">
        <v>2929.0</v>
      </c>
      <c r="O52" s="1">
        <v>0.0</v>
      </c>
      <c r="P52" s="1">
        <v>2.0</v>
      </c>
    </row>
    <row r="53">
      <c r="A53" s="1" t="s">
        <v>315</v>
      </c>
      <c r="B53" s="1">
        <v>79585.0</v>
      </c>
      <c r="C53" s="1" t="s">
        <v>316</v>
      </c>
      <c r="D53" s="2" t="s">
        <v>317</v>
      </c>
      <c r="E53" s="1" t="s">
        <v>318</v>
      </c>
      <c r="F53" s="1" t="s">
        <v>319</v>
      </c>
      <c r="G53" s="1">
        <v>116.0</v>
      </c>
      <c r="H53" s="1" t="s">
        <v>21</v>
      </c>
      <c r="I53" s="1">
        <v>2598.0</v>
      </c>
      <c r="J53" s="1">
        <v>5486.0</v>
      </c>
      <c r="K53" s="1">
        <v>5156.0</v>
      </c>
      <c r="L53" s="1">
        <f t="shared" si="1"/>
        <v>0.939846883</v>
      </c>
      <c r="M53" s="1" t="s">
        <v>320</v>
      </c>
      <c r="N53" s="1">
        <v>1934.0</v>
      </c>
      <c r="O53" s="1">
        <v>0.0</v>
      </c>
      <c r="P53" s="1">
        <v>6.0</v>
      </c>
    </row>
    <row r="54">
      <c r="A54" s="1" t="s">
        <v>321</v>
      </c>
      <c r="B54" s="1">
        <v>78091.0</v>
      </c>
      <c r="C54" s="1" t="s">
        <v>322</v>
      </c>
      <c r="D54" s="2" t="s">
        <v>323</v>
      </c>
      <c r="E54" s="1" t="s">
        <v>324</v>
      </c>
      <c r="F54" s="1" t="s">
        <v>325</v>
      </c>
      <c r="G54" s="1">
        <v>49.0</v>
      </c>
      <c r="H54" s="1" t="s">
        <v>326</v>
      </c>
      <c r="I54" s="1">
        <v>313.0</v>
      </c>
      <c r="J54" s="1">
        <v>3446.0</v>
      </c>
      <c r="K54" s="1">
        <v>2315.0</v>
      </c>
      <c r="L54" s="1">
        <f t="shared" si="1"/>
        <v>0.6717933836</v>
      </c>
      <c r="M54" s="1" t="s">
        <v>327</v>
      </c>
      <c r="N54" s="1">
        <v>1956.0</v>
      </c>
      <c r="O54" s="1">
        <v>0.0</v>
      </c>
      <c r="P54" s="1">
        <v>795.0</v>
      </c>
    </row>
    <row r="55">
      <c r="A55" s="1" t="s">
        <v>328</v>
      </c>
      <c r="B55" s="1">
        <v>77228.0</v>
      </c>
      <c r="C55" s="1" t="s">
        <v>329</v>
      </c>
      <c r="D55" s="2" t="s">
        <v>330</v>
      </c>
      <c r="E55" s="1" t="s">
        <v>331</v>
      </c>
      <c r="F55" s="1" t="s">
        <v>332</v>
      </c>
      <c r="G55" s="1">
        <v>0.0</v>
      </c>
      <c r="H55" s="1" t="s">
        <v>77</v>
      </c>
      <c r="I55" s="1">
        <v>180.0</v>
      </c>
      <c r="J55" s="1">
        <v>58.0</v>
      </c>
      <c r="K55" s="1">
        <v>46.0</v>
      </c>
      <c r="L55" s="1">
        <f t="shared" si="1"/>
        <v>0.7931034483</v>
      </c>
      <c r="N55" s="1">
        <v>2242.0</v>
      </c>
      <c r="O55" s="1">
        <v>0.0</v>
      </c>
    </row>
    <row r="56">
      <c r="A56" s="1" t="s">
        <v>333</v>
      </c>
      <c r="B56" s="1">
        <v>76766.0</v>
      </c>
      <c r="C56" s="1" t="s">
        <v>334</v>
      </c>
      <c r="D56" s="2" t="s">
        <v>335</v>
      </c>
      <c r="E56" s="1" t="s">
        <v>336</v>
      </c>
      <c r="F56" s="1" t="s">
        <v>337</v>
      </c>
      <c r="G56" s="1">
        <v>66.0</v>
      </c>
      <c r="H56" s="1" t="s">
        <v>338</v>
      </c>
      <c r="I56" s="1">
        <v>3383.0</v>
      </c>
      <c r="J56" s="1">
        <v>16223.0</v>
      </c>
      <c r="K56" s="1">
        <v>13276.0</v>
      </c>
      <c r="L56" s="1">
        <f t="shared" si="1"/>
        <v>0.818344326</v>
      </c>
      <c r="M56" s="1" t="s">
        <v>339</v>
      </c>
      <c r="N56" s="1">
        <v>1212.0</v>
      </c>
      <c r="O56" s="1">
        <v>0.0</v>
      </c>
      <c r="P56" s="1">
        <v>23.0</v>
      </c>
    </row>
    <row r="57">
      <c r="A57" s="1" t="s">
        <v>340</v>
      </c>
      <c r="B57" s="1">
        <v>76424.0</v>
      </c>
      <c r="C57" s="1" t="s">
        <v>341</v>
      </c>
      <c r="D57" s="2" t="s">
        <v>342</v>
      </c>
      <c r="E57" s="1" t="s">
        <v>343</v>
      </c>
      <c r="F57" s="1" t="s">
        <v>344</v>
      </c>
      <c r="G57" s="1">
        <v>0.0</v>
      </c>
      <c r="H57" s="1" t="s">
        <v>156</v>
      </c>
      <c r="I57" s="1">
        <v>848.0</v>
      </c>
      <c r="J57" s="1">
        <v>699.0</v>
      </c>
      <c r="K57" s="1">
        <v>477.0</v>
      </c>
      <c r="L57" s="1">
        <f t="shared" si="1"/>
        <v>0.6824034335</v>
      </c>
      <c r="N57" s="1">
        <v>2938.0</v>
      </c>
      <c r="O57" s="1">
        <v>0.0</v>
      </c>
    </row>
    <row r="58">
      <c r="A58" s="1" t="s">
        <v>345</v>
      </c>
      <c r="B58" s="1">
        <v>75831.0</v>
      </c>
      <c r="C58" s="1" t="s">
        <v>346</v>
      </c>
      <c r="D58" s="2" t="s">
        <v>347</v>
      </c>
      <c r="E58" s="1" t="s">
        <v>348</v>
      </c>
      <c r="F58" s="1" t="s">
        <v>349</v>
      </c>
      <c r="G58" s="1">
        <v>0.0</v>
      </c>
      <c r="I58" s="1">
        <v>122.0</v>
      </c>
      <c r="J58" s="1">
        <v>0.0</v>
      </c>
      <c r="K58" s="1">
        <v>0.0</v>
      </c>
      <c r="L58" s="1" t="str">
        <f t="shared" si="1"/>
        <v/>
      </c>
      <c r="N58" s="1">
        <v>1524.0</v>
      </c>
      <c r="O58" s="1">
        <v>0.0</v>
      </c>
    </row>
    <row r="59">
      <c r="A59" s="1" t="s">
        <v>350</v>
      </c>
      <c r="B59" s="1">
        <v>75618.0</v>
      </c>
      <c r="C59" s="1" t="s">
        <v>351</v>
      </c>
      <c r="D59" s="2" t="s">
        <v>352</v>
      </c>
      <c r="E59" s="1" t="s">
        <v>353</v>
      </c>
      <c r="F59" s="1" t="s">
        <v>354</v>
      </c>
      <c r="G59" s="1">
        <v>0.0</v>
      </c>
      <c r="I59" s="1">
        <v>176.0</v>
      </c>
      <c r="J59" s="1">
        <v>57.0</v>
      </c>
      <c r="K59" s="1">
        <v>40.0</v>
      </c>
      <c r="L59" s="1">
        <f t="shared" si="1"/>
        <v>0.701754386</v>
      </c>
      <c r="N59" s="1">
        <v>1961.0</v>
      </c>
      <c r="O59" s="1">
        <v>0.0</v>
      </c>
    </row>
    <row r="60">
      <c r="A60" s="1" t="s">
        <v>355</v>
      </c>
      <c r="B60" s="1">
        <v>75500.0</v>
      </c>
      <c r="C60" s="1" t="s">
        <v>356</v>
      </c>
      <c r="D60" s="2" t="s">
        <v>357</v>
      </c>
      <c r="E60" s="1" t="s">
        <v>358</v>
      </c>
      <c r="F60" s="1" t="s">
        <v>359</v>
      </c>
      <c r="G60" s="1">
        <v>22.0</v>
      </c>
      <c r="H60" s="1" t="s">
        <v>360</v>
      </c>
      <c r="I60" s="1">
        <v>313.0</v>
      </c>
      <c r="J60" s="1">
        <v>825.0</v>
      </c>
      <c r="K60" s="1">
        <v>804.0</v>
      </c>
      <c r="L60" s="1">
        <f t="shared" si="1"/>
        <v>0.9745454545</v>
      </c>
      <c r="M60" s="1" t="s">
        <v>361</v>
      </c>
      <c r="N60" s="1">
        <v>3970.0</v>
      </c>
      <c r="O60" s="1">
        <v>0.0</v>
      </c>
      <c r="P60" s="1">
        <v>717.0</v>
      </c>
    </row>
    <row r="61">
      <c r="A61" s="1" t="s">
        <v>362</v>
      </c>
      <c r="B61" s="1">
        <v>74244.0</v>
      </c>
      <c r="C61" s="1" t="s">
        <v>363</v>
      </c>
      <c r="D61" s="2" t="s">
        <v>364</v>
      </c>
      <c r="E61" s="1" t="s">
        <v>365</v>
      </c>
      <c r="F61" s="1" t="s">
        <v>366</v>
      </c>
      <c r="G61" s="1">
        <v>24.0</v>
      </c>
      <c r="H61" s="1" t="s">
        <v>60</v>
      </c>
      <c r="I61" s="1">
        <v>2246.0</v>
      </c>
      <c r="J61" s="1">
        <v>6957.0</v>
      </c>
      <c r="K61" s="1">
        <v>5846.0</v>
      </c>
      <c r="L61" s="1">
        <f t="shared" si="1"/>
        <v>0.840304729</v>
      </c>
      <c r="M61" s="1" t="s">
        <v>367</v>
      </c>
      <c r="N61" s="1">
        <v>2393.0</v>
      </c>
      <c r="O61" s="1">
        <v>0.0</v>
      </c>
      <c r="P61" s="1">
        <v>48.0</v>
      </c>
    </row>
    <row r="62">
      <c r="A62" s="1" t="s">
        <v>368</v>
      </c>
      <c r="B62" s="1">
        <v>73540.0</v>
      </c>
      <c r="C62" s="1" t="s">
        <v>369</v>
      </c>
      <c r="D62" s="2" t="s">
        <v>370</v>
      </c>
      <c r="E62" s="1" t="s">
        <v>371</v>
      </c>
      <c r="F62" s="1" t="s">
        <v>372</v>
      </c>
      <c r="G62" s="1">
        <v>1047.0</v>
      </c>
      <c r="H62" s="1" t="s">
        <v>21</v>
      </c>
      <c r="I62" s="1">
        <v>6813.0</v>
      </c>
      <c r="J62" s="1">
        <v>9306.0</v>
      </c>
      <c r="K62" s="1">
        <v>7398.0</v>
      </c>
      <c r="L62" s="1">
        <f t="shared" si="1"/>
        <v>0.7949709865</v>
      </c>
      <c r="M62" s="1" t="s">
        <v>373</v>
      </c>
      <c r="N62" s="1">
        <v>2351.0</v>
      </c>
      <c r="O62" s="1">
        <v>0.0</v>
      </c>
      <c r="P62" s="1">
        <v>1.0</v>
      </c>
    </row>
    <row r="63">
      <c r="A63" s="1" t="s">
        <v>374</v>
      </c>
      <c r="B63" s="1">
        <v>72975.0</v>
      </c>
      <c r="C63" s="1" t="s">
        <v>375</v>
      </c>
      <c r="D63" s="2" t="s">
        <v>376</v>
      </c>
      <c r="E63" s="1" t="s">
        <v>377</v>
      </c>
      <c r="F63" s="1" t="s">
        <v>378</v>
      </c>
      <c r="G63" s="1">
        <v>17.0</v>
      </c>
      <c r="H63" s="1" t="s">
        <v>60</v>
      </c>
      <c r="I63" s="1">
        <v>474.0</v>
      </c>
      <c r="J63" s="1">
        <v>645.0</v>
      </c>
      <c r="K63" s="1">
        <v>444.0</v>
      </c>
      <c r="L63" s="1">
        <f t="shared" si="1"/>
        <v>0.688372093</v>
      </c>
      <c r="M63" s="1" t="s">
        <v>379</v>
      </c>
      <c r="N63" s="1">
        <v>2696.0</v>
      </c>
      <c r="O63" s="1">
        <v>0.0</v>
      </c>
      <c r="P63" s="1">
        <v>235.0</v>
      </c>
      <c r="Q63" s="1" t="s">
        <v>28</v>
      </c>
      <c r="R63" s="1" t="s">
        <v>29</v>
      </c>
      <c r="S63" s="1" t="s">
        <v>30</v>
      </c>
      <c r="T63" s="1" t="s">
        <v>31</v>
      </c>
      <c r="U63" s="1" t="s">
        <v>32</v>
      </c>
      <c r="V63" s="1" t="s">
        <v>33</v>
      </c>
    </row>
    <row r="64">
      <c r="A64" s="1" t="s">
        <v>380</v>
      </c>
      <c r="B64" s="1">
        <v>71402.0</v>
      </c>
      <c r="C64" s="1" t="s">
        <v>381</v>
      </c>
      <c r="D64" s="2" t="s">
        <v>382</v>
      </c>
      <c r="E64" s="1" t="s">
        <v>383</v>
      </c>
      <c r="F64" s="1" t="s">
        <v>384</v>
      </c>
      <c r="G64" s="1">
        <v>0.0</v>
      </c>
      <c r="H64" s="1" t="s">
        <v>77</v>
      </c>
      <c r="I64" s="1">
        <v>148.0</v>
      </c>
      <c r="J64" s="1">
        <v>129.0</v>
      </c>
      <c r="K64" s="1">
        <v>81.0</v>
      </c>
      <c r="L64" s="1">
        <f t="shared" si="1"/>
        <v>0.6279069767</v>
      </c>
      <c r="N64" s="1">
        <v>2099.0</v>
      </c>
      <c r="O64" s="1">
        <v>0.0</v>
      </c>
      <c r="Q64" s="3" t="s">
        <v>385</v>
      </c>
      <c r="R64" s="4">
        <f>MIN(J2:J1001)</f>
        <v>0</v>
      </c>
      <c r="S64" s="4">
        <f>QUARTILE(J2:J1001, 1)</f>
        <v>242.75</v>
      </c>
      <c r="T64" s="4">
        <f>MEDIAN(J2:J1001)</f>
        <v>1175</v>
      </c>
      <c r="U64" s="4">
        <f>QUARTILE(J2:J1001, 3)</f>
        <v>3517.25</v>
      </c>
      <c r="V64" s="4">
        <f>MAX(J2:J1001)</f>
        <v>140348</v>
      </c>
    </row>
    <row r="65">
      <c r="A65" s="1" t="s">
        <v>386</v>
      </c>
      <c r="B65" s="1">
        <v>71229.0</v>
      </c>
      <c r="C65" s="1" t="s">
        <v>387</v>
      </c>
      <c r="D65" s="2" t="s">
        <v>388</v>
      </c>
      <c r="E65" s="1" t="s">
        <v>389</v>
      </c>
      <c r="F65" s="1" t="s">
        <v>390</v>
      </c>
      <c r="G65" s="1">
        <v>0.0</v>
      </c>
      <c r="H65" s="1" t="s">
        <v>156</v>
      </c>
      <c r="I65" s="1">
        <v>63.0</v>
      </c>
      <c r="J65" s="1">
        <v>56.0</v>
      </c>
      <c r="K65" s="1">
        <v>42.0</v>
      </c>
      <c r="L65" s="1">
        <f t="shared" si="1"/>
        <v>0.75</v>
      </c>
      <c r="N65" s="1">
        <v>1358.0</v>
      </c>
      <c r="O65" s="1">
        <v>0.0</v>
      </c>
    </row>
    <row r="66">
      <c r="A66" s="1" t="s">
        <v>391</v>
      </c>
      <c r="B66" s="1">
        <v>71100.0</v>
      </c>
      <c r="C66" s="1" t="s">
        <v>392</v>
      </c>
      <c r="D66" s="2" t="s">
        <v>393</v>
      </c>
      <c r="E66" s="1" t="s">
        <v>394</v>
      </c>
      <c r="F66" s="1" t="s">
        <v>395</v>
      </c>
      <c r="G66" s="1">
        <v>101.0</v>
      </c>
      <c r="H66" s="1" t="s">
        <v>278</v>
      </c>
      <c r="I66" s="1">
        <v>42026.0</v>
      </c>
      <c r="J66" s="1">
        <v>44870.0</v>
      </c>
      <c r="K66" s="1">
        <v>36595.0</v>
      </c>
      <c r="L66" s="1">
        <f t="shared" si="1"/>
        <v>0.8155783374</v>
      </c>
      <c r="M66" s="1" t="s">
        <v>396</v>
      </c>
      <c r="N66" s="1">
        <v>4453.0</v>
      </c>
      <c r="O66" s="1">
        <v>0.0</v>
      </c>
      <c r="P66" s="1">
        <v>14.0</v>
      </c>
    </row>
    <row r="67">
      <c r="A67" s="1" t="s">
        <v>397</v>
      </c>
      <c r="B67" s="1">
        <v>70733.0</v>
      </c>
      <c r="C67" s="1" t="s">
        <v>398</v>
      </c>
      <c r="D67" s="2" t="s">
        <v>399</v>
      </c>
      <c r="E67" s="1" t="s">
        <v>400</v>
      </c>
      <c r="F67" s="1" t="s">
        <v>401</v>
      </c>
      <c r="G67" s="1">
        <v>118.0</v>
      </c>
      <c r="H67" s="1" t="s">
        <v>402</v>
      </c>
      <c r="I67" s="1">
        <v>1444.0</v>
      </c>
      <c r="J67" s="1">
        <v>0.0</v>
      </c>
      <c r="K67" s="1">
        <v>0.0</v>
      </c>
      <c r="L67" s="1" t="str">
        <f t="shared" si="1"/>
        <v/>
      </c>
      <c r="M67" s="1" t="s">
        <v>403</v>
      </c>
      <c r="N67" s="1">
        <v>4096.0</v>
      </c>
      <c r="O67" s="1">
        <v>0.0</v>
      </c>
      <c r="P67" s="1">
        <v>3.0</v>
      </c>
    </row>
    <row r="68">
      <c r="A68" s="1" t="s">
        <v>404</v>
      </c>
      <c r="B68" s="1">
        <v>69951.0</v>
      </c>
      <c r="C68" s="1" t="s">
        <v>405</v>
      </c>
      <c r="D68" s="2" t="s">
        <v>406</v>
      </c>
      <c r="E68" s="1" t="s">
        <v>407</v>
      </c>
      <c r="F68" s="1" t="s">
        <v>408</v>
      </c>
      <c r="G68" s="1">
        <v>47.0</v>
      </c>
      <c r="H68" s="1" t="s">
        <v>77</v>
      </c>
      <c r="I68" s="1">
        <v>192.0</v>
      </c>
      <c r="J68" s="1">
        <v>18484.0</v>
      </c>
      <c r="K68" s="1">
        <v>13197.0</v>
      </c>
      <c r="L68" s="1">
        <f t="shared" si="1"/>
        <v>0.7139688379</v>
      </c>
      <c r="M68" s="1" t="s">
        <v>409</v>
      </c>
      <c r="N68" s="1">
        <v>3842.0</v>
      </c>
      <c r="O68" s="1">
        <v>0.0</v>
      </c>
      <c r="P68" s="1">
        <v>31.0</v>
      </c>
    </row>
    <row r="69">
      <c r="A69" s="1" t="s">
        <v>410</v>
      </c>
      <c r="B69" s="1">
        <v>69548.0</v>
      </c>
      <c r="C69" s="1" t="s">
        <v>411</v>
      </c>
      <c r="D69" s="2" t="s">
        <v>412</v>
      </c>
      <c r="E69" s="1" t="s">
        <v>413</v>
      </c>
      <c r="F69" s="1" t="s">
        <v>414</v>
      </c>
      <c r="G69" s="1">
        <v>28.0</v>
      </c>
      <c r="H69" s="1" t="s">
        <v>143</v>
      </c>
      <c r="I69" s="1">
        <v>59.0</v>
      </c>
      <c r="J69" s="1">
        <v>3109.0</v>
      </c>
      <c r="K69" s="1">
        <v>2033.0</v>
      </c>
      <c r="L69" s="1">
        <f t="shared" si="1"/>
        <v>0.653908009</v>
      </c>
      <c r="M69" s="1" t="s">
        <v>415</v>
      </c>
      <c r="N69" s="1">
        <v>1738.0</v>
      </c>
      <c r="O69" s="1">
        <v>0.0</v>
      </c>
      <c r="P69" s="1">
        <v>119.0</v>
      </c>
    </row>
    <row r="70">
      <c r="A70" s="1" t="s">
        <v>416</v>
      </c>
      <c r="B70" s="1">
        <v>69003.0</v>
      </c>
      <c r="C70" s="1" t="s">
        <v>417</v>
      </c>
      <c r="D70" s="2" t="s">
        <v>418</v>
      </c>
      <c r="E70" s="1" t="s">
        <v>419</v>
      </c>
      <c r="F70" s="1" t="s">
        <v>420</v>
      </c>
      <c r="G70" s="1">
        <v>99.0</v>
      </c>
      <c r="H70" s="1" t="s">
        <v>60</v>
      </c>
      <c r="I70" s="1">
        <v>7064.0</v>
      </c>
      <c r="J70" s="1">
        <v>9874.0</v>
      </c>
      <c r="K70" s="1">
        <v>9471.0</v>
      </c>
      <c r="L70" s="1">
        <f t="shared" si="1"/>
        <v>0.9591857403</v>
      </c>
      <c r="M70" s="1" t="s">
        <v>421</v>
      </c>
      <c r="N70" s="1">
        <v>1396.0</v>
      </c>
      <c r="O70" s="1">
        <v>0.0</v>
      </c>
      <c r="P70" s="1">
        <v>1.0</v>
      </c>
    </row>
    <row r="71">
      <c r="A71" s="1" t="s">
        <v>422</v>
      </c>
      <c r="B71" s="1">
        <v>68414.0</v>
      </c>
      <c r="C71" s="1" t="s">
        <v>423</v>
      </c>
      <c r="D71" s="2" t="s">
        <v>424</v>
      </c>
      <c r="E71" s="1" t="s">
        <v>425</v>
      </c>
      <c r="F71" s="1" t="s">
        <v>426</v>
      </c>
      <c r="G71" s="1">
        <v>0.0</v>
      </c>
      <c r="H71" s="1" t="s">
        <v>112</v>
      </c>
      <c r="I71" s="1">
        <v>227.0</v>
      </c>
      <c r="J71" s="1">
        <v>505.0</v>
      </c>
      <c r="K71" s="1">
        <v>453.0</v>
      </c>
      <c r="L71" s="1">
        <f t="shared" si="1"/>
        <v>0.897029703</v>
      </c>
      <c r="N71" s="1">
        <v>2372.0</v>
      </c>
      <c r="O71" s="1">
        <v>0.0</v>
      </c>
    </row>
    <row r="72">
      <c r="A72" s="1" t="s">
        <v>427</v>
      </c>
      <c r="B72" s="1">
        <v>66115.0</v>
      </c>
      <c r="C72" s="1" t="s">
        <v>428</v>
      </c>
      <c r="D72" s="2" t="s">
        <v>429</v>
      </c>
      <c r="E72" s="1" t="s">
        <v>430</v>
      </c>
      <c r="F72" s="1" t="s">
        <v>431</v>
      </c>
      <c r="G72" s="1">
        <v>0.0</v>
      </c>
      <c r="I72" s="1">
        <v>3340.0</v>
      </c>
      <c r="J72" s="1">
        <v>205.0</v>
      </c>
      <c r="K72" s="1">
        <v>180.0</v>
      </c>
      <c r="L72" s="1">
        <f t="shared" si="1"/>
        <v>0.8780487805</v>
      </c>
      <c r="N72" s="1">
        <v>2501.0</v>
      </c>
      <c r="O72" s="1">
        <v>0.0</v>
      </c>
    </row>
    <row r="73">
      <c r="A73" s="1" t="s">
        <v>432</v>
      </c>
      <c r="B73" s="1">
        <v>65873.0</v>
      </c>
      <c r="C73" s="1" t="s">
        <v>433</v>
      </c>
      <c r="D73" s="2" t="s">
        <v>434</v>
      </c>
      <c r="E73" s="1" t="s">
        <v>435</v>
      </c>
      <c r="F73" s="1" t="s">
        <v>436</v>
      </c>
      <c r="G73" s="1">
        <v>0.0</v>
      </c>
      <c r="H73" s="1" t="s">
        <v>60</v>
      </c>
      <c r="I73" s="1">
        <v>7585.0</v>
      </c>
      <c r="J73" s="1">
        <v>0.0</v>
      </c>
      <c r="K73" s="1">
        <v>0.0</v>
      </c>
      <c r="L73" s="1" t="str">
        <f t="shared" si="1"/>
        <v/>
      </c>
      <c r="N73" s="1">
        <v>3771.0</v>
      </c>
      <c r="O73" s="1">
        <v>0.0</v>
      </c>
    </row>
    <row r="74">
      <c r="A74" s="1" t="s">
        <v>437</v>
      </c>
      <c r="B74" s="1">
        <v>65870.0</v>
      </c>
      <c r="C74" s="1" t="s">
        <v>438</v>
      </c>
      <c r="D74" s="2" t="s">
        <v>439</v>
      </c>
      <c r="E74" s="1" t="s">
        <v>440</v>
      </c>
      <c r="F74" s="1" t="s">
        <v>441</v>
      </c>
      <c r="G74" s="1">
        <v>37.0</v>
      </c>
      <c r="H74" s="1" t="s">
        <v>84</v>
      </c>
      <c r="I74" s="1">
        <v>12095.0</v>
      </c>
      <c r="J74" s="1">
        <v>7039.0</v>
      </c>
      <c r="K74" s="1">
        <v>6580.0</v>
      </c>
      <c r="L74" s="1">
        <f t="shared" si="1"/>
        <v>0.9347918738</v>
      </c>
      <c r="M74" s="1" t="s">
        <v>442</v>
      </c>
      <c r="N74" s="1">
        <v>4267.0</v>
      </c>
      <c r="O74" s="1">
        <v>0.0</v>
      </c>
      <c r="P74" s="1">
        <v>126.0</v>
      </c>
    </row>
    <row r="75">
      <c r="A75" s="1" t="s">
        <v>443</v>
      </c>
      <c r="B75" s="1">
        <v>65723.0</v>
      </c>
      <c r="C75" s="1" t="s">
        <v>444</v>
      </c>
      <c r="D75" s="2" t="s">
        <v>445</v>
      </c>
      <c r="E75" s="1" t="s">
        <v>446</v>
      </c>
      <c r="F75" s="1" t="s">
        <v>447</v>
      </c>
      <c r="G75" s="1">
        <v>29.0</v>
      </c>
      <c r="H75" s="1" t="s">
        <v>448</v>
      </c>
      <c r="I75" s="1">
        <v>123.0</v>
      </c>
      <c r="J75" s="1">
        <v>1223.0</v>
      </c>
      <c r="K75" s="1">
        <v>892.0</v>
      </c>
      <c r="L75" s="1">
        <f t="shared" si="1"/>
        <v>0.7293540474</v>
      </c>
      <c r="M75" s="1" t="s">
        <v>449</v>
      </c>
      <c r="N75" s="1">
        <v>2844.0</v>
      </c>
      <c r="O75" s="1">
        <v>0.0</v>
      </c>
      <c r="P75" s="1">
        <v>262.0</v>
      </c>
    </row>
    <row r="76">
      <c r="A76" s="1" t="s">
        <v>450</v>
      </c>
      <c r="B76" s="1">
        <v>65107.0</v>
      </c>
      <c r="C76" s="1" t="s">
        <v>451</v>
      </c>
      <c r="D76" s="2" t="s">
        <v>452</v>
      </c>
      <c r="E76" s="1" t="s">
        <v>453</v>
      </c>
      <c r="F76" s="1" t="s">
        <v>454</v>
      </c>
      <c r="G76" s="1">
        <v>1.0</v>
      </c>
      <c r="H76" s="1" t="s">
        <v>156</v>
      </c>
      <c r="I76" s="1">
        <v>74.0</v>
      </c>
      <c r="J76" s="1">
        <v>133.0</v>
      </c>
      <c r="K76" s="1">
        <v>132.0</v>
      </c>
      <c r="L76" s="1">
        <f t="shared" si="1"/>
        <v>0.992481203</v>
      </c>
      <c r="M76" s="1" t="s">
        <v>455</v>
      </c>
      <c r="N76" s="1">
        <v>1419.0</v>
      </c>
      <c r="O76" s="1">
        <v>0.0</v>
      </c>
      <c r="P76" s="1">
        <v>308.0</v>
      </c>
    </row>
    <row r="77">
      <c r="A77" s="1" t="s">
        <v>456</v>
      </c>
      <c r="B77" s="1">
        <v>63861.0</v>
      </c>
      <c r="C77" s="1" t="s">
        <v>457</v>
      </c>
      <c r="D77" s="2" t="s">
        <v>458</v>
      </c>
      <c r="E77" s="1" t="s">
        <v>459</v>
      </c>
      <c r="F77" s="1" t="s">
        <v>460</v>
      </c>
      <c r="G77" s="1">
        <v>107.0</v>
      </c>
      <c r="H77" s="1" t="s">
        <v>207</v>
      </c>
      <c r="I77" s="1">
        <v>17492.0</v>
      </c>
      <c r="J77" s="1">
        <v>21511.0</v>
      </c>
      <c r="K77" s="1">
        <v>17480.0</v>
      </c>
      <c r="L77" s="1">
        <f t="shared" si="1"/>
        <v>0.8126075031</v>
      </c>
      <c r="M77" s="1" t="s">
        <v>461</v>
      </c>
      <c r="N77" s="1">
        <v>3506.0</v>
      </c>
      <c r="O77" s="1">
        <v>0.0</v>
      </c>
      <c r="P77" s="1">
        <v>79.0</v>
      </c>
    </row>
    <row r="78">
      <c r="A78" s="1" t="s">
        <v>462</v>
      </c>
      <c r="B78" s="1">
        <v>63812.0</v>
      </c>
      <c r="C78" s="1" t="s">
        <v>463</v>
      </c>
      <c r="D78" s="2" t="s">
        <v>464</v>
      </c>
      <c r="E78" s="1" t="s">
        <v>465</v>
      </c>
      <c r="F78" s="1" t="s">
        <v>466</v>
      </c>
      <c r="G78" s="1">
        <v>0.0</v>
      </c>
      <c r="H78" s="1" t="s">
        <v>112</v>
      </c>
      <c r="I78" s="1">
        <v>403.0</v>
      </c>
      <c r="J78" s="1">
        <v>173.0</v>
      </c>
      <c r="K78" s="1">
        <v>157.0</v>
      </c>
      <c r="L78" s="1">
        <f t="shared" si="1"/>
        <v>0.9075144509</v>
      </c>
      <c r="N78" s="1">
        <v>3175.0</v>
      </c>
      <c r="O78" s="1">
        <v>0.0</v>
      </c>
    </row>
    <row r="79">
      <c r="A79" s="1" t="s">
        <v>467</v>
      </c>
      <c r="B79" s="1">
        <v>63398.0</v>
      </c>
      <c r="C79" s="1" t="s">
        <v>468</v>
      </c>
      <c r="D79" s="2" t="s">
        <v>469</v>
      </c>
      <c r="E79" s="1" t="s">
        <v>470</v>
      </c>
      <c r="F79" s="1" t="s">
        <v>471</v>
      </c>
      <c r="G79" s="1">
        <v>58.0</v>
      </c>
      <c r="H79" s="1" t="s">
        <v>84</v>
      </c>
      <c r="I79" s="1">
        <v>10688.0</v>
      </c>
      <c r="J79" s="1">
        <v>9058.0</v>
      </c>
      <c r="K79" s="1">
        <v>6913.0</v>
      </c>
      <c r="L79" s="1">
        <f t="shared" si="1"/>
        <v>0.7631927578</v>
      </c>
      <c r="M79" s="1" t="s">
        <v>472</v>
      </c>
      <c r="N79" s="1">
        <v>3689.0</v>
      </c>
      <c r="O79" s="1">
        <v>0.0</v>
      </c>
      <c r="P79" s="1">
        <v>81.0</v>
      </c>
    </row>
    <row r="80">
      <c r="A80" s="1" t="s">
        <v>473</v>
      </c>
      <c r="B80" s="1">
        <v>62977.0</v>
      </c>
      <c r="C80" s="1" t="s">
        <v>474</v>
      </c>
      <c r="D80" s="2" t="s">
        <v>475</v>
      </c>
      <c r="E80" s="1" t="s">
        <v>476</v>
      </c>
      <c r="F80" s="1" t="s">
        <v>477</v>
      </c>
      <c r="G80" s="1">
        <v>10.0</v>
      </c>
      <c r="H80" s="1" t="s">
        <v>77</v>
      </c>
      <c r="I80" s="1">
        <v>100.0</v>
      </c>
      <c r="J80" s="1">
        <v>1014.0</v>
      </c>
      <c r="K80" s="1">
        <v>456.0</v>
      </c>
      <c r="L80" s="1">
        <f t="shared" si="1"/>
        <v>0.449704142</v>
      </c>
      <c r="M80" s="1" t="s">
        <v>478</v>
      </c>
      <c r="N80" s="1">
        <v>3193.0</v>
      </c>
      <c r="O80" s="1">
        <v>0.0</v>
      </c>
      <c r="P80" s="1">
        <v>388.0</v>
      </c>
    </row>
    <row r="81">
      <c r="A81" s="1" t="s">
        <v>479</v>
      </c>
      <c r="B81" s="1">
        <v>62891.0</v>
      </c>
      <c r="C81" s="1" t="s">
        <v>480</v>
      </c>
      <c r="D81" s="2" t="s">
        <v>481</v>
      </c>
      <c r="E81" s="1" t="s">
        <v>482</v>
      </c>
      <c r="F81" s="1" t="s">
        <v>483</v>
      </c>
      <c r="G81" s="1">
        <v>145.0</v>
      </c>
      <c r="H81" s="1" t="s">
        <v>156</v>
      </c>
      <c r="I81" s="1">
        <v>41.0</v>
      </c>
      <c r="J81" s="1">
        <v>26544.0</v>
      </c>
      <c r="K81" s="1">
        <v>26020.0</v>
      </c>
      <c r="L81" s="1">
        <f t="shared" si="1"/>
        <v>0.9802591923</v>
      </c>
      <c r="M81" s="1" t="s">
        <v>484</v>
      </c>
      <c r="N81" s="1">
        <v>3597.0</v>
      </c>
      <c r="O81" s="1">
        <v>0.0</v>
      </c>
      <c r="P81" s="1">
        <v>7.0</v>
      </c>
    </row>
    <row r="82">
      <c r="A82" s="1" t="s">
        <v>485</v>
      </c>
      <c r="B82" s="1">
        <v>62256.0</v>
      </c>
      <c r="C82" s="1" t="s">
        <v>486</v>
      </c>
      <c r="D82" s="2" t="s">
        <v>487</v>
      </c>
      <c r="E82" s="1" t="s">
        <v>488</v>
      </c>
      <c r="F82" s="1" t="s">
        <v>241</v>
      </c>
      <c r="G82" s="1">
        <v>22.0</v>
      </c>
      <c r="H82" s="1" t="s">
        <v>207</v>
      </c>
      <c r="I82" s="1">
        <v>851.0</v>
      </c>
      <c r="J82" s="1">
        <v>1886.0</v>
      </c>
      <c r="K82" s="1">
        <v>1444.0</v>
      </c>
      <c r="L82" s="1">
        <f t="shared" si="1"/>
        <v>0.7656415695</v>
      </c>
      <c r="M82" s="1" t="s">
        <v>489</v>
      </c>
      <c r="N82" s="1">
        <v>2992.0</v>
      </c>
      <c r="O82" s="1">
        <v>0.0</v>
      </c>
      <c r="P82" s="1">
        <v>80.0</v>
      </c>
    </row>
    <row r="83">
      <c r="A83" s="1" t="s">
        <v>490</v>
      </c>
      <c r="B83" s="1">
        <v>61689.0</v>
      </c>
      <c r="C83" s="1" t="s">
        <v>491</v>
      </c>
      <c r="D83" s="2" t="s">
        <v>492</v>
      </c>
      <c r="E83" s="1" t="s">
        <v>493</v>
      </c>
      <c r="F83" s="1" t="s">
        <v>494</v>
      </c>
      <c r="G83" s="1">
        <v>0.0</v>
      </c>
      <c r="H83" s="1" t="s">
        <v>21</v>
      </c>
      <c r="I83" s="1">
        <v>2393.0</v>
      </c>
      <c r="J83" s="1">
        <v>4542.0</v>
      </c>
      <c r="K83" s="1">
        <v>3887.0</v>
      </c>
      <c r="L83" s="1">
        <f t="shared" si="1"/>
        <v>0.8557904007</v>
      </c>
      <c r="N83" s="1">
        <v>2104.0</v>
      </c>
      <c r="O83" s="1">
        <v>0.0</v>
      </c>
      <c r="Q83" s="1" t="s">
        <v>28</v>
      </c>
      <c r="R83" s="1" t="s">
        <v>29</v>
      </c>
      <c r="S83" s="1" t="s">
        <v>30</v>
      </c>
      <c r="T83" s="1" t="s">
        <v>31</v>
      </c>
      <c r="U83" s="1" t="s">
        <v>32</v>
      </c>
      <c r="V83" s="1" t="s">
        <v>33</v>
      </c>
    </row>
    <row r="84">
      <c r="A84" s="1" t="s">
        <v>495</v>
      </c>
      <c r="B84" s="1">
        <v>61661.0</v>
      </c>
      <c r="C84" s="1" t="s">
        <v>496</v>
      </c>
      <c r="D84" s="2" t="s">
        <v>497</v>
      </c>
      <c r="E84" s="1" t="s">
        <v>498</v>
      </c>
      <c r="F84" s="1" t="s">
        <v>499</v>
      </c>
      <c r="G84" s="1">
        <v>381.0</v>
      </c>
      <c r="H84" s="1" t="s">
        <v>77</v>
      </c>
      <c r="I84" s="1">
        <v>4180.0</v>
      </c>
      <c r="J84" s="1">
        <v>9171.0</v>
      </c>
      <c r="K84" s="1">
        <v>8983.0</v>
      </c>
      <c r="L84" s="1">
        <f t="shared" si="1"/>
        <v>0.9795005997</v>
      </c>
      <c r="M84" s="1" t="s">
        <v>500</v>
      </c>
      <c r="N84" s="1">
        <v>3820.0</v>
      </c>
      <c r="O84" s="1">
        <v>0.0</v>
      </c>
      <c r="P84" s="1">
        <v>31.0</v>
      </c>
      <c r="Q84" s="3" t="s">
        <v>501</v>
      </c>
      <c r="R84" s="4">
        <f>MIN(L2:L1001)</f>
        <v>0.004296875</v>
      </c>
      <c r="S84" s="4">
        <f>QUARTILE(L2:L1001, 1)</f>
        <v>0.7154342745</v>
      </c>
      <c r="T84" s="4">
        <f>MEDIAN(L2:L1001)</f>
        <v>0.8666666667</v>
      </c>
      <c r="U84" s="4">
        <f>QUARTILE(L2:L1001, 3)</f>
        <v>0.9563310533</v>
      </c>
      <c r="V84" s="4">
        <f>MAX(L2:L1001)</f>
        <v>1</v>
      </c>
    </row>
    <row r="85">
      <c r="A85" s="1" t="s">
        <v>502</v>
      </c>
      <c r="B85" s="1">
        <v>61585.0</v>
      </c>
      <c r="C85" s="1" t="s">
        <v>503</v>
      </c>
      <c r="D85" s="2" t="s">
        <v>504</v>
      </c>
      <c r="E85" s="1" t="s">
        <v>505</v>
      </c>
      <c r="F85" s="1" t="s">
        <v>506</v>
      </c>
      <c r="G85" s="1">
        <v>38.0</v>
      </c>
      <c r="H85" s="1" t="s">
        <v>77</v>
      </c>
      <c r="I85" s="1">
        <v>365.0</v>
      </c>
      <c r="J85" s="1">
        <v>2156.0</v>
      </c>
      <c r="K85" s="1">
        <v>1524.0</v>
      </c>
      <c r="L85" s="1">
        <f t="shared" si="1"/>
        <v>0.706864564</v>
      </c>
      <c r="M85" s="1" t="s">
        <v>507</v>
      </c>
      <c r="N85" s="1">
        <v>4097.0</v>
      </c>
      <c r="O85" s="1">
        <v>0.0</v>
      </c>
      <c r="P85" s="1">
        <v>157.0</v>
      </c>
    </row>
    <row r="86">
      <c r="A86" s="1" t="s">
        <v>508</v>
      </c>
      <c r="B86" s="1">
        <v>61462.0</v>
      </c>
      <c r="C86" s="1" t="s">
        <v>509</v>
      </c>
      <c r="D86" s="2" t="s">
        <v>510</v>
      </c>
      <c r="E86" s="1" t="s">
        <v>511</v>
      </c>
      <c r="F86" s="1" t="s">
        <v>512</v>
      </c>
      <c r="G86" s="1">
        <v>1.0</v>
      </c>
      <c r="I86" s="1">
        <v>172.0</v>
      </c>
      <c r="J86" s="1">
        <v>136.0</v>
      </c>
      <c r="K86" s="1">
        <v>132.0</v>
      </c>
      <c r="L86" s="1">
        <f t="shared" si="1"/>
        <v>0.9705882353</v>
      </c>
      <c r="M86" s="1" t="s">
        <v>513</v>
      </c>
      <c r="N86" s="1">
        <v>1774.0</v>
      </c>
      <c r="O86" s="1">
        <v>0.0</v>
      </c>
      <c r="P86" s="1">
        <v>1511.0</v>
      </c>
    </row>
    <row r="87">
      <c r="A87" s="1" t="s">
        <v>514</v>
      </c>
      <c r="B87" s="1">
        <v>61423.0</v>
      </c>
      <c r="C87" s="1" t="s">
        <v>515</v>
      </c>
      <c r="D87" s="2" t="s">
        <v>516</v>
      </c>
      <c r="E87" s="1" t="s">
        <v>517</v>
      </c>
      <c r="F87" s="1" t="s">
        <v>518</v>
      </c>
      <c r="G87" s="1">
        <v>0.0</v>
      </c>
      <c r="I87" s="1">
        <v>86.0</v>
      </c>
      <c r="J87" s="1">
        <v>42.0</v>
      </c>
      <c r="K87" s="1">
        <v>17.0</v>
      </c>
      <c r="L87" s="1">
        <f t="shared" si="1"/>
        <v>0.4047619048</v>
      </c>
      <c r="N87" s="1">
        <v>1827.0</v>
      </c>
      <c r="O87" s="1">
        <v>0.0</v>
      </c>
    </row>
    <row r="88">
      <c r="A88" s="1" t="s">
        <v>519</v>
      </c>
      <c r="B88" s="1">
        <v>61395.0</v>
      </c>
      <c r="C88" s="1" t="s">
        <v>520</v>
      </c>
      <c r="D88" s="2" t="s">
        <v>521</v>
      </c>
      <c r="E88" s="1" t="s">
        <v>522</v>
      </c>
      <c r="F88" s="1" t="s">
        <v>523</v>
      </c>
      <c r="G88" s="1">
        <v>198.0</v>
      </c>
      <c r="H88" s="1" t="s">
        <v>207</v>
      </c>
      <c r="I88" s="1">
        <v>1752.0</v>
      </c>
      <c r="J88" s="1">
        <v>6093.0</v>
      </c>
      <c r="K88" s="1">
        <v>5512.0</v>
      </c>
      <c r="L88" s="1">
        <f t="shared" si="1"/>
        <v>0.9046446742</v>
      </c>
      <c r="M88" s="1" t="s">
        <v>524</v>
      </c>
      <c r="N88" s="1">
        <v>3339.0</v>
      </c>
      <c r="O88" s="1">
        <v>0.0</v>
      </c>
      <c r="P88" s="1">
        <v>70.0</v>
      </c>
    </row>
    <row r="89">
      <c r="A89" s="1" t="s">
        <v>525</v>
      </c>
      <c r="B89" s="1">
        <v>60883.0</v>
      </c>
      <c r="C89" s="1" t="s">
        <v>526</v>
      </c>
      <c r="D89" s="2" t="s">
        <v>527</v>
      </c>
      <c r="E89" s="1" t="s">
        <v>528</v>
      </c>
      <c r="F89" s="1" t="s">
        <v>529</v>
      </c>
      <c r="G89" s="1">
        <v>95.0</v>
      </c>
      <c r="H89" s="1" t="s">
        <v>156</v>
      </c>
      <c r="I89" s="1">
        <v>50661.0</v>
      </c>
      <c r="J89" s="1">
        <v>30570.0</v>
      </c>
      <c r="K89" s="1">
        <v>27132.0</v>
      </c>
      <c r="L89" s="1">
        <f t="shared" si="1"/>
        <v>0.8875368008</v>
      </c>
      <c r="M89" s="1" t="s">
        <v>530</v>
      </c>
      <c r="N89" s="1">
        <v>4581.0</v>
      </c>
      <c r="O89" s="1">
        <v>0.0</v>
      </c>
      <c r="P89" s="1">
        <v>1.0</v>
      </c>
    </row>
    <row r="90">
      <c r="A90" s="1" t="s">
        <v>531</v>
      </c>
      <c r="B90" s="1">
        <v>60601.0</v>
      </c>
      <c r="C90" s="1" t="s">
        <v>532</v>
      </c>
      <c r="D90" s="2" t="s">
        <v>533</v>
      </c>
      <c r="E90" s="1" t="s">
        <v>534</v>
      </c>
      <c r="F90" s="1" t="s">
        <v>535</v>
      </c>
      <c r="G90" s="1">
        <v>2.0</v>
      </c>
      <c r="H90" s="1" t="s">
        <v>156</v>
      </c>
      <c r="I90" s="1">
        <v>0.0</v>
      </c>
      <c r="J90" s="1">
        <v>435.0</v>
      </c>
      <c r="K90" s="1">
        <v>411.0</v>
      </c>
      <c r="L90" s="1">
        <f t="shared" si="1"/>
        <v>0.9448275862</v>
      </c>
      <c r="M90" s="1" t="s">
        <v>536</v>
      </c>
      <c r="N90" s="1">
        <v>1604.0</v>
      </c>
      <c r="O90" s="1">
        <v>0.0</v>
      </c>
      <c r="P90" s="1">
        <v>79.0</v>
      </c>
    </row>
    <row r="91">
      <c r="A91" s="1" t="s">
        <v>537</v>
      </c>
      <c r="B91" s="1">
        <v>60414.0</v>
      </c>
      <c r="C91" s="1" t="s">
        <v>538</v>
      </c>
      <c r="D91" s="2" t="s">
        <v>539</v>
      </c>
      <c r="E91" s="1" t="s">
        <v>540</v>
      </c>
      <c r="F91" s="1" t="s">
        <v>541</v>
      </c>
      <c r="G91" s="1">
        <v>60.0</v>
      </c>
      <c r="H91" s="1" t="s">
        <v>112</v>
      </c>
      <c r="I91" s="1">
        <v>654.0</v>
      </c>
      <c r="J91" s="1">
        <v>1789.0</v>
      </c>
      <c r="K91" s="1">
        <v>1490.0</v>
      </c>
      <c r="L91" s="1">
        <f t="shared" si="1"/>
        <v>0.8328675238</v>
      </c>
      <c r="M91" s="1" t="s">
        <v>542</v>
      </c>
      <c r="N91" s="1">
        <v>4515.0</v>
      </c>
      <c r="O91" s="1">
        <v>0.0</v>
      </c>
      <c r="P91" s="1">
        <v>251.0</v>
      </c>
    </row>
    <row r="92">
      <c r="A92" s="1" t="s">
        <v>543</v>
      </c>
      <c r="B92" s="1">
        <v>60398.0</v>
      </c>
      <c r="C92" s="1" t="s">
        <v>544</v>
      </c>
      <c r="D92" s="2" t="s">
        <v>545</v>
      </c>
      <c r="E92" s="1" t="s">
        <v>546</v>
      </c>
      <c r="F92" s="1" t="s">
        <v>547</v>
      </c>
      <c r="G92" s="1">
        <v>41.0</v>
      </c>
      <c r="H92" s="1" t="s">
        <v>84</v>
      </c>
      <c r="I92" s="1">
        <v>38848.0</v>
      </c>
      <c r="J92" s="1">
        <v>12780.0</v>
      </c>
      <c r="K92" s="1">
        <v>7277.0</v>
      </c>
      <c r="L92" s="1">
        <f t="shared" si="1"/>
        <v>0.5694053208</v>
      </c>
      <c r="M92" s="1" t="s">
        <v>548</v>
      </c>
      <c r="N92" s="1">
        <v>2498.0</v>
      </c>
      <c r="O92" s="1">
        <v>0.0</v>
      </c>
      <c r="P92" s="1">
        <v>84.0</v>
      </c>
    </row>
    <row r="93">
      <c r="A93" s="1" t="s">
        <v>549</v>
      </c>
      <c r="B93" s="1">
        <v>60373.0</v>
      </c>
      <c r="C93" s="1" t="s">
        <v>550</v>
      </c>
      <c r="D93" s="2" t="s">
        <v>551</v>
      </c>
      <c r="E93" s="1" t="s">
        <v>552</v>
      </c>
      <c r="F93" s="1" t="s">
        <v>553</v>
      </c>
      <c r="G93" s="1">
        <v>57.0</v>
      </c>
      <c r="H93" s="1" t="s">
        <v>143</v>
      </c>
      <c r="I93" s="1">
        <v>5688.0</v>
      </c>
      <c r="J93" s="1">
        <v>6937.0</v>
      </c>
      <c r="K93" s="1">
        <v>6767.0</v>
      </c>
      <c r="L93" s="1">
        <f t="shared" si="1"/>
        <v>0.9754937293</v>
      </c>
      <c r="M93" s="1" t="s">
        <v>554</v>
      </c>
      <c r="N93" s="1">
        <v>3356.0</v>
      </c>
      <c r="O93" s="1">
        <v>0.0</v>
      </c>
      <c r="P93" s="1">
        <v>10.0</v>
      </c>
    </row>
    <row r="94">
      <c r="A94" s="1" t="s">
        <v>555</v>
      </c>
      <c r="B94" s="1">
        <v>60330.0</v>
      </c>
      <c r="C94" s="1" t="s">
        <v>556</v>
      </c>
      <c r="D94" s="2" t="s">
        <v>557</v>
      </c>
      <c r="E94" s="1" t="s">
        <v>558</v>
      </c>
      <c r="F94" s="1" t="s">
        <v>559</v>
      </c>
      <c r="G94" s="1">
        <v>23.0</v>
      </c>
      <c r="H94" s="1" t="s">
        <v>60</v>
      </c>
      <c r="I94" s="1">
        <v>1399.0</v>
      </c>
      <c r="J94" s="1">
        <v>2384.0</v>
      </c>
      <c r="K94" s="1">
        <v>2383.0</v>
      </c>
      <c r="L94" s="1">
        <f t="shared" si="1"/>
        <v>0.9995805369</v>
      </c>
      <c r="M94" s="1" t="s">
        <v>560</v>
      </c>
      <c r="N94" s="1">
        <v>4524.0</v>
      </c>
      <c r="O94" s="1">
        <v>0.0</v>
      </c>
      <c r="P94" s="1">
        <v>17.0</v>
      </c>
    </row>
    <row r="95">
      <c r="A95" s="1" t="s">
        <v>561</v>
      </c>
      <c r="B95" s="1">
        <v>60045.0</v>
      </c>
      <c r="C95" s="1" t="s">
        <v>562</v>
      </c>
      <c r="D95" s="2" t="s">
        <v>563</v>
      </c>
      <c r="E95" s="1" t="s">
        <v>564</v>
      </c>
      <c r="F95" s="1" t="s">
        <v>565</v>
      </c>
      <c r="G95" s="1">
        <v>201.0</v>
      </c>
      <c r="H95" s="1" t="s">
        <v>77</v>
      </c>
      <c r="I95" s="1">
        <v>1482.0</v>
      </c>
      <c r="J95" s="1">
        <v>2477.0</v>
      </c>
      <c r="K95" s="1">
        <v>2466.0</v>
      </c>
      <c r="L95" s="1">
        <f t="shared" si="1"/>
        <v>0.9955591441</v>
      </c>
      <c r="M95" s="1" t="s">
        <v>566</v>
      </c>
      <c r="N95" s="1">
        <v>1784.0</v>
      </c>
      <c r="O95" s="1">
        <v>0.0</v>
      </c>
      <c r="P95" s="1">
        <v>20.0</v>
      </c>
    </row>
    <row r="96">
      <c r="A96" s="1" t="s">
        <v>567</v>
      </c>
      <c r="B96" s="1">
        <v>59405.0</v>
      </c>
      <c r="C96" s="1" t="s">
        <v>568</v>
      </c>
      <c r="D96" s="2" t="s">
        <v>569</v>
      </c>
      <c r="E96" s="1" t="s">
        <v>570</v>
      </c>
      <c r="F96" s="1" t="s">
        <v>571</v>
      </c>
      <c r="G96" s="1">
        <v>0.0</v>
      </c>
      <c r="H96" s="1" t="s">
        <v>77</v>
      </c>
      <c r="I96" s="1">
        <v>789.0</v>
      </c>
      <c r="J96" s="1">
        <v>9040.0</v>
      </c>
      <c r="K96" s="1">
        <v>8649.0</v>
      </c>
      <c r="L96" s="1">
        <f t="shared" si="1"/>
        <v>0.9567477876</v>
      </c>
      <c r="N96" s="1">
        <v>4614.0</v>
      </c>
      <c r="O96" s="1">
        <v>0.0</v>
      </c>
    </row>
    <row r="97">
      <c r="A97" s="1" t="s">
        <v>572</v>
      </c>
      <c r="B97" s="1">
        <v>59326.0</v>
      </c>
      <c r="C97" s="1" t="s">
        <v>573</v>
      </c>
      <c r="D97" s="2" t="s">
        <v>574</v>
      </c>
      <c r="E97" s="1" t="s">
        <v>575</v>
      </c>
      <c r="F97" s="1" t="s">
        <v>576</v>
      </c>
      <c r="G97" s="1">
        <v>73.0</v>
      </c>
      <c r="H97" s="1" t="s">
        <v>207</v>
      </c>
      <c r="I97" s="1">
        <v>391.0</v>
      </c>
      <c r="J97" s="1">
        <v>2461.0</v>
      </c>
      <c r="K97" s="1">
        <v>2355.0</v>
      </c>
      <c r="L97" s="1">
        <f t="shared" si="1"/>
        <v>0.956928078</v>
      </c>
      <c r="M97" s="1" t="s">
        <v>577</v>
      </c>
      <c r="N97" s="1">
        <v>2439.0</v>
      </c>
      <c r="O97" s="1">
        <v>0.0</v>
      </c>
      <c r="P97" s="1">
        <v>46.0</v>
      </c>
    </row>
    <row r="98">
      <c r="A98" s="1" t="s">
        <v>578</v>
      </c>
      <c r="B98" s="1">
        <v>58548.0</v>
      </c>
      <c r="C98" s="1" t="s">
        <v>579</v>
      </c>
      <c r="D98" s="2" t="s">
        <v>580</v>
      </c>
      <c r="E98" s="1" t="s">
        <v>581</v>
      </c>
      <c r="F98" s="1" t="s">
        <v>582</v>
      </c>
      <c r="G98" s="1">
        <v>67.0</v>
      </c>
      <c r="H98" s="1" t="s">
        <v>21</v>
      </c>
      <c r="I98" s="1">
        <v>1543.0</v>
      </c>
      <c r="J98" s="1">
        <v>1963.0</v>
      </c>
      <c r="K98" s="1">
        <v>1922.0</v>
      </c>
      <c r="L98" s="1">
        <f t="shared" si="1"/>
        <v>0.9791136016</v>
      </c>
      <c r="M98" s="1" t="s">
        <v>583</v>
      </c>
      <c r="N98" s="1">
        <v>2645.0</v>
      </c>
      <c r="O98" s="1">
        <v>0.0</v>
      </c>
      <c r="P98" s="1">
        <v>129.0</v>
      </c>
    </row>
    <row r="99">
      <c r="A99" s="1" t="s">
        <v>584</v>
      </c>
      <c r="B99" s="1">
        <v>58487.0</v>
      </c>
      <c r="C99" s="1" t="s">
        <v>585</v>
      </c>
      <c r="D99" s="2" t="s">
        <v>586</v>
      </c>
      <c r="E99" s="1" t="s">
        <v>587</v>
      </c>
      <c r="F99" s="1" t="s">
        <v>588</v>
      </c>
      <c r="G99" s="1">
        <v>21.0</v>
      </c>
      <c r="H99" s="1" t="s">
        <v>60</v>
      </c>
      <c r="I99" s="1">
        <v>14.0</v>
      </c>
      <c r="J99" s="1">
        <v>2267.0</v>
      </c>
      <c r="K99" s="1">
        <v>2244.0</v>
      </c>
      <c r="L99" s="1">
        <f t="shared" si="1"/>
        <v>0.9898544332</v>
      </c>
      <c r="M99" s="1" t="s">
        <v>589</v>
      </c>
      <c r="N99" s="1">
        <v>2304.0</v>
      </c>
      <c r="O99" s="1">
        <v>0.0</v>
      </c>
      <c r="P99" s="1">
        <v>28.0</v>
      </c>
    </row>
    <row r="100">
      <c r="A100" s="1" t="s">
        <v>590</v>
      </c>
      <c r="B100" s="1">
        <v>58389.0</v>
      </c>
      <c r="C100" s="1" t="s">
        <v>591</v>
      </c>
      <c r="D100" s="2" t="s">
        <v>592</v>
      </c>
      <c r="E100" s="1" t="s">
        <v>593</v>
      </c>
      <c r="F100" s="1" t="s">
        <v>594</v>
      </c>
      <c r="G100" s="1">
        <v>538.0</v>
      </c>
      <c r="H100" s="1" t="s">
        <v>77</v>
      </c>
      <c r="I100" s="1">
        <v>3928.0</v>
      </c>
      <c r="J100" s="1">
        <v>17044.0</v>
      </c>
      <c r="K100" s="1">
        <v>16129.0</v>
      </c>
      <c r="L100" s="1">
        <f t="shared" si="1"/>
        <v>0.9463154189</v>
      </c>
      <c r="M100" s="1" t="s">
        <v>595</v>
      </c>
      <c r="N100" s="1">
        <v>3870.0</v>
      </c>
      <c r="O100" s="1">
        <v>0.0</v>
      </c>
      <c r="P100" s="1">
        <v>171.0</v>
      </c>
    </row>
    <row r="101">
      <c r="A101" s="1" t="s">
        <v>596</v>
      </c>
      <c r="B101" s="1">
        <v>58307.0</v>
      </c>
      <c r="C101" s="1" t="s">
        <v>597</v>
      </c>
      <c r="D101" s="2" t="s">
        <v>598</v>
      </c>
      <c r="E101" s="1" t="s">
        <v>599</v>
      </c>
      <c r="F101" s="1" t="s">
        <v>600</v>
      </c>
      <c r="G101" s="1">
        <v>0.0</v>
      </c>
      <c r="H101" s="1" t="s">
        <v>77</v>
      </c>
      <c r="I101" s="1">
        <v>84.0</v>
      </c>
      <c r="J101" s="1">
        <v>107.0</v>
      </c>
      <c r="K101" s="1">
        <v>59.0</v>
      </c>
      <c r="L101" s="1">
        <f t="shared" si="1"/>
        <v>0.5514018692</v>
      </c>
      <c r="N101" s="1">
        <v>4218.0</v>
      </c>
      <c r="O101" s="1">
        <v>0.0</v>
      </c>
    </row>
    <row r="102">
      <c r="A102" s="1" t="s">
        <v>601</v>
      </c>
      <c r="B102" s="1">
        <v>58223.0</v>
      </c>
      <c r="C102" s="1" t="s">
        <v>602</v>
      </c>
      <c r="D102" s="2" t="s">
        <v>603</v>
      </c>
      <c r="E102" s="1" t="s">
        <v>604</v>
      </c>
      <c r="F102" s="1" t="s">
        <v>605</v>
      </c>
      <c r="G102" s="1">
        <v>41.0</v>
      </c>
      <c r="H102" s="1" t="s">
        <v>84</v>
      </c>
      <c r="I102" s="1">
        <v>5171.0</v>
      </c>
      <c r="J102" s="1">
        <v>27893.0</v>
      </c>
      <c r="K102" s="1">
        <v>18803.0</v>
      </c>
      <c r="L102" s="1">
        <f t="shared" si="1"/>
        <v>0.6741117843</v>
      </c>
      <c r="M102" s="1" t="s">
        <v>606</v>
      </c>
      <c r="N102" s="1">
        <v>2203.0</v>
      </c>
      <c r="O102" s="1">
        <v>0.0</v>
      </c>
      <c r="P102" s="1">
        <v>23.0</v>
      </c>
    </row>
    <row r="103">
      <c r="A103" s="1" t="s">
        <v>607</v>
      </c>
      <c r="B103" s="1">
        <v>58082.0</v>
      </c>
      <c r="C103" s="1" t="s">
        <v>608</v>
      </c>
      <c r="D103" s="2" t="s">
        <v>609</v>
      </c>
      <c r="E103" s="1" t="s">
        <v>610</v>
      </c>
      <c r="F103" s="1" t="s">
        <v>611</v>
      </c>
      <c r="G103" s="1">
        <v>146.0</v>
      </c>
      <c r="H103" s="1" t="s">
        <v>77</v>
      </c>
      <c r="I103" s="1">
        <v>257.0</v>
      </c>
      <c r="J103" s="1">
        <v>3693.0</v>
      </c>
      <c r="K103" s="1">
        <v>3587.0</v>
      </c>
      <c r="L103" s="1">
        <f t="shared" si="1"/>
        <v>0.9712970485</v>
      </c>
      <c r="M103" s="1" t="s">
        <v>612</v>
      </c>
      <c r="N103" s="1">
        <v>4808.0</v>
      </c>
      <c r="O103" s="1">
        <v>0.0</v>
      </c>
      <c r="P103" s="1">
        <v>118.0</v>
      </c>
      <c r="Q103" s="1" t="s">
        <v>28</v>
      </c>
      <c r="R103" s="1" t="s">
        <v>29</v>
      </c>
      <c r="S103" s="1" t="s">
        <v>30</v>
      </c>
      <c r="T103" s="1" t="s">
        <v>31</v>
      </c>
      <c r="U103" s="1" t="s">
        <v>32</v>
      </c>
      <c r="V103" s="1" t="s">
        <v>33</v>
      </c>
    </row>
    <row r="104">
      <c r="A104" s="1" t="s">
        <v>613</v>
      </c>
      <c r="B104" s="1">
        <v>58043.0</v>
      </c>
      <c r="C104" s="1" t="s">
        <v>614</v>
      </c>
      <c r="D104" s="2" t="s">
        <v>615</v>
      </c>
      <c r="E104" s="1" t="s">
        <v>616</v>
      </c>
      <c r="F104" s="1" t="s">
        <v>617</v>
      </c>
      <c r="G104" s="1">
        <v>0.0</v>
      </c>
      <c r="H104" s="1" t="s">
        <v>156</v>
      </c>
      <c r="I104" s="1">
        <v>42.0</v>
      </c>
      <c r="J104" s="1">
        <v>49.0</v>
      </c>
      <c r="K104" s="1">
        <v>19.0</v>
      </c>
      <c r="L104" s="1">
        <f t="shared" si="1"/>
        <v>0.387755102</v>
      </c>
      <c r="N104" s="1">
        <v>2018.0</v>
      </c>
      <c r="O104" s="1">
        <v>0.0</v>
      </c>
      <c r="Q104" s="3" t="s">
        <v>618</v>
      </c>
      <c r="R104" s="4">
        <f>MIN(N2:N1001)</f>
        <v>44</v>
      </c>
      <c r="S104" s="4">
        <f>QUARTILE(N2:N1001, 1)</f>
        <v>1850.5</v>
      </c>
      <c r="T104" s="4">
        <f>MEDIAN(N2:N1001)</f>
        <v>2610</v>
      </c>
      <c r="U104" s="4">
        <f>QUARTILE(N2:N1001, 3)</f>
        <v>3271.75</v>
      </c>
      <c r="V104" s="4">
        <f>MAX(N2:N1001)</f>
        <v>5249</v>
      </c>
    </row>
    <row r="105">
      <c r="A105" s="1" t="s">
        <v>619</v>
      </c>
      <c r="B105" s="1">
        <v>57887.0</v>
      </c>
      <c r="C105" s="1" t="s">
        <v>620</v>
      </c>
      <c r="D105" s="2" t="s">
        <v>621</v>
      </c>
      <c r="E105" s="1" t="s">
        <v>622</v>
      </c>
      <c r="F105" s="1" t="s">
        <v>623</v>
      </c>
      <c r="G105" s="1">
        <v>91.0</v>
      </c>
      <c r="H105" s="1" t="s">
        <v>77</v>
      </c>
      <c r="I105" s="1">
        <v>2718.0</v>
      </c>
      <c r="J105" s="1">
        <v>6527.0</v>
      </c>
      <c r="K105" s="1">
        <v>6373.0</v>
      </c>
      <c r="L105" s="1">
        <f t="shared" si="1"/>
        <v>0.9764056994</v>
      </c>
      <c r="M105" s="1" t="s">
        <v>624</v>
      </c>
      <c r="N105" s="1">
        <v>3448.0</v>
      </c>
      <c r="O105" s="1">
        <v>0.0</v>
      </c>
      <c r="P105" s="1">
        <v>22.0</v>
      </c>
    </row>
    <row r="106">
      <c r="A106" s="1" t="s">
        <v>625</v>
      </c>
      <c r="B106" s="1">
        <v>57417.0</v>
      </c>
      <c r="C106" s="1" t="s">
        <v>626</v>
      </c>
      <c r="D106" s="2" t="s">
        <v>627</v>
      </c>
      <c r="E106" s="1" t="s">
        <v>628</v>
      </c>
      <c r="F106" s="1" t="s">
        <v>629</v>
      </c>
      <c r="G106" s="1">
        <v>0.0</v>
      </c>
      <c r="H106" s="1" t="s">
        <v>630</v>
      </c>
      <c r="I106" s="1">
        <v>1928.0</v>
      </c>
      <c r="J106" s="1">
        <v>0.0</v>
      </c>
      <c r="K106" s="1">
        <v>0.0</v>
      </c>
      <c r="L106" s="1" t="str">
        <f t="shared" si="1"/>
        <v/>
      </c>
      <c r="N106" s="1">
        <v>2717.0</v>
      </c>
      <c r="O106" s="1">
        <v>0.0</v>
      </c>
    </row>
    <row r="107">
      <c r="A107" s="1" t="s">
        <v>631</v>
      </c>
      <c r="B107" s="1">
        <v>57060.0</v>
      </c>
      <c r="C107" s="1" t="s">
        <v>632</v>
      </c>
      <c r="D107" s="2" t="s">
        <v>633</v>
      </c>
      <c r="E107" s="1" t="s">
        <v>634</v>
      </c>
      <c r="F107" s="1" t="s">
        <v>635</v>
      </c>
      <c r="G107" s="1">
        <v>27.0</v>
      </c>
      <c r="H107" s="1" t="s">
        <v>636</v>
      </c>
      <c r="I107" s="1">
        <v>7766.0</v>
      </c>
      <c r="J107" s="1">
        <v>8510.0</v>
      </c>
      <c r="K107" s="1">
        <v>7302.0</v>
      </c>
      <c r="L107" s="1">
        <f t="shared" si="1"/>
        <v>0.8580493537</v>
      </c>
      <c r="M107" s="1" t="s">
        <v>637</v>
      </c>
      <c r="N107" s="1">
        <v>3128.0</v>
      </c>
      <c r="O107" s="1">
        <v>0.0</v>
      </c>
      <c r="P107" s="1">
        <v>0.0</v>
      </c>
    </row>
    <row r="108">
      <c r="A108" s="1" t="s">
        <v>638</v>
      </c>
      <c r="B108" s="1">
        <v>56967.0</v>
      </c>
      <c r="C108" s="1" t="s">
        <v>639</v>
      </c>
      <c r="D108" s="2" t="s">
        <v>640</v>
      </c>
      <c r="E108" s="1" t="s">
        <v>641</v>
      </c>
      <c r="F108" s="1" t="s">
        <v>642</v>
      </c>
      <c r="G108" s="1">
        <v>0.0</v>
      </c>
      <c r="I108" s="1">
        <v>149.0</v>
      </c>
      <c r="J108" s="1">
        <v>78.0</v>
      </c>
      <c r="K108" s="1">
        <v>32.0</v>
      </c>
      <c r="L108" s="1">
        <f t="shared" si="1"/>
        <v>0.4102564103</v>
      </c>
      <c r="N108" s="1">
        <v>1277.0</v>
      </c>
      <c r="O108" s="1">
        <v>0.0</v>
      </c>
    </row>
    <row r="109">
      <c r="A109" s="1" t="s">
        <v>643</v>
      </c>
      <c r="B109" s="1">
        <v>56727.0</v>
      </c>
      <c r="C109" s="1" t="s">
        <v>644</v>
      </c>
      <c r="D109" s="2" t="s">
        <v>645</v>
      </c>
      <c r="E109" s="1" t="s">
        <v>646</v>
      </c>
      <c r="F109" s="1" t="s">
        <v>647</v>
      </c>
      <c r="G109" s="1">
        <v>0.0</v>
      </c>
      <c r="I109" s="1">
        <v>49.0</v>
      </c>
      <c r="J109" s="1">
        <v>66.0</v>
      </c>
      <c r="K109" s="1">
        <v>19.0</v>
      </c>
      <c r="L109" s="1">
        <f t="shared" si="1"/>
        <v>0.2878787879</v>
      </c>
      <c r="N109" s="1">
        <v>1602.0</v>
      </c>
      <c r="O109" s="1">
        <v>0.0</v>
      </c>
    </row>
    <row r="110">
      <c r="A110" s="1" t="s">
        <v>648</v>
      </c>
      <c r="B110" s="1">
        <v>56621.0</v>
      </c>
      <c r="C110" s="1" t="s">
        <v>649</v>
      </c>
      <c r="D110" s="2" t="s">
        <v>650</v>
      </c>
      <c r="E110" s="1" t="s">
        <v>651</v>
      </c>
      <c r="F110" s="1" t="s">
        <v>652</v>
      </c>
      <c r="G110" s="1">
        <v>2.0</v>
      </c>
      <c r="H110" s="1" t="s">
        <v>77</v>
      </c>
      <c r="I110" s="1">
        <v>553.0</v>
      </c>
      <c r="J110" s="1">
        <v>2192.0</v>
      </c>
      <c r="K110" s="1">
        <v>2119.0</v>
      </c>
      <c r="L110" s="1">
        <f t="shared" si="1"/>
        <v>0.9666970803</v>
      </c>
      <c r="M110" s="1" t="s">
        <v>653</v>
      </c>
      <c r="N110" s="1">
        <v>4892.0</v>
      </c>
      <c r="O110" s="1">
        <v>0.0</v>
      </c>
      <c r="P110" s="1">
        <v>541.0</v>
      </c>
    </row>
    <row r="111">
      <c r="A111" s="1" t="s">
        <v>654</v>
      </c>
      <c r="B111" s="1">
        <v>56512.0</v>
      </c>
      <c r="C111" s="1" t="s">
        <v>655</v>
      </c>
      <c r="D111" s="2" t="s">
        <v>656</v>
      </c>
      <c r="E111" s="1" t="s">
        <v>657</v>
      </c>
      <c r="F111" s="1" t="s">
        <v>658</v>
      </c>
      <c r="G111" s="1">
        <v>50.0</v>
      </c>
      <c r="H111" s="1" t="s">
        <v>21</v>
      </c>
      <c r="I111" s="1">
        <v>408.0</v>
      </c>
      <c r="J111" s="1">
        <v>3235.0</v>
      </c>
      <c r="K111" s="1">
        <v>3137.0</v>
      </c>
      <c r="L111" s="1">
        <f t="shared" si="1"/>
        <v>0.9697063369</v>
      </c>
      <c r="M111" s="1" t="s">
        <v>659</v>
      </c>
      <c r="N111" s="1">
        <v>4550.0</v>
      </c>
      <c r="O111" s="1">
        <v>0.0</v>
      </c>
      <c r="P111" s="1">
        <v>60.0</v>
      </c>
    </row>
    <row r="112">
      <c r="A112" s="1" t="s">
        <v>660</v>
      </c>
      <c r="B112" s="1">
        <v>56473.0</v>
      </c>
      <c r="C112" s="1" t="s">
        <v>661</v>
      </c>
      <c r="D112" s="2" t="s">
        <v>662</v>
      </c>
      <c r="E112" s="1" t="s">
        <v>663</v>
      </c>
      <c r="F112" s="1" t="s">
        <v>664</v>
      </c>
      <c r="G112" s="1">
        <v>0.0</v>
      </c>
      <c r="H112" s="1" t="s">
        <v>77</v>
      </c>
      <c r="I112" s="1">
        <v>347.0</v>
      </c>
      <c r="J112" s="1">
        <v>0.0</v>
      </c>
      <c r="K112" s="1">
        <v>0.0</v>
      </c>
      <c r="L112" s="1" t="str">
        <f t="shared" si="1"/>
        <v/>
      </c>
      <c r="N112" s="1">
        <v>653.0</v>
      </c>
      <c r="O112" s="1">
        <v>0.0</v>
      </c>
    </row>
    <row r="113">
      <c r="A113" s="1" t="s">
        <v>665</v>
      </c>
      <c r="B113" s="1">
        <v>56472.0</v>
      </c>
      <c r="C113" s="1" t="s">
        <v>666</v>
      </c>
      <c r="D113" s="2" t="s">
        <v>667</v>
      </c>
      <c r="E113" s="1" t="s">
        <v>668</v>
      </c>
      <c r="F113" s="1" t="s">
        <v>669</v>
      </c>
      <c r="G113" s="1">
        <v>35.0</v>
      </c>
      <c r="H113" s="1" t="s">
        <v>143</v>
      </c>
      <c r="I113" s="1">
        <v>2945.0</v>
      </c>
      <c r="J113" s="1">
        <v>5596.0</v>
      </c>
      <c r="K113" s="1">
        <v>3896.0</v>
      </c>
      <c r="L113" s="1">
        <f t="shared" si="1"/>
        <v>0.6962115797</v>
      </c>
      <c r="M113" s="1" t="s">
        <v>670</v>
      </c>
      <c r="N113" s="1">
        <v>4905.0</v>
      </c>
      <c r="O113" s="1">
        <v>0.0</v>
      </c>
      <c r="P113" s="1">
        <v>38.0</v>
      </c>
    </row>
    <row r="114">
      <c r="A114" s="1" t="s">
        <v>671</v>
      </c>
      <c r="B114" s="1">
        <v>56398.0</v>
      </c>
      <c r="C114" s="1" t="s">
        <v>672</v>
      </c>
      <c r="D114" s="2" t="s">
        <v>673</v>
      </c>
      <c r="E114" s="1" t="s">
        <v>674</v>
      </c>
      <c r="F114" s="1" t="s">
        <v>675</v>
      </c>
      <c r="G114" s="1">
        <v>11.0</v>
      </c>
      <c r="H114" s="1" t="s">
        <v>77</v>
      </c>
      <c r="I114" s="1">
        <v>20.0</v>
      </c>
      <c r="J114" s="1">
        <v>593.0</v>
      </c>
      <c r="K114" s="1">
        <v>308.0</v>
      </c>
      <c r="L114" s="1">
        <f t="shared" si="1"/>
        <v>0.5193929174</v>
      </c>
      <c r="M114" s="1" t="s">
        <v>676</v>
      </c>
      <c r="N114" s="1">
        <v>3756.0</v>
      </c>
      <c r="O114" s="1">
        <v>0.0</v>
      </c>
      <c r="P114" s="1">
        <v>1425.0</v>
      </c>
    </row>
    <row r="115">
      <c r="A115" s="1" t="s">
        <v>677</v>
      </c>
      <c r="B115" s="1">
        <v>56282.0</v>
      </c>
      <c r="C115" s="1" t="s">
        <v>678</v>
      </c>
      <c r="D115" s="2" t="s">
        <v>679</v>
      </c>
      <c r="E115" s="1" t="s">
        <v>680</v>
      </c>
      <c r="F115" s="1" t="s">
        <v>681</v>
      </c>
      <c r="G115" s="1">
        <v>80.0</v>
      </c>
      <c r="H115" s="1" t="s">
        <v>21</v>
      </c>
      <c r="I115" s="1">
        <v>1132.0</v>
      </c>
      <c r="J115" s="1">
        <v>2983.0</v>
      </c>
      <c r="K115" s="1">
        <v>2807.0</v>
      </c>
      <c r="L115" s="1">
        <f t="shared" si="1"/>
        <v>0.9409989943</v>
      </c>
      <c r="M115" s="1" t="s">
        <v>682</v>
      </c>
      <c r="N115" s="1">
        <v>1275.0</v>
      </c>
      <c r="O115" s="1">
        <v>0.0</v>
      </c>
      <c r="P115" s="1">
        <v>8.0</v>
      </c>
    </row>
    <row r="116">
      <c r="A116" s="1" t="s">
        <v>683</v>
      </c>
      <c r="B116" s="1">
        <v>55995.0</v>
      </c>
      <c r="C116" s="1" t="s">
        <v>684</v>
      </c>
      <c r="D116" s="2" t="s">
        <v>685</v>
      </c>
      <c r="E116" s="1" t="s">
        <v>686</v>
      </c>
      <c r="F116" s="1" t="s">
        <v>687</v>
      </c>
      <c r="G116" s="1">
        <v>39.0</v>
      </c>
      <c r="H116" s="1" t="s">
        <v>60</v>
      </c>
      <c r="I116" s="1">
        <v>2690.0</v>
      </c>
      <c r="J116" s="1">
        <v>11420.0</v>
      </c>
      <c r="K116" s="1">
        <v>11177.0</v>
      </c>
      <c r="L116" s="1">
        <f t="shared" si="1"/>
        <v>0.9787215412</v>
      </c>
      <c r="M116" s="1" t="s">
        <v>688</v>
      </c>
      <c r="N116" s="1">
        <v>2707.0</v>
      </c>
      <c r="O116" s="1">
        <v>0.0</v>
      </c>
      <c r="P116" s="1">
        <v>125.0</v>
      </c>
    </row>
    <row r="117">
      <c r="A117" s="1" t="s">
        <v>689</v>
      </c>
      <c r="B117" s="1">
        <v>55930.0</v>
      </c>
      <c r="C117" s="1" t="s">
        <v>690</v>
      </c>
      <c r="D117" s="2" t="s">
        <v>691</v>
      </c>
      <c r="E117" s="1" t="s">
        <v>692</v>
      </c>
      <c r="F117" s="1" t="s">
        <v>693</v>
      </c>
      <c r="G117" s="1">
        <v>104.0</v>
      </c>
      <c r="H117" s="1" t="s">
        <v>84</v>
      </c>
      <c r="I117" s="1">
        <v>3878.0</v>
      </c>
      <c r="J117" s="1">
        <v>5125.0</v>
      </c>
      <c r="K117" s="1">
        <v>4367.0</v>
      </c>
      <c r="L117" s="1">
        <f t="shared" si="1"/>
        <v>0.852097561</v>
      </c>
      <c r="M117" s="1" t="s">
        <v>694</v>
      </c>
      <c r="N117" s="1">
        <v>2921.0</v>
      </c>
      <c r="O117" s="1">
        <v>0.0</v>
      </c>
      <c r="P117" s="1">
        <v>16.0</v>
      </c>
    </row>
    <row r="118">
      <c r="A118" s="1" t="s">
        <v>695</v>
      </c>
      <c r="B118" s="1">
        <v>55606.0</v>
      </c>
      <c r="C118" s="1" t="s">
        <v>696</v>
      </c>
      <c r="D118" s="2" t="s">
        <v>697</v>
      </c>
      <c r="E118" s="1" t="s">
        <v>698</v>
      </c>
      <c r="F118" s="1" t="s">
        <v>699</v>
      </c>
      <c r="G118" s="1">
        <v>0.0</v>
      </c>
      <c r="H118" s="1" t="s">
        <v>60</v>
      </c>
      <c r="I118" s="1">
        <v>744.0</v>
      </c>
      <c r="J118" s="1">
        <v>75.0</v>
      </c>
      <c r="K118" s="1">
        <v>74.0</v>
      </c>
      <c r="L118" s="1">
        <f t="shared" si="1"/>
        <v>0.9866666667</v>
      </c>
      <c r="N118" s="1">
        <v>2963.0</v>
      </c>
      <c r="O118" s="1">
        <v>0.0</v>
      </c>
    </row>
    <row r="119">
      <c r="A119" s="1" t="s">
        <v>700</v>
      </c>
      <c r="B119" s="1">
        <v>55065.0</v>
      </c>
      <c r="C119" s="1" t="s">
        <v>701</v>
      </c>
      <c r="D119" s="2" t="s">
        <v>702</v>
      </c>
      <c r="E119" s="1" t="s">
        <v>703</v>
      </c>
      <c r="F119" s="1" t="s">
        <v>704</v>
      </c>
      <c r="G119" s="1">
        <v>0.0</v>
      </c>
      <c r="I119" s="1">
        <v>25.0</v>
      </c>
      <c r="J119" s="1">
        <v>0.0</v>
      </c>
      <c r="K119" s="1">
        <v>0.0</v>
      </c>
      <c r="L119" s="1" t="str">
        <f t="shared" si="1"/>
        <v/>
      </c>
      <c r="N119" s="1">
        <v>2339.0</v>
      </c>
      <c r="O119" s="1">
        <v>0.0</v>
      </c>
    </row>
    <row r="120">
      <c r="A120" s="1" t="s">
        <v>705</v>
      </c>
      <c r="B120" s="1">
        <v>55021.0</v>
      </c>
      <c r="C120" s="1" t="s">
        <v>706</v>
      </c>
      <c r="D120" s="2" t="s">
        <v>707</v>
      </c>
      <c r="E120" s="1" t="s">
        <v>708</v>
      </c>
      <c r="F120" s="1" t="s">
        <v>709</v>
      </c>
      <c r="G120" s="1">
        <v>0.0</v>
      </c>
      <c r="H120" s="1" t="s">
        <v>710</v>
      </c>
      <c r="I120" s="1">
        <v>422.0</v>
      </c>
      <c r="J120" s="1">
        <v>128.0</v>
      </c>
      <c r="K120" s="1">
        <v>124.0</v>
      </c>
      <c r="L120" s="1">
        <f t="shared" si="1"/>
        <v>0.96875</v>
      </c>
      <c r="N120" s="1">
        <v>3850.0</v>
      </c>
      <c r="O120" s="1">
        <v>0.0</v>
      </c>
    </row>
    <row r="121">
      <c r="A121" s="1" t="s">
        <v>711</v>
      </c>
      <c r="B121" s="1">
        <v>54977.0</v>
      </c>
      <c r="C121" s="1" t="s">
        <v>712</v>
      </c>
      <c r="D121" s="2" t="s">
        <v>713</v>
      </c>
      <c r="E121" s="1" t="s">
        <v>714</v>
      </c>
      <c r="F121" s="1" t="s">
        <v>715</v>
      </c>
      <c r="G121" s="1">
        <v>55.0</v>
      </c>
      <c r="H121" s="1" t="s">
        <v>338</v>
      </c>
      <c r="I121" s="1">
        <v>278.0</v>
      </c>
      <c r="J121" s="1">
        <v>2804.0</v>
      </c>
      <c r="K121" s="1">
        <v>2706.0</v>
      </c>
      <c r="L121" s="1">
        <f t="shared" si="1"/>
        <v>0.9650499287</v>
      </c>
      <c r="M121" s="1" t="s">
        <v>716</v>
      </c>
      <c r="N121" s="1">
        <v>3510.0</v>
      </c>
      <c r="O121" s="1">
        <v>0.0</v>
      </c>
      <c r="P121" s="1">
        <v>198.0</v>
      </c>
    </row>
    <row r="122">
      <c r="A122" s="1" t="s">
        <v>717</v>
      </c>
      <c r="B122" s="1">
        <v>54773.0</v>
      </c>
      <c r="C122" s="1" t="s">
        <v>718</v>
      </c>
      <c r="D122" s="2" t="s">
        <v>719</v>
      </c>
      <c r="E122" s="1" t="s">
        <v>720</v>
      </c>
      <c r="F122" s="1" t="s">
        <v>721</v>
      </c>
      <c r="G122" s="1">
        <v>0.0</v>
      </c>
      <c r="H122" s="1" t="s">
        <v>77</v>
      </c>
      <c r="I122" s="1">
        <v>4424.0</v>
      </c>
      <c r="J122" s="1">
        <v>2794.0</v>
      </c>
      <c r="K122" s="1">
        <v>2325.0</v>
      </c>
      <c r="L122" s="1">
        <f t="shared" si="1"/>
        <v>0.8321403006</v>
      </c>
      <c r="N122" s="1">
        <v>1380.0</v>
      </c>
      <c r="O122" s="1">
        <v>0.0</v>
      </c>
    </row>
    <row r="123">
      <c r="A123" s="1" t="s">
        <v>722</v>
      </c>
      <c r="B123" s="1">
        <v>54532.0</v>
      </c>
      <c r="C123" s="1" t="s">
        <v>723</v>
      </c>
      <c r="D123" s="2" t="s">
        <v>724</v>
      </c>
      <c r="E123" s="1" t="s">
        <v>725</v>
      </c>
      <c r="F123" s="1" t="s">
        <v>726</v>
      </c>
      <c r="G123" s="1">
        <v>975.0</v>
      </c>
      <c r="H123" s="1" t="s">
        <v>60</v>
      </c>
      <c r="I123" s="1">
        <v>38563.0</v>
      </c>
      <c r="J123" s="1">
        <v>31373.0</v>
      </c>
      <c r="K123" s="1">
        <v>29970.0</v>
      </c>
      <c r="L123" s="1">
        <f t="shared" si="1"/>
        <v>0.9552800178</v>
      </c>
      <c r="M123" s="1" t="s">
        <v>727</v>
      </c>
      <c r="N123" s="1">
        <v>3264.0</v>
      </c>
      <c r="O123" s="1">
        <v>0.0</v>
      </c>
      <c r="P123" s="1">
        <v>7.0</v>
      </c>
      <c r="Q123" s="1" t="s">
        <v>28</v>
      </c>
      <c r="R123" s="1" t="s">
        <v>29</v>
      </c>
      <c r="S123" s="1" t="s">
        <v>30</v>
      </c>
      <c r="T123" s="1" t="s">
        <v>31</v>
      </c>
      <c r="U123" s="1" t="s">
        <v>32</v>
      </c>
      <c r="V123" s="1" t="s">
        <v>33</v>
      </c>
    </row>
    <row r="124">
      <c r="A124" s="1" t="s">
        <v>728</v>
      </c>
      <c r="B124" s="1">
        <v>54264.0</v>
      </c>
      <c r="C124" s="1" t="s">
        <v>729</v>
      </c>
      <c r="D124" s="2" t="s">
        <v>730</v>
      </c>
      <c r="E124" s="1" t="s">
        <v>731</v>
      </c>
      <c r="F124" s="1" t="s">
        <v>732</v>
      </c>
      <c r="G124" s="1">
        <v>0.0</v>
      </c>
      <c r="H124" s="1" t="s">
        <v>60</v>
      </c>
      <c r="I124" s="1">
        <v>35518.0</v>
      </c>
      <c r="J124" s="1">
        <v>30679.0</v>
      </c>
      <c r="K124" s="1">
        <v>29980.0</v>
      </c>
      <c r="L124" s="1">
        <f t="shared" si="1"/>
        <v>0.977215685</v>
      </c>
      <c r="N124" s="1">
        <v>3824.0</v>
      </c>
      <c r="O124" s="1">
        <v>0.0</v>
      </c>
      <c r="Q124" s="3" t="s">
        <v>733</v>
      </c>
      <c r="R124" s="4">
        <f>MIN(O2:O1001)</f>
        <v>0</v>
      </c>
      <c r="S124" s="4">
        <f>QUARTILE(O2:O1001, 1)</f>
        <v>0</v>
      </c>
      <c r="T124" s="4">
        <f>MEDIAN(O2:O1001)</f>
        <v>0</v>
      </c>
      <c r="U124" s="4">
        <f>QUARTILE(O2:O1001, 3)</f>
        <v>0</v>
      </c>
      <c r="V124" s="4">
        <f>MAX(O2:O1001)</f>
        <v>3</v>
      </c>
    </row>
    <row r="125">
      <c r="A125" s="1" t="s">
        <v>734</v>
      </c>
      <c r="B125" s="1">
        <v>54172.0</v>
      </c>
      <c r="C125" s="1" t="s">
        <v>735</v>
      </c>
      <c r="D125" s="2" t="s">
        <v>736</v>
      </c>
      <c r="E125" s="1" t="s">
        <v>737</v>
      </c>
      <c r="F125" s="1" t="s">
        <v>738</v>
      </c>
      <c r="G125" s="1">
        <v>2.0</v>
      </c>
      <c r="H125" s="1" t="s">
        <v>77</v>
      </c>
      <c r="I125" s="1">
        <v>573.0</v>
      </c>
      <c r="J125" s="1">
        <v>4029.0</v>
      </c>
      <c r="K125" s="1">
        <v>3763.0</v>
      </c>
      <c r="L125" s="1">
        <f t="shared" si="1"/>
        <v>0.9339786548</v>
      </c>
      <c r="M125" s="1" t="s">
        <v>739</v>
      </c>
      <c r="N125" s="1">
        <v>3792.0</v>
      </c>
      <c r="O125" s="1">
        <v>0.0</v>
      </c>
      <c r="P125" s="1">
        <v>2416.0</v>
      </c>
    </row>
    <row r="126">
      <c r="A126" s="1" t="s">
        <v>740</v>
      </c>
      <c r="B126" s="1">
        <v>53482.0</v>
      </c>
      <c r="C126" s="1" t="s">
        <v>741</v>
      </c>
      <c r="D126" s="2" t="s">
        <v>742</v>
      </c>
      <c r="E126" s="1" t="s">
        <v>743</v>
      </c>
      <c r="F126" s="1" t="s">
        <v>744</v>
      </c>
      <c r="G126" s="1">
        <v>1.0</v>
      </c>
      <c r="H126" s="1" t="s">
        <v>745</v>
      </c>
      <c r="I126" s="1">
        <v>1.0</v>
      </c>
      <c r="J126" s="1">
        <v>4344.0</v>
      </c>
      <c r="K126" s="1">
        <v>571.0</v>
      </c>
      <c r="L126" s="1">
        <f t="shared" si="1"/>
        <v>0.1314456722</v>
      </c>
      <c r="M126" s="1" t="s">
        <v>746</v>
      </c>
      <c r="N126" s="1">
        <v>1661.0</v>
      </c>
      <c r="O126" s="1">
        <v>0.0</v>
      </c>
      <c r="P126" s="1">
        <v>1660.0</v>
      </c>
    </row>
    <row r="127">
      <c r="A127" s="1" t="s">
        <v>747</v>
      </c>
      <c r="B127" s="1">
        <v>53427.0</v>
      </c>
      <c r="C127" s="1" t="s">
        <v>748</v>
      </c>
      <c r="D127" s="2" t="s">
        <v>749</v>
      </c>
      <c r="E127" s="1" t="s">
        <v>750</v>
      </c>
      <c r="F127" s="1" t="s">
        <v>751</v>
      </c>
      <c r="G127" s="1">
        <v>118.0</v>
      </c>
      <c r="H127" s="1" t="s">
        <v>77</v>
      </c>
      <c r="I127" s="1">
        <v>16940.0</v>
      </c>
      <c r="J127" s="1">
        <v>13584.0</v>
      </c>
      <c r="K127" s="1">
        <v>13502.0</v>
      </c>
      <c r="L127" s="1">
        <f t="shared" si="1"/>
        <v>0.9939634865</v>
      </c>
      <c r="M127" s="1" t="s">
        <v>752</v>
      </c>
      <c r="N127" s="1">
        <v>2653.0</v>
      </c>
      <c r="O127" s="1">
        <v>0.0</v>
      </c>
      <c r="P127" s="1">
        <v>9.0</v>
      </c>
    </row>
    <row r="128">
      <c r="A128" s="1" t="s">
        <v>753</v>
      </c>
      <c r="B128" s="1">
        <v>53325.0</v>
      </c>
      <c r="C128" s="1" t="s">
        <v>754</v>
      </c>
      <c r="D128" s="2" t="s">
        <v>755</v>
      </c>
      <c r="E128" s="1" t="s">
        <v>756</v>
      </c>
      <c r="F128" s="1" t="s">
        <v>757</v>
      </c>
      <c r="G128" s="1">
        <v>0.0</v>
      </c>
      <c r="H128" s="1" t="s">
        <v>758</v>
      </c>
      <c r="I128" s="1">
        <v>302.0</v>
      </c>
      <c r="J128" s="1">
        <v>374.0</v>
      </c>
      <c r="K128" s="1">
        <v>316.0</v>
      </c>
      <c r="L128" s="1">
        <f t="shared" si="1"/>
        <v>0.8449197861</v>
      </c>
      <c r="N128" s="1">
        <v>3066.0</v>
      </c>
      <c r="O128" s="1">
        <v>0.0</v>
      </c>
    </row>
    <row r="129">
      <c r="A129" s="1" t="s">
        <v>759</v>
      </c>
      <c r="B129" s="1">
        <v>53250.0</v>
      </c>
      <c r="C129" s="1" t="s">
        <v>760</v>
      </c>
      <c r="D129" s="2" t="s">
        <v>761</v>
      </c>
      <c r="E129" s="1" t="s">
        <v>762</v>
      </c>
      <c r="F129" s="1" t="s">
        <v>763</v>
      </c>
      <c r="G129" s="1">
        <v>32.0</v>
      </c>
      <c r="H129" s="1" t="s">
        <v>77</v>
      </c>
      <c r="I129" s="1">
        <v>640.0</v>
      </c>
      <c r="J129" s="1">
        <v>1274.0</v>
      </c>
      <c r="K129" s="1">
        <v>1268.0</v>
      </c>
      <c r="L129" s="1">
        <f t="shared" si="1"/>
        <v>0.9952904239</v>
      </c>
      <c r="M129" s="1" t="s">
        <v>764</v>
      </c>
      <c r="N129" s="1">
        <v>4596.0</v>
      </c>
      <c r="O129" s="1">
        <v>0.0</v>
      </c>
      <c r="P129" s="1">
        <v>812.0</v>
      </c>
    </row>
    <row r="130">
      <c r="A130" s="1" t="s">
        <v>765</v>
      </c>
      <c r="B130" s="1">
        <v>52573.0</v>
      </c>
      <c r="C130" s="1" t="s">
        <v>766</v>
      </c>
      <c r="D130" s="2" t="s">
        <v>767</v>
      </c>
      <c r="E130" s="1" t="s">
        <v>768</v>
      </c>
      <c r="F130" s="1" t="s">
        <v>769</v>
      </c>
      <c r="G130" s="1">
        <v>140.0</v>
      </c>
      <c r="H130" s="1" t="s">
        <v>326</v>
      </c>
      <c r="I130" s="1">
        <v>3192.0</v>
      </c>
      <c r="J130" s="1">
        <v>17178.0</v>
      </c>
      <c r="K130" s="1">
        <v>15132.0</v>
      </c>
      <c r="L130" s="1">
        <f t="shared" si="1"/>
        <v>0.880894167</v>
      </c>
      <c r="M130" s="1" t="s">
        <v>770</v>
      </c>
      <c r="N130" s="1">
        <v>2182.0</v>
      </c>
      <c r="O130" s="1">
        <v>0.0</v>
      </c>
      <c r="P130" s="1">
        <v>83.0</v>
      </c>
    </row>
    <row r="131">
      <c r="A131" s="1" t="s">
        <v>771</v>
      </c>
      <c r="B131" s="1">
        <v>52474.0</v>
      </c>
      <c r="C131" s="1" t="s">
        <v>772</v>
      </c>
      <c r="D131" s="2" t="s">
        <v>773</v>
      </c>
      <c r="E131" s="1" t="s">
        <v>774</v>
      </c>
      <c r="F131" s="1" t="s">
        <v>775</v>
      </c>
      <c r="G131" s="1">
        <v>40.0</v>
      </c>
      <c r="H131" s="1" t="s">
        <v>84</v>
      </c>
      <c r="I131" s="1">
        <v>22939.0</v>
      </c>
      <c r="J131" s="1">
        <v>35108.0</v>
      </c>
      <c r="K131" s="1">
        <v>28631.0</v>
      </c>
      <c r="L131" s="1">
        <f t="shared" si="1"/>
        <v>0.815512134</v>
      </c>
      <c r="M131" s="1" t="s">
        <v>776</v>
      </c>
      <c r="N131" s="1">
        <v>3155.0</v>
      </c>
      <c r="O131" s="1">
        <v>0.0</v>
      </c>
      <c r="P131" s="1">
        <v>20.0</v>
      </c>
    </row>
    <row r="132">
      <c r="A132" s="1" t="s">
        <v>777</v>
      </c>
      <c r="B132" s="1">
        <v>52458.0</v>
      </c>
      <c r="C132" s="1" t="s">
        <v>778</v>
      </c>
      <c r="D132" s="2" t="s">
        <v>779</v>
      </c>
      <c r="E132" s="1" t="s">
        <v>780</v>
      </c>
      <c r="F132" s="1" t="s">
        <v>781</v>
      </c>
      <c r="G132" s="1">
        <v>5.0</v>
      </c>
      <c r="H132" s="1" t="s">
        <v>77</v>
      </c>
      <c r="I132" s="1">
        <v>668.0</v>
      </c>
      <c r="J132" s="1">
        <v>326.0</v>
      </c>
      <c r="K132" s="1">
        <v>243.0</v>
      </c>
      <c r="L132" s="1">
        <f t="shared" si="1"/>
        <v>0.745398773</v>
      </c>
      <c r="M132" s="1" t="s">
        <v>782</v>
      </c>
      <c r="N132" s="1">
        <v>2230.0</v>
      </c>
      <c r="O132" s="1">
        <v>0.0</v>
      </c>
      <c r="P132" s="1">
        <v>34.0</v>
      </c>
    </row>
    <row r="133">
      <c r="A133" s="1" t="s">
        <v>783</v>
      </c>
      <c r="B133" s="1">
        <v>52260.0</v>
      </c>
      <c r="C133" s="1" t="s">
        <v>784</v>
      </c>
      <c r="D133" s="2" t="s">
        <v>785</v>
      </c>
      <c r="E133" s="1" t="s">
        <v>786</v>
      </c>
      <c r="F133" s="1" t="s">
        <v>787</v>
      </c>
      <c r="G133" s="1">
        <v>103.0</v>
      </c>
      <c r="H133" s="1" t="s">
        <v>21</v>
      </c>
      <c r="I133" s="1">
        <v>1065.0</v>
      </c>
      <c r="J133" s="1">
        <v>16027.0</v>
      </c>
      <c r="K133" s="1">
        <v>13915.0</v>
      </c>
      <c r="L133" s="1">
        <f t="shared" si="1"/>
        <v>0.8682223747</v>
      </c>
      <c r="M133" s="1" t="s">
        <v>788</v>
      </c>
      <c r="N133" s="1">
        <v>3431.0</v>
      </c>
      <c r="O133" s="1">
        <v>0.0</v>
      </c>
      <c r="P133" s="1">
        <v>77.0</v>
      </c>
    </row>
    <row r="134">
      <c r="A134" s="1" t="s">
        <v>789</v>
      </c>
      <c r="B134" s="1">
        <v>51372.0</v>
      </c>
      <c r="C134" s="1" t="s">
        <v>790</v>
      </c>
      <c r="D134" s="2" t="s">
        <v>791</v>
      </c>
      <c r="E134" s="1" t="s">
        <v>792</v>
      </c>
      <c r="F134" s="1" t="s">
        <v>793</v>
      </c>
      <c r="G134" s="1">
        <v>0.0</v>
      </c>
      <c r="H134" s="1" t="s">
        <v>77</v>
      </c>
      <c r="I134" s="1">
        <v>138.0</v>
      </c>
      <c r="J134" s="1">
        <v>42.0</v>
      </c>
      <c r="K134" s="1">
        <v>32.0</v>
      </c>
      <c r="L134" s="1">
        <f t="shared" si="1"/>
        <v>0.7619047619</v>
      </c>
      <c r="N134" s="1">
        <v>1451.0</v>
      </c>
      <c r="O134" s="1">
        <v>0.0</v>
      </c>
    </row>
    <row r="135">
      <c r="A135" s="1" t="s">
        <v>794</v>
      </c>
      <c r="B135" s="1">
        <v>51303.0</v>
      </c>
      <c r="C135" s="1" t="s">
        <v>795</v>
      </c>
      <c r="D135" s="2" t="s">
        <v>796</v>
      </c>
      <c r="E135" s="1" t="s">
        <v>797</v>
      </c>
      <c r="F135" s="1" t="s">
        <v>798</v>
      </c>
      <c r="G135" s="1">
        <v>79.0</v>
      </c>
      <c r="H135" s="1" t="s">
        <v>799</v>
      </c>
      <c r="I135" s="1">
        <v>19975.0</v>
      </c>
      <c r="J135" s="1">
        <v>15791.0</v>
      </c>
      <c r="K135" s="1">
        <v>15430.0</v>
      </c>
      <c r="L135" s="1">
        <f t="shared" si="1"/>
        <v>0.9771388766</v>
      </c>
      <c r="M135" s="1" t="s">
        <v>800</v>
      </c>
      <c r="N135" s="1">
        <v>5249.0</v>
      </c>
      <c r="O135" s="1">
        <v>0.0</v>
      </c>
      <c r="P135" s="1">
        <v>108.0</v>
      </c>
    </row>
    <row r="136">
      <c r="A136" s="1" t="s">
        <v>801</v>
      </c>
      <c r="B136" s="1">
        <v>51165.0</v>
      </c>
      <c r="C136" s="1" t="s">
        <v>802</v>
      </c>
      <c r="D136" s="2" t="s">
        <v>803</v>
      </c>
      <c r="E136" s="1" t="s">
        <v>804</v>
      </c>
      <c r="F136" s="1" t="s">
        <v>805</v>
      </c>
      <c r="G136" s="1">
        <v>29.0</v>
      </c>
      <c r="H136" s="1" t="s">
        <v>60</v>
      </c>
      <c r="I136" s="1">
        <v>9480.0</v>
      </c>
      <c r="J136" s="1">
        <v>9585.0</v>
      </c>
      <c r="K136" s="1">
        <v>8048.0</v>
      </c>
      <c r="L136" s="1">
        <f t="shared" si="1"/>
        <v>0.8396452791</v>
      </c>
      <c r="M136" s="1" t="s">
        <v>806</v>
      </c>
      <c r="N136" s="1">
        <v>4391.0</v>
      </c>
      <c r="O136" s="1">
        <v>0.0</v>
      </c>
      <c r="P136" s="1">
        <v>20.0</v>
      </c>
    </row>
    <row r="137">
      <c r="A137" s="1" t="s">
        <v>807</v>
      </c>
      <c r="B137" s="1">
        <v>50748.0</v>
      </c>
      <c r="C137" s="1" t="s">
        <v>808</v>
      </c>
      <c r="D137" s="2" t="s">
        <v>809</v>
      </c>
      <c r="E137" s="1" t="s">
        <v>810</v>
      </c>
      <c r="F137" s="1" t="s">
        <v>811</v>
      </c>
      <c r="G137" s="1">
        <v>0.0</v>
      </c>
      <c r="I137" s="1">
        <v>188.0</v>
      </c>
      <c r="J137" s="1">
        <v>102.0</v>
      </c>
      <c r="K137" s="1">
        <v>46.0</v>
      </c>
      <c r="L137" s="1">
        <f t="shared" si="1"/>
        <v>0.4509803922</v>
      </c>
      <c r="N137" s="1">
        <v>2835.0</v>
      </c>
      <c r="O137" s="1">
        <v>0.0</v>
      </c>
    </row>
    <row r="138">
      <c r="A138" s="1" t="s">
        <v>812</v>
      </c>
      <c r="B138" s="1">
        <v>50617.0</v>
      </c>
      <c r="C138" s="1" t="s">
        <v>813</v>
      </c>
      <c r="D138" s="2" t="s">
        <v>814</v>
      </c>
      <c r="E138" s="1" t="s">
        <v>815</v>
      </c>
      <c r="F138" s="1" t="s">
        <v>816</v>
      </c>
      <c r="G138" s="1">
        <v>303.0</v>
      </c>
      <c r="H138" s="1" t="s">
        <v>21</v>
      </c>
      <c r="I138" s="1">
        <v>23113.0</v>
      </c>
      <c r="J138" s="1">
        <v>25585.0</v>
      </c>
      <c r="K138" s="1">
        <v>23233.0</v>
      </c>
      <c r="L138" s="1">
        <f t="shared" si="1"/>
        <v>0.9080711354</v>
      </c>
      <c r="M138" s="1" t="s">
        <v>817</v>
      </c>
      <c r="N138" s="1">
        <v>3179.0</v>
      </c>
      <c r="O138" s="1">
        <v>0.0</v>
      </c>
      <c r="P138" s="1">
        <v>2.0</v>
      </c>
    </row>
    <row r="139">
      <c r="A139" s="1" t="s">
        <v>818</v>
      </c>
      <c r="B139" s="1">
        <v>50532.0</v>
      </c>
      <c r="C139" s="1" t="s">
        <v>819</v>
      </c>
      <c r="D139" s="2" t="s">
        <v>820</v>
      </c>
      <c r="E139" s="1" t="s">
        <v>821</v>
      </c>
      <c r="F139" s="1" t="s">
        <v>822</v>
      </c>
      <c r="G139" s="1">
        <v>0.0</v>
      </c>
      <c r="I139" s="1">
        <v>764.0</v>
      </c>
      <c r="J139" s="1">
        <v>88.0</v>
      </c>
      <c r="K139" s="1">
        <v>70.0</v>
      </c>
      <c r="L139" s="1">
        <f t="shared" si="1"/>
        <v>0.7954545455</v>
      </c>
      <c r="N139" s="1">
        <v>2941.0</v>
      </c>
      <c r="O139" s="1">
        <v>0.0</v>
      </c>
    </row>
    <row r="140">
      <c r="A140" s="1" t="s">
        <v>823</v>
      </c>
      <c r="B140" s="1">
        <v>50134.0</v>
      </c>
      <c r="C140" s="1" t="s">
        <v>824</v>
      </c>
      <c r="D140" s="2" t="s">
        <v>825</v>
      </c>
      <c r="E140" s="1" t="s">
        <v>826</v>
      </c>
      <c r="F140" s="1" t="s">
        <v>827</v>
      </c>
      <c r="G140" s="1">
        <v>153.0</v>
      </c>
      <c r="H140" s="1" t="s">
        <v>77</v>
      </c>
      <c r="I140" s="1">
        <v>351.0</v>
      </c>
      <c r="J140" s="1">
        <v>6186.0</v>
      </c>
      <c r="K140" s="1">
        <v>5242.0</v>
      </c>
      <c r="L140" s="1">
        <f t="shared" si="1"/>
        <v>0.8473973489</v>
      </c>
      <c r="M140" s="1" t="s">
        <v>828</v>
      </c>
      <c r="N140" s="1">
        <v>3426.0</v>
      </c>
      <c r="O140" s="1">
        <v>0.0</v>
      </c>
      <c r="P140" s="1">
        <v>1412.0</v>
      </c>
    </row>
    <row r="141">
      <c r="A141" s="1" t="s">
        <v>829</v>
      </c>
      <c r="B141" s="1">
        <v>49768.0</v>
      </c>
      <c r="C141" s="1" t="s">
        <v>830</v>
      </c>
      <c r="D141" s="2" t="s">
        <v>831</v>
      </c>
      <c r="E141" s="1" t="s">
        <v>832</v>
      </c>
      <c r="F141" s="1" t="s">
        <v>833</v>
      </c>
      <c r="G141" s="1">
        <v>74.0</v>
      </c>
      <c r="H141" s="1" t="s">
        <v>21</v>
      </c>
      <c r="I141" s="1">
        <v>4260.0</v>
      </c>
      <c r="J141" s="1">
        <v>4317.0</v>
      </c>
      <c r="K141" s="1">
        <v>4277.0</v>
      </c>
      <c r="L141" s="1">
        <f t="shared" si="1"/>
        <v>0.9907343062</v>
      </c>
      <c r="M141" s="1" t="s">
        <v>834</v>
      </c>
      <c r="N141" s="1">
        <v>2028.0</v>
      </c>
      <c r="O141" s="1">
        <v>0.0</v>
      </c>
      <c r="P141" s="1">
        <v>9.0</v>
      </c>
    </row>
    <row r="142">
      <c r="A142" s="1" t="s">
        <v>835</v>
      </c>
      <c r="B142" s="1">
        <v>49472.0</v>
      </c>
      <c r="C142" s="1" t="s">
        <v>836</v>
      </c>
      <c r="D142" s="2" t="s">
        <v>837</v>
      </c>
      <c r="E142" s="1" t="s">
        <v>838</v>
      </c>
      <c r="F142" s="1" t="s">
        <v>839</v>
      </c>
      <c r="G142" s="1">
        <v>93.0</v>
      </c>
      <c r="H142" s="1" t="s">
        <v>77</v>
      </c>
      <c r="I142" s="1">
        <v>1174.0</v>
      </c>
      <c r="J142" s="1">
        <v>1972.0</v>
      </c>
      <c r="K142" s="1">
        <v>1209.0</v>
      </c>
      <c r="L142" s="1">
        <f t="shared" si="1"/>
        <v>0.6130831643</v>
      </c>
      <c r="M142" s="1" t="s">
        <v>840</v>
      </c>
      <c r="N142" s="1">
        <v>2854.0</v>
      </c>
      <c r="O142" s="1">
        <v>0.0</v>
      </c>
      <c r="P142" s="1">
        <v>7.0</v>
      </c>
    </row>
    <row r="143">
      <c r="A143" s="1" t="s">
        <v>841</v>
      </c>
      <c r="B143" s="1">
        <v>49134.0</v>
      </c>
      <c r="C143" s="1" t="s">
        <v>842</v>
      </c>
      <c r="D143" s="2" t="s">
        <v>843</v>
      </c>
      <c r="E143" s="1" t="s">
        <v>844</v>
      </c>
      <c r="F143" s="1" t="s">
        <v>845</v>
      </c>
      <c r="G143" s="1">
        <v>40.0</v>
      </c>
      <c r="H143" s="1" t="s">
        <v>77</v>
      </c>
      <c r="I143" s="1">
        <v>234.0</v>
      </c>
      <c r="J143" s="1">
        <v>240.0</v>
      </c>
      <c r="K143" s="1">
        <v>238.0</v>
      </c>
      <c r="L143" s="1">
        <f t="shared" si="1"/>
        <v>0.9916666667</v>
      </c>
      <c r="M143" s="1" t="s">
        <v>846</v>
      </c>
      <c r="N143" s="1">
        <v>1609.0</v>
      </c>
      <c r="O143" s="1">
        <v>0.0</v>
      </c>
      <c r="P143" s="1">
        <v>131.0</v>
      </c>
      <c r="Q143" s="1" t="s">
        <v>28</v>
      </c>
      <c r="R143" s="1" t="s">
        <v>29</v>
      </c>
      <c r="S143" s="1" t="s">
        <v>30</v>
      </c>
      <c r="T143" s="1" t="s">
        <v>31</v>
      </c>
      <c r="U143" s="1" t="s">
        <v>32</v>
      </c>
      <c r="V143" s="1" t="s">
        <v>33</v>
      </c>
    </row>
    <row r="144">
      <c r="A144" s="1" t="s">
        <v>847</v>
      </c>
      <c r="B144" s="1">
        <v>49015.0</v>
      </c>
      <c r="C144" s="1" t="s">
        <v>848</v>
      </c>
      <c r="D144" s="2" t="s">
        <v>849</v>
      </c>
      <c r="E144" s="1" t="s">
        <v>850</v>
      </c>
      <c r="F144" s="1" t="s">
        <v>851</v>
      </c>
      <c r="G144" s="1">
        <v>0.0</v>
      </c>
      <c r="I144" s="1">
        <v>175.0</v>
      </c>
      <c r="J144" s="1">
        <v>30.0</v>
      </c>
      <c r="K144" s="1">
        <v>29.0</v>
      </c>
      <c r="L144" s="1">
        <f t="shared" si="1"/>
        <v>0.9666666667</v>
      </c>
      <c r="N144" s="1">
        <v>2462.0</v>
      </c>
      <c r="O144" s="1">
        <v>0.0</v>
      </c>
      <c r="Q144" s="3" t="s">
        <v>852</v>
      </c>
      <c r="R144" s="4">
        <f>MIN(P2:P1001)</f>
        <v>0</v>
      </c>
      <c r="S144" s="4">
        <f>QUARTILE(P2:P1001, 1)</f>
        <v>9</v>
      </c>
      <c r="T144" s="4">
        <f>MEDIAN(P2:P1001)</f>
        <v>49</v>
      </c>
      <c r="U144" s="4">
        <f>QUARTILE(P2:P1001, 3)</f>
        <v>276</v>
      </c>
      <c r="V144" s="4">
        <f>MAX(P2:P1001)</f>
        <v>3010</v>
      </c>
    </row>
    <row r="145">
      <c r="A145" s="1" t="s">
        <v>853</v>
      </c>
      <c r="B145" s="1">
        <v>48998.0</v>
      </c>
      <c r="C145" s="1" t="s">
        <v>854</v>
      </c>
      <c r="D145" s="2" t="s">
        <v>855</v>
      </c>
      <c r="E145" s="1" t="s">
        <v>856</v>
      </c>
      <c r="F145" s="1" t="s">
        <v>857</v>
      </c>
      <c r="G145" s="1">
        <v>420.0</v>
      </c>
      <c r="H145" s="1" t="s">
        <v>278</v>
      </c>
      <c r="I145" s="1">
        <v>2495.0</v>
      </c>
      <c r="J145" s="1">
        <v>1699.0</v>
      </c>
      <c r="K145" s="1">
        <v>1497.0</v>
      </c>
      <c r="L145" s="1">
        <f t="shared" si="1"/>
        <v>0.8811065333</v>
      </c>
      <c r="M145" s="1" t="s">
        <v>858</v>
      </c>
      <c r="N145" s="1">
        <v>1139.0</v>
      </c>
      <c r="O145" s="1">
        <v>0.0</v>
      </c>
      <c r="P145" s="1">
        <v>34.0</v>
      </c>
    </row>
    <row r="146">
      <c r="A146" s="1" t="s">
        <v>859</v>
      </c>
      <c r="B146" s="1">
        <v>48911.0</v>
      </c>
      <c r="C146" s="1" t="s">
        <v>860</v>
      </c>
      <c r="D146" s="2" t="s">
        <v>861</v>
      </c>
      <c r="E146" s="1" t="s">
        <v>862</v>
      </c>
      <c r="F146" s="1" t="s">
        <v>863</v>
      </c>
      <c r="G146" s="1">
        <v>234.0</v>
      </c>
      <c r="H146" s="1" t="s">
        <v>156</v>
      </c>
      <c r="I146" s="1">
        <v>718.0</v>
      </c>
      <c r="J146" s="1">
        <v>22361.0</v>
      </c>
      <c r="K146" s="1">
        <v>21143.0</v>
      </c>
      <c r="L146" s="1">
        <f t="shared" si="1"/>
        <v>0.9455301641</v>
      </c>
      <c r="M146" s="1" t="s">
        <v>864</v>
      </c>
      <c r="N146" s="1">
        <v>4278.0</v>
      </c>
      <c r="O146" s="1">
        <v>0.0</v>
      </c>
      <c r="P146" s="1">
        <v>42.0</v>
      </c>
    </row>
    <row r="147">
      <c r="A147" s="1" t="s">
        <v>865</v>
      </c>
      <c r="B147" s="1">
        <v>48777.0</v>
      </c>
      <c r="C147" s="1" t="s">
        <v>866</v>
      </c>
      <c r="D147" s="2" t="s">
        <v>867</v>
      </c>
      <c r="E147" s="1" t="s">
        <v>868</v>
      </c>
      <c r="F147" s="1" t="s">
        <v>869</v>
      </c>
      <c r="G147" s="1">
        <v>0.0</v>
      </c>
      <c r="H147" s="1" t="s">
        <v>77</v>
      </c>
      <c r="I147" s="1">
        <v>302.0</v>
      </c>
      <c r="J147" s="1">
        <v>179.0</v>
      </c>
      <c r="K147" s="1">
        <v>80.0</v>
      </c>
      <c r="L147" s="1">
        <f t="shared" si="1"/>
        <v>0.4469273743</v>
      </c>
      <c r="N147" s="1">
        <v>1520.0</v>
      </c>
      <c r="O147" s="1">
        <v>0.0</v>
      </c>
    </row>
    <row r="148">
      <c r="A148" s="1" t="s">
        <v>870</v>
      </c>
      <c r="B148" s="1">
        <v>48597.0</v>
      </c>
      <c r="C148" s="1" t="s">
        <v>871</v>
      </c>
      <c r="D148" s="2" t="s">
        <v>872</v>
      </c>
      <c r="E148" s="1" t="s">
        <v>873</v>
      </c>
      <c r="F148" s="1" t="s">
        <v>874</v>
      </c>
      <c r="G148" s="1">
        <v>128.0</v>
      </c>
      <c r="H148" s="1" t="s">
        <v>60</v>
      </c>
      <c r="I148" s="1">
        <v>941.0</v>
      </c>
      <c r="J148" s="1">
        <v>3050.0</v>
      </c>
      <c r="K148" s="1">
        <v>1945.0</v>
      </c>
      <c r="L148" s="1">
        <f t="shared" si="1"/>
        <v>0.637704918</v>
      </c>
      <c r="M148" s="1" t="s">
        <v>875</v>
      </c>
      <c r="N148" s="1">
        <v>1356.0</v>
      </c>
      <c r="O148" s="1">
        <v>0.0</v>
      </c>
      <c r="P148" s="1">
        <v>2.0</v>
      </c>
    </row>
    <row r="149">
      <c r="A149" s="1" t="s">
        <v>876</v>
      </c>
      <c r="B149" s="1">
        <v>48445.0</v>
      </c>
      <c r="C149" s="1" t="s">
        <v>877</v>
      </c>
      <c r="D149" s="2" t="s">
        <v>878</v>
      </c>
      <c r="E149" s="1" t="s">
        <v>879</v>
      </c>
      <c r="F149" s="1" t="s">
        <v>880</v>
      </c>
      <c r="G149" s="1">
        <v>0.0</v>
      </c>
      <c r="H149" s="1" t="s">
        <v>360</v>
      </c>
      <c r="I149" s="1">
        <v>56.0</v>
      </c>
      <c r="J149" s="1">
        <v>490.0</v>
      </c>
      <c r="K149" s="1">
        <v>453.0</v>
      </c>
      <c r="L149" s="1">
        <f t="shared" si="1"/>
        <v>0.9244897959</v>
      </c>
      <c r="N149" s="1">
        <v>4131.0</v>
      </c>
      <c r="O149" s="1">
        <v>0.0</v>
      </c>
    </row>
    <row r="150">
      <c r="A150" s="1" t="s">
        <v>881</v>
      </c>
      <c r="B150" s="1">
        <v>48102.0</v>
      </c>
      <c r="C150" s="1" t="s">
        <v>882</v>
      </c>
      <c r="D150" s="2" t="s">
        <v>883</v>
      </c>
      <c r="E150" s="1" t="s">
        <v>884</v>
      </c>
      <c r="F150" s="1" t="s">
        <v>885</v>
      </c>
      <c r="G150" s="1">
        <v>4.0</v>
      </c>
      <c r="H150" s="1" t="s">
        <v>60</v>
      </c>
      <c r="I150" s="1">
        <v>1455.0</v>
      </c>
      <c r="J150" s="1">
        <v>3620.0</v>
      </c>
      <c r="K150" s="1">
        <v>3438.0</v>
      </c>
      <c r="L150" s="1">
        <f t="shared" si="1"/>
        <v>0.9497237569</v>
      </c>
      <c r="M150" s="1" t="s">
        <v>886</v>
      </c>
      <c r="N150" s="1">
        <v>4211.0</v>
      </c>
      <c r="O150" s="1">
        <v>0.0</v>
      </c>
      <c r="P150" s="1">
        <v>57.0</v>
      </c>
    </row>
    <row r="151">
      <c r="A151" s="1" t="s">
        <v>887</v>
      </c>
      <c r="B151" s="1">
        <v>47842.0</v>
      </c>
      <c r="C151" s="1" t="s">
        <v>888</v>
      </c>
      <c r="D151" s="2" t="s">
        <v>889</v>
      </c>
      <c r="E151" s="1" t="s">
        <v>890</v>
      </c>
      <c r="F151" s="1" t="s">
        <v>891</v>
      </c>
      <c r="G151" s="1">
        <v>234.0</v>
      </c>
      <c r="H151" s="1" t="s">
        <v>21</v>
      </c>
      <c r="I151" s="1">
        <v>1485.0</v>
      </c>
      <c r="J151" s="1">
        <v>6530.0</v>
      </c>
      <c r="K151" s="1">
        <v>6447.0</v>
      </c>
      <c r="L151" s="1">
        <f t="shared" si="1"/>
        <v>0.9872894334</v>
      </c>
      <c r="M151" s="1" t="s">
        <v>892</v>
      </c>
      <c r="N151" s="1">
        <v>3023.0</v>
      </c>
      <c r="O151" s="1">
        <v>0.0</v>
      </c>
      <c r="P151" s="1">
        <v>7.0</v>
      </c>
    </row>
    <row r="152">
      <c r="A152" s="1" t="s">
        <v>893</v>
      </c>
      <c r="B152" s="1">
        <v>47837.0</v>
      </c>
      <c r="C152" s="1" t="s">
        <v>894</v>
      </c>
      <c r="D152" s="2" t="s">
        <v>895</v>
      </c>
      <c r="E152" s="1" t="s">
        <v>896</v>
      </c>
      <c r="F152" s="1" t="s">
        <v>897</v>
      </c>
      <c r="G152" s="1">
        <v>399.0</v>
      </c>
      <c r="H152" s="1" t="s">
        <v>21</v>
      </c>
      <c r="I152" s="1">
        <v>3711.0</v>
      </c>
      <c r="J152" s="1">
        <v>20241.0</v>
      </c>
      <c r="K152" s="1">
        <v>19699.0</v>
      </c>
      <c r="L152" s="1">
        <f t="shared" si="1"/>
        <v>0.9732226669</v>
      </c>
      <c r="M152" s="1" t="s">
        <v>898</v>
      </c>
      <c r="N152" s="1">
        <v>3292.0</v>
      </c>
      <c r="O152" s="1">
        <v>0.0</v>
      </c>
      <c r="P152" s="1">
        <v>0.0</v>
      </c>
    </row>
    <row r="153">
      <c r="A153" s="1" t="s">
        <v>899</v>
      </c>
      <c r="B153" s="1">
        <v>47817.0</v>
      </c>
      <c r="C153" s="1" t="s">
        <v>900</v>
      </c>
      <c r="D153" s="2" t="s">
        <v>901</v>
      </c>
      <c r="E153" s="1" t="s">
        <v>902</v>
      </c>
      <c r="F153" s="1" t="s">
        <v>903</v>
      </c>
      <c r="G153" s="1">
        <v>90.0</v>
      </c>
      <c r="H153" s="1" t="s">
        <v>21</v>
      </c>
      <c r="I153" s="1">
        <v>9363.0</v>
      </c>
      <c r="J153" s="1">
        <v>8398.0</v>
      </c>
      <c r="K153" s="1">
        <v>7263.0</v>
      </c>
      <c r="L153" s="1">
        <f t="shared" si="1"/>
        <v>0.8648487735</v>
      </c>
      <c r="M153" s="1" t="s">
        <v>904</v>
      </c>
      <c r="N153" s="1">
        <v>2592.0</v>
      </c>
      <c r="O153" s="1">
        <v>0.0</v>
      </c>
      <c r="P153" s="1">
        <v>17.0</v>
      </c>
    </row>
    <row r="154">
      <c r="A154" s="1" t="s">
        <v>905</v>
      </c>
      <c r="B154" s="1">
        <v>47697.0</v>
      </c>
      <c r="C154" s="1" t="s">
        <v>906</v>
      </c>
      <c r="D154" s="2" t="s">
        <v>907</v>
      </c>
      <c r="E154" s="1" t="s">
        <v>908</v>
      </c>
      <c r="F154" s="1" t="s">
        <v>909</v>
      </c>
      <c r="G154" s="1">
        <v>0.0</v>
      </c>
      <c r="H154" s="1" t="s">
        <v>156</v>
      </c>
      <c r="I154" s="1">
        <v>0.0</v>
      </c>
      <c r="J154" s="1">
        <v>231.0</v>
      </c>
      <c r="K154" s="1">
        <v>147.0</v>
      </c>
      <c r="L154" s="1">
        <f t="shared" si="1"/>
        <v>0.6363636364</v>
      </c>
      <c r="N154" s="1">
        <v>1085.0</v>
      </c>
      <c r="O154" s="1">
        <v>0.0</v>
      </c>
    </row>
    <row r="155">
      <c r="A155" s="1" t="s">
        <v>910</v>
      </c>
      <c r="B155" s="1">
        <v>47571.0</v>
      </c>
      <c r="C155" s="1" t="s">
        <v>911</v>
      </c>
      <c r="D155" s="2" t="s">
        <v>912</v>
      </c>
      <c r="E155" s="1" t="s">
        <v>913</v>
      </c>
      <c r="F155" s="1" t="s">
        <v>914</v>
      </c>
      <c r="G155" s="1">
        <v>0.0</v>
      </c>
      <c r="I155" s="1">
        <v>345.0</v>
      </c>
      <c r="J155" s="1">
        <v>77.0</v>
      </c>
      <c r="K155" s="1">
        <v>58.0</v>
      </c>
      <c r="L155" s="1">
        <f t="shared" si="1"/>
        <v>0.7532467532</v>
      </c>
      <c r="N155" s="1">
        <v>1999.0</v>
      </c>
      <c r="O155" s="1">
        <v>0.0</v>
      </c>
    </row>
    <row r="156">
      <c r="A156" s="1" t="s">
        <v>915</v>
      </c>
      <c r="B156" s="1">
        <v>47410.0</v>
      </c>
      <c r="C156" s="1" t="s">
        <v>916</v>
      </c>
      <c r="D156" s="2" t="s">
        <v>917</v>
      </c>
      <c r="E156" s="1" t="s">
        <v>918</v>
      </c>
      <c r="F156" s="1" t="s">
        <v>919</v>
      </c>
      <c r="G156" s="1">
        <v>0.0</v>
      </c>
      <c r="H156" s="1" t="s">
        <v>156</v>
      </c>
      <c r="I156" s="1">
        <v>829.0</v>
      </c>
      <c r="J156" s="1">
        <v>673.0</v>
      </c>
      <c r="K156" s="1">
        <v>668.0</v>
      </c>
      <c r="L156" s="1">
        <f t="shared" si="1"/>
        <v>0.9925705795</v>
      </c>
      <c r="N156" s="1">
        <v>2231.0</v>
      </c>
      <c r="O156" s="1">
        <v>0.0</v>
      </c>
    </row>
    <row r="157">
      <c r="A157" s="1" t="s">
        <v>920</v>
      </c>
      <c r="B157" s="1">
        <v>47314.0</v>
      </c>
      <c r="C157" s="1" t="s">
        <v>921</v>
      </c>
      <c r="D157" s="2" t="s">
        <v>922</v>
      </c>
      <c r="E157" s="1" t="s">
        <v>923</v>
      </c>
      <c r="F157" s="1" t="s">
        <v>924</v>
      </c>
      <c r="G157" s="1">
        <v>244.0</v>
      </c>
      <c r="H157" s="1" t="s">
        <v>77</v>
      </c>
      <c r="I157" s="1">
        <v>4995.0</v>
      </c>
      <c r="J157" s="1">
        <v>6785.0</v>
      </c>
      <c r="K157" s="1">
        <v>6482.0</v>
      </c>
      <c r="L157" s="1">
        <f t="shared" si="1"/>
        <v>0.9553426676</v>
      </c>
      <c r="M157" s="1" t="s">
        <v>925</v>
      </c>
      <c r="N157" s="1">
        <v>2521.0</v>
      </c>
      <c r="O157" s="1">
        <v>0.0</v>
      </c>
      <c r="P157" s="1">
        <v>0.0</v>
      </c>
    </row>
    <row r="158">
      <c r="A158" s="1" t="s">
        <v>926</v>
      </c>
      <c r="B158" s="1">
        <v>47077.0</v>
      </c>
      <c r="C158" s="1" t="s">
        <v>927</v>
      </c>
      <c r="D158" s="2" t="s">
        <v>928</v>
      </c>
      <c r="E158" s="1" t="s">
        <v>929</v>
      </c>
      <c r="F158" s="1" t="s">
        <v>930</v>
      </c>
      <c r="G158" s="1">
        <v>0.0</v>
      </c>
      <c r="H158" s="1" t="s">
        <v>60</v>
      </c>
      <c r="I158" s="1">
        <v>28826.0</v>
      </c>
      <c r="J158" s="1">
        <v>60497.0</v>
      </c>
      <c r="K158" s="1">
        <v>53680.0</v>
      </c>
      <c r="L158" s="1">
        <f t="shared" si="1"/>
        <v>0.8873167264</v>
      </c>
      <c r="N158" s="1">
        <v>2022.0</v>
      </c>
      <c r="O158" s="1">
        <v>0.0</v>
      </c>
    </row>
    <row r="159">
      <c r="A159" s="1" t="s">
        <v>931</v>
      </c>
      <c r="B159" s="1">
        <v>47045.0</v>
      </c>
      <c r="C159" s="1" t="s">
        <v>932</v>
      </c>
      <c r="D159" s="2" t="s">
        <v>933</v>
      </c>
      <c r="E159" s="1" t="s">
        <v>934</v>
      </c>
      <c r="F159" s="1" t="s">
        <v>935</v>
      </c>
      <c r="G159" s="1">
        <v>0.0</v>
      </c>
      <c r="I159" s="1">
        <v>284.0</v>
      </c>
      <c r="J159" s="1">
        <v>198.0</v>
      </c>
      <c r="K159" s="1">
        <v>130.0</v>
      </c>
      <c r="L159" s="1">
        <f t="shared" si="1"/>
        <v>0.6565656566</v>
      </c>
      <c r="N159" s="1">
        <v>1170.0</v>
      </c>
      <c r="O159" s="1">
        <v>0.0</v>
      </c>
    </row>
    <row r="160">
      <c r="A160" s="1" t="s">
        <v>936</v>
      </c>
      <c r="B160" s="1">
        <v>46844.0</v>
      </c>
      <c r="C160" s="1" t="s">
        <v>937</v>
      </c>
      <c r="D160" s="2" t="s">
        <v>938</v>
      </c>
      <c r="E160" s="1" t="s">
        <v>939</v>
      </c>
      <c r="F160" s="1" t="s">
        <v>940</v>
      </c>
      <c r="G160" s="1">
        <v>0.0</v>
      </c>
      <c r="H160" s="1" t="s">
        <v>77</v>
      </c>
      <c r="I160" s="1">
        <v>712.0</v>
      </c>
      <c r="J160" s="1">
        <v>3989.0</v>
      </c>
      <c r="K160" s="1">
        <v>3819.0</v>
      </c>
      <c r="L160" s="1">
        <f t="shared" si="1"/>
        <v>0.9573828027</v>
      </c>
      <c r="N160" s="1">
        <v>4195.0</v>
      </c>
      <c r="O160" s="1">
        <v>0.0</v>
      </c>
    </row>
    <row r="161">
      <c r="A161" s="1" t="s">
        <v>941</v>
      </c>
      <c r="B161" s="1">
        <v>46675.0</v>
      </c>
      <c r="C161" s="1" t="s">
        <v>942</v>
      </c>
      <c r="D161" s="2" t="s">
        <v>943</v>
      </c>
      <c r="E161" s="1" t="s">
        <v>944</v>
      </c>
      <c r="F161" s="1" t="s">
        <v>945</v>
      </c>
      <c r="G161" s="1">
        <v>173.0</v>
      </c>
      <c r="H161" s="1" t="s">
        <v>21</v>
      </c>
      <c r="I161" s="1">
        <v>2440.0</v>
      </c>
      <c r="J161" s="1">
        <v>4494.0</v>
      </c>
      <c r="K161" s="1">
        <v>4038.0</v>
      </c>
      <c r="L161" s="1">
        <f t="shared" si="1"/>
        <v>0.8985313752</v>
      </c>
      <c r="M161" s="1" t="s">
        <v>946</v>
      </c>
      <c r="N161" s="1">
        <v>856.0</v>
      </c>
      <c r="O161" s="1">
        <v>0.0</v>
      </c>
      <c r="P161" s="1">
        <v>6.0</v>
      </c>
    </row>
    <row r="162">
      <c r="A162" s="1" t="s">
        <v>947</v>
      </c>
      <c r="B162" s="1">
        <v>46623.0</v>
      </c>
      <c r="C162" s="1" t="s">
        <v>948</v>
      </c>
      <c r="D162" s="2" t="s">
        <v>949</v>
      </c>
      <c r="E162" s="1" t="s">
        <v>950</v>
      </c>
      <c r="F162" s="1" t="s">
        <v>951</v>
      </c>
      <c r="G162" s="1">
        <v>1.0</v>
      </c>
      <c r="H162" s="1" t="s">
        <v>112</v>
      </c>
      <c r="I162" s="1">
        <v>422.0</v>
      </c>
      <c r="J162" s="1">
        <v>530.0</v>
      </c>
      <c r="K162" s="1">
        <v>230.0</v>
      </c>
      <c r="L162" s="1">
        <f t="shared" si="1"/>
        <v>0.4339622642</v>
      </c>
      <c r="M162" s="1" t="s">
        <v>952</v>
      </c>
      <c r="N162" s="1">
        <v>908.0</v>
      </c>
      <c r="O162" s="1">
        <v>0.0</v>
      </c>
      <c r="P162" s="1">
        <v>44.0</v>
      </c>
    </row>
    <row r="163">
      <c r="A163" s="1" t="s">
        <v>953</v>
      </c>
      <c r="B163" s="1">
        <v>46525.0</v>
      </c>
      <c r="C163" s="1" t="s">
        <v>954</v>
      </c>
      <c r="D163" s="2" t="s">
        <v>955</v>
      </c>
      <c r="E163" s="1" t="s">
        <v>956</v>
      </c>
      <c r="F163" s="1" t="s">
        <v>957</v>
      </c>
      <c r="G163" s="1">
        <v>18.0</v>
      </c>
      <c r="H163" s="1" t="s">
        <v>207</v>
      </c>
      <c r="I163" s="1">
        <v>329.0</v>
      </c>
      <c r="J163" s="1">
        <v>2185.0</v>
      </c>
      <c r="K163" s="1">
        <v>1940.0</v>
      </c>
      <c r="L163" s="1">
        <f t="shared" si="1"/>
        <v>0.8878718535</v>
      </c>
      <c r="M163" s="1" t="s">
        <v>958</v>
      </c>
      <c r="N163" s="1">
        <v>3228.0</v>
      </c>
      <c r="O163" s="1">
        <v>0.0</v>
      </c>
      <c r="P163" s="1">
        <v>17.0</v>
      </c>
      <c r="S163" s="3" t="s">
        <v>266</v>
      </c>
    </row>
    <row r="164">
      <c r="A164" s="1" t="s">
        <v>959</v>
      </c>
      <c r="B164" s="1">
        <v>46504.0</v>
      </c>
      <c r="C164" s="1" t="s">
        <v>960</v>
      </c>
      <c r="D164" s="2" t="s">
        <v>961</v>
      </c>
      <c r="E164" s="1" t="s">
        <v>962</v>
      </c>
      <c r="F164" s="1" t="s">
        <v>963</v>
      </c>
      <c r="G164" s="1">
        <v>10.0</v>
      </c>
      <c r="H164" s="1" t="s">
        <v>60</v>
      </c>
      <c r="I164" s="1">
        <v>513.0</v>
      </c>
      <c r="J164" s="1">
        <v>986.0</v>
      </c>
      <c r="K164" s="1">
        <v>650.0</v>
      </c>
      <c r="L164" s="1">
        <f t="shared" si="1"/>
        <v>0.6592292089</v>
      </c>
      <c r="M164" s="1" t="s">
        <v>964</v>
      </c>
      <c r="N164" s="1">
        <v>2713.0</v>
      </c>
      <c r="O164" s="1">
        <v>0.0</v>
      </c>
      <c r="P164" s="1">
        <v>134.0</v>
      </c>
      <c r="Q164" s="6" t="s">
        <v>28</v>
      </c>
      <c r="R164" s="6" t="s">
        <v>29</v>
      </c>
      <c r="S164" s="6" t="s">
        <v>30</v>
      </c>
      <c r="T164" s="6" t="s">
        <v>31</v>
      </c>
      <c r="U164" s="6" t="s">
        <v>32</v>
      </c>
      <c r="V164" s="6" t="s">
        <v>33</v>
      </c>
    </row>
    <row r="165">
      <c r="A165" s="1" t="s">
        <v>965</v>
      </c>
      <c r="B165" s="1">
        <v>46388.0</v>
      </c>
      <c r="C165" s="1" t="s">
        <v>966</v>
      </c>
      <c r="D165" s="2" t="s">
        <v>967</v>
      </c>
      <c r="E165" s="1" t="s">
        <v>968</v>
      </c>
      <c r="F165" s="1" t="s">
        <v>969</v>
      </c>
      <c r="G165" s="1">
        <v>22.0</v>
      </c>
      <c r="H165" s="1" t="s">
        <v>84</v>
      </c>
      <c r="I165" s="1">
        <v>1282.0</v>
      </c>
      <c r="J165" s="1">
        <v>2391.0</v>
      </c>
      <c r="K165" s="1">
        <v>2039.0</v>
      </c>
      <c r="L165" s="1">
        <f t="shared" si="1"/>
        <v>0.8527812631</v>
      </c>
      <c r="M165" s="1" t="s">
        <v>970</v>
      </c>
      <c r="N165" s="1">
        <v>2935.0</v>
      </c>
      <c r="O165" s="1">
        <v>0.0</v>
      </c>
      <c r="P165" s="1">
        <v>50.0</v>
      </c>
      <c r="Q165" s="1" t="s">
        <v>77</v>
      </c>
      <c r="R165" s="4">
        <f>IFERROR(__xludf.DUMMYFUNCTION("MIN(FILTER(I2:I1001,H2:H1001 =Q165 ))"),1.0)</f>
        <v>1</v>
      </c>
      <c r="S165" s="4">
        <f>IFERROR(__xludf.DUMMYFUNCTION("QUARTILE(FILTER(I2:I1001,H2:H1001 =Q165 ), 1)"),145.5)</f>
        <v>145.5</v>
      </c>
      <c r="T165" s="4">
        <f>IFERROR(__xludf.DUMMYFUNCTION("MEDIAN(FILTER(I2:I1001,H2:H1001 =Q165 ))"),453.0)</f>
        <v>453</v>
      </c>
      <c r="U165" s="4">
        <f>IFERROR(__xludf.DUMMYFUNCTION("QUARTILE(FILTER(I2:I1001,H2:H1001 =Q165 ), 3)"),1145.5)</f>
        <v>1145.5</v>
      </c>
      <c r="V165" s="4">
        <f>IFERROR(__xludf.DUMMYFUNCTION("MAX(FILTER(I2:I1001,H2:H1001 =Q165 ))"),16940.0)</f>
        <v>16940</v>
      </c>
    </row>
    <row r="166">
      <c r="A166" s="1" t="s">
        <v>971</v>
      </c>
      <c r="B166" s="1">
        <v>46371.0</v>
      </c>
      <c r="C166" s="1" t="s">
        <v>972</v>
      </c>
      <c r="D166" s="2" t="s">
        <v>973</v>
      </c>
      <c r="E166" s="1" t="s">
        <v>974</v>
      </c>
      <c r="F166" s="1" t="s">
        <v>975</v>
      </c>
      <c r="G166" s="1">
        <v>16.0</v>
      </c>
      <c r="I166" s="1">
        <v>40.0</v>
      </c>
      <c r="J166" s="1">
        <v>1151.0</v>
      </c>
      <c r="K166" s="1">
        <v>971.0</v>
      </c>
      <c r="L166" s="1">
        <f t="shared" si="1"/>
        <v>0.8436142485</v>
      </c>
      <c r="M166" s="1" t="s">
        <v>976</v>
      </c>
      <c r="N166" s="1">
        <v>2878.0</v>
      </c>
      <c r="O166" s="1">
        <v>0.0</v>
      </c>
      <c r="P166" s="1">
        <v>735.0</v>
      </c>
      <c r="Q166" s="6" t="s">
        <v>60</v>
      </c>
      <c r="R166" s="4">
        <f>IFERROR(__xludf.DUMMYFUNCTION("MIN(FILTER(I2:I1001,H2:H1001 =Q166 ))"),0.0)</f>
        <v>0</v>
      </c>
      <c r="S166" s="4">
        <f>IFERROR(__xludf.DUMMYFUNCTION("QUARTILE(FILTER(I2:I1001,H2:H1001 =Q166 ), 1)"),90.75)</f>
        <v>90.75</v>
      </c>
      <c r="T166" s="4">
        <f>IFERROR(__xludf.DUMMYFUNCTION("MEDIAN(FILTER(I2:I1001,H2:H1001 =Q166 ))"),493.5)</f>
        <v>493.5</v>
      </c>
      <c r="U166" s="4">
        <f>IFERROR(__xludf.DUMMYFUNCTION("QUARTILE(FILTER(I2:I1001,H2:H1001 =Q166 ), 3)"),1824.0)</f>
        <v>1824</v>
      </c>
      <c r="V166" s="4">
        <f>IFERROR(__xludf.DUMMYFUNCTION("MAX(FILTER(I2:I1001,H2:H1001 =Q166 ))"),38563.0)</f>
        <v>38563</v>
      </c>
    </row>
    <row r="167">
      <c r="A167" s="1" t="s">
        <v>977</v>
      </c>
      <c r="B167" s="1">
        <v>46363.0</v>
      </c>
      <c r="C167" s="1" t="s">
        <v>978</v>
      </c>
      <c r="D167" s="2" t="s">
        <v>979</v>
      </c>
      <c r="E167" s="1" t="s">
        <v>980</v>
      </c>
      <c r="F167" s="1" t="s">
        <v>981</v>
      </c>
      <c r="G167" s="1">
        <v>229.0</v>
      </c>
      <c r="H167" s="1" t="s">
        <v>156</v>
      </c>
      <c r="I167" s="1">
        <v>3101.0</v>
      </c>
      <c r="J167" s="1">
        <v>3096.0</v>
      </c>
      <c r="K167" s="1">
        <v>3084.0</v>
      </c>
      <c r="L167" s="1">
        <f t="shared" si="1"/>
        <v>0.996124031</v>
      </c>
      <c r="M167" s="1" t="s">
        <v>982</v>
      </c>
      <c r="N167" s="1">
        <v>3516.0</v>
      </c>
      <c r="O167" s="1">
        <v>0.0</v>
      </c>
      <c r="P167" s="1">
        <v>87.0</v>
      </c>
      <c r="Q167" s="6" t="s">
        <v>156</v>
      </c>
      <c r="R167" s="4">
        <f>IFERROR(__xludf.DUMMYFUNCTION("MIN(FILTER(I2:I1001,H2:H1001 =Q167 ))"),0.0)</f>
        <v>0</v>
      </c>
      <c r="S167" s="4">
        <f>IFERROR(__xludf.DUMMYFUNCTION("QUARTILE(FILTER(I2:I1001,H2:H1001 =Q167 ), 1)"),69.0)</f>
        <v>69</v>
      </c>
      <c r="T167" s="4">
        <f>IFERROR(__xludf.DUMMYFUNCTION("MEDIAN(FILTER(I2:I1001,H2:H1001 =Q167 ))"),350.0)</f>
        <v>350</v>
      </c>
      <c r="U167" s="4">
        <f>IFERROR(__xludf.DUMMYFUNCTION("QUARTILE(FILTER(I2:I1001,H2:H1001 =Q167 ), 3)"),848.0)</f>
        <v>848</v>
      </c>
      <c r="V167" s="4">
        <f>IFERROR(__xludf.DUMMYFUNCTION("MAX(FILTER(I2:I1001,H2:H1001 =Q167 ))"),50661.0)</f>
        <v>50661</v>
      </c>
    </row>
    <row r="168">
      <c r="A168" s="1" t="s">
        <v>983</v>
      </c>
      <c r="B168" s="1">
        <v>46351.0</v>
      </c>
      <c r="C168" s="1" t="s">
        <v>984</v>
      </c>
      <c r="D168" s="2" t="s">
        <v>985</v>
      </c>
      <c r="E168" s="1" t="s">
        <v>986</v>
      </c>
      <c r="F168" s="1" t="s">
        <v>987</v>
      </c>
      <c r="G168" s="1">
        <v>0.0</v>
      </c>
      <c r="I168" s="1">
        <v>391.0</v>
      </c>
      <c r="J168" s="1">
        <v>95.0</v>
      </c>
      <c r="K168" s="1">
        <v>95.0</v>
      </c>
      <c r="L168" s="1">
        <f t="shared" si="1"/>
        <v>1</v>
      </c>
      <c r="N168" s="1">
        <v>2967.0</v>
      </c>
      <c r="O168" s="1">
        <v>0.0</v>
      </c>
      <c r="Q168" s="6" t="s">
        <v>21</v>
      </c>
      <c r="R168" s="4">
        <f>IFERROR(__xludf.DUMMYFUNCTION("MIN(FILTER(I2:I1001,H2:H1001 =Q168 ))"),19.0)</f>
        <v>19</v>
      </c>
      <c r="S168" s="4">
        <f>IFERROR(__xludf.DUMMYFUNCTION("QUARTILE(FILTER(I2:I1001,H2:H1001 =Q168 ), 1)"),534.25)</f>
        <v>534.25</v>
      </c>
      <c r="T168" s="4">
        <f>IFERROR(__xludf.DUMMYFUNCTION("MEDIAN(FILTER(I2:I1001,H2:H1001 =Q168 ))"),1339.5)</f>
        <v>1339.5</v>
      </c>
      <c r="U168" s="4">
        <f>IFERROR(__xludf.DUMMYFUNCTION("QUARTILE(FILTER(I2:I1001,H2:H1001 =Q168 ), 3)"),2661.25)</f>
        <v>2661.25</v>
      </c>
      <c r="V168" s="4">
        <f>IFERROR(__xludf.DUMMYFUNCTION("MAX(FILTER(I2:I1001,H2:H1001 =Q168 ))"),44157.0)</f>
        <v>44157</v>
      </c>
    </row>
    <row r="169">
      <c r="A169" s="1" t="s">
        <v>988</v>
      </c>
      <c r="B169" s="1">
        <v>46220.0</v>
      </c>
      <c r="C169" s="1" t="s">
        <v>989</v>
      </c>
      <c r="D169" s="2" t="s">
        <v>990</v>
      </c>
      <c r="E169" s="1" t="s">
        <v>991</v>
      </c>
      <c r="F169" s="1" t="s">
        <v>992</v>
      </c>
      <c r="G169" s="1">
        <v>308.0</v>
      </c>
      <c r="H169" s="1" t="s">
        <v>207</v>
      </c>
      <c r="I169" s="1">
        <v>2201.0</v>
      </c>
      <c r="J169" s="1">
        <v>4944.0</v>
      </c>
      <c r="K169" s="1">
        <v>4616.0</v>
      </c>
      <c r="L169" s="1">
        <f t="shared" si="1"/>
        <v>0.9336569579</v>
      </c>
      <c r="M169" s="1" t="s">
        <v>993</v>
      </c>
      <c r="N169" s="1">
        <v>3194.0</v>
      </c>
      <c r="O169" s="1">
        <v>0.0</v>
      </c>
      <c r="P169" s="1">
        <v>2.0</v>
      </c>
      <c r="Q169" s="1" t="s">
        <v>338</v>
      </c>
      <c r="R169" s="4">
        <f>IFERROR(__xludf.DUMMYFUNCTION("MIN(FILTER(I2:I1001,H2:H1001 =Q169 ))"),13.0)</f>
        <v>13</v>
      </c>
      <c r="S169" s="4">
        <f>IFERROR(__xludf.DUMMYFUNCTION("QUARTILE(FILTER(I2:I1001,H2:H1001 =Q169 ), 1)"),56.0)</f>
        <v>56</v>
      </c>
      <c r="T169" s="4">
        <f>IFERROR(__xludf.DUMMYFUNCTION("MEDIAN(FILTER(I2:I1001,H2:H1001 =Q169 ))"),389.5)</f>
        <v>389.5</v>
      </c>
      <c r="U169" s="4">
        <f>IFERROR(__xludf.DUMMYFUNCTION("QUARTILE(FILTER(I2:I1001,H2:H1001 =Q169 ), 3)"),2963.75)</f>
        <v>2963.75</v>
      </c>
      <c r="V169" s="4">
        <f>IFERROR(__xludf.DUMMYFUNCTION("MAX(FILTER(I2:I1001,H2:H1001 =Q169 ))"),11523.0)</f>
        <v>11523</v>
      </c>
    </row>
    <row r="170">
      <c r="A170" s="1" t="s">
        <v>994</v>
      </c>
      <c r="B170" s="1">
        <v>45976.0</v>
      </c>
      <c r="C170" s="1" t="s">
        <v>995</v>
      </c>
      <c r="D170" s="2" t="s">
        <v>996</v>
      </c>
      <c r="E170" s="1" t="s">
        <v>997</v>
      </c>
      <c r="F170" s="1" t="s">
        <v>998</v>
      </c>
      <c r="G170" s="1">
        <v>17.0</v>
      </c>
      <c r="H170" s="1" t="s">
        <v>360</v>
      </c>
      <c r="I170" s="1">
        <v>595.0</v>
      </c>
      <c r="J170" s="1">
        <v>2421.0</v>
      </c>
      <c r="K170" s="1">
        <v>2272.0</v>
      </c>
      <c r="L170" s="1">
        <f t="shared" si="1"/>
        <v>0.9384551838</v>
      </c>
      <c r="M170" s="1" t="s">
        <v>999</v>
      </c>
      <c r="N170" s="1">
        <v>2406.0</v>
      </c>
      <c r="O170" s="1">
        <v>0.0</v>
      </c>
      <c r="P170" s="1">
        <v>109.0</v>
      </c>
      <c r="Q170" s="1" t="s">
        <v>402</v>
      </c>
      <c r="R170" s="4">
        <f>IFERROR(__xludf.DUMMYFUNCTION("MIN(FILTER(I2:I1001,H2:H1001 =Q170 ))"),119.0)</f>
        <v>119</v>
      </c>
      <c r="S170" s="4">
        <f>IFERROR(__xludf.DUMMYFUNCTION("QUARTILE(FILTER(I2:I1001,H2:H1001 =Q170 ), 1)"),449.0)</f>
        <v>449</v>
      </c>
      <c r="T170" s="4">
        <f>IFERROR(__xludf.DUMMYFUNCTION("MEDIAN(FILTER(I2:I1001,H2:H1001 =Q170 ))"),824.0)</f>
        <v>824</v>
      </c>
      <c r="U170" s="4">
        <f>IFERROR(__xludf.DUMMYFUNCTION("QUARTILE(FILTER(I2:I1001,H2:H1001 =Q170 ), 3)"),2543.0)</f>
        <v>2543</v>
      </c>
      <c r="V170" s="4">
        <f>IFERROR(__xludf.DUMMYFUNCTION("MAX(FILTER(I2:I1001,H2:H1001 =Q170 ))"),18858.0)</f>
        <v>18858</v>
      </c>
    </row>
    <row r="171">
      <c r="A171" s="1" t="s">
        <v>1000</v>
      </c>
      <c r="B171" s="1">
        <v>45916.0</v>
      </c>
      <c r="C171" s="1" t="s">
        <v>1001</v>
      </c>
      <c r="D171" s="2" t="s">
        <v>1002</v>
      </c>
      <c r="E171" s="1" t="s">
        <v>1003</v>
      </c>
      <c r="F171" s="1" t="s">
        <v>1004</v>
      </c>
      <c r="G171" s="1">
        <v>14.0</v>
      </c>
      <c r="H171" s="1" t="s">
        <v>326</v>
      </c>
      <c r="I171" s="1">
        <v>949.0</v>
      </c>
      <c r="J171" s="1">
        <v>865.0</v>
      </c>
      <c r="K171" s="1">
        <v>778.0</v>
      </c>
      <c r="L171" s="1">
        <f t="shared" si="1"/>
        <v>0.8994219653</v>
      </c>
      <c r="M171" s="1" t="s">
        <v>1005</v>
      </c>
      <c r="N171" s="1">
        <v>1100.0</v>
      </c>
      <c r="O171" s="1">
        <v>0.0</v>
      </c>
      <c r="P171" s="1">
        <v>213.0</v>
      </c>
      <c r="Q171" s="1" t="s">
        <v>84</v>
      </c>
      <c r="R171" s="4">
        <f>IFERROR(__xludf.DUMMYFUNCTION("MIN(FILTER(I2:I1001,H2:H1001 =Q171 ))"),0.0)</f>
        <v>0</v>
      </c>
      <c r="S171" s="4">
        <f>IFERROR(__xludf.DUMMYFUNCTION("QUARTILE(FILTER(I2:I1001,H2:H1001 =Q171 ), 1)"),230.75)</f>
        <v>230.75</v>
      </c>
      <c r="T171" s="4">
        <f>IFERROR(__xludf.DUMMYFUNCTION("MEDIAN(FILTER(I2:I1001,H2:H1001 =Q171 ))"),1057.5)</f>
        <v>1057.5</v>
      </c>
      <c r="U171" s="4">
        <f>IFERROR(__xludf.DUMMYFUNCTION("QUARTILE(FILTER(I2:I1001,H2:H1001 =Q171 ), 3)"),5097.75)</f>
        <v>5097.75</v>
      </c>
      <c r="V171" s="4">
        <f>IFERROR(__xludf.DUMMYFUNCTION("MAX(FILTER(I2:I1001,H2:H1001 =Q171 ))"),38848.0)</f>
        <v>38848</v>
      </c>
    </row>
    <row r="172">
      <c r="A172" s="1" t="s">
        <v>1006</v>
      </c>
      <c r="B172" s="1">
        <v>45613.0</v>
      </c>
      <c r="C172" s="1" t="s">
        <v>1007</v>
      </c>
      <c r="D172" s="2" t="s">
        <v>1008</v>
      </c>
      <c r="E172" s="1" t="s">
        <v>1009</v>
      </c>
      <c r="F172" s="1" t="s">
        <v>1010</v>
      </c>
      <c r="G172" s="1">
        <v>2.0</v>
      </c>
      <c r="H172" s="1" t="s">
        <v>60</v>
      </c>
      <c r="I172" s="1">
        <v>94.0</v>
      </c>
      <c r="J172" s="1">
        <v>1230.0</v>
      </c>
      <c r="K172" s="1">
        <v>567.0</v>
      </c>
      <c r="L172" s="1">
        <f t="shared" si="1"/>
        <v>0.4609756098</v>
      </c>
      <c r="M172" s="1" t="s">
        <v>1011</v>
      </c>
      <c r="N172" s="1">
        <v>2001.0</v>
      </c>
      <c r="O172" s="1">
        <v>0.0</v>
      </c>
      <c r="P172" s="1">
        <v>1606.0</v>
      </c>
      <c r="Q172" s="1" t="s">
        <v>112</v>
      </c>
      <c r="R172" s="4">
        <f>IFERROR(__xludf.DUMMYFUNCTION("MIN(FILTER(I2:I1001,H2:H1001 =Q172 ))"),16.0)</f>
        <v>16</v>
      </c>
      <c r="S172" s="4">
        <f>IFERROR(__xludf.DUMMYFUNCTION("QUARTILE(FILTER(I2:I1001,H2:H1001 =Q172 ), 1)"),51.0)</f>
        <v>51</v>
      </c>
      <c r="T172" s="4">
        <f>IFERROR(__xludf.DUMMYFUNCTION("MEDIAN(FILTER(I2:I1001,H2:H1001 =Q172 ))"),196.0)</f>
        <v>196</v>
      </c>
      <c r="U172" s="4">
        <f>IFERROR(__xludf.DUMMYFUNCTION("QUARTILE(FILTER(I2:I1001,H2:H1001 =Q172 ), 3)"),519.75)</f>
        <v>519.75</v>
      </c>
      <c r="V172" s="4">
        <f>IFERROR(__xludf.DUMMYFUNCTION("MAX(FILTER(I2:I1001,H2:H1001 =Q172 ))"),2706.0)</f>
        <v>2706</v>
      </c>
    </row>
    <row r="173">
      <c r="A173" s="1" t="s">
        <v>1012</v>
      </c>
      <c r="B173" s="1">
        <v>45449.0</v>
      </c>
      <c r="C173" s="1" t="s">
        <v>1013</v>
      </c>
      <c r="D173" s="2" t="s">
        <v>1014</v>
      </c>
      <c r="E173" s="1" t="s">
        <v>1015</v>
      </c>
      <c r="F173" s="1" t="s">
        <v>1016</v>
      </c>
      <c r="G173" s="1">
        <v>35.0</v>
      </c>
      <c r="H173" s="1" t="s">
        <v>156</v>
      </c>
      <c r="I173" s="1">
        <v>363.0</v>
      </c>
      <c r="J173" s="1">
        <v>3382.0</v>
      </c>
      <c r="K173" s="1">
        <v>2727.0</v>
      </c>
      <c r="L173" s="1">
        <f t="shared" si="1"/>
        <v>0.8063276168</v>
      </c>
      <c r="M173" s="1" t="s">
        <v>1017</v>
      </c>
      <c r="N173" s="1">
        <v>3010.0</v>
      </c>
      <c r="O173" s="1">
        <v>0.0</v>
      </c>
      <c r="P173" s="1">
        <v>178.0</v>
      </c>
      <c r="Q173" s="1" t="s">
        <v>143</v>
      </c>
      <c r="R173" s="4">
        <f>IFERROR(__xludf.DUMMYFUNCTION("MIN(FILTER(I2:I1001,H2:H1001 =Q173 ))"),0.0)</f>
        <v>0</v>
      </c>
      <c r="S173" s="4">
        <f>IFERROR(__xludf.DUMMYFUNCTION("QUARTILE(FILTER(I2:I1001,H2:H1001 =Q173 ), 1)"),15.0)</f>
        <v>15</v>
      </c>
      <c r="T173" s="4">
        <f>IFERROR(__xludf.DUMMYFUNCTION("MEDIAN(FILTER(I2:I1001,H2:H1001 =Q173 ))"),131.0)</f>
        <v>131</v>
      </c>
      <c r="U173" s="4">
        <f>IFERROR(__xludf.DUMMYFUNCTION("QUARTILE(FILTER(I2:I1001,H2:H1001 =Q173 ), 3)"),1268.0)</f>
        <v>1268</v>
      </c>
      <c r="V173" s="4">
        <f>IFERROR(__xludf.DUMMYFUNCTION("MAX(FILTER(I2:I1001,H2:H1001 =Q173 ))"),12263.0)</f>
        <v>12263</v>
      </c>
    </row>
    <row r="174">
      <c r="A174" s="1" t="s">
        <v>1018</v>
      </c>
      <c r="B174" s="1">
        <v>45287.0</v>
      </c>
      <c r="C174" s="1" t="s">
        <v>1019</v>
      </c>
      <c r="D174" s="2" t="s">
        <v>1020</v>
      </c>
      <c r="E174" s="1" t="s">
        <v>1021</v>
      </c>
      <c r="F174" s="1" t="s">
        <v>1022</v>
      </c>
      <c r="G174" s="1">
        <v>117.0</v>
      </c>
      <c r="H174" s="1" t="s">
        <v>60</v>
      </c>
      <c r="I174" s="1">
        <v>558.0</v>
      </c>
      <c r="J174" s="1">
        <v>0.0</v>
      </c>
      <c r="K174" s="1">
        <v>0.0</v>
      </c>
      <c r="L174" s="1" t="str">
        <f t="shared" si="1"/>
        <v/>
      </c>
      <c r="M174" s="1" t="s">
        <v>1023</v>
      </c>
      <c r="N174" s="1">
        <v>3657.0</v>
      </c>
      <c r="O174" s="1">
        <v>0.0</v>
      </c>
      <c r="P174" s="1">
        <v>55.0</v>
      </c>
      <c r="Q174" s="1" t="s">
        <v>799</v>
      </c>
      <c r="R174" s="4">
        <f>IFERROR(__xludf.DUMMYFUNCTION("MIN(FILTER(I2:I1001,H2:H1001 =Q174 ))"),197.0)</f>
        <v>197</v>
      </c>
      <c r="S174" s="4">
        <f>IFERROR(__xludf.DUMMYFUNCTION("QUARTILE(FILTER(I2:I1001,H2:H1001 =Q174 ), 1)"),1037.0)</f>
        <v>1037</v>
      </c>
      <c r="T174" s="4">
        <f>IFERROR(__xludf.DUMMYFUNCTION("MEDIAN(FILTER(I2:I1001,H2:H1001 =Q174 ))"),2978.5)</f>
        <v>2978.5</v>
      </c>
      <c r="U174" s="4">
        <f>IFERROR(__xludf.DUMMYFUNCTION("QUARTILE(FILTER(I2:I1001,H2:H1001 =Q174 ), 3)"),9865.75)</f>
        <v>9865.75</v>
      </c>
      <c r="V174" s="4">
        <f>IFERROR(__xludf.DUMMYFUNCTION("MAX(FILTER(I2:I1001,H2:H1001 =Q174 ))"),101509.0)</f>
        <v>101509</v>
      </c>
    </row>
    <row r="175">
      <c r="A175" s="1" t="s">
        <v>1024</v>
      </c>
      <c r="B175" s="1">
        <v>45179.0</v>
      </c>
      <c r="C175" s="1" t="s">
        <v>1025</v>
      </c>
      <c r="D175" s="2" t="s">
        <v>1026</v>
      </c>
      <c r="E175" s="1" t="s">
        <v>1027</v>
      </c>
      <c r="F175" s="1" t="s">
        <v>1028</v>
      </c>
      <c r="G175" s="1">
        <v>103.0</v>
      </c>
      <c r="H175" s="1" t="s">
        <v>799</v>
      </c>
      <c r="I175" s="1">
        <v>3021.0</v>
      </c>
      <c r="J175" s="1">
        <v>4580.0</v>
      </c>
      <c r="K175" s="1">
        <v>4493.0</v>
      </c>
      <c r="L175" s="1">
        <f t="shared" si="1"/>
        <v>0.9810043668</v>
      </c>
      <c r="M175" s="1" t="s">
        <v>1029</v>
      </c>
      <c r="N175" s="1">
        <v>5057.0</v>
      </c>
      <c r="O175" s="1">
        <v>0.0</v>
      </c>
      <c r="P175" s="1">
        <v>151.0</v>
      </c>
      <c r="Q175" s="6"/>
    </row>
    <row r="176">
      <c r="A176" s="1" t="s">
        <v>1030</v>
      </c>
      <c r="B176" s="1">
        <v>45002.0</v>
      </c>
      <c r="C176" s="1" t="s">
        <v>1031</v>
      </c>
      <c r="D176" s="2" t="s">
        <v>1032</v>
      </c>
      <c r="E176" s="1" t="s">
        <v>1033</v>
      </c>
      <c r="F176" s="1" t="s">
        <v>1034</v>
      </c>
      <c r="G176" s="1">
        <v>0.0</v>
      </c>
      <c r="H176" s="1" t="s">
        <v>77</v>
      </c>
      <c r="I176" s="1">
        <v>385.0</v>
      </c>
      <c r="J176" s="1">
        <v>760.0</v>
      </c>
      <c r="K176" s="1">
        <v>671.0</v>
      </c>
      <c r="L176" s="1">
        <f t="shared" si="1"/>
        <v>0.8828947368</v>
      </c>
      <c r="N176" s="1">
        <v>777.0</v>
      </c>
      <c r="O176" s="1">
        <v>0.0</v>
      </c>
      <c r="Q176" s="6"/>
    </row>
    <row r="177">
      <c r="A177" s="1" t="s">
        <v>1035</v>
      </c>
      <c r="B177" s="1">
        <v>44932.0</v>
      </c>
      <c r="C177" s="1" t="s">
        <v>1036</v>
      </c>
      <c r="D177" s="2" t="s">
        <v>1037</v>
      </c>
      <c r="E177" s="1" t="s">
        <v>1038</v>
      </c>
      <c r="F177" s="1" t="s">
        <v>1039</v>
      </c>
      <c r="G177" s="1">
        <v>0.0</v>
      </c>
      <c r="H177" s="1" t="s">
        <v>77</v>
      </c>
      <c r="I177" s="1">
        <v>63.0</v>
      </c>
      <c r="J177" s="1">
        <v>73.0</v>
      </c>
      <c r="K177" s="1">
        <v>38.0</v>
      </c>
      <c r="L177" s="1">
        <f t="shared" si="1"/>
        <v>0.5205479452</v>
      </c>
      <c r="N177" s="1">
        <v>2469.0</v>
      </c>
      <c r="O177" s="1">
        <v>0.0</v>
      </c>
    </row>
    <row r="178">
      <c r="A178" s="1" t="s">
        <v>1040</v>
      </c>
      <c r="B178" s="1">
        <v>44339.0</v>
      </c>
      <c r="C178" s="1" t="s">
        <v>1041</v>
      </c>
      <c r="D178" s="2" t="s">
        <v>1042</v>
      </c>
      <c r="E178" s="1" t="s">
        <v>1043</v>
      </c>
      <c r="F178" s="1" t="s">
        <v>1044</v>
      </c>
      <c r="G178" s="1">
        <v>27.0</v>
      </c>
      <c r="H178" s="1" t="s">
        <v>60</v>
      </c>
      <c r="I178" s="1">
        <v>1819.0</v>
      </c>
      <c r="J178" s="1">
        <v>2678.0</v>
      </c>
      <c r="K178" s="1">
        <v>2163.0</v>
      </c>
      <c r="L178" s="1">
        <f t="shared" si="1"/>
        <v>0.8076923077</v>
      </c>
      <c r="M178" s="1" t="s">
        <v>1045</v>
      </c>
      <c r="N178" s="1">
        <v>4567.0</v>
      </c>
      <c r="O178" s="1">
        <v>0.0</v>
      </c>
      <c r="P178" s="1">
        <v>31.0</v>
      </c>
    </row>
    <row r="179">
      <c r="A179" s="1" t="s">
        <v>1046</v>
      </c>
      <c r="B179" s="1">
        <v>43995.0</v>
      </c>
      <c r="C179" s="1" t="s">
        <v>1047</v>
      </c>
      <c r="D179" s="2" t="s">
        <v>1048</v>
      </c>
      <c r="E179" s="1" t="s">
        <v>1049</v>
      </c>
      <c r="F179" s="1" t="s">
        <v>1050</v>
      </c>
      <c r="G179" s="1">
        <v>225.0</v>
      </c>
      <c r="H179" s="1" t="s">
        <v>207</v>
      </c>
      <c r="I179" s="1">
        <v>4811.0</v>
      </c>
      <c r="J179" s="1">
        <v>4691.0</v>
      </c>
      <c r="K179" s="1">
        <v>4200.0</v>
      </c>
      <c r="L179" s="1">
        <f t="shared" si="1"/>
        <v>0.8953314858</v>
      </c>
      <c r="M179" s="1" t="s">
        <v>1051</v>
      </c>
      <c r="N179" s="1">
        <v>3561.0</v>
      </c>
      <c r="O179" s="1">
        <v>0.0</v>
      </c>
      <c r="P179" s="1">
        <v>9.0</v>
      </c>
    </row>
    <row r="180">
      <c r="A180" s="1" t="s">
        <v>1052</v>
      </c>
      <c r="B180" s="1">
        <v>43654.0</v>
      </c>
      <c r="C180" s="1" t="s">
        <v>1053</v>
      </c>
      <c r="D180" s="2" t="s">
        <v>1054</v>
      </c>
      <c r="E180" s="1" t="s">
        <v>1055</v>
      </c>
      <c r="F180" s="1" t="s">
        <v>466</v>
      </c>
      <c r="G180" s="1">
        <v>85.0</v>
      </c>
      <c r="H180" s="1" t="s">
        <v>77</v>
      </c>
      <c r="I180" s="1">
        <v>6329.0</v>
      </c>
      <c r="J180" s="1">
        <v>5651.0</v>
      </c>
      <c r="K180" s="1">
        <v>4742.0</v>
      </c>
      <c r="L180" s="1">
        <f t="shared" si="1"/>
        <v>0.8391435144</v>
      </c>
      <c r="M180" s="1" t="s">
        <v>1056</v>
      </c>
      <c r="N180" s="1">
        <v>2095.0</v>
      </c>
      <c r="O180" s="1">
        <v>0.0</v>
      </c>
      <c r="P180" s="1">
        <v>8.0</v>
      </c>
    </row>
    <row r="181">
      <c r="A181" s="1" t="s">
        <v>1057</v>
      </c>
      <c r="B181" s="1">
        <v>43641.0</v>
      </c>
      <c r="C181" s="1" t="s">
        <v>1058</v>
      </c>
      <c r="D181" s="2" t="s">
        <v>1059</v>
      </c>
      <c r="E181" s="1" t="s">
        <v>1060</v>
      </c>
      <c r="F181" s="1" t="s">
        <v>1061</v>
      </c>
      <c r="G181" s="1">
        <v>0.0</v>
      </c>
      <c r="I181" s="1">
        <v>90.0</v>
      </c>
      <c r="J181" s="1">
        <v>97.0</v>
      </c>
      <c r="K181" s="1">
        <v>91.0</v>
      </c>
      <c r="L181" s="1">
        <f t="shared" si="1"/>
        <v>0.9381443299</v>
      </c>
      <c r="N181" s="1">
        <v>2801.0</v>
      </c>
      <c r="O181" s="1">
        <v>0.0</v>
      </c>
    </row>
    <row r="182">
      <c r="A182" s="1" t="s">
        <v>1062</v>
      </c>
      <c r="B182" s="1">
        <v>43491.0</v>
      </c>
      <c r="C182" s="1" t="s">
        <v>1063</v>
      </c>
      <c r="D182" s="2" t="s">
        <v>1064</v>
      </c>
      <c r="E182" s="1" t="s">
        <v>1065</v>
      </c>
      <c r="F182" s="1" t="s">
        <v>1066</v>
      </c>
      <c r="G182" s="1">
        <v>0.0</v>
      </c>
      <c r="I182" s="1">
        <v>793.0</v>
      </c>
      <c r="J182" s="1">
        <v>80.0</v>
      </c>
      <c r="K182" s="1">
        <v>80.0</v>
      </c>
      <c r="L182" s="1">
        <f t="shared" si="1"/>
        <v>1</v>
      </c>
      <c r="N182" s="1">
        <v>841.0</v>
      </c>
      <c r="O182" s="1">
        <v>0.0</v>
      </c>
    </row>
    <row r="183">
      <c r="A183" s="1" t="s">
        <v>1067</v>
      </c>
      <c r="B183" s="1">
        <v>43317.0</v>
      </c>
      <c r="C183" s="1" t="s">
        <v>1068</v>
      </c>
      <c r="D183" s="2" t="s">
        <v>1069</v>
      </c>
      <c r="E183" s="1" t="s">
        <v>1070</v>
      </c>
      <c r="F183" s="1" t="s">
        <v>1071</v>
      </c>
      <c r="G183" s="1">
        <v>348.0</v>
      </c>
      <c r="H183" s="1" t="s">
        <v>77</v>
      </c>
      <c r="I183" s="1">
        <v>4288.0</v>
      </c>
      <c r="J183" s="1">
        <v>5730.0</v>
      </c>
      <c r="K183" s="1">
        <v>4832.0</v>
      </c>
      <c r="L183" s="1">
        <f t="shared" si="1"/>
        <v>0.8432809773</v>
      </c>
      <c r="M183" s="1" t="s">
        <v>1072</v>
      </c>
      <c r="N183" s="1">
        <v>2683.0</v>
      </c>
      <c r="O183" s="1">
        <v>0.0</v>
      </c>
      <c r="P183" s="1">
        <v>9.0</v>
      </c>
    </row>
    <row r="184">
      <c r="A184" s="1" t="s">
        <v>1073</v>
      </c>
      <c r="B184" s="1">
        <v>43271.0</v>
      </c>
      <c r="C184" s="1" t="s">
        <v>1074</v>
      </c>
      <c r="D184" s="2" t="s">
        <v>1075</v>
      </c>
      <c r="E184" s="1" t="s">
        <v>1076</v>
      </c>
      <c r="F184" s="1" t="s">
        <v>1077</v>
      </c>
      <c r="G184" s="1">
        <v>0.0</v>
      </c>
      <c r="H184" s="1" t="s">
        <v>143</v>
      </c>
      <c r="I184" s="1">
        <v>3.0</v>
      </c>
      <c r="J184" s="1">
        <v>0.0</v>
      </c>
      <c r="K184" s="1">
        <v>0.0</v>
      </c>
      <c r="L184" s="1" t="str">
        <f t="shared" si="1"/>
        <v/>
      </c>
      <c r="N184" s="1">
        <v>5146.0</v>
      </c>
      <c r="O184" s="1">
        <v>0.0</v>
      </c>
    </row>
    <row r="185">
      <c r="A185" s="1" t="s">
        <v>1078</v>
      </c>
      <c r="B185" s="1">
        <v>43124.0</v>
      </c>
      <c r="C185" s="1" t="s">
        <v>1079</v>
      </c>
      <c r="D185" s="2" t="s">
        <v>1080</v>
      </c>
      <c r="E185" s="1" t="s">
        <v>1081</v>
      </c>
      <c r="F185" s="1" t="s">
        <v>1082</v>
      </c>
      <c r="G185" s="1">
        <v>55.0</v>
      </c>
      <c r="H185" s="1" t="s">
        <v>60</v>
      </c>
      <c r="I185" s="1">
        <v>2589.0</v>
      </c>
      <c r="J185" s="1">
        <v>3824.0</v>
      </c>
      <c r="K185" s="1">
        <v>3521.0</v>
      </c>
      <c r="L185" s="1">
        <f t="shared" si="1"/>
        <v>0.9207635983</v>
      </c>
      <c r="M185" s="1" t="s">
        <v>1083</v>
      </c>
      <c r="N185" s="1">
        <v>2130.0</v>
      </c>
      <c r="O185" s="1">
        <v>0.0</v>
      </c>
      <c r="P185" s="1">
        <v>17.0</v>
      </c>
    </row>
    <row r="186">
      <c r="A186" s="1" t="s">
        <v>1084</v>
      </c>
      <c r="B186" s="1">
        <v>43011.0</v>
      </c>
      <c r="C186" s="1" t="s">
        <v>1085</v>
      </c>
      <c r="D186" s="2" t="s">
        <v>1086</v>
      </c>
      <c r="E186" s="1" t="s">
        <v>1087</v>
      </c>
      <c r="F186" s="1" t="s">
        <v>1088</v>
      </c>
      <c r="G186" s="1">
        <v>0.0</v>
      </c>
      <c r="I186" s="1">
        <v>329.0</v>
      </c>
      <c r="J186" s="1">
        <v>101.0</v>
      </c>
      <c r="K186" s="1">
        <v>93.0</v>
      </c>
      <c r="L186" s="1">
        <f t="shared" si="1"/>
        <v>0.9207920792</v>
      </c>
      <c r="N186" s="1">
        <v>2497.0</v>
      </c>
      <c r="O186" s="1">
        <v>0.0</v>
      </c>
    </row>
    <row r="187">
      <c r="A187" s="1" t="s">
        <v>1089</v>
      </c>
      <c r="B187" s="1">
        <v>43004.0</v>
      </c>
      <c r="C187" s="1" t="s">
        <v>1090</v>
      </c>
      <c r="D187" s="2" t="s">
        <v>1091</v>
      </c>
      <c r="E187" s="1" t="s">
        <v>1092</v>
      </c>
      <c r="F187" s="1" t="s">
        <v>1093</v>
      </c>
      <c r="G187" s="1">
        <v>14.0</v>
      </c>
      <c r="H187" s="1" t="s">
        <v>77</v>
      </c>
      <c r="I187" s="1">
        <v>72.0</v>
      </c>
      <c r="J187" s="1">
        <v>652.0</v>
      </c>
      <c r="K187" s="1">
        <v>483.0</v>
      </c>
      <c r="L187" s="1">
        <f t="shared" si="1"/>
        <v>0.740797546</v>
      </c>
      <c r="M187" s="1" t="s">
        <v>1094</v>
      </c>
      <c r="N187" s="1">
        <v>2356.0</v>
      </c>
      <c r="O187" s="1">
        <v>0.0</v>
      </c>
      <c r="P187" s="1">
        <v>682.0</v>
      </c>
    </row>
    <row r="188">
      <c r="A188" s="1" t="s">
        <v>1095</v>
      </c>
      <c r="B188" s="1">
        <v>42974.0</v>
      </c>
      <c r="C188" s="1" t="s">
        <v>1096</v>
      </c>
      <c r="D188" s="2" t="s">
        <v>1097</v>
      </c>
      <c r="E188" s="1" t="s">
        <v>1098</v>
      </c>
      <c r="F188" s="1" t="s">
        <v>1099</v>
      </c>
      <c r="G188" s="1">
        <v>0.0</v>
      </c>
      <c r="H188" s="1" t="s">
        <v>77</v>
      </c>
      <c r="I188" s="1">
        <v>1626.0</v>
      </c>
      <c r="J188" s="1">
        <v>8765.0</v>
      </c>
      <c r="K188" s="1">
        <v>8618.0</v>
      </c>
      <c r="L188" s="1">
        <f t="shared" si="1"/>
        <v>0.9832287507</v>
      </c>
      <c r="N188" s="1">
        <v>3871.0</v>
      </c>
      <c r="O188" s="1">
        <v>0.0</v>
      </c>
    </row>
    <row r="189">
      <c r="A189" s="1" t="s">
        <v>1100</v>
      </c>
      <c r="B189" s="1">
        <v>42777.0</v>
      </c>
      <c r="C189" s="1" t="s">
        <v>1101</v>
      </c>
      <c r="D189" s="2" t="s">
        <v>1102</v>
      </c>
      <c r="E189" s="1" t="s">
        <v>1103</v>
      </c>
      <c r="F189" s="1" t="s">
        <v>1104</v>
      </c>
      <c r="G189" s="1">
        <v>0.0</v>
      </c>
      <c r="H189" s="1" t="s">
        <v>60</v>
      </c>
      <c r="I189" s="1">
        <v>90.0</v>
      </c>
      <c r="J189" s="1">
        <v>87.0</v>
      </c>
      <c r="K189" s="1">
        <v>30.0</v>
      </c>
      <c r="L189" s="1">
        <f t="shared" si="1"/>
        <v>0.3448275862</v>
      </c>
      <c r="N189" s="1">
        <v>2574.0</v>
      </c>
      <c r="O189" s="1">
        <v>0.0</v>
      </c>
    </row>
    <row r="190">
      <c r="A190" s="1" t="s">
        <v>1105</v>
      </c>
      <c r="B190" s="1">
        <v>42718.0</v>
      </c>
      <c r="C190" s="1" t="s">
        <v>1106</v>
      </c>
      <c r="D190" s="2" t="s">
        <v>1107</v>
      </c>
      <c r="E190" s="1" t="s">
        <v>1108</v>
      </c>
      <c r="F190" s="1" t="s">
        <v>1093</v>
      </c>
      <c r="G190" s="1">
        <v>0.0</v>
      </c>
      <c r="H190" s="1" t="s">
        <v>1109</v>
      </c>
      <c r="I190" s="1">
        <v>2926.0</v>
      </c>
      <c r="J190" s="1">
        <v>3699.0</v>
      </c>
      <c r="K190" s="1">
        <v>3562.0</v>
      </c>
      <c r="L190" s="1">
        <f t="shared" si="1"/>
        <v>0.962962963</v>
      </c>
      <c r="N190" s="1">
        <v>3685.0</v>
      </c>
      <c r="O190" s="1">
        <v>0.0</v>
      </c>
    </row>
    <row r="191">
      <c r="A191" s="1" t="s">
        <v>1110</v>
      </c>
      <c r="B191" s="1">
        <v>42586.0</v>
      </c>
      <c r="C191" s="1" t="s">
        <v>1111</v>
      </c>
      <c r="D191" s="2" t="s">
        <v>1112</v>
      </c>
      <c r="E191" s="1" t="s">
        <v>1113</v>
      </c>
      <c r="F191" s="1" t="s">
        <v>1114</v>
      </c>
      <c r="G191" s="1">
        <v>0.0</v>
      </c>
      <c r="H191" s="1" t="s">
        <v>60</v>
      </c>
      <c r="I191" s="1">
        <v>9.0</v>
      </c>
      <c r="J191" s="1">
        <v>50.0</v>
      </c>
      <c r="K191" s="1">
        <v>39.0</v>
      </c>
      <c r="L191" s="1">
        <f t="shared" si="1"/>
        <v>0.78</v>
      </c>
      <c r="N191" s="1">
        <v>1465.0</v>
      </c>
      <c r="O191" s="1">
        <v>0.0</v>
      </c>
    </row>
    <row r="192">
      <c r="A192" s="1" t="s">
        <v>1115</v>
      </c>
      <c r="B192" s="1">
        <v>42445.0</v>
      </c>
      <c r="C192" s="1" t="s">
        <v>1116</v>
      </c>
      <c r="D192" s="2" t="s">
        <v>1117</v>
      </c>
      <c r="E192" s="1" t="s">
        <v>1118</v>
      </c>
      <c r="F192" s="1" t="s">
        <v>1119</v>
      </c>
      <c r="G192" s="1">
        <v>189.0</v>
      </c>
      <c r="H192" s="1" t="s">
        <v>1109</v>
      </c>
      <c r="I192" s="1">
        <v>1990.0</v>
      </c>
      <c r="J192" s="1">
        <v>0.0</v>
      </c>
      <c r="K192" s="1">
        <v>0.0</v>
      </c>
      <c r="L192" s="1" t="str">
        <f t="shared" si="1"/>
        <v/>
      </c>
      <c r="M192" s="1" t="s">
        <v>1120</v>
      </c>
      <c r="N192" s="1">
        <v>3846.0</v>
      </c>
      <c r="O192" s="1">
        <v>0.0</v>
      </c>
      <c r="P192" s="1">
        <v>29.0</v>
      </c>
    </row>
    <row r="193">
      <c r="A193" s="1" t="s">
        <v>1121</v>
      </c>
      <c r="B193" s="1">
        <v>42420.0</v>
      </c>
      <c r="C193" s="1" t="s">
        <v>1122</v>
      </c>
      <c r="D193" s="2" t="s">
        <v>1123</v>
      </c>
      <c r="E193" s="1" t="s">
        <v>1124</v>
      </c>
      <c r="F193" s="1" t="s">
        <v>1125</v>
      </c>
      <c r="G193" s="1">
        <v>0.0</v>
      </c>
      <c r="I193" s="1">
        <v>124.0</v>
      </c>
      <c r="J193" s="1">
        <v>83.0</v>
      </c>
      <c r="K193" s="1">
        <v>34.0</v>
      </c>
      <c r="L193" s="1">
        <f t="shared" si="1"/>
        <v>0.4096385542</v>
      </c>
      <c r="N193" s="1">
        <v>1860.0</v>
      </c>
      <c r="O193" s="1">
        <v>0.0</v>
      </c>
      <c r="S193" s="3" t="s">
        <v>150</v>
      </c>
    </row>
    <row r="194">
      <c r="A194" s="1" t="s">
        <v>1126</v>
      </c>
      <c r="B194" s="1">
        <v>42343.0</v>
      </c>
      <c r="C194" s="1" t="s">
        <v>1127</v>
      </c>
      <c r="D194" s="2" t="s">
        <v>1128</v>
      </c>
      <c r="E194" s="1" t="s">
        <v>1129</v>
      </c>
      <c r="F194" s="1" t="s">
        <v>1130</v>
      </c>
      <c r="G194" s="1">
        <v>96.0</v>
      </c>
      <c r="H194" s="1" t="s">
        <v>207</v>
      </c>
      <c r="I194" s="1">
        <v>1405.0</v>
      </c>
      <c r="J194" s="1">
        <v>3084.0</v>
      </c>
      <c r="K194" s="1">
        <v>2993.0</v>
      </c>
      <c r="L194" s="1">
        <f t="shared" si="1"/>
        <v>0.9704928664</v>
      </c>
      <c r="M194" s="1" t="s">
        <v>1131</v>
      </c>
      <c r="N194" s="1">
        <v>2781.0</v>
      </c>
      <c r="O194" s="1">
        <v>0.0</v>
      </c>
      <c r="P194" s="1">
        <v>44.0</v>
      </c>
      <c r="Q194" s="6" t="s">
        <v>28</v>
      </c>
      <c r="R194" s="6" t="s">
        <v>29</v>
      </c>
      <c r="S194" s="6" t="s">
        <v>30</v>
      </c>
      <c r="T194" s="6" t="s">
        <v>31</v>
      </c>
      <c r="U194" s="6" t="s">
        <v>32</v>
      </c>
      <c r="V194" s="6" t="s">
        <v>33</v>
      </c>
    </row>
    <row r="195">
      <c r="A195" s="1" t="s">
        <v>1132</v>
      </c>
      <c r="B195" s="1">
        <v>42336.0</v>
      </c>
      <c r="C195" s="1" t="s">
        <v>1133</v>
      </c>
      <c r="D195" s="2" t="s">
        <v>1134</v>
      </c>
      <c r="E195" s="1" t="s">
        <v>1135</v>
      </c>
      <c r="F195" s="1" t="s">
        <v>1136</v>
      </c>
      <c r="G195" s="1">
        <v>0.0</v>
      </c>
      <c r="H195" s="1" t="s">
        <v>123</v>
      </c>
      <c r="I195" s="1">
        <v>414.0</v>
      </c>
      <c r="J195" s="1">
        <v>0.0</v>
      </c>
      <c r="K195" s="1">
        <v>0.0</v>
      </c>
      <c r="L195" s="1" t="str">
        <f t="shared" si="1"/>
        <v/>
      </c>
      <c r="N195" s="1">
        <v>1936.0</v>
      </c>
      <c r="O195" s="1">
        <v>0.0</v>
      </c>
      <c r="Q195" s="1" t="s">
        <v>77</v>
      </c>
      <c r="R195" s="4">
        <f>IFERROR(__xludf.DUMMYFUNCTION("MIN(FILTER(G2:G1001,H2:H1001 =Q195 ))"),0.0)</f>
        <v>0</v>
      </c>
      <c r="S195" s="4">
        <f>IFERROR(__xludf.DUMMYFUNCTION("QUARTILE(FILTER(G2:G1001,H2:H1001 =Q195 ), 1)"),0.0)</f>
        <v>0</v>
      </c>
      <c r="T195" s="4">
        <f>IFERROR(__xludf.DUMMYFUNCTION("MEDIAN(FILTER(G2:G1001,H2:H1001 =Q195 ))"),25.0)</f>
        <v>25</v>
      </c>
      <c r="U195" s="4">
        <f>IFERROR(__xludf.DUMMYFUNCTION("QUARTILE(FILTER(G2:G1001,H2:H1001 =Q195 ), 3)"),84.0)</f>
        <v>84</v>
      </c>
      <c r="V195" s="4">
        <f>IFERROR(__xludf.DUMMYFUNCTION("MAX(FILTER(G2:G1001,H2:H1001 =Q195 ))"),1530.0)</f>
        <v>1530</v>
      </c>
    </row>
    <row r="196">
      <c r="A196" s="1" t="s">
        <v>1137</v>
      </c>
      <c r="B196" s="1">
        <v>42207.0</v>
      </c>
      <c r="C196" s="1" t="s">
        <v>1138</v>
      </c>
      <c r="D196" s="2" t="s">
        <v>1139</v>
      </c>
      <c r="E196" s="1" t="s">
        <v>1140</v>
      </c>
      <c r="F196" s="1" t="s">
        <v>1141</v>
      </c>
      <c r="G196" s="1">
        <v>0.0</v>
      </c>
      <c r="I196" s="1">
        <v>184.0</v>
      </c>
      <c r="J196" s="1">
        <v>64.0</v>
      </c>
      <c r="K196" s="1">
        <v>34.0</v>
      </c>
      <c r="L196" s="1">
        <f t="shared" si="1"/>
        <v>0.53125</v>
      </c>
      <c r="N196" s="1">
        <v>2840.0</v>
      </c>
      <c r="O196" s="1">
        <v>0.0</v>
      </c>
      <c r="Q196" s="6" t="s">
        <v>60</v>
      </c>
      <c r="R196" s="4">
        <f>IFERROR(__xludf.DUMMYFUNCTION("MIN(FILTER(G2:G1001,H2:H1001 =Q196 ))"),0.0)</f>
        <v>0</v>
      </c>
      <c r="S196" s="4">
        <f>IFERROR(__xludf.DUMMYFUNCTION("QUARTILE(FILTER(G2:G1001,H2:H1001 =Q196 ), 1)"),0.0)</f>
        <v>0</v>
      </c>
      <c r="T196" s="4">
        <f>IFERROR(__xludf.DUMMYFUNCTION("MEDIAN(FILTER(G2:G1001,H2:H1001 =Q196 ))"),8.5)</f>
        <v>8.5</v>
      </c>
      <c r="U196" s="4">
        <f>IFERROR(__xludf.DUMMYFUNCTION("QUARTILE(FILTER(G2:G1001,H2:H1001 =Q196 ), 3)"),44.5)</f>
        <v>44.5</v>
      </c>
      <c r="V196" s="4">
        <f>IFERROR(__xludf.DUMMYFUNCTION("MAX(FILTER(G2:G1001,H2:H1001 =Q196 ))"),975.0)</f>
        <v>975</v>
      </c>
    </row>
    <row r="197">
      <c r="A197" s="1" t="s">
        <v>1142</v>
      </c>
      <c r="B197" s="1">
        <v>42172.0</v>
      </c>
      <c r="C197" s="1" t="s">
        <v>1143</v>
      </c>
      <c r="D197" s="2" t="s">
        <v>1144</v>
      </c>
      <c r="E197" s="1" t="s">
        <v>1145</v>
      </c>
      <c r="F197" s="1" t="s">
        <v>1146</v>
      </c>
      <c r="G197" s="1">
        <v>0.0</v>
      </c>
      <c r="H197" s="1" t="s">
        <v>1147</v>
      </c>
      <c r="I197" s="1">
        <v>88.0</v>
      </c>
      <c r="J197" s="1">
        <v>230.0</v>
      </c>
      <c r="K197" s="1">
        <v>68.0</v>
      </c>
      <c r="L197" s="1">
        <f t="shared" si="1"/>
        <v>0.2956521739</v>
      </c>
      <c r="N197" s="1">
        <v>2479.0</v>
      </c>
      <c r="O197" s="1">
        <v>0.0</v>
      </c>
      <c r="Q197" s="6" t="s">
        <v>156</v>
      </c>
      <c r="R197" s="4">
        <f>IFERROR(__xludf.DUMMYFUNCTION("MIN(FILTER(G2:G1001,H2:H1001 =Q197 ))"),0.0)</f>
        <v>0</v>
      </c>
      <c r="S197" s="4">
        <f>IFERROR(__xludf.DUMMYFUNCTION("QUARTILE(FILTER(G2:G1001,H2:H1001 =Q197 ), 1)"),0.0)</f>
        <v>0</v>
      </c>
      <c r="T197" s="4">
        <f>IFERROR(__xludf.DUMMYFUNCTION("MEDIAN(FILTER(G2:G1001,H2:H1001 =Q197 ))"),22.0)</f>
        <v>22</v>
      </c>
      <c r="U197" s="4">
        <f>IFERROR(__xludf.DUMMYFUNCTION("QUARTILE(FILTER(G2:G1001,H2:H1001 =Q197 ), 3)"),54.0)</f>
        <v>54</v>
      </c>
      <c r="V197" s="4">
        <f>IFERROR(__xludf.DUMMYFUNCTION("MAX(FILTER(G2:G1001,H2:H1001 =Q197 ))"),234.0)</f>
        <v>234</v>
      </c>
    </row>
    <row r="198">
      <c r="A198" s="1" t="s">
        <v>1148</v>
      </c>
      <c r="B198" s="1">
        <v>42087.0</v>
      </c>
      <c r="C198" s="1" t="s">
        <v>1149</v>
      </c>
      <c r="D198" s="2" t="s">
        <v>1150</v>
      </c>
      <c r="E198" s="1" t="s">
        <v>1151</v>
      </c>
      <c r="F198" s="1" t="s">
        <v>1152</v>
      </c>
      <c r="G198" s="1">
        <v>3.0</v>
      </c>
      <c r="H198" s="1" t="s">
        <v>60</v>
      </c>
      <c r="I198" s="1">
        <v>343.0</v>
      </c>
      <c r="J198" s="1">
        <v>774.0</v>
      </c>
      <c r="K198" s="1">
        <v>760.0</v>
      </c>
      <c r="L198" s="1">
        <f t="shared" si="1"/>
        <v>0.9819121447</v>
      </c>
      <c r="M198" s="1" t="s">
        <v>1153</v>
      </c>
      <c r="N198" s="1">
        <v>1710.0</v>
      </c>
      <c r="O198" s="1">
        <v>0.0</v>
      </c>
      <c r="P198" s="1">
        <v>743.0</v>
      </c>
      <c r="Q198" s="6" t="s">
        <v>21</v>
      </c>
      <c r="R198" s="4">
        <f>IFERROR(__xludf.DUMMYFUNCTION("MIN(FILTER(G2:G1001,H2:H1001 =Q198 ))"),0.0)</f>
        <v>0</v>
      </c>
      <c r="S198" s="4">
        <f>IFERROR(__xludf.DUMMYFUNCTION("QUARTILE(FILTER(G2:G1001,H2:H1001 =Q198 ), 1)"),39.25)</f>
        <v>39.25</v>
      </c>
      <c r="T198" s="4">
        <f>IFERROR(__xludf.DUMMYFUNCTION("MEDIAN(FILTER(G2:G1001,H2:H1001 =Q198 ))"),99.5)</f>
        <v>99.5</v>
      </c>
      <c r="U198" s="4">
        <f>IFERROR(__xludf.DUMMYFUNCTION("QUARTILE(FILTER(G2:G1001,H2:H1001 =Q198 ), 3)"),185.0)</f>
        <v>185</v>
      </c>
      <c r="V198" s="4">
        <f>IFERROR(__xludf.DUMMYFUNCTION("MAX(FILTER(G2:G1001,H2:H1001 =Q198 ))"),2352.0)</f>
        <v>2352</v>
      </c>
    </row>
    <row r="199">
      <c r="A199" s="1" t="s">
        <v>1154</v>
      </c>
      <c r="B199" s="1">
        <v>41571.0</v>
      </c>
      <c r="C199" s="1" t="s">
        <v>1155</v>
      </c>
      <c r="D199" s="2" t="s">
        <v>1156</v>
      </c>
      <c r="E199" s="1" t="s">
        <v>1157</v>
      </c>
      <c r="F199" s="1" t="s">
        <v>1158</v>
      </c>
      <c r="G199" s="1">
        <v>0.0</v>
      </c>
      <c r="I199" s="1">
        <v>106.0</v>
      </c>
      <c r="J199" s="1">
        <v>81.0</v>
      </c>
      <c r="K199" s="1">
        <v>74.0</v>
      </c>
      <c r="L199" s="1">
        <f t="shared" si="1"/>
        <v>0.9135802469</v>
      </c>
      <c r="N199" s="1">
        <v>2134.0</v>
      </c>
      <c r="O199" s="1">
        <v>0.0</v>
      </c>
      <c r="Q199" s="1" t="s">
        <v>338</v>
      </c>
      <c r="R199" s="4">
        <f>IFERROR(__xludf.DUMMYFUNCTION("MIN(FILTER(G2:G1001,H2:H1001 =Q199 ))"),1.0)</f>
        <v>1</v>
      </c>
      <c r="S199" s="4">
        <f>IFERROR(__xludf.DUMMYFUNCTION("QUARTILE(FILTER(G2:G1001,H2:H1001 =Q199 ), 1)"),8.5)</f>
        <v>8.5</v>
      </c>
      <c r="T199" s="4">
        <f>IFERROR(__xludf.DUMMYFUNCTION("MEDIAN(FILTER(G2:G1001,H2:H1001 =Q199 ))"),60.5)</f>
        <v>60.5</v>
      </c>
      <c r="U199" s="4">
        <f>IFERROR(__xludf.DUMMYFUNCTION("QUARTILE(FILTER(G2:G1001,H2:H1001 =Q199 ), 3)"),87.25)</f>
        <v>87.25</v>
      </c>
      <c r="V199" s="4">
        <f>IFERROR(__xludf.DUMMYFUNCTION("MAX(FILTER(G2:G1001,H2:H1001 =Q199 ))"),157.0)</f>
        <v>157</v>
      </c>
    </row>
    <row r="200">
      <c r="A200" s="1" t="s">
        <v>1159</v>
      </c>
      <c r="B200" s="1">
        <v>41479.0</v>
      </c>
      <c r="C200" s="1" t="s">
        <v>1160</v>
      </c>
      <c r="D200" s="2" t="s">
        <v>1161</v>
      </c>
      <c r="E200" s="1" t="s">
        <v>1162</v>
      </c>
      <c r="F200" s="1" t="s">
        <v>1163</v>
      </c>
      <c r="G200" s="1">
        <v>81.0</v>
      </c>
      <c r="H200" s="1" t="s">
        <v>21</v>
      </c>
      <c r="I200" s="1">
        <v>8435.0</v>
      </c>
      <c r="J200" s="1">
        <v>6594.0</v>
      </c>
      <c r="K200" s="1">
        <v>5967.0</v>
      </c>
      <c r="L200" s="1">
        <f t="shared" si="1"/>
        <v>0.9049135578</v>
      </c>
      <c r="M200" s="1" t="s">
        <v>1164</v>
      </c>
      <c r="N200" s="1">
        <v>1014.0</v>
      </c>
      <c r="O200" s="1">
        <v>0.0</v>
      </c>
      <c r="P200" s="1">
        <v>2.0</v>
      </c>
      <c r="Q200" s="1" t="s">
        <v>402</v>
      </c>
      <c r="R200" s="4">
        <f>IFERROR(__xludf.DUMMYFUNCTION("MIN(FILTER(G2:G1001,H2:H1001 =Q200 ))"),0.0)</f>
        <v>0</v>
      </c>
      <c r="S200" s="4">
        <f>IFERROR(__xludf.DUMMYFUNCTION("QUARTILE(FILTER(G2:G1001,H2:H1001 =Q200 ), 1)"),12.0)</f>
        <v>12</v>
      </c>
      <c r="T200" s="4">
        <f>IFERROR(__xludf.DUMMYFUNCTION("MEDIAN(FILTER(G2:G1001,H2:H1001 =Q200 ))"),56.0)</f>
        <v>56</v>
      </c>
      <c r="U200" s="4">
        <f>IFERROR(__xludf.DUMMYFUNCTION("QUARTILE(FILTER(G2:G1001,H2:H1001 =Q200 ), 3)"),118.0)</f>
        <v>118</v>
      </c>
      <c r="V200" s="4">
        <f>IFERROR(__xludf.DUMMYFUNCTION("MAX(FILTER(G2:G1001,H2:H1001 =Q200 ))"),548.0)</f>
        <v>548</v>
      </c>
    </row>
    <row r="201">
      <c r="A201" s="1" t="s">
        <v>1165</v>
      </c>
      <c r="B201" s="1">
        <v>41365.0</v>
      </c>
      <c r="C201" s="1" t="s">
        <v>1166</v>
      </c>
      <c r="D201" s="2" t="s">
        <v>1167</v>
      </c>
      <c r="E201" s="1" t="s">
        <v>1168</v>
      </c>
      <c r="F201" s="1" t="s">
        <v>1169</v>
      </c>
      <c r="G201" s="1">
        <v>72.0</v>
      </c>
      <c r="H201" s="1" t="s">
        <v>77</v>
      </c>
      <c r="I201" s="1">
        <v>1132.0</v>
      </c>
      <c r="J201" s="1">
        <v>2696.0</v>
      </c>
      <c r="K201" s="1">
        <v>2647.0</v>
      </c>
      <c r="L201" s="1">
        <f t="shared" si="1"/>
        <v>0.9818249258</v>
      </c>
      <c r="M201" s="1" t="s">
        <v>1170</v>
      </c>
      <c r="N201" s="1">
        <v>3165.0</v>
      </c>
      <c r="O201" s="1">
        <v>0.0</v>
      </c>
      <c r="P201" s="1">
        <v>199.0</v>
      </c>
      <c r="Q201" s="1" t="s">
        <v>84</v>
      </c>
      <c r="R201" s="4">
        <f>IFERROR(__xludf.DUMMYFUNCTION("MIN(FILTER(G2:G1001,H2:H1001 =Q201 ))"),0.0)</f>
        <v>0</v>
      </c>
      <c r="S201" s="4">
        <f>IFERROR(__xludf.DUMMYFUNCTION("QUARTILE(FILTER(G2:G1001,H2:H1001 =Q201 ), 1)"),11.0)</f>
        <v>11</v>
      </c>
      <c r="T201" s="4">
        <f>IFERROR(__xludf.DUMMYFUNCTION("MEDIAN(FILTER(G2:G1001,H2:H1001 =Q201 ))"),39.5)</f>
        <v>39.5</v>
      </c>
      <c r="U201" s="4">
        <f>IFERROR(__xludf.DUMMYFUNCTION("QUARTILE(FILTER(G2:G1001,H2:H1001 =Q201 ), 3)"),85.25)</f>
        <v>85.25</v>
      </c>
      <c r="V201" s="4">
        <f>IFERROR(__xludf.DUMMYFUNCTION("MAX(FILTER(G2:G1001,H2:H1001 =Q201 ))"),1036.0)</f>
        <v>1036</v>
      </c>
    </row>
    <row r="202">
      <c r="A202" s="1" t="s">
        <v>1171</v>
      </c>
      <c r="B202" s="1">
        <v>41351.0</v>
      </c>
      <c r="C202" s="1" t="s">
        <v>1172</v>
      </c>
      <c r="D202" s="2" t="s">
        <v>1173</v>
      </c>
      <c r="E202" s="1" t="s">
        <v>1174</v>
      </c>
      <c r="F202" s="1" t="s">
        <v>1175</v>
      </c>
      <c r="G202" s="1">
        <v>0.0</v>
      </c>
      <c r="H202" s="1" t="s">
        <v>1109</v>
      </c>
      <c r="I202" s="1">
        <v>194.0</v>
      </c>
      <c r="J202" s="1">
        <v>434.0</v>
      </c>
      <c r="K202" s="1">
        <v>289.0</v>
      </c>
      <c r="L202" s="1">
        <f t="shared" si="1"/>
        <v>0.6658986175</v>
      </c>
      <c r="N202" s="1">
        <v>2393.0</v>
      </c>
      <c r="O202" s="1">
        <v>0.0</v>
      </c>
      <c r="Q202" s="1" t="s">
        <v>112</v>
      </c>
      <c r="R202" s="4">
        <f>IFERROR(__xludf.DUMMYFUNCTION("MIN(FILTER(G2:G1001,H2:H1001 =Q202 ))"),0.0)</f>
        <v>0</v>
      </c>
      <c r="S202" s="4">
        <f>IFERROR(__xludf.DUMMYFUNCTION("QUARTILE(FILTER(G2:G1001,H2:H1001 =Q202 ), 1)"),0.0)</f>
        <v>0</v>
      </c>
      <c r="T202" s="4">
        <f>IFERROR(__xludf.DUMMYFUNCTION("MEDIAN(FILTER(G2:G1001,H2:H1001 =Q202 ))"),0.0)</f>
        <v>0</v>
      </c>
      <c r="U202" s="4">
        <f>IFERROR(__xludf.DUMMYFUNCTION("QUARTILE(FILTER(G2:G1001,H2:H1001 =Q202 ), 3)"),22.0)</f>
        <v>22</v>
      </c>
      <c r="V202" s="4">
        <f>IFERROR(__xludf.DUMMYFUNCTION("MAX(FILTER(G2:G1001,H2:H1001 =Q202 ))"),227.0)</f>
        <v>227</v>
      </c>
    </row>
    <row r="203">
      <c r="A203" s="1" t="s">
        <v>1176</v>
      </c>
      <c r="B203" s="1">
        <v>41313.0</v>
      </c>
      <c r="C203" s="1" t="s">
        <v>1177</v>
      </c>
      <c r="D203" s="2" t="s">
        <v>1178</v>
      </c>
      <c r="E203" s="1" t="s">
        <v>1179</v>
      </c>
      <c r="F203" s="1" t="s">
        <v>1180</v>
      </c>
      <c r="G203" s="1">
        <v>71.0</v>
      </c>
      <c r="H203" s="1" t="s">
        <v>278</v>
      </c>
      <c r="I203" s="1">
        <v>1456.0</v>
      </c>
      <c r="J203" s="1">
        <v>4362.0</v>
      </c>
      <c r="K203" s="1">
        <v>4060.0</v>
      </c>
      <c r="L203" s="1">
        <f t="shared" si="1"/>
        <v>0.9307657038</v>
      </c>
      <c r="M203" s="1" t="s">
        <v>1181</v>
      </c>
      <c r="N203" s="1">
        <v>2380.0</v>
      </c>
      <c r="O203" s="1">
        <v>0.0</v>
      </c>
      <c r="P203" s="1">
        <v>186.0</v>
      </c>
      <c r="Q203" s="1" t="s">
        <v>143</v>
      </c>
      <c r="R203" s="4">
        <f>IFERROR(__xludf.DUMMYFUNCTION("MIN(FILTER(G2:G1001,H2:H1001 =Q203 ))"),0.0)</f>
        <v>0</v>
      </c>
      <c r="S203" s="4">
        <f>IFERROR(__xludf.DUMMYFUNCTION("QUARTILE(FILTER(G2:G1001,H2:H1001 =Q203 ), 1)"),0.0)</f>
        <v>0</v>
      </c>
      <c r="T203" s="4">
        <f>IFERROR(__xludf.DUMMYFUNCTION("MEDIAN(FILTER(G2:G1001,H2:H1001 =Q203 ))"),3.0)</f>
        <v>3</v>
      </c>
      <c r="U203" s="4">
        <f>IFERROR(__xludf.DUMMYFUNCTION("QUARTILE(FILTER(G2:G1001,H2:H1001 =Q203 ), 3)"),35.0)</f>
        <v>35</v>
      </c>
      <c r="V203" s="4">
        <f>IFERROR(__xludf.DUMMYFUNCTION("MAX(FILTER(G2:G1001,H2:H1001 =Q203 ))"),160.0)</f>
        <v>160</v>
      </c>
    </row>
    <row r="204">
      <c r="A204" s="1" t="s">
        <v>1182</v>
      </c>
      <c r="B204" s="1">
        <v>41282.0</v>
      </c>
      <c r="C204" s="1" t="s">
        <v>1183</v>
      </c>
      <c r="D204" s="2" t="s">
        <v>1184</v>
      </c>
      <c r="E204" s="1" t="s">
        <v>1185</v>
      </c>
      <c r="F204" s="1" t="s">
        <v>1186</v>
      </c>
      <c r="G204" s="1">
        <v>17.0</v>
      </c>
      <c r="H204" s="1" t="s">
        <v>402</v>
      </c>
      <c r="I204" s="1">
        <v>449.0</v>
      </c>
      <c r="J204" s="1">
        <v>197.0</v>
      </c>
      <c r="K204" s="1">
        <v>173.0</v>
      </c>
      <c r="L204" s="1">
        <f t="shared" si="1"/>
        <v>0.8781725888</v>
      </c>
      <c r="M204" s="1" t="s">
        <v>1187</v>
      </c>
      <c r="N204" s="1">
        <v>3840.0</v>
      </c>
      <c r="O204" s="1">
        <v>0.0</v>
      </c>
      <c r="P204" s="1">
        <v>23.0</v>
      </c>
      <c r="Q204" s="1" t="s">
        <v>799</v>
      </c>
      <c r="R204" s="4">
        <f>IFERROR(__xludf.DUMMYFUNCTION("MIN(FILTER(G2:G1001,H2:H1001 =Q204 ))"),0.0)</f>
        <v>0</v>
      </c>
      <c r="S204" s="4">
        <f>IFERROR(__xludf.DUMMYFUNCTION("QUARTILE(FILTER(G2:G1001,H2:H1001 =Q204 ), 1)"),0.0)</f>
        <v>0</v>
      </c>
      <c r="T204" s="4">
        <f>IFERROR(__xludf.DUMMYFUNCTION("MEDIAN(FILTER(G2:G1001,H2:H1001 =Q204 ))"),0.5)</f>
        <v>0.5</v>
      </c>
      <c r="U204" s="4">
        <f>IFERROR(__xludf.DUMMYFUNCTION("QUARTILE(FILTER(G2:G1001,H2:H1001 =Q204 ), 3)"),80.5)</f>
        <v>80.5</v>
      </c>
      <c r="V204" s="4">
        <f>IFERROR(__xludf.DUMMYFUNCTION("MAX(FILTER(G2:G1001,H2:H1001 =Q204 ))"),525.0)</f>
        <v>525</v>
      </c>
    </row>
    <row r="205">
      <c r="A205" s="1" t="s">
        <v>1188</v>
      </c>
      <c r="B205" s="1">
        <v>41263.0</v>
      </c>
      <c r="C205" s="1" t="s">
        <v>1189</v>
      </c>
      <c r="D205" s="2" t="s">
        <v>1190</v>
      </c>
      <c r="E205" s="1" t="s">
        <v>1191</v>
      </c>
      <c r="F205" s="1" t="s">
        <v>1192</v>
      </c>
      <c r="G205" s="1">
        <v>313.0</v>
      </c>
      <c r="H205" s="1" t="s">
        <v>21</v>
      </c>
      <c r="I205" s="1">
        <v>4882.0</v>
      </c>
      <c r="J205" s="1">
        <v>8232.0</v>
      </c>
      <c r="K205" s="1">
        <v>7588.0</v>
      </c>
      <c r="L205" s="1">
        <f t="shared" si="1"/>
        <v>0.9217687075</v>
      </c>
      <c r="M205" s="1" t="s">
        <v>1193</v>
      </c>
      <c r="N205" s="1">
        <v>2888.0</v>
      </c>
      <c r="O205" s="1">
        <v>0.0</v>
      </c>
      <c r="P205" s="1">
        <v>3.0</v>
      </c>
    </row>
    <row r="206">
      <c r="A206" s="1" t="s">
        <v>1194</v>
      </c>
      <c r="B206" s="1">
        <v>41206.0</v>
      </c>
      <c r="C206" s="1" t="s">
        <v>1195</v>
      </c>
      <c r="D206" s="2" t="s">
        <v>1196</v>
      </c>
      <c r="E206" s="1" t="s">
        <v>1197</v>
      </c>
      <c r="F206" s="1" t="s">
        <v>1198</v>
      </c>
      <c r="G206" s="1">
        <v>21.0</v>
      </c>
      <c r="H206" s="1" t="s">
        <v>77</v>
      </c>
      <c r="I206" s="1">
        <v>2009.0</v>
      </c>
      <c r="J206" s="1">
        <v>4787.0</v>
      </c>
      <c r="K206" s="1">
        <v>4109.0</v>
      </c>
      <c r="L206" s="1">
        <f t="shared" si="1"/>
        <v>0.858366409</v>
      </c>
      <c r="M206" s="1" t="s">
        <v>1199</v>
      </c>
      <c r="N206" s="1">
        <v>1844.0</v>
      </c>
      <c r="O206" s="1">
        <v>0.0</v>
      </c>
      <c r="P206" s="1">
        <v>22.0</v>
      </c>
    </row>
    <row r="207">
      <c r="A207" s="1" t="s">
        <v>1200</v>
      </c>
      <c r="B207" s="1">
        <v>41159.0</v>
      </c>
      <c r="C207" s="1" t="s">
        <v>1201</v>
      </c>
      <c r="D207" s="2" t="s">
        <v>1202</v>
      </c>
      <c r="E207" s="1" t="s">
        <v>1203</v>
      </c>
      <c r="F207" s="1" t="s">
        <v>1204</v>
      </c>
      <c r="G207" s="1">
        <v>150.0</v>
      </c>
      <c r="H207" s="1" t="s">
        <v>77</v>
      </c>
      <c r="I207" s="1">
        <v>2356.0</v>
      </c>
      <c r="J207" s="1">
        <v>6788.0</v>
      </c>
      <c r="K207" s="1">
        <v>6335.0</v>
      </c>
      <c r="L207" s="1">
        <f t="shared" si="1"/>
        <v>0.9332645846</v>
      </c>
      <c r="M207" s="1" t="s">
        <v>1205</v>
      </c>
      <c r="N207" s="1">
        <v>2129.0</v>
      </c>
      <c r="O207" s="1">
        <v>0.0</v>
      </c>
      <c r="P207" s="1">
        <v>379.0</v>
      </c>
    </row>
    <row r="208">
      <c r="A208" s="1" t="s">
        <v>1206</v>
      </c>
      <c r="B208" s="1">
        <v>40950.0</v>
      </c>
      <c r="C208" s="1" t="s">
        <v>1207</v>
      </c>
      <c r="D208" s="2" t="s">
        <v>1208</v>
      </c>
      <c r="E208" s="1" t="s">
        <v>1209</v>
      </c>
      <c r="F208" s="1" t="s">
        <v>1210</v>
      </c>
      <c r="G208" s="1">
        <v>213.0</v>
      </c>
      <c r="H208" s="1" t="s">
        <v>207</v>
      </c>
      <c r="I208" s="1">
        <v>6916.0</v>
      </c>
      <c r="J208" s="1">
        <v>5895.0</v>
      </c>
      <c r="K208" s="1">
        <v>5733.0</v>
      </c>
      <c r="L208" s="1">
        <f t="shared" si="1"/>
        <v>0.972519084</v>
      </c>
      <c r="M208" s="1" t="s">
        <v>1211</v>
      </c>
      <c r="N208" s="1">
        <v>3337.0</v>
      </c>
      <c r="O208" s="1">
        <v>0.0</v>
      </c>
      <c r="P208" s="1">
        <v>20.0</v>
      </c>
    </row>
    <row r="209">
      <c r="A209" s="1" t="s">
        <v>1212</v>
      </c>
      <c r="B209" s="1">
        <v>40915.0</v>
      </c>
      <c r="C209" s="1" t="s">
        <v>1213</v>
      </c>
      <c r="D209" s="2" t="s">
        <v>1214</v>
      </c>
      <c r="E209" s="1" t="s">
        <v>1215</v>
      </c>
      <c r="F209" s="1" t="s">
        <v>1216</v>
      </c>
      <c r="G209" s="1">
        <v>553.0</v>
      </c>
      <c r="H209" s="1" t="s">
        <v>77</v>
      </c>
      <c r="I209" s="1">
        <v>6801.0</v>
      </c>
      <c r="J209" s="1">
        <v>6396.0</v>
      </c>
      <c r="K209" s="1">
        <v>6368.0</v>
      </c>
      <c r="L209" s="1">
        <f t="shared" si="1"/>
        <v>0.9956222639</v>
      </c>
      <c r="M209" s="1" t="s">
        <v>1217</v>
      </c>
      <c r="N209" s="1">
        <v>3400.0</v>
      </c>
      <c r="O209" s="1">
        <v>0.0</v>
      </c>
      <c r="P209" s="1">
        <v>1.0</v>
      </c>
    </row>
    <row r="210">
      <c r="A210" s="1" t="s">
        <v>1218</v>
      </c>
      <c r="B210" s="1">
        <v>40807.0</v>
      </c>
      <c r="C210" s="1" t="s">
        <v>1219</v>
      </c>
      <c r="D210" s="2" t="s">
        <v>1220</v>
      </c>
      <c r="E210" s="1" t="s">
        <v>1221</v>
      </c>
      <c r="F210" s="1" t="s">
        <v>1222</v>
      </c>
      <c r="G210" s="1">
        <v>150.0</v>
      </c>
      <c r="H210" s="1" t="s">
        <v>77</v>
      </c>
      <c r="I210" s="1">
        <v>1652.0</v>
      </c>
      <c r="J210" s="1">
        <v>6412.0</v>
      </c>
      <c r="K210" s="1">
        <v>4584.0</v>
      </c>
      <c r="L210" s="1">
        <f t="shared" si="1"/>
        <v>0.7149095446</v>
      </c>
      <c r="M210" s="1" t="s">
        <v>1223</v>
      </c>
      <c r="N210" s="1">
        <v>2410.0</v>
      </c>
      <c r="O210" s="1">
        <v>0.0</v>
      </c>
      <c r="P210" s="1">
        <v>107.0</v>
      </c>
    </row>
    <row r="211">
      <c r="A211" s="1" t="s">
        <v>1224</v>
      </c>
      <c r="B211" s="1">
        <v>40794.0</v>
      </c>
      <c r="C211" s="1" t="s">
        <v>1225</v>
      </c>
      <c r="D211" s="2" t="s">
        <v>1226</v>
      </c>
      <c r="E211" s="1" t="s">
        <v>1227</v>
      </c>
      <c r="F211" s="1" t="s">
        <v>1228</v>
      </c>
      <c r="G211" s="1">
        <v>0.0</v>
      </c>
      <c r="H211" s="1" t="s">
        <v>207</v>
      </c>
      <c r="I211" s="1">
        <v>757.0</v>
      </c>
      <c r="J211" s="1">
        <v>289.0</v>
      </c>
      <c r="K211" s="1">
        <v>181.0</v>
      </c>
      <c r="L211" s="1">
        <f t="shared" si="1"/>
        <v>0.6262975779</v>
      </c>
      <c r="N211" s="1">
        <v>3675.0</v>
      </c>
      <c r="O211" s="1">
        <v>0.0</v>
      </c>
    </row>
    <row r="212">
      <c r="A212" s="1" t="s">
        <v>1229</v>
      </c>
      <c r="B212" s="1">
        <v>40749.0</v>
      </c>
      <c r="C212" s="1" t="s">
        <v>1230</v>
      </c>
      <c r="D212" s="2" t="s">
        <v>1231</v>
      </c>
      <c r="E212" s="1" t="s">
        <v>1232</v>
      </c>
      <c r="F212" s="1" t="s">
        <v>1233</v>
      </c>
      <c r="G212" s="1">
        <v>74.0</v>
      </c>
      <c r="H212" s="1" t="s">
        <v>207</v>
      </c>
      <c r="I212" s="1">
        <v>1443.0</v>
      </c>
      <c r="J212" s="1">
        <v>4923.0</v>
      </c>
      <c r="K212" s="1">
        <v>4134.0</v>
      </c>
      <c r="L212" s="1">
        <f t="shared" si="1"/>
        <v>0.8397318708</v>
      </c>
      <c r="M212" s="1" t="s">
        <v>1234</v>
      </c>
      <c r="N212" s="1">
        <v>3116.0</v>
      </c>
      <c r="O212" s="1">
        <v>0.0</v>
      </c>
      <c r="P212" s="1">
        <v>23.0</v>
      </c>
    </row>
    <row r="213">
      <c r="A213" s="1" t="s">
        <v>1235</v>
      </c>
      <c r="B213" s="1">
        <v>40715.0</v>
      </c>
      <c r="C213" s="1" t="s">
        <v>1236</v>
      </c>
      <c r="D213" s="2" t="s">
        <v>1237</v>
      </c>
      <c r="E213" s="1" t="s">
        <v>1238</v>
      </c>
      <c r="F213" s="1" t="s">
        <v>1239</v>
      </c>
      <c r="G213" s="1">
        <v>79.0</v>
      </c>
      <c r="H213" s="1" t="s">
        <v>84</v>
      </c>
      <c r="I213" s="1">
        <v>290.0</v>
      </c>
      <c r="J213" s="1">
        <v>4222.0</v>
      </c>
      <c r="K213" s="1">
        <v>3569.0</v>
      </c>
      <c r="L213" s="1">
        <f t="shared" si="1"/>
        <v>0.8453339649</v>
      </c>
      <c r="M213" s="1" t="s">
        <v>1240</v>
      </c>
      <c r="N213" s="1">
        <v>2957.0</v>
      </c>
      <c r="O213" s="1">
        <v>0.0</v>
      </c>
      <c r="P213" s="1">
        <v>65.0</v>
      </c>
    </row>
    <row r="214">
      <c r="A214" s="1" t="s">
        <v>1241</v>
      </c>
      <c r="B214" s="1">
        <v>40584.0</v>
      </c>
      <c r="C214" s="1" t="s">
        <v>1242</v>
      </c>
      <c r="D214" s="2" t="s">
        <v>1243</v>
      </c>
      <c r="E214" s="1" t="s">
        <v>1244</v>
      </c>
      <c r="F214" s="1" t="s">
        <v>1245</v>
      </c>
      <c r="G214" s="1">
        <v>160.0</v>
      </c>
      <c r="H214" s="1" t="s">
        <v>143</v>
      </c>
      <c r="I214" s="1">
        <v>3037.0</v>
      </c>
      <c r="J214" s="1">
        <v>2329.0</v>
      </c>
      <c r="K214" s="1">
        <v>1814.0</v>
      </c>
      <c r="L214" s="1">
        <f t="shared" si="1"/>
        <v>0.7788750537</v>
      </c>
      <c r="M214" s="1" t="s">
        <v>1246</v>
      </c>
      <c r="N214" s="1">
        <v>3250.0</v>
      </c>
      <c r="O214" s="1">
        <v>0.0</v>
      </c>
      <c r="P214" s="1">
        <v>0.0</v>
      </c>
    </row>
    <row r="215">
      <c r="A215" s="1" t="s">
        <v>1247</v>
      </c>
      <c r="B215" s="1">
        <v>40487.0</v>
      </c>
      <c r="C215" s="1" t="s">
        <v>1248</v>
      </c>
      <c r="D215" s="2" t="s">
        <v>1249</v>
      </c>
      <c r="E215" s="1" t="s">
        <v>1250</v>
      </c>
      <c r="F215" s="1" t="s">
        <v>1251</v>
      </c>
      <c r="G215" s="1">
        <v>1.0</v>
      </c>
      <c r="H215" s="1" t="s">
        <v>21</v>
      </c>
      <c r="I215" s="1">
        <v>44157.0</v>
      </c>
      <c r="J215" s="1">
        <v>7763.0</v>
      </c>
      <c r="K215" s="1">
        <v>7143.0</v>
      </c>
      <c r="L215" s="1">
        <f t="shared" si="1"/>
        <v>0.9201339688</v>
      </c>
      <c r="M215" s="1" t="s">
        <v>1252</v>
      </c>
      <c r="N215" s="1">
        <v>3611.0</v>
      </c>
      <c r="O215" s="1">
        <v>0.0</v>
      </c>
      <c r="P215" s="1">
        <v>1086.0</v>
      </c>
    </row>
    <row r="216">
      <c r="A216" s="1" t="s">
        <v>1253</v>
      </c>
      <c r="B216" s="1">
        <v>40441.0</v>
      </c>
      <c r="C216" s="1" t="s">
        <v>1254</v>
      </c>
      <c r="D216" s="2" t="s">
        <v>1255</v>
      </c>
      <c r="E216" s="1" t="s">
        <v>1256</v>
      </c>
      <c r="F216" s="1" t="s">
        <v>1257</v>
      </c>
      <c r="G216" s="1">
        <v>2.0</v>
      </c>
      <c r="H216" s="1" t="s">
        <v>60</v>
      </c>
      <c r="I216" s="1">
        <v>372.0</v>
      </c>
      <c r="J216" s="1">
        <v>0.0</v>
      </c>
      <c r="K216" s="1">
        <v>0.0</v>
      </c>
      <c r="L216" s="1" t="str">
        <f t="shared" si="1"/>
        <v/>
      </c>
      <c r="M216" s="1" t="s">
        <v>1258</v>
      </c>
      <c r="N216" s="1">
        <v>2137.0</v>
      </c>
      <c r="O216" s="1">
        <v>0.0</v>
      </c>
      <c r="P216" s="1">
        <v>56.0</v>
      </c>
    </row>
    <row r="217">
      <c r="A217" s="1" t="s">
        <v>1259</v>
      </c>
      <c r="B217" s="1">
        <v>40424.0</v>
      </c>
      <c r="C217" s="1" t="s">
        <v>1260</v>
      </c>
      <c r="D217" s="2" t="s">
        <v>1261</v>
      </c>
      <c r="E217" s="1" t="s">
        <v>1262</v>
      </c>
      <c r="F217" s="1" t="s">
        <v>1263</v>
      </c>
      <c r="G217" s="1">
        <v>0.0</v>
      </c>
      <c r="H217" s="1" t="s">
        <v>156</v>
      </c>
      <c r="I217" s="1">
        <v>764.0</v>
      </c>
      <c r="J217" s="1">
        <v>2596.0</v>
      </c>
      <c r="K217" s="1">
        <v>2457.0</v>
      </c>
      <c r="L217" s="1">
        <f t="shared" si="1"/>
        <v>0.9464560863</v>
      </c>
      <c r="N217" s="1">
        <v>4371.0</v>
      </c>
      <c r="O217" s="1">
        <v>0.0</v>
      </c>
    </row>
    <row r="218">
      <c r="A218" s="1" t="s">
        <v>1264</v>
      </c>
      <c r="B218" s="1">
        <v>40339.0</v>
      </c>
      <c r="C218" s="1" t="s">
        <v>1265</v>
      </c>
      <c r="D218" s="2" t="s">
        <v>1266</v>
      </c>
      <c r="E218" s="1" t="s">
        <v>1267</v>
      </c>
      <c r="F218" s="1" t="s">
        <v>1268</v>
      </c>
      <c r="G218" s="1">
        <v>0.0</v>
      </c>
      <c r="H218" s="1" t="s">
        <v>1147</v>
      </c>
      <c r="I218" s="1">
        <v>336.0</v>
      </c>
      <c r="J218" s="1">
        <v>0.0</v>
      </c>
      <c r="K218" s="1">
        <v>0.0</v>
      </c>
      <c r="L218" s="1" t="str">
        <f t="shared" si="1"/>
        <v/>
      </c>
      <c r="N218" s="1">
        <v>540.0</v>
      </c>
      <c r="O218" s="1">
        <v>0.0</v>
      </c>
    </row>
    <row r="219">
      <c r="A219" s="1" t="s">
        <v>1269</v>
      </c>
      <c r="B219" s="1">
        <v>40327.0</v>
      </c>
      <c r="C219" s="1" t="s">
        <v>1270</v>
      </c>
      <c r="D219" s="2" t="s">
        <v>1271</v>
      </c>
      <c r="E219" s="1" t="s">
        <v>1272</v>
      </c>
      <c r="F219" s="1" t="s">
        <v>1273</v>
      </c>
      <c r="G219" s="1">
        <v>0.0</v>
      </c>
      <c r="H219" s="1" t="s">
        <v>1274</v>
      </c>
      <c r="I219" s="1">
        <v>2163.0</v>
      </c>
      <c r="J219" s="1">
        <v>449.0</v>
      </c>
      <c r="K219" s="1">
        <v>448.0</v>
      </c>
      <c r="L219" s="1">
        <f t="shared" si="1"/>
        <v>0.9977728285</v>
      </c>
      <c r="N219" s="1">
        <v>2968.0</v>
      </c>
      <c r="O219" s="1">
        <v>0.0</v>
      </c>
    </row>
    <row r="220">
      <c r="A220" s="1" t="s">
        <v>1275</v>
      </c>
      <c r="B220" s="1">
        <v>40273.0</v>
      </c>
      <c r="C220" s="1" t="s">
        <v>1276</v>
      </c>
      <c r="D220" s="2" t="s">
        <v>1277</v>
      </c>
      <c r="E220" s="1" t="s">
        <v>1278</v>
      </c>
      <c r="F220" s="1" t="s">
        <v>1279</v>
      </c>
      <c r="G220" s="1">
        <v>0.0</v>
      </c>
      <c r="I220" s="1">
        <v>28.0</v>
      </c>
      <c r="J220" s="1">
        <v>0.0</v>
      </c>
      <c r="K220" s="1">
        <v>0.0</v>
      </c>
      <c r="L220" s="1" t="str">
        <f t="shared" si="1"/>
        <v/>
      </c>
      <c r="N220" s="1">
        <v>1702.0</v>
      </c>
      <c r="O220" s="1">
        <v>0.0</v>
      </c>
    </row>
    <row r="221">
      <c r="A221" s="1" t="s">
        <v>1280</v>
      </c>
      <c r="B221" s="1">
        <v>40225.0</v>
      </c>
      <c r="C221" s="1" t="s">
        <v>1281</v>
      </c>
      <c r="D221" s="2" t="s">
        <v>1282</v>
      </c>
      <c r="E221" s="1" t="s">
        <v>1283</v>
      </c>
      <c r="F221" s="1" t="s">
        <v>1284</v>
      </c>
      <c r="G221" s="1">
        <v>247.0</v>
      </c>
      <c r="H221" s="1" t="s">
        <v>207</v>
      </c>
      <c r="I221" s="1">
        <v>202.0</v>
      </c>
      <c r="J221" s="1">
        <v>2463.0</v>
      </c>
      <c r="K221" s="1">
        <v>2435.0</v>
      </c>
      <c r="L221" s="1">
        <f t="shared" si="1"/>
        <v>0.9886317499</v>
      </c>
      <c r="M221" s="1" t="s">
        <v>1285</v>
      </c>
      <c r="N221" s="1">
        <v>2547.0</v>
      </c>
      <c r="O221" s="1">
        <v>0.0</v>
      </c>
      <c r="P221" s="1">
        <v>685.0</v>
      </c>
    </row>
    <row r="222">
      <c r="A222" s="1" t="s">
        <v>1286</v>
      </c>
      <c r="B222" s="1">
        <v>40218.0</v>
      </c>
      <c r="C222" s="1" t="s">
        <v>1287</v>
      </c>
      <c r="D222" s="2" t="s">
        <v>1288</v>
      </c>
      <c r="E222" s="1" t="s">
        <v>1289</v>
      </c>
      <c r="F222" s="1" t="s">
        <v>1290</v>
      </c>
      <c r="G222" s="1">
        <v>125.0</v>
      </c>
      <c r="H222" s="1" t="s">
        <v>1291</v>
      </c>
      <c r="I222" s="1">
        <v>19396.0</v>
      </c>
      <c r="J222" s="1">
        <v>21836.0</v>
      </c>
      <c r="K222" s="1">
        <v>18408.0</v>
      </c>
      <c r="L222" s="1">
        <f t="shared" si="1"/>
        <v>0.8430115406</v>
      </c>
      <c r="M222" s="1" t="s">
        <v>1292</v>
      </c>
      <c r="N222" s="1">
        <v>4144.0</v>
      </c>
      <c r="O222" s="1">
        <v>0.0</v>
      </c>
      <c r="P222" s="1">
        <v>8.0</v>
      </c>
    </row>
    <row r="223">
      <c r="A223" s="1" t="s">
        <v>1293</v>
      </c>
      <c r="B223" s="1">
        <v>40181.0</v>
      </c>
      <c r="C223" s="1" t="s">
        <v>1294</v>
      </c>
      <c r="D223" s="2" t="s">
        <v>1295</v>
      </c>
      <c r="E223" s="1" t="s">
        <v>1296</v>
      </c>
      <c r="F223" s="1" t="s">
        <v>1297</v>
      </c>
      <c r="G223" s="1">
        <v>278.0</v>
      </c>
      <c r="H223" s="1" t="s">
        <v>77</v>
      </c>
      <c r="I223" s="1">
        <v>4449.0</v>
      </c>
      <c r="J223" s="1">
        <v>11197.0</v>
      </c>
      <c r="K223" s="1">
        <v>8467.0</v>
      </c>
      <c r="L223" s="1">
        <f t="shared" si="1"/>
        <v>0.7561846923</v>
      </c>
      <c r="M223" s="1" t="s">
        <v>1298</v>
      </c>
      <c r="N223" s="1">
        <v>2731.0</v>
      </c>
      <c r="O223" s="1">
        <v>0.0</v>
      </c>
      <c r="P223" s="1">
        <v>9.0</v>
      </c>
      <c r="S223" s="7" t="s">
        <v>733</v>
      </c>
    </row>
    <row r="224">
      <c r="A224" s="1" t="s">
        <v>1299</v>
      </c>
      <c r="B224" s="1">
        <v>40017.0</v>
      </c>
      <c r="C224" s="1" t="s">
        <v>1300</v>
      </c>
      <c r="D224" s="2" t="s">
        <v>1301</v>
      </c>
      <c r="E224" s="1" t="s">
        <v>1302</v>
      </c>
      <c r="F224" s="1" t="s">
        <v>1303</v>
      </c>
      <c r="G224" s="1">
        <v>111.0</v>
      </c>
      <c r="H224" s="1" t="s">
        <v>77</v>
      </c>
      <c r="I224" s="1">
        <v>631.0</v>
      </c>
      <c r="J224" s="1">
        <v>1161.0</v>
      </c>
      <c r="K224" s="1">
        <v>715.0</v>
      </c>
      <c r="L224" s="1">
        <f t="shared" si="1"/>
        <v>0.6158484065</v>
      </c>
      <c r="M224" s="1" t="s">
        <v>1304</v>
      </c>
      <c r="N224" s="1">
        <v>1598.0</v>
      </c>
      <c r="O224" s="1">
        <v>0.0</v>
      </c>
      <c r="P224" s="1">
        <v>13.0</v>
      </c>
      <c r="Q224" s="6" t="s">
        <v>28</v>
      </c>
      <c r="R224" s="6" t="s">
        <v>29</v>
      </c>
      <c r="S224" s="6" t="s">
        <v>30</v>
      </c>
      <c r="T224" s="6" t="s">
        <v>31</v>
      </c>
      <c r="U224" s="6" t="s">
        <v>32</v>
      </c>
      <c r="V224" s="6" t="s">
        <v>33</v>
      </c>
    </row>
    <row r="225">
      <c r="A225" s="1" t="s">
        <v>1305</v>
      </c>
      <c r="B225" s="1">
        <v>39964.0</v>
      </c>
      <c r="C225" s="1" t="s">
        <v>1306</v>
      </c>
      <c r="D225" s="2" t="s">
        <v>1307</v>
      </c>
      <c r="E225" s="1" t="s">
        <v>1308</v>
      </c>
      <c r="F225" s="1" t="s">
        <v>1309</v>
      </c>
      <c r="G225" s="1">
        <v>2.0</v>
      </c>
      <c r="H225" s="1" t="s">
        <v>183</v>
      </c>
      <c r="I225" s="1">
        <v>6544.0</v>
      </c>
      <c r="J225" s="1">
        <v>951.0</v>
      </c>
      <c r="K225" s="1">
        <v>798.0</v>
      </c>
      <c r="L225" s="1">
        <f t="shared" si="1"/>
        <v>0.8391167192</v>
      </c>
      <c r="M225" s="1" t="s">
        <v>1310</v>
      </c>
      <c r="N225" s="1">
        <v>3182.0</v>
      </c>
      <c r="O225" s="1">
        <v>0.0</v>
      </c>
      <c r="P225" s="1">
        <v>481.0</v>
      </c>
      <c r="Q225" s="1" t="s">
        <v>77</v>
      </c>
      <c r="R225" s="4">
        <f>IFERROR(__xludf.DUMMYFUNCTION("MIN(FILTER(O2:O1001,H2:H1001 =Q225 ))"),0.0)</f>
        <v>0</v>
      </c>
      <c r="S225" s="4">
        <f>IFERROR(__xludf.DUMMYFUNCTION("QUARTILE(FILTER(O2:O1001,H2:H1001 =Q225 ), 1)"),0.0)</f>
        <v>0</v>
      </c>
      <c r="T225" s="4">
        <f>IFERROR(__xludf.DUMMYFUNCTION("MEDIAN(FILTER(O2:O1001,H2:H1001 =Q225 ))"),0.0)</f>
        <v>0</v>
      </c>
      <c r="U225" s="4">
        <f>IFERROR(__xludf.DUMMYFUNCTION("QUARTILE(FILTER(O2:O1001,H2:H1001 =Q225 ), 3)"),0.0)</f>
        <v>0</v>
      </c>
      <c r="V225" s="4">
        <f>IFERROR(__xludf.DUMMYFUNCTION("MAX(FILTER(O2:O1001,H2:H1001 =Q225 ))"),1.0)</f>
        <v>1</v>
      </c>
    </row>
    <row r="226">
      <c r="A226" s="1" t="s">
        <v>1311</v>
      </c>
      <c r="B226" s="1">
        <v>39938.0</v>
      </c>
      <c r="C226" s="1" t="s">
        <v>1312</v>
      </c>
      <c r="D226" s="2" t="s">
        <v>1313</v>
      </c>
      <c r="E226" s="1" t="s">
        <v>1314</v>
      </c>
      <c r="F226" s="1" t="s">
        <v>1315</v>
      </c>
      <c r="G226" s="1">
        <v>174.0</v>
      </c>
      <c r="H226" s="1" t="s">
        <v>21</v>
      </c>
      <c r="I226" s="1">
        <v>4745.0</v>
      </c>
      <c r="J226" s="1">
        <v>6992.0</v>
      </c>
      <c r="K226" s="1">
        <v>6054.0</v>
      </c>
      <c r="L226" s="1">
        <f t="shared" si="1"/>
        <v>0.8658466819</v>
      </c>
      <c r="M226" s="1" t="s">
        <v>1316</v>
      </c>
      <c r="N226" s="1">
        <v>3180.0</v>
      </c>
      <c r="O226" s="1">
        <v>0.0</v>
      </c>
      <c r="P226" s="1">
        <v>0.0</v>
      </c>
      <c r="Q226" s="6" t="s">
        <v>60</v>
      </c>
      <c r="R226" s="4">
        <f>IFERROR(__xludf.DUMMYFUNCTION("MIN(FILTER(O2:O1001,H2:H1001 =Q226 ))"),0.0)</f>
        <v>0</v>
      </c>
      <c r="S226" s="4">
        <f>IFERROR(__xludf.DUMMYFUNCTION("QUARTILE(FILTER(O2:O1001,H2:H1001 =Q226 ), 1)"),0.0)</f>
        <v>0</v>
      </c>
      <c r="T226" s="4">
        <f>IFERROR(__xludf.DUMMYFUNCTION("MEDIAN(FILTER(O2:O1001,H2:H1001 =Q226 ))"),0.0)</f>
        <v>0</v>
      </c>
      <c r="U226" s="4">
        <f>IFERROR(__xludf.DUMMYFUNCTION("QUARTILE(FILTER(O2:O1001,H2:H1001 =Q226 ), 3)"),0.0)</f>
        <v>0</v>
      </c>
      <c r="V226" s="4">
        <f>IFERROR(__xludf.DUMMYFUNCTION("MAX(FILTER(O2:O1001,H2:H1001 =Q226 ))"),0.0)</f>
        <v>0</v>
      </c>
    </row>
    <row r="227">
      <c r="A227" s="1" t="s">
        <v>1317</v>
      </c>
      <c r="B227" s="1">
        <v>39692.0</v>
      </c>
      <c r="C227" s="1" t="s">
        <v>1318</v>
      </c>
      <c r="D227" s="2" t="s">
        <v>1319</v>
      </c>
      <c r="E227" s="1" t="s">
        <v>1320</v>
      </c>
      <c r="F227" s="1" t="s">
        <v>1321</v>
      </c>
      <c r="G227" s="1">
        <v>43.0</v>
      </c>
      <c r="H227" s="1" t="s">
        <v>77</v>
      </c>
      <c r="I227" s="1">
        <v>5838.0</v>
      </c>
      <c r="J227" s="1">
        <v>8444.0</v>
      </c>
      <c r="K227" s="1">
        <v>8085.0</v>
      </c>
      <c r="L227" s="1">
        <f t="shared" si="1"/>
        <v>0.9574846045</v>
      </c>
      <c r="M227" s="1" t="s">
        <v>1322</v>
      </c>
      <c r="N227" s="1">
        <v>4139.0</v>
      </c>
      <c r="O227" s="1">
        <v>0.0</v>
      </c>
      <c r="P227" s="1">
        <v>25.0</v>
      </c>
      <c r="Q227" s="6" t="s">
        <v>156</v>
      </c>
      <c r="R227" s="4">
        <f>IFERROR(__xludf.DUMMYFUNCTION("MIN(FILTER(O2:O1001,H2:H1001 =Q227 ))"),0.0)</f>
        <v>0</v>
      </c>
      <c r="S227" s="4">
        <f>IFERROR(__xludf.DUMMYFUNCTION("QUARTILE(FILTER(O2:O1001,H2:H1001 =Q227 ), 1)"),0.0)</f>
        <v>0</v>
      </c>
      <c r="T227" s="4">
        <f>IFERROR(__xludf.DUMMYFUNCTION("MEDIAN(FILTER(O2:O1001,H2:H1001 =Q227 ))"),0.0)</f>
        <v>0</v>
      </c>
      <c r="U227" s="4">
        <f>IFERROR(__xludf.DUMMYFUNCTION("QUARTILE(FILTER(O2:O1001,H2:H1001 =Q227 ), 3)"),0.0)</f>
        <v>0</v>
      </c>
      <c r="V227" s="4">
        <f>IFERROR(__xludf.DUMMYFUNCTION("MAX(FILTER(O2:O1001,H2:H1001 =Q227 ))"),1.0)</f>
        <v>1</v>
      </c>
    </row>
    <row r="228">
      <c r="A228" s="1" t="s">
        <v>1323</v>
      </c>
      <c r="B228" s="1">
        <v>39614.0</v>
      </c>
      <c r="C228" s="1" t="s">
        <v>1324</v>
      </c>
      <c r="D228" s="2" t="s">
        <v>1325</v>
      </c>
      <c r="E228" s="1" t="s">
        <v>1326</v>
      </c>
      <c r="F228" s="1" t="s">
        <v>1327</v>
      </c>
      <c r="G228" s="1">
        <v>0.0</v>
      </c>
      <c r="I228" s="1">
        <v>19.0</v>
      </c>
      <c r="J228" s="1">
        <v>70.0</v>
      </c>
      <c r="K228" s="1">
        <v>32.0</v>
      </c>
      <c r="L228" s="1">
        <f t="shared" si="1"/>
        <v>0.4571428571</v>
      </c>
      <c r="N228" s="1">
        <v>3339.0</v>
      </c>
      <c r="O228" s="1">
        <v>0.0</v>
      </c>
      <c r="Q228" s="6" t="s">
        <v>21</v>
      </c>
      <c r="R228" s="4">
        <f>IFERROR(__xludf.DUMMYFUNCTION("MIN(FILTER(O2:O1001,H2:H1001 =Q228 ))"),0.0)</f>
        <v>0</v>
      </c>
      <c r="S228" s="4">
        <f>IFERROR(__xludf.DUMMYFUNCTION("QUARTILE(FILTER(O2:O1001,H2:H1001 =Q228 ), 1)"),0.0)</f>
        <v>0</v>
      </c>
      <c r="T228" s="4">
        <f>IFERROR(__xludf.DUMMYFUNCTION("MEDIAN(FILTER(O2:O1001,H2:H1001 =Q228 ))"),0.0)</f>
        <v>0</v>
      </c>
      <c r="U228" s="4">
        <f>IFERROR(__xludf.DUMMYFUNCTION("QUARTILE(FILTER(O2:O1001,H2:H1001 =Q228 ), 3)"),0.0)</f>
        <v>0</v>
      </c>
      <c r="V228" s="4">
        <f>IFERROR(__xludf.DUMMYFUNCTION("MAX(FILTER(O2:O1001,H2:H1001 =Q228 ))"),2.0)</f>
        <v>2</v>
      </c>
    </row>
    <row r="229">
      <c r="A229" s="1" t="s">
        <v>1328</v>
      </c>
      <c r="B229" s="1">
        <v>39608.0</v>
      </c>
      <c r="C229" s="1" t="s">
        <v>1329</v>
      </c>
      <c r="D229" s="2" t="s">
        <v>1330</v>
      </c>
      <c r="E229" s="1" t="s">
        <v>1331</v>
      </c>
      <c r="F229" s="1" t="s">
        <v>1332</v>
      </c>
      <c r="G229" s="1">
        <v>0.0</v>
      </c>
      <c r="I229" s="1">
        <v>495.0</v>
      </c>
      <c r="J229" s="1">
        <v>517.0</v>
      </c>
      <c r="K229" s="1">
        <v>167.0</v>
      </c>
      <c r="L229" s="1">
        <f t="shared" si="1"/>
        <v>0.3230174081</v>
      </c>
      <c r="N229" s="1">
        <v>2961.0</v>
      </c>
      <c r="O229" s="1">
        <v>0.0</v>
      </c>
      <c r="Q229" s="1" t="s">
        <v>338</v>
      </c>
      <c r="R229" s="4">
        <f>IFERROR(__xludf.DUMMYFUNCTION("MIN(FILTER(O2:O1001,H2:H1001 =Q229 ))"),0.0)</f>
        <v>0</v>
      </c>
      <c r="S229" s="4">
        <f>IFERROR(__xludf.DUMMYFUNCTION("QUARTILE(FILTER(O2:O1001,H2:H1001 =Q229 ), 1)"),0.0)</f>
        <v>0</v>
      </c>
      <c r="T229" s="4">
        <f>IFERROR(__xludf.DUMMYFUNCTION("MEDIAN(FILTER(O2:O1001,H2:H1001 =Q229 ))"),0.0)</f>
        <v>0</v>
      </c>
      <c r="U229" s="4">
        <f>IFERROR(__xludf.DUMMYFUNCTION("QUARTILE(FILTER(O2:O1001,H2:H1001 =Q229 ), 3)"),0.0)</f>
        <v>0</v>
      </c>
      <c r="V229" s="4">
        <f>IFERROR(__xludf.DUMMYFUNCTION("MAX(FILTER(O2:O1001,H2:H1001 =Q229 ))"),0.0)</f>
        <v>0</v>
      </c>
    </row>
    <row r="230">
      <c r="A230" s="1" t="s">
        <v>1333</v>
      </c>
      <c r="B230" s="1">
        <v>39375.0</v>
      </c>
      <c r="C230" s="1" t="s">
        <v>1334</v>
      </c>
      <c r="D230" s="2" t="s">
        <v>1335</v>
      </c>
      <c r="E230" s="1" t="s">
        <v>1336</v>
      </c>
      <c r="F230" s="1" t="s">
        <v>1337</v>
      </c>
      <c r="G230" s="1">
        <v>371.0</v>
      </c>
      <c r="H230" s="1" t="s">
        <v>207</v>
      </c>
      <c r="I230" s="1">
        <v>3518.0</v>
      </c>
      <c r="J230" s="1">
        <v>5076.0</v>
      </c>
      <c r="K230" s="1">
        <v>4474.0</v>
      </c>
      <c r="L230" s="1">
        <f t="shared" si="1"/>
        <v>0.8814026793</v>
      </c>
      <c r="M230" s="1" t="s">
        <v>1338</v>
      </c>
      <c r="N230" s="1">
        <v>2538.0</v>
      </c>
      <c r="O230" s="1">
        <v>0.0</v>
      </c>
      <c r="P230" s="1">
        <v>13.0</v>
      </c>
      <c r="Q230" s="1" t="s">
        <v>402</v>
      </c>
      <c r="R230" s="4">
        <f>IFERROR(__xludf.DUMMYFUNCTION("MIN(FILTER(O2:O1001,H2:H1001 =Q230 ))"),0.0)</f>
        <v>0</v>
      </c>
      <c r="S230" s="4">
        <f>IFERROR(__xludf.DUMMYFUNCTION("QUARTILE(FILTER(O2:O1001,H2:H1001 =Q230 ), 1)"),0.0)</f>
        <v>0</v>
      </c>
      <c r="T230" s="4">
        <f>IFERROR(__xludf.DUMMYFUNCTION("MEDIAN(FILTER(O2:O1001,H2:H1001 =Q230 ))"),0.0)</f>
        <v>0</v>
      </c>
      <c r="U230" s="4">
        <f>IFERROR(__xludf.DUMMYFUNCTION("QUARTILE(FILTER(O2:O1001,H2:H1001 =Q230 ), 3)"),0.0)</f>
        <v>0</v>
      </c>
      <c r="V230" s="4">
        <f>IFERROR(__xludf.DUMMYFUNCTION("MAX(FILTER(O2:O1001,H2:H1001 =Q230 ))"),0.0)</f>
        <v>0</v>
      </c>
    </row>
    <row r="231">
      <c r="A231" s="1" t="s">
        <v>1339</v>
      </c>
      <c r="B231" s="1">
        <v>39264.0</v>
      </c>
      <c r="C231" s="1" t="s">
        <v>1340</v>
      </c>
      <c r="D231" s="2" t="s">
        <v>1341</v>
      </c>
      <c r="E231" s="1" t="s">
        <v>1342</v>
      </c>
      <c r="F231" s="1" t="s">
        <v>1343</v>
      </c>
      <c r="G231" s="1">
        <v>140.0</v>
      </c>
      <c r="H231" s="1" t="s">
        <v>60</v>
      </c>
      <c r="I231" s="1">
        <v>606.0</v>
      </c>
      <c r="J231" s="1">
        <v>886.0</v>
      </c>
      <c r="K231" s="1">
        <v>816.0</v>
      </c>
      <c r="L231" s="1">
        <f t="shared" si="1"/>
        <v>0.920993228</v>
      </c>
      <c r="M231" s="1" t="s">
        <v>1344</v>
      </c>
      <c r="N231" s="1">
        <v>1019.0</v>
      </c>
      <c r="O231" s="1">
        <v>0.0</v>
      </c>
      <c r="P231" s="1">
        <v>45.0</v>
      </c>
      <c r="Q231" s="1" t="s">
        <v>84</v>
      </c>
      <c r="R231" s="4">
        <f>IFERROR(__xludf.DUMMYFUNCTION("MIN(FILTER(O2:O1001,H2:H1001 =Q231 ))"),0.0)</f>
        <v>0</v>
      </c>
      <c r="S231" s="4">
        <f>IFERROR(__xludf.DUMMYFUNCTION("QUARTILE(FILTER(O2:O1001,H2:H1001 =Q231 ), 1)"),0.0)</f>
        <v>0</v>
      </c>
      <c r="T231" s="4">
        <f>IFERROR(__xludf.DUMMYFUNCTION("MEDIAN(FILTER(O2:O1001,H2:H1001 =Q231 ))"),0.0)</f>
        <v>0</v>
      </c>
      <c r="U231" s="4">
        <f>IFERROR(__xludf.DUMMYFUNCTION("QUARTILE(FILTER(O2:O1001,H2:H1001 =Q231 ), 3)"),0.0)</f>
        <v>0</v>
      </c>
      <c r="V231" s="4">
        <f>IFERROR(__xludf.DUMMYFUNCTION("MAX(FILTER(O2:O1001,H2:H1001 =Q231 ))"),0.0)</f>
        <v>0</v>
      </c>
    </row>
    <row r="232">
      <c r="A232" s="1" t="s">
        <v>1345</v>
      </c>
      <c r="B232" s="1">
        <v>39199.0</v>
      </c>
      <c r="C232" s="1" t="s">
        <v>1346</v>
      </c>
      <c r="D232" s="2" t="s">
        <v>1347</v>
      </c>
      <c r="E232" s="1" t="s">
        <v>1348</v>
      </c>
      <c r="F232" s="1" t="s">
        <v>1349</v>
      </c>
      <c r="G232" s="1">
        <v>0.0</v>
      </c>
      <c r="I232" s="1">
        <v>208.0</v>
      </c>
      <c r="J232" s="1">
        <v>66.0</v>
      </c>
      <c r="K232" s="1">
        <v>52.0</v>
      </c>
      <c r="L232" s="1">
        <f t="shared" si="1"/>
        <v>0.7878787879</v>
      </c>
      <c r="N232" s="1">
        <v>2956.0</v>
      </c>
      <c r="O232" s="1">
        <v>0.0</v>
      </c>
      <c r="Q232" s="1" t="s">
        <v>112</v>
      </c>
      <c r="R232" s="4">
        <f>IFERROR(__xludf.DUMMYFUNCTION("MIN(FILTER(O2:O1001,H2:H1001 =Q232 ))"),0.0)</f>
        <v>0</v>
      </c>
      <c r="S232" s="4">
        <f>IFERROR(__xludf.DUMMYFUNCTION("QUARTILE(FILTER(O2:O1001,H2:H1001 =Q232 ), 1)"),0.0)</f>
        <v>0</v>
      </c>
      <c r="T232" s="4">
        <f>IFERROR(__xludf.DUMMYFUNCTION("MEDIAN(FILTER(O2:O1001,H2:H1001 =Q232 ))"),0.0)</f>
        <v>0</v>
      </c>
      <c r="U232" s="4">
        <f>IFERROR(__xludf.DUMMYFUNCTION("QUARTILE(FILTER(O2:O1001,H2:H1001 =Q232 ), 3)"),0.0)</f>
        <v>0</v>
      </c>
      <c r="V232" s="4">
        <f>IFERROR(__xludf.DUMMYFUNCTION("MAX(FILTER(O2:O1001,H2:H1001 =Q232 ))"),1.0)</f>
        <v>1</v>
      </c>
    </row>
    <row r="233">
      <c r="A233" s="1" t="s">
        <v>1350</v>
      </c>
      <c r="B233" s="1">
        <v>39081.0</v>
      </c>
      <c r="C233" s="1" t="s">
        <v>1351</v>
      </c>
      <c r="D233" s="2" t="s">
        <v>1352</v>
      </c>
      <c r="E233" s="1" t="s">
        <v>1353</v>
      </c>
      <c r="F233" s="1" t="s">
        <v>1354</v>
      </c>
      <c r="G233" s="1">
        <v>0.0</v>
      </c>
      <c r="H233" s="1" t="s">
        <v>77</v>
      </c>
      <c r="I233" s="1">
        <v>568.0</v>
      </c>
      <c r="J233" s="1">
        <v>7101.0</v>
      </c>
      <c r="K233" s="1">
        <v>6202.0</v>
      </c>
      <c r="L233" s="1">
        <f t="shared" si="1"/>
        <v>0.8733981129</v>
      </c>
      <c r="N233" s="1">
        <v>3886.0</v>
      </c>
      <c r="O233" s="1">
        <v>0.0</v>
      </c>
      <c r="Q233" s="1" t="s">
        <v>143</v>
      </c>
      <c r="R233" s="4">
        <f>IFERROR(__xludf.DUMMYFUNCTION("MIN(FILTER(O2:O1001,H2:H1001 =Q233 ))"),0.0)</f>
        <v>0</v>
      </c>
      <c r="S233" s="4">
        <f>IFERROR(__xludf.DUMMYFUNCTION("QUARTILE(FILTER(O2:O1001,H2:H1001 =Q233 ), 1)"),0.0)</f>
        <v>0</v>
      </c>
      <c r="T233" s="4">
        <f>IFERROR(__xludf.DUMMYFUNCTION("MEDIAN(FILTER(O2:O1001,H2:H1001 =Q233 ))"),0.0)</f>
        <v>0</v>
      </c>
      <c r="U233" s="4">
        <f>IFERROR(__xludf.DUMMYFUNCTION("QUARTILE(FILTER(O2:O1001,H2:H1001 =Q233 ), 3)"),0.0)</f>
        <v>0</v>
      </c>
      <c r="V233" s="4">
        <f>IFERROR(__xludf.DUMMYFUNCTION("MAX(FILTER(O2:O1001,H2:H1001 =Q233 ))"),0.0)</f>
        <v>0</v>
      </c>
    </row>
    <row r="234">
      <c r="A234" s="1" t="s">
        <v>1355</v>
      </c>
      <c r="B234" s="1">
        <v>39074.0</v>
      </c>
      <c r="C234" s="1" t="s">
        <v>1356</v>
      </c>
      <c r="D234" s="2" t="s">
        <v>1357</v>
      </c>
      <c r="E234" s="1" t="s">
        <v>1358</v>
      </c>
      <c r="F234" s="1" t="s">
        <v>1359</v>
      </c>
      <c r="G234" s="1">
        <v>81.0</v>
      </c>
      <c r="H234" s="1" t="s">
        <v>21</v>
      </c>
      <c r="I234" s="1">
        <v>2520.0</v>
      </c>
      <c r="J234" s="1">
        <v>3554.0</v>
      </c>
      <c r="K234" s="1">
        <v>2753.0</v>
      </c>
      <c r="L234" s="1">
        <f t="shared" si="1"/>
        <v>0.7746201463</v>
      </c>
      <c r="M234" s="1" t="s">
        <v>1360</v>
      </c>
      <c r="N234" s="1">
        <v>2246.0</v>
      </c>
      <c r="O234" s="1">
        <v>0.0</v>
      </c>
      <c r="P234" s="1">
        <v>3.0</v>
      </c>
      <c r="Q234" s="1" t="s">
        <v>799</v>
      </c>
      <c r="R234" s="4">
        <f>IFERROR(__xludf.DUMMYFUNCTION("MIN(FILTER(O2:O1001,H2:H1001 =Q234 ))"),0.0)</f>
        <v>0</v>
      </c>
      <c r="S234" s="4">
        <f>IFERROR(__xludf.DUMMYFUNCTION("QUARTILE(FILTER(O2:O1001,H2:H1001 =Q234 ), 1)"),0.0)</f>
        <v>0</v>
      </c>
      <c r="T234" s="4">
        <f>IFERROR(__xludf.DUMMYFUNCTION("MEDIAN(FILTER(O2:O1001,H2:H1001 =Q234 ))"),0.0)</f>
        <v>0</v>
      </c>
      <c r="U234" s="4">
        <f>IFERROR(__xludf.DUMMYFUNCTION("QUARTILE(FILTER(O2:O1001,H2:H1001 =Q234 ), 3)"),0.0)</f>
        <v>0</v>
      </c>
      <c r="V234" s="4">
        <f>IFERROR(__xludf.DUMMYFUNCTION("MAX(FILTER(O2:O1001,H2:H1001 =Q234 ))"),0.0)</f>
        <v>0</v>
      </c>
    </row>
    <row r="235">
      <c r="A235" s="1" t="s">
        <v>1361</v>
      </c>
      <c r="B235" s="1">
        <v>38949.0</v>
      </c>
      <c r="C235" s="1" t="s">
        <v>1362</v>
      </c>
      <c r="D235" s="2" t="s">
        <v>1363</v>
      </c>
      <c r="E235" s="1" t="s">
        <v>1364</v>
      </c>
      <c r="F235" s="1" t="s">
        <v>1365</v>
      </c>
      <c r="G235" s="1">
        <v>162.0</v>
      </c>
      <c r="H235" s="1" t="s">
        <v>207</v>
      </c>
      <c r="I235" s="1">
        <v>5579.0</v>
      </c>
      <c r="J235" s="1">
        <v>6601.0</v>
      </c>
      <c r="K235" s="1">
        <v>6345.0</v>
      </c>
      <c r="L235" s="1">
        <f t="shared" si="1"/>
        <v>0.9612179973</v>
      </c>
      <c r="M235" s="1" t="s">
        <v>1366</v>
      </c>
      <c r="N235" s="1">
        <v>3164.0</v>
      </c>
      <c r="O235" s="1">
        <v>0.0</v>
      </c>
      <c r="P235" s="1">
        <v>1.0</v>
      </c>
    </row>
    <row r="236">
      <c r="A236" s="1" t="s">
        <v>1367</v>
      </c>
      <c r="B236" s="1">
        <v>38920.0</v>
      </c>
      <c r="C236" s="1" t="s">
        <v>1368</v>
      </c>
      <c r="D236" s="2" t="s">
        <v>1369</v>
      </c>
      <c r="E236" s="1" t="s">
        <v>1370</v>
      </c>
      <c r="F236" s="1" t="s">
        <v>1371</v>
      </c>
      <c r="G236" s="1">
        <v>3.0</v>
      </c>
      <c r="H236" s="1" t="s">
        <v>84</v>
      </c>
      <c r="I236" s="1">
        <v>572.0</v>
      </c>
      <c r="J236" s="1">
        <v>2163.0</v>
      </c>
      <c r="K236" s="1">
        <v>1663.0</v>
      </c>
      <c r="L236" s="1">
        <f t="shared" si="1"/>
        <v>0.7688395747</v>
      </c>
      <c r="M236" s="1" t="s">
        <v>1372</v>
      </c>
      <c r="N236" s="1">
        <v>2693.0</v>
      </c>
      <c r="O236" s="1">
        <v>0.0</v>
      </c>
      <c r="P236" s="1">
        <v>2492.0</v>
      </c>
    </row>
    <row r="237">
      <c r="A237" s="1" t="s">
        <v>1373</v>
      </c>
      <c r="B237" s="1">
        <v>38911.0</v>
      </c>
      <c r="C237" s="1" t="s">
        <v>1374</v>
      </c>
      <c r="D237" s="2" t="s">
        <v>1375</v>
      </c>
      <c r="E237" s="1" t="s">
        <v>1376</v>
      </c>
      <c r="F237" s="1" t="s">
        <v>1377</v>
      </c>
      <c r="G237" s="1">
        <v>0.0</v>
      </c>
      <c r="H237" s="1" t="s">
        <v>326</v>
      </c>
      <c r="I237" s="1">
        <v>20.0</v>
      </c>
      <c r="J237" s="1">
        <v>599.0</v>
      </c>
      <c r="K237" s="1">
        <v>502.0</v>
      </c>
      <c r="L237" s="1">
        <f t="shared" si="1"/>
        <v>0.8380634391</v>
      </c>
      <c r="N237" s="1">
        <v>2071.0</v>
      </c>
      <c r="O237" s="1">
        <v>0.0</v>
      </c>
    </row>
    <row r="238">
      <c r="A238" s="1" t="s">
        <v>1378</v>
      </c>
      <c r="B238" s="1">
        <v>38818.0</v>
      </c>
      <c r="C238" s="1" t="s">
        <v>1379</v>
      </c>
      <c r="D238" s="2" t="s">
        <v>1380</v>
      </c>
      <c r="E238" s="1" t="s">
        <v>1381</v>
      </c>
      <c r="F238" s="1" t="s">
        <v>1382</v>
      </c>
      <c r="G238" s="1">
        <v>0.0</v>
      </c>
      <c r="H238" s="1" t="s">
        <v>77</v>
      </c>
      <c r="I238" s="1">
        <v>182.0</v>
      </c>
      <c r="J238" s="1">
        <v>91.0</v>
      </c>
      <c r="K238" s="1">
        <v>72.0</v>
      </c>
      <c r="L238" s="1">
        <f t="shared" si="1"/>
        <v>0.7912087912</v>
      </c>
      <c r="N238" s="1">
        <v>2293.0</v>
      </c>
      <c r="O238" s="1">
        <v>0.0</v>
      </c>
    </row>
    <row r="239">
      <c r="A239" s="1" t="s">
        <v>1383</v>
      </c>
      <c r="B239" s="1">
        <v>38709.0</v>
      </c>
      <c r="C239" s="1" t="s">
        <v>1384</v>
      </c>
      <c r="D239" s="2" t="s">
        <v>1385</v>
      </c>
      <c r="E239" s="1" t="s">
        <v>1386</v>
      </c>
      <c r="F239" s="1" t="s">
        <v>1387</v>
      </c>
      <c r="G239" s="1">
        <v>41.0</v>
      </c>
      <c r="H239" s="1" t="s">
        <v>77</v>
      </c>
      <c r="I239" s="1">
        <v>449.0</v>
      </c>
      <c r="J239" s="1">
        <v>5207.0</v>
      </c>
      <c r="K239" s="1">
        <v>4584.0</v>
      </c>
      <c r="L239" s="1">
        <f t="shared" si="1"/>
        <v>0.8803533705</v>
      </c>
      <c r="M239" s="1" t="s">
        <v>1388</v>
      </c>
      <c r="N239" s="1">
        <v>2904.0</v>
      </c>
      <c r="O239" s="1">
        <v>0.0</v>
      </c>
      <c r="P239" s="1">
        <v>1446.0</v>
      </c>
    </row>
    <row r="240">
      <c r="A240" s="1" t="s">
        <v>1389</v>
      </c>
      <c r="B240" s="1">
        <v>38608.0</v>
      </c>
      <c r="C240" s="1" t="s">
        <v>1390</v>
      </c>
      <c r="D240" s="2" t="s">
        <v>1391</v>
      </c>
      <c r="E240" s="1" t="s">
        <v>1392</v>
      </c>
      <c r="F240" s="1" t="s">
        <v>1393</v>
      </c>
      <c r="G240" s="1">
        <v>0.0</v>
      </c>
      <c r="I240" s="1">
        <v>269.0</v>
      </c>
      <c r="J240" s="1">
        <v>0.0</v>
      </c>
      <c r="K240" s="1">
        <v>0.0</v>
      </c>
      <c r="L240" s="1" t="str">
        <f t="shared" si="1"/>
        <v/>
      </c>
      <c r="N240" s="1">
        <v>2163.0</v>
      </c>
      <c r="O240" s="1">
        <v>0.0</v>
      </c>
    </row>
    <row r="241">
      <c r="A241" s="1" t="s">
        <v>1394</v>
      </c>
      <c r="B241" s="1">
        <v>38601.0</v>
      </c>
      <c r="C241" s="1" t="s">
        <v>1395</v>
      </c>
      <c r="D241" s="2" t="s">
        <v>1396</v>
      </c>
      <c r="E241" s="1" t="s">
        <v>1397</v>
      </c>
      <c r="F241" s="1" t="s">
        <v>1398</v>
      </c>
      <c r="G241" s="1">
        <v>77.0</v>
      </c>
      <c r="H241" s="1" t="s">
        <v>143</v>
      </c>
      <c r="I241" s="1">
        <v>131.0</v>
      </c>
      <c r="J241" s="1">
        <v>1417.0</v>
      </c>
      <c r="K241" s="1">
        <v>1104.0</v>
      </c>
      <c r="L241" s="1">
        <f t="shared" si="1"/>
        <v>0.7791107975</v>
      </c>
      <c r="M241" s="1" t="s">
        <v>1399</v>
      </c>
      <c r="N241" s="1">
        <v>898.0</v>
      </c>
      <c r="O241" s="1">
        <v>0.0</v>
      </c>
      <c r="P241" s="1">
        <v>28.0</v>
      </c>
    </row>
    <row r="242">
      <c r="A242" s="1" t="s">
        <v>1400</v>
      </c>
      <c r="B242" s="1">
        <v>38402.0</v>
      </c>
      <c r="C242" s="1" t="s">
        <v>1401</v>
      </c>
      <c r="D242" s="2" t="s">
        <v>1402</v>
      </c>
      <c r="E242" s="1" t="s">
        <v>1403</v>
      </c>
      <c r="F242" s="1" t="s">
        <v>1404</v>
      </c>
      <c r="G242" s="1">
        <v>82.0</v>
      </c>
      <c r="H242" s="1" t="s">
        <v>112</v>
      </c>
      <c r="I242" s="1">
        <v>1472.0</v>
      </c>
      <c r="J242" s="1">
        <v>2551.0</v>
      </c>
      <c r="K242" s="1">
        <v>2521.0</v>
      </c>
      <c r="L242" s="1">
        <f t="shared" si="1"/>
        <v>0.9882399059</v>
      </c>
      <c r="M242" s="1" t="s">
        <v>1405</v>
      </c>
      <c r="N242" s="1">
        <v>3000.0</v>
      </c>
      <c r="O242" s="1">
        <v>0.0</v>
      </c>
      <c r="P242" s="1">
        <v>46.0</v>
      </c>
    </row>
    <row r="243">
      <c r="A243" s="1" t="s">
        <v>1406</v>
      </c>
      <c r="B243" s="1">
        <v>38184.0</v>
      </c>
      <c r="C243" s="1" t="s">
        <v>1407</v>
      </c>
      <c r="D243" s="2" t="s">
        <v>1408</v>
      </c>
      <c r="E243" s="1" t="s">
        <v>1409</v>
      </c>
      <c r="F243" s="1" t="s">
        <v>1410</v>
      </c>
      <c r="G243" s="1">
        <v>0.0</v>
      </c>
      <c r="I243" s="1">
        <v>6.0</v>
      </c>
      <c r="J243" s="1">
        <v>0.0</v>
      </c>
      <c r="K243" s="1">
        <v>0.0</v>
      </c>
      <c r="L243" s="1" t="str">
        <f t="shared" si="1"/>
        <v/>
      </c>
      <c r="N243" s="1">
        <v>1512.0</v>
      </c>
      <c r="O243" s="1">
        <v>0.0</v>
      </c>
    </row>
    <row r="244">
      <c r="A244" s="1" t="s">
        <v>1411</v>
      </c>
      <c r="B244" s="1">
        <v>38162.0</v>
      </c>
      <c r="C244" s="1" t="s">
        <v>1412</v>
      </c>
      <c r="D244" s="2" t="s">
        <v>1413</v>
      </c>
      <c r="E244" s="1" t="s">
        <v>1414</v>
      </c>
      <c r="F244" s="1" t="s">
        <v>1415</v>
      </c>
      <c r="G244" s="1">
        <v>91.0</v>
      </c>
      <c r="H244" s="1" t="s">
        <v>1274</v>
      </c>
      <c r="I244" s="1">
        <v>557.0</v>
      </c>
      <c r="J244" s="1">
        <v>2641.0</v>
      </c>
      <c r="K244" s="1">
        <v>2610.0</v>
      </c>
      <c r="L244" s="1">
        <f t="shared" si="1"/>
        <v>0.988262022</v>
      </c>
      <c r="M244" s="1" t="s">
        <v>1416</v>
      </c>
      <c r="N244" s="1">
        <v>2947.0</v>
      </c>
      <c r="O244" s="1">
        <v>0.0</v>
      </c>
      <c r="P244" s="1">
        <v>38.0</v>
      </c>
    </row>
    <row r="245">
      <c r="A245" s="1" t="s">
        <v>1417</v>
      </c>
      <c r="B245" s="1">
        <v>37933.0</v>
      </c>
      <c r="C245" s="1" t="s">
        <v>1418</v>
      </c>
      <c r="D245" s="2" t="s">
        <v>1419</v>
      </c>
      <c r="E245" s="1" t="s">
        <v>1420</v>
      </c>
      <c r="F245" s="1" t="s">
        <v>1315</v>
      </c>
      <c r="G245" s="1">
        <v>19.0</v>
      </c>
      <c r="H245" s="1" t="s">
        <v>21</v>
      </c>
      <c r="I245" s="1">
        <v>2623.0</v>
      </c>
      <c r="J245" s="1">
        <v>1409.0</v>
      </c>
      <c r="K245" s="1">
        <v>1197.0</v>
      </c>
      <c r="L245" s="1">
        <f t="shared" si="1"/>
        <v>0.8495386799</v>
      </c>
      <c r="M245" s="1" t="s">
        <v>1421</v>
      </c>
      <c r="N245" s="1">
        <v>1048.0</v>
      </c>
      <c r="O245" s="1">
        <v>0.0</v>
      </c>
      <c r="P245" s="1">
        <v>143.0</v>
      </c>
    </row>
    <row r="246">
      <c r="A246" s="1" t="s">
        <v>1422</v>
      </c>
      <c r="B246" s="1">
        <v>37785.0</v>
      </c>
      <c r="C246" s="1" t="s">
        <v>1423</v>
      </c>
      <c r="D246" s="2" t="s">
        <v>1424</v>
      </c>
      <c r="E246" s="1" t="s">
        <v>1425</v>
      </c>
      <c r="F246" s="1" t="s">
        <v>1426</v>
      </c>
      <c r="G246" s="1">
        <v>54.0</v>
      </c>
      <c r="H246" s="1" t="s">
        <v>156</v>
      </c>
      <c r="I246" s="1">
        <v>3397.0</v>
      </c>
      <c r="J246" s="1">
        <v>5389.0</v>
      </c>
      <c r="K246" s="1">
        <v>4957.0</v>
      </c>
      <c r="L246" s="1">
        <f t="shared" si="1"/>
        <v>0.9198367044</v>
      </c>
      <c r="M246" s="1" t="s">
        <v>1427</v>
      </c>
      <c r="N246" s="1">
        <v>3719.0</v>
      </c>
      <c r="O246" s="1">
        <v>0.0</v>
      </c>
      <c r="P246" s="1">
        <v>8.0</v>
      </c>
    </row>
    <row r="247">
      <c r="A247" s="1" t="s">
        <v>1428</v>
      </c>
      <c r="B247" s="1">
        <v>37638.0</v>
      </c>
      <c r="C247" s="1" t="s">
        <v>1429</v>
      </c>
      <c r="D247" s="2" t="s">
        <v>1430</v>
      </c>
      <c r="E247" s="1" t="s">
        <v>1431</v>
      </c>
      <c r="F247" s="1" t="s">
        <v>1432</v>
      </c>
      <c r="G247" s="1">
        <v>21.0</v>
      </c>
      <c r="H247" s="1" t="s">
        <v>360</v>
      </c>
      <c r="I247" s="1">
        <v>189.0</v>
      </c>
      <c r="J247" s="1">
        <v>593.0</v>
      </c>
      <c r="K247" s="1">
        <v>351.0</v>
      </c>
      <c r="L247" s="1">
        <f t="shared" si="1"/>
        <v>0.5919055649</v>
      </c>
      <c r="M247" s="1" t="s">
        <v>1433</v>
      </c>
      <c r="N247" s="1">
        <v>2820.0</v>
      </c>
      <c r="O247" s="1">
        <v>0.0</v>
      </c>
      <c r="P247" s="1">
        <v>5.0</v>
      </c>
    </row>
    <row r="248">
      <c r="A248" s="1" t="s">
        <v>1434</v>
      </c>
      <c r="B248" s="1">
        <v>37581.0</v>
      </c>
      <c r="C248" s="1" t="s">
        <v>1435</v>
      </c>
      <c r="D248" s="2" t="s">
        <v>1436</v>
      </c>
      <c r="E248" s="1" t="s">
        <v>1437</v>
      </c>
      <c r="F248" s="1" t="s">
        <v>1438</v>
      </c>
      <c r="G248" s="1">
        <v>118.0</v>
      </c>
      <c r="H248" s="1" t="s">
        <v>77</v>
      </c>
      <c r="I248" s="1">
        <v>530.0</v>
      </c>
      <c r="J248" s="1">
        <v>4583.0</v>
      </c>
      <c r="K248" s="1">
        <v>3969.0</v>
      </c>
      <c r="L248" s="1">
        <f t="shared" si="1"/>
        <v>0.8660266201</v>
      </c>
      <c r="M248" s="1" t="s">
        <v>1439</v>
      </c>
      <c r="N248" s="1">
        <v>3383.0</v>
      </c>
      <c r="O248" s="1">
        <v>0.0</v>
      </c>
      <c r="P248" s="1">
        <v>189.0</v>
      </c>
    </row>
    <row r="249">
      <c r="A249" s="1" t="s">
        <v>1440</v>
      </c>
      <c r="B249" s="1">
        <v>37286.0</v>
      </c>
      <c r="C249" s="1" t="s">
        <v>1441</v>
      </c>
      <c r="D249" s="2" t="s">
        <v>1442</v>
      </c>
      <c r="E249" s="1" t="s">
        <v>1443</v>
      </c>
      <c r="F249" s="1" t="s">
        <v>1444</v>
      </c>
      <c r="G249" s="1">
        <v>162.0</v>
      </c>
      <c r="H249" s="1" t="s">
        <v>21</v>
      </c>
      <c r="I249" s="1">
        <v>1274.0</v>
      </c>
      <c r="J249" s="1">
        <v>3537.0</v>
      </c>
      <c r="K249" s="1">
        <v>2524.0</v>
      </c>
      <c r="L249" s="1">
        <f t="shared" si="1"/>
        <v>0.7135990953</v>
      </c>
      <c r="M249" s="1" t="s">
        <v>1445</v>
      </c>
      <c r="N249" s="1">
        <v>2071.0</v>
      </c>
      <c r="O249" s="1">
        <v>0.0</v>
      </c>
      <c r="P249" s="1">
        <v>24.0</v>
      </c>
    </row>
    <row r="250">
      <c r="A250" s="1" t="s">
        <v>1446</v>
      </c>
      <c r="B250" s="1">
        <v>37246.0</v>
      </c>
      <c r="C250" s="1" t="s">
        <v>1447</v>
      </c>
      <c r="D250" s="2" t="s">
        <v>1448</v>
      </c>
      <c r="E250" s="1" t="s">
        <v>1449</v>
      </c>
      <c r="F250" s="1" t="s">
        <v>1450</v>
      </c>
      <c r="G250" s="1">
        <v>160.0</v>
      </c>
      <c r="H250" s="1" t="s">
        <v>21</v>
      </c>
      <c r="I250" s="1">
        <v>2423.0</v>
      </c>
      <c r="J250" s="1">
        <v>4897.0</v>
      </c>
      <c r="K250" s="1">
        <v>4808.0</v>
      </c>
      <c r="L250" s="1">
        <f t="shared" si="1"/>
        <v>0.9818256075</v>
      </c>
      <c r="M250" s="1" t="s">
        <v>1451</v>
      </c>
      <c r="N250" s="1">
        <v>3503.0</v>
      </c>
      <c r="O250" s="1">
        <v>0.0</v>
      </c>
      <c r="P250" s="1">
        <v>1.0</v>
      </c>
    </row>
    <row r="251">
      <c r="A251" s="1" t="s">
        <v>1452</v>
      </c>
      <c r="B251" s="1">
        <v>37239.0</v>
      </c>
      <c r="C251" s="1" t="s">
        <v>1453</v>
      </c>
      <c r="D251" s="2" t="s">
        <v>1454</v>
      </c>
      <c r="E251" s="1" t="s">
        <v>1455</v>
      </c>
      <c r="F251" s="1" t="s">
        <v>1456</v>
      </c>
      <c r="G251" s="1">
        <v>118.0</v>
      </c>
      <c r="H251" s="1" t="s">
        <v>21</v>
      </c>
      <c r="I251" s="1">
        <v>841.0</v>
      </c>
      <c r="J251" s="1">
        <v>2574.0</v>
      </c>
      <c r="K251" s="1">
        <v>2468.0</v>
      </c>
      <c r="L251" s="1">
        <f t="shared" si="1"/>
        <v>0.9588189588</v>
      </c>
      <c r="M251" s="1" t="s">
        <v>1457</v>
      </c>
      <c r="N251" s="1">
        <v>2200.0</v>
      </c>
      <c r="O251" s="1">
        <v>0.0</v>
      </c>
      <c r="P251" s="1">
        <v>154.0</v>
      </c>
    </row>
    <row r="252">
      <c r="A252" s="1" t="s">
        <v>1458</v>
      </c>
      <c r="B252" s="1">
        <v>37219.0</v>
      </c>
      <c r="C252" s="1" t="s">
        <v>1459</v>
      </c>
      <c r="D252" s="2" t="s">
        <v>1460</v>
      </c>
      <c r="E252" s="1" t="s">
        <v>1461</v>
      </c>
      <c r="F252" s="1" t="s">
        <v>1462</v>
      </c>
      <c r="G252" s="1">
        <v>121.0</v>
      </c>
      <c r="H252" s="1" t="s">
        <v>21</v>
      </c>
      <c r="I252" s="1">
        <v>4364.0</v>
      </c>
      <c r="J252" s="1">
        <v>2344.0</v>
      </c>
      <c r="K252" s="1">
        <v>2160.0</v>
      </c>
      <c r="L252" s="1">
        <f t="shared" si="1"/>
        <v>0.9215017065</v>
      </c>
      <c r="M252" s="1" t="s">
        <v>1463</v>
      </c>
      <c r="N252" s="1">
        <v>1892.0</v>
      </c>
      <c r="O252" s="1">
        <v>0.0</v>
      </c>
      <c r="P252" s="1">
        <v>24.0</v>
      </c>
    </row>
    <row r="253">
      <c r="A253" s="1" t="s">
        <v>1464</v>
      </c>
      <c r="B253" s="1">
        <v>37129.0</v>
      </c>
      <c r="C253" s="1" t="s">
        <v>1465</v>
      </c>
      <c r="D253" s="2" t="s">
        <v>1466</v>
      </c>
      <c r="E253" s="1" t="s">
        <v>1467</v>
      </c>
      <c r="F253" s="1" t="s">
        <v>1468</v>
      </c>
      <c r="G253" s="1">
        <v>1.0</v>
      </c>
      <c r="H253" s="1" t="s">
        <v>77</v>
      </c>
      <c r="I253" s="1">
        <v>121.0</v>
      </c>
      <c r="J253" s="1">
        <v>162.0</v>
      </c>
      <c r="K253" s="1">
        <v>80.0</v>
      </c>
      <c r="L253" s="1">
        <f t="shared" si="1"/>
        <v>0.4938271605</v>
      </c>
      <c r="M253" s="1" t="s">
        <v>1469</v>
      </c>
      <c r="N253" s="1">
        <v>2183.0</v>
      </c>
      <c r="O253" s="1">
        <v>0.0</v>
      </c>
      <c r="P253" s="1">
        <v>1917.0</v>
      </c>
    </row>
    <row r="254">
      <c r="A254" s="1" t="s">
        <v>1470</v>
      </c>
      <c r="B254" s="1">
        <v>37038.0</v>
      </c>
      <c r="C254" s="1" t="s">
        <v>1471</v>
      </c>
      <c r="D254" s="2" t="s">
        <v>1472</v>
      </c>
      <c r="E254" s="1" t="s">
        <v>1473</v>
      </c>
      <c r="F254" s="1" t="s">
        <v>1474</v>
      </c>
      <c r="G254" s="1">
        <v>0.0</v>
      </c>
      <c r="H254" s="1" t="s">
        <v>77</v>
      </c>
      <c r="I254" s="1">
        <v>203.0</v>
      </c>
      <c r="J254" s="1">
        <v>3486.0</v>
      </c>
      <c r="K254" s="1">
        <v>2482.0</v>
      </c>
      <c r="L254" s="1">
        <f t="shared" si="1"/>
        <v>0.7119908204</v>
      </c>
      <c r="N254" s="1">
        <v>1505.0</v>
      </c>
      <c r="O254" s="1">
        <v>0.0</v>
      </c>
      <c r="Q254" s="6"/>
    </row>
    <row r="255">
      <c r="A255" s="1" t="s">
        <v>1475</v>
      </c>
      <c r="B255" s="1">
        <v>36912.0</v>
      </c>
      <c r="C255" s="1" t="s">
        <v>1476</v>
      </c>
      <c r="D255" s="2" t="s">
        <v>1477</v>
      </c>
      <c r="E255" s="1" t="s">
        <v>1478</v>
      </c>
      <c r="F255" s="1" t="s">
        <v>1479</v>
      </c>
      <c r="G255" s="1">
        <v>15.0</v>
      </c>
      <c r="H255" s="1" t="s">
        <v>77</v>
      </c>
      <c r="I255" s="1">
        <v>107.0</v>
      </c>
      <c r="J255" s="1">
        <v>458.0</v>
      </c>
      <c r="K255" s="1">
        <v>407.0</v>
      </c>
      <c r="L255" s="1">
        <f t="shared" si="1"/>
        <v>0.8886462882</v>
      </c>
      <c r="M255" s="1" t="s">
        <v>1480</v>
      </c>
      <c r="N255" s="1">
        <v>3893.0</v>
      </c>
      <c r="O255" s="1">
        <v>1.0</v>
      </c>
      <c r="P255" s="1">
        <v>35.0</v>
      </c>
      <c r="Q255" s="6"/>
    </row>
    <row r="256">
      <c r="A256" s="1" t="s">
        <v>1481</v>
      </c>
      <c r="B256" s="1">
        <v>36579.0</v>
      </c>
      <c r="C256" s="1" t="s">
        <v>1482</v>
      </c>
      <c r="D256" s="2" t="s">
        <v>1483</v>
      </c>
      <c r="E256" s="1" t="s">
        <v>1484</v>
      </c>
      <c r="F256" s="1" t="s">
        <v>1485</v>
      </c>
      <c r="G256" s="1">
        <v>36.0</v>
      </c>
      <c r="H256" s="1" t="s">
        <v>278</v>
      </c>
      <c r="I256" s="1">
        <v>1004.0</v>
      </c>
      <c r="J256" s="1">
        <v>1091.0</v>
      </c>
      <c r="K256" s="1">
        <v>947.0</v>
      </c>
      <c r="L256" s="1">
        <f t="shared" si="1"/>
        <v>0.8680109991</v>
      </c>
      <c r="M256" s="1" t="s">
        <v>1486</v>
      </c>
      <c r="N256" s="1">
        <v>1587.0</v>
      </c>
      <c r="O256" s="1">
        <v>0.0</v>
      </c>
      <c r="P256" s="1">
        <v>105.0</v>
      </c>
      <c r="Q256" s="6"/>
    </row>
    <row r="257">
      <c r="A257" s="1" t="s">
        <v>1487</v>
      </c>
      <c r="B257" s="1">
        <v>36534.0</v>
      </c>
      <c r="C257" s="1" t="s">
        <v>1488</v>
      </c>
      <c r="D257" s="2" t="s">
        <v>1489</v>
      </c>
      <c r="E257" s="1" t="s">
        <v>1490</v>
      </c>
      <c r="F257" s="1" t="s">
        <v>1491</v>
      </c>
      <c r="G257" s="1">
        <v>0.0</v>
      </c>
      <c r="I257" s="1">
        <v>129.0</v>
      </c>
      <c r="J257" s="1">
        <v>51.0</v>
      </c>
      <c r="K257" s="1">
        <v>41.0</v>
      </c>
      <c r="L257" s="1">
        <f t="shared" si="1"/>
        <v>0.8039215686</v>
      </c>
      <c r="N257" s="1">
        <v>3057.0</v>
      </c>
      <c r="O257" s="1">
        <v>0.0</v>
      </c>
    </row>
    <row r="258">
      <c r="A258" s="1" t="s">
        <v>1492</v>
      </c>
      <c r="B258" s="1">
        <v>36501.0</v>
      </c>
      <c r="C258" s="1" t="s">
        <v>1493</v>
      </c>
      <c r="D258" s="2" t="s">
        <v>1494</v>
      </c>
      <c r="E258" s="1" t="s">
        <v>1495</v>
      </c>
      <c r="F258" s="1" t="s">
        <v>1496</v>
      </c>
      <c r="G258" s="1">
        <v>0.0</v>
      </c>
      <c r="H258" s="1" t="s">
        <v>360</v>
      </c>
      <c r="I258" s="1">
        <v>55.0</v>
      </c>
      <c r="J258" s="1">
        <v>585.0</v>
      </c>
      <c r="K258" s="1">
        <v>445.0</v>
      </c>
      <c r="L258" s="1">
        <f t="shared" si="1"/>
        <v>0.7606837607</v>
      </c>
      <c r="N258" s="1">
        <v>2155.0</v>
      </c>
      <c r="O258" s="1">
        <v>0.0</v>
      </c>
    </row>
    <row r="259">
      <c r="A259" s="1" t="s">
        <v>1497</v>
      </c>
      <c r="B259" s="1">
        <v>36468.0</v>
      </c>
      <c r="C259" s="1" t="s">
        <v>1498</v>
      </c>
      <c r="D259" s="2" t="s">
        <v>1499</v>
      </c>
      <c r="E259" s="1" t="s">
        <v>1500</v>
      </c>
      <c r="F259" s="1" t="s">
        <v>1501</v>
      </c>
      <c r="G259" s="1">
        <v>14.0</v>
      </c>
      <c r="H259" s="1" t="s">
        <v>207</v>
      </c>
      <c r="I259" s="1">
        <v>52.0</v>
      </c>
      <c r="J259" s="1">
        <v>297.0</v>
      </c>
      <c r="K259" s="1">
        <v>223.0</v>
      </c>
      <c r="L259" s="1">
        <f t="shared" si="1"/>
        <v>0.7508417508</v>
      </c>
      <c r="M259" s="1" t="s">
        <v>1502</v>
      </c>
      <c r="N259" s="1">
        <v>1522.0</v>
      </c>
      <c r="O259" s="1">
        <v>0.0</v>
      </c>
      <c r="P259" s="1">
        <v>121.0</v>
      </c>
    </row>
    <row r="260">
      <c r="A260" s="1" t="s">
        <v>1503</v>
      </c>
      <c r="B260" s="1">
        <v>36285.0</v>
      </c>
      <c r="C260" s="1" t="s">
        <v>1504</v>
      </c>
      <c r="D260" s="2" t="s">
        <v>1505</v>
      </c>
      <c r="E260" s="1" t="s">
        <v>1506</v>
      </c>
      <c r="F260" s="1" t="s">
        <v>1507</v>
      </c>
      <c r="G260" s="1">
        <v>1.0</v>
      </c>
      <c r="H260" s="1" t="s">
        <v>799</v>
      </c>
      <c r="I260" s="1">
        <v>923.0</v>
      </c>
      <c r="J260" s="1">
        <v>1968.0</v>
      </c>
      <c r="K260" s="1">
        <v>1418.0</v>
      </c>
      <c r="L260" s="1">
        <f t="shared" si="1"/>
        <v>0.7205284553</v>
      </c>
      <c r="M260" s="1" t="s">
        <v>1508</v>
      </c>
      <c r="N260" s="1">
        <v>3455.0</v>
      </c>
      <c r="O260" s="1">
        <v>0.0</v>
      </c>
      <c r="P260" s="1">
        <v>7.0</v>
      </c>
    </row>
    <row r="261">
      <c r="A261" s="1" t="s">
        <v>1509</v>
      </c>
      <c r="B261" s="1">
        <v>36279.0</v>
      </c>
      <c r="C261" s="1" t="s">
        <v>1510</v>
      </c>
      <c r="D261" s="2" t="s">
        <v>1511</v>
      </c>
      <c r="E261" s="1" t="s">
        <v>1512</v>
      </c>
      <c r="F261" s="1" t="s">
        <v>1513</v>
      </c>
      <c r="G261" s="1">
        <v>0.0</v>
      </c>
      <c r="I261" s="1">
        <v>0.0</v>
      </c>
      <c r="J261" s="1">
        <v>1245.0</v>
      </c>
      <c r="K261" s="1">
        <v>951.0</v>
      </c>
      <c r="L261" s="1">
        <f t="shared" si="1"/>
        <v>0.7638554217</v>
      </c>
      <c r="N261" s="1">
        <v>2346.0</v>
      </c>
      <c r="O261" s="1">
        <v>0.0</v>
      </c>
    </row>
    <row r="262">
      <c r="A262" s="1" t="s">
        <v>1514</v>
      </c>
      <c r="B262" s="1">
        <v>36245.0</v>
      </c>
      <c r="C262" s="1" t="s">
        <v>1515</v>
      </c>
      <c r="D262" s="2" t="s">
        <v>1516</v>
      </c>
      <c r="E262" s="1" t="s">
        <v>1517</v>
      </c>
      <c r="F262" s="1" t="s">
        <v>1518</v>
      </c>
      <c r="G262" s="1">
        <v>0.0</v>
      </c>
      <c r="H262" s="1" t="s">
        <v>799</v>
      </c>
      <c r="I262" s="1">
        <v>15323.0</v>
      </c>
      <c r="J262" s="1">
        <v>0.0</v>
      </c>
      <c r="K262" s="1">
        <v>0.0</v>
      </c>
      <c r="L262" s="1" t="str">
        <f t="shared" si="1"/>
        <v/>
      </c>
      <c r="N262" s="1">
        <v>3512.0</v>
      </c>
      <c r="O262" s="1">
        <v>0.0</v>
      </c>
    </row>
    <row r="263">
      <c r="A263" s="1" t="s">
        <v>1519</v>
      </c>
      <c r="B263" s="1">
        <v>36206.0</v>
      </c>
      <c r="C263" s="1" t="s">
        <v>1520</v>
      </c>
      <c r="D263" s="2" t="s">
        <v>1521</v>
      </c>
      <c r="E263" s="1" t="s">
        <v>1522</v>
      </c>
      <c r="F263" s="1" t="s">
        <v>1523</v>
      </c>
      <c r="G263" s="1">
        <v>0.0</v>
      </c>
      <c r="H263" s="1" t="s">
        <v>60</v>
      </c>
      <c r="I263" s="1">
        <v>48.0</v>
      </c>
      <c r="J263" s="1">
        <v>906.0</v>
      </c>
      <c r="K263" s="1">
        <v>839.0</v>
      </c>
      <c r="L263" s="1">
        <f t="shared" si="1"/>
        <v>0.9260485651</v>
      </c>
      <c r="N263" s="1">
        <v>1187.0</v>
      </c>
      <c r="O263" s="1">
        <v>0.0</v>
      </c>
    </row>
    <row r="264">
      <c r="A264" s="1" t="s">
        <v>1524</v>
      </c>
      <c r="B264" s="1">
        <v>36009.0</v>
      </c>
      <c r="C264" s="1" t="s">
        <v>1525</v>
      </c>
      <c r="D264" s="2" t="s">
        <v>1526</v>
      </c>
      <c r="E264" s="1" t="s">
        <v>1527</v>
      </c>
      <c r="F264" s="1" t="s">
        <v>1528</v>
      </c>
      <c r="G264" s="1">
        <v>0.0</v>
      </c>
      <c r="H264" s="1" t="s">
        <v>77</v>
      </c>
      <c r="I264" s="1">
        <v>290.0</v>
      </c>
      <c r="J264" s="1">
        <v>169.0</v>
      </c>
      <c r="K264" s="1">
        <v>167.0</v>
      </c>
      <c r="L264" s="1">
        <f t="shared" si="1"/>
        <v>0.9881656805</v>
      </c>
      <c r="N264" s="1">
        <v>1545.0</v>
      </c>
      <c r="O264" s="1">
        <v>0.0</v>
      </c>
    </row>
    <row r="265">
      <c r="A265" s="1" t="s">
        <v>1529</v>
      </c>
      <c r="B265" s="1">
        <v>35875.0</v>
      </c>
      <c r="C265" s="1" t="s">
        <v>1530</v>
      </c>
      <c r="D265" s="2" t="s">
        <v>1531</v>
      </c>
      <c r="E265" s="1" t="s">
        <v>1532</v>
      </c>
      <c r="F265" s="1" t="s">
        <v>1533</v>
      </c>
      <c r="G265" s="1">
        <v>29.0</v>
      </c>
      <c r="H265" s="1" t="s">
        <v>77</v>
      </c>
      <c r="I265" s="1">
        <v>399.0</v>
      </c>
      <c r="J265" s="1">
        <v>559.0</v>
      </c>
      <c r="K265" s="1">
        <v>553.0</v>
      </c>
      <c r="L265" s="1">
        <f t="shared" si="1"/>
        <v>0.9892665474</v>
      </c>
      <c r="M265" s="1" t="s">
        <v>1534</v>
      </c>
      <c r="N265" s="1">
        <v>2035.0</v>
      </c>
      <c r="O265" s="1">
        <v>0.0</v>
      </c>
      <c r="P265" s="1">
        <v>311.0</v>
      </c>
    </row>
    <row r="266">
      <c r="A266" s="1" t="s">
        <v>1535</v>
      </c>
      <c r="B266" s="1">
        <v>35694.0</v>
      </c>
      <c r="C266" s="1" t="s">
        <v>1536</v>
      </c>
      <c r="D266" s="2" t="s">
        <v>1537</v>
      </c>
      <c r="E266" s="1" t="s">
        <v>1538</v>
      </c>
      <c r="F266" s="1" t="s">
        <v>1539</v>
      </c>
      <c r="G266" s="1">
        <v>525.0</v>
      </c>
      <c r="H266" s="1" t="s">
        <v>799</v>
      </c>
      <c r="I266" s="1">
        <v>5935.0</v>
      </c>
      <c r="J266" s="1">
        <v>12221.0</v>
      </c>
      <c r="K266" s="1">
        <v>12081.0</v>
      </c>
      <c r="L266" s="1">
        <f t="shared" si="1"/>
        <v>0.988544309</v>
      </c>
      <c r="M266" s="1" t="s">
        <v>1540</v>
      </c>
      <c r="N266" s="1">
        <v>2823.0</v>
      </c>
      <c r="O266" s="1">
        <v>0.0</v>
      </c>
      <c r="P266" s="1">
        <v>3.0</v>
      </c>
    </row>
    <row r="267">
      <c r="A267" s="1" t="s">
        <v>1541</v>
      </c>
      <c r="B267" s="1">
        <v>35655.0</v>
      </c>
      <c r="C267" s="1" t="s">
        <v>1542</v>
      </c>
      <c r="D267" s="2" t="s">
        <v>1543</v>
      </c>
      <c r="E267" s="1" t="s">
        <v>1544</v>
      </c>
      <c r="F267" s="1" t="s">
        <v>1545</v>
      </c>
      <c r="G267" s="1">
        <v>46.0</v>
      </c>
      <c r="H267" s="1" t="s">
        <v>60</v>
      </c>
      <c r="I267" s="1">
        <v>4931.0</v>
      </c>
      <c r="J267" s="1">
        <v>1751.0</v>
      </c>
      <c r="K267" s="1">
        <v>1576.0</v>
      </c>
      <c r="L267" s="1">
        <f t="shared" si="1"/>
        <v>0.9000571102</v>
      </c>
      <c r="M267" s="1" t="s">
        <v>1546</v>
      </c>
      <c r="N267" s="1">
        <v>2100.0</v>
      </c>
      <c r="O267" s="1">
        <v>0.0</v>
      </c>
      <c r="P267" s="1">
        <v>37.0</v>
      </c>
    </row>
    <row r="268">
      <c r="A268" s="1" t="s">
        <v>1547</v>
      </c>
      <c r="B268" s="1">
        <v>35648.0</v>
      </c>
      <c r="C268" s="1" t="s">
        <v>1548</v>
      </c>
      <c r="D268" s="2" t="s">
        <v>1549</v>
      </c>
      <c r="E268" s="1" t="s">
        <v>1550</v>
      </c>
      <c r="F268" s="1" t="s">
        <v>265</v>
      </c>
      <c r="G268" s="1">
        <v>0.0</v>
      </c>
      <c r="H268" s="1" t="s">
        <v>1147</v>
      </c>
      <c r="I268" s="1">
        <v>28.0</v>
      </c>
      <c r="J268" s="1">
        <v>161.0</v>
      </c>
      <c r="K268" s="1">
        <v>66.0</v>
      </c>
      <c r="L268" s="1">
        <f t="shared" si="1"/>
        <v>0.4099378882</v>
      </c>
      <c r="N268" s="1">
        <v>2206.0</v>
      </c>
      <c r="O268" s="1">
        <v>0.0</v>
      </c>
    </row>
    <row r="269">
      <c r="A269" s="1" t="s">
        <v>1551</v>
      </c>
      <c r="B269" s="1">
        <v>35477.0</v>
      </c>
      <c r="C269" s="1" t="s">
        <v>1552</v>
      </c>
      <c r="D269" s="2" t="s">
        <v>1553</v>
      </c>
      <c r="E269" s="1" t="s">
        <v>1554</v>
      </c>
      <c r="F269" s="1" t="s">
        <v>1555</v>
      </c>
      <c r="G269" s="1">
        <v>44.0</v>
      </c>
      <c r="H269" s="1" t="s">
        <v>156</v>
      </c>
      <c r="I269" s="1">
        <v>190.0</v>
      </c>
      <c r="J269" s="1">
        <v>4829.0</v>
      </c>
      <c r="K269" s="1">
        <v>2861.0</v>
      </c>
      <c r="L269" s="1">
        <f t="shared" si="1"/>
        <v>0.5924622075</v>
      </c>
      <c r="M269" s="1" t="s">
        <v>1556</v>
      </c>
      <c r="N269" s="1">
        <v>3044.0</v>
      </c>
      <c r="O269" s="1">
        <v>0.0</v>
      </c>
      <c r="P269" s="1">
        <v>1258.0</v>
      </c>
    </row>
    <row r="270">
      <c r="A270" s="1" t="s">
        <v>1557</v>
      </c>
      <c r="B270" s="1">
        <v>35388.0</v>
      </c>
      <c r="C270" s="1" t="s">
        <v>1558</v>
      </c>
      <c r="D270" s="2" t="s">
        <v>1559</v>
      </c>
      <c r="E270" s="1" t="s">
        <v>1560</v>
      </c>
      <c r="F270" s="1" t="s">
        <v>1561</v>
      </c>
      <c r="G270" s="1">
        <v>26.0</v>
      </c>
      <c r="H270" s="1" t="s">
        <v>77</v>
      </c>
      <c r="I270" s="1">
        <v>2500.0</v>
      </c>
      <c r="J270" s="1">
        <v>4881.0</v>
      </c>
      <c r="K270" s="1">
        <v>4511.0</v>
      </c>
      <c r="L270" s="1">
        <f t="shared" si="1"/>
        <v>0.9241958615</v>
      </c>
      <c r="M270" s="1" t="s">
        <v>1562</v>
      </c>
      <c r="N270" s="1">
        <v>4355.0</v>
      </c>
      <c r="O270" s="1">
        <v>0.0</v>
      </c>
      <c r="P270" s="1">
        <v>129.0</v>
      </c>
    </row>
    <row r="271">
      <c r="A271" s="1" t="s">
        <v>1563</v>
      </c>
      <c r="B271" s="1">
        <v>35343.0</v>
      </c>
      <c r="C271" s="1" t="s">
        <v>1564</v>
      </c>
      <c r="D271" s="2" t="s">
        <v>1565</v>
      </c>
      <c r="E271" s="1" t="s">
        <v>1566</v>
      </c>
      <c r="F271" s="1" t="s">
        <v>1567</v>
      </c>
      <c r="G271" s="1">
        <v>0.0</v>
      </c>
      <c r="I271" s="1">
        <v>1.0</v>
      </c>
      <c r="J271" s="1">
        <v>339.0</v>
      </c>
      <c r="K271" s="1">
        <v>336.0</v>
      </c>
      <c r="L271" s="1">
        <f t="shared" si="1"/>
        <v>0.9911504425</v>
      </c>
      <c r="N271" s="1">
        <v>2314.0</v>
      </c>
      <c r="O271" s="1">
        <v>0.0</v>
      </c>
    </row>
    <row r="272">
      <c r="A272" s="1" t="s">
        <v>1568</v>
      </c>
      <c r="B272" s="1">
        <v>35337.0</v>
      </c>
      <c r="C272" s="1" t="s">
        <v>1569</v>
      </c>
      <c r="D272" s="2" t="s">
        <v>1570</v>
      </c>
      <c r="E272" s="1" t="s">
        <v>1571</v>
      </c>
      <c r="F272" s="1" t="s">
        <v>1572</v>
      </c>
      <c r="G272" s="1">
        <v>36.0</v>
      </c>
      <c r="H272" s="1" t="s">
        <v>77</v>
      </c>
      <c r="I272" s="1">
        <v>930.0</v>
      </c>
      <c r="J272" s="1">
        <v>2371.0</v>
      </c>
      <c r="K272" s="1">
        <v>1547.0</v>
      </c>
      <c r="L272" s="1">
        <f t="shared" si="1"/>
        <v>0.6524673134</v>
      </c>
      <c r="M272" s="1" t="s">
        <v>1573</v>
      </c>
      <c r="N272" s="1">
        <v>1747.0</v>
      </c>
      <c r="O272" s="1">
        <v>0.0</v>
      </c>
      <c r="P272" s="1">
        <v>171.0</v>
      </c>
    </row>
    <row r="273">
      <c r="A273" s="1" t="s">
        <v>1574</v>
      </c>
      <c r="B273" s="1">
        <v>35334.0</v>
      </c>
      <c r="C273" s="1" t="s">
        <v>1575</v>
      </c>
      <c r="D273" s="2" t="s">
        <v>1576</v>
      </c>
      <c r="E273" s="1" t="s">
        <v>1577</v>
      </c>
      <c r="F273" s="1" t="s">
        <v>1578</v>
      </c>
      <c r="G273" s="1">
        <v>206.0</v>
      </c>
      <c r="H273" s="1" t="s">
        <v>84</v>
      </c>
      <c r="I273" s="1">
        <v>16165.0</v>
      </c>
      <c r="J273" s="1">
        <v>10353.0</v>
      </c>
      <c r="K273" s="1">
        <v>9686.0</v>
      </c>
      <c r="L273" s="1">
        <f t="shared" si="1"/>
        <v>0.9355742297</v>
      </c>
      <c r="M273" s="1" t="s">
        <v>1579</v>
      </c>
      <c r="N273" s="1">
        <v>2817.0</v>
      </c>
      <c r="O273" s="1">
        <v>0.0</v>
      </c>
      <c r="P273" s="1">
        <v>7.0</v>
      </c>
    </row>
    <row r="274">
      <c r="A274" s="1" t="s">
        <v>1580</v>
      </c>
      <c r="B274" s="1">
        <v>35288.0</v>
      </c>
      <c r="C274" s="1" t="s">
        <v>1581</v>
      </c>
      <c r="D274" s="2" t="s">
        <v>1582</v>
      </c>
      <c r="E274" s="1" t="s">
        <v>1583</v>
      </c>
      <c r="F274" s="1" t="s">
        <v>1584</v>
      </c>
      <c r="G274" s="1">
        <v>106.0</v>
      </c>
      <c r="H274" s="1" t="s">
        <v>77</v>
      </c>
      <c r="I274" s="1">
        <v>790.0</v>
      </c>
      <c r="J274" s="1">
        <v>3800.0</v>
      </c>
      <c r="K274" s="1">
        <v>3727.0</v>
      </c>
      <c r="L274" s="1">
        <f t="shared" si="1"/>
        <v>0.9807894737</v>
      </c>
      <c r="M274" s="1" t="s">
        <v>1585</v>
      </c>
      <c r="N274" s="1">
        <v>3623.0</v>
      </c>
      <c r="O274" s="1">
        <v>0.0</v>
      </c>
      <c r="P274" s="1">
        <v>107.0</v>
      </c>
    </row>
    <row r="275">
      <c r="A275" s="1" t="s">
        <v>1586</v>
      </c>
      <c r="B275" s="1">
        <v>35226.0</v>
      </c>
      <c r="C275" s="1" t="s">
        <v>1587</v>
      </c>
      <c r="D275" s="2" t="s">
        <v>1588</v>
      </c>
      <c r="E275" s="1" t="s">
        <v>1589</v>
      </c>
      <c r="F275" s="1" t="s">
        <v>1590</v>
      </c>
      <c r="G275" s="1">
        <v>4.0</v>
      </c>
      <c r="H275" s="1" t="s">
        <v>60</v>
      </c>
      <c r="I275" s="1">
        <v>731.0</v>
      </c>
      <c r="J275" s="1">
        <v>1011.0</v>
      </c>
      <c r="K275" s="1">
        <v>817.0</v>
      </c>
      <c r="L275" s="1">
        <f t="shared" si="1"/>
        <v>0.8081107814</v>
      </c>
      <c r="M275" s="1" t="s">
        <v>1591</v>
      </c>
      <c r="N275" s="1">
        <v>2563.0</v>
      </c>
      <c r="O275" s="1">
        <v>0.0</v>
      </c>
      <c r="P275" s="1">
        <v>1893.0</v>
      </c>
    </row>
    <row r="276">
      <c r="A276" s="1" t="s">
        <v>1592</v>
      </c>
      <c r="B276" s="1">
        <v>35107.0</v>
      </c>
      <c r="C276" s="1" t="s">
        <v>1593</v>
      </c>
      <c r="D276" s="2" t="s">
        <v>1594</v>
      </c>
      <c r="E276" s="1" t="s">
        <v>1595</v>
      </c>
      <c r="F276" s="1" t="s">
        <v>1596</v>
      </c>
      <c r="G276" s="1">
        <v>435.0</v>
      </c>
      <c r="H276" s="1" t="s">
        <v>21</v>
      </c>
      <c r="I276" s="1">
        <v>3066.0</v>
      </c>
      <c r="J276" s="1">
        <v>11082.0</v>
      </c>
      <c r="K276" s="1">
        <v>10058.0</v>
      </c>
      <c r="L276" s="1">
        <f t="shared" si="1"/>
        <v>0.9075979065</v>
      </c>
      <c r="M276" s="1" t="s">
        <v>1597</v>
      </c>
      <c r="N276" s="1">
        <v>2173.0</v>
      </c>
      <c r="O276" s="1">
        <v>0.0</v>
      </c>
      <c r="P276" s="1">
        <v>2.0</v>
      </c>
    </row>
    <row r="277">
      <c r="A277" s="1" t="s">
        <v>1598</v>
      </c>
      <c r="B277" s="1">
        <v>35013.0</v>
      </c>
      <c r="C277" s="1" t="s">
        <v>1599</v>
      </c>
      <c r="D277" s="2" t="s">
        <v>1600</v>
      </c>
      <c r="E277" s="1" t="s">
        <v>1601</v>
      </c>
      <c r="F277" s="1" t="s">
        <v>1602</v>
      </c>
      <c r="G277" s="1">
        <v>87.0</v>
      </c>
      <c r="H277" s="1" t="s">
        <v>60</v>
      </c>
      <c r="I277" s="1">
        <v>19587.0</v>
      </c>
      <c r="J277" s="1">
        <v>22901.0</v>
      </c>
      <c r="K277" s="1">
        <v>19529.0</v>
      </c>
      <c r="L277" s="1">
        <f t="shared" si="1"/>
        <v>0.8527575215</v>
      </c>
      <c r="M277" s="1" t="s">
        <v>1603</v>
      </c>
      <c r="N277" s="1">
        <v>4384.0</v>
      </c>
      <c r="O277" s="1">
        <v>0.0</v>
      </c>
      <c r="P277" s="1">
        <v>2.0</v>
      </c>
    </row>
    <row r="278">
      <c r="A278" s="1" t="s">
        <v>1604</v>
      </c>
      <c r="B278" s="1">
        <v>34952.0</v>
      </c>
      <c r="C278" s="1" t="s">
        <v>1605</v>
      </c>
      <c r="D278" s="2" t="s">
        <v>1606</v>
      </c>
      <c r="E278" s="1" t="s">
        <v>1607</v>
      </c>
      <c r="F278" s="1" t="s">
        <v>1608</v>
      </c>
      <c r="G278" s="1">
        <v>0.0</v>
      </c>
      <c r="H278" s="1" t="s">
        <v>60</v>
      </c>
      <c r="I278" s="1">
        <v>430.0</v>
      </c>
      <c r="J278" s="1">
        <v>661.0</v>
      </c>
      <c r="K278" s="1">
        <v>583.0</v>
      </c>
      <c r="L278" s="1">
        <f t="shared" si="1"/>
        <v>0.8819969743</v>
      </c>
      <c r="N278" s="1">
        <v>1340.0</v>
      </c>
      <c r="O278" s="1">
        <v>0.0</v>
      </c>
    </row>
    <row r="279">
      <c r="A279" s="1" t="s">
        <v>1609</v>
      </c>
      <c r="B279" s="1">
        <v>34948.0</v>
      </c>
      <c r="C279" s="1" t="s">
        <v>1610</v>
      </c>
      <c r="D279" s="2" t="s">
        <v>1611</v>
      </c>
      <c r="E279" s="1" t="s">
        <v>1612</v>
      </c>
      <c r="F279" s="1" t="s">
        <v>1613</v>
      </c>
      <c r="G279" s="1">
        <v>0.0</v>
      </c>
      <c r="H279" s="1" t="s">
        <v>77</v>
      </c>
      <c r="I279" s="1">
        <v>216.0</v>
      </c>
      <c r="J279" s="1">
        <v>83.0</v>
      </c>
      <c r="K279" s="1">
        <v>66.0</v>
      </c>
      <c r="L279" s="1">
        <f t="shared" si="1"/>
        <v>0.7951807229</v>
      </c>
      <c r="N279" s="1">
        <v>1685.0</v>
      </c>
      <c r="O279" s="1">
        <v>0.0</v>
      </c>
    </row>
    <row r="280">
      <c r="A280" s="1" t="s">
        <v>1614</v>
      </c>
      <c r="B280" s="1">
        <v>34930.0</v>
      </c>
      <c r="C280" s="1" t="s">
        <v>1615</v>
      </c>
      <c r="D280" s="2" t="s">
        <v>1616</v>
      </c>
      <c r="E280" s="1" t="s">
        <v>1617</v>
      </c>
      <c r="F280" s="1" t="s">
        <v>1618</v>
      </c>
      <c r="G280" s="1">
        <v>172.0</v>
      </c>
      <c r="I280" s="1">
        <v>4.0</v>
      </c>
      <c r="J280" s="1">
        <v>3083.0</v>
      </c>
      <c r="K280" s="1">
        <v>2925.0</v>
      </c>
      <c r="L280" s="1">
        <f t="shared" si="1"/>
        <v>0.9487512163</v>
      </c>
      <c r="M280" s="1" t="s">
        <v>1619</v>
      </c>
      <c r="N280" s="1">
        <v>1407.0</v>
      </c>
      <c r="O280" s="1">
        <v>0.0</v>
      </c>
      <c r="P280" s="1">
        <v>67.0</v>
      </c>
    </row>
    <row r="281">
      <c r="A281" s="1" t="s">
        <v>1620</v>
      </c>
      <c r="B281" s="1">
        <v>34917.0</v>
      </c>
      <c r="C281" s="1" t="s">
        <v>1621</v>
      </c>
      <c r="D281" s="2" t="s">
        <v>1622</v>
      </c>
      <c r="E281" s="1" t="s">
        <v>1623</v>
      </c>
      <c r="F281" s="1" t="s">
        <v>1624</v>
      </c>
      <c r="G281" s="1">
        <v>1.0</v>
      </c>
      <c r="I281" s="1">
        <v>129.0</v>
      </c>
      <c r="J281" s="1">
        <v>97.0</v>
      </c>
      <c r="K281" s="1">
        <v>79.0</v>
      </c>
      <c r="L281" s="1">
        <f t="shared" si="1"/>
        <v>0.8144329897</v>
      </c>
      <c r="M281" s="1" t="s">
        <v>1625</v>
      </c>
      <c r="N281" s="1">
        <v>3351.0</v>
      </c>
      <c r="O281" s="1">
        <v>0.0</v>
      </c>
      <c r="P281" s="1">
        <v>2293.0</v>
      </c>
    </row>
    <row r="282">
      <c r="A282" s="1" t="s">
        <v>1626</v>
      </c>
      <c r="B282" s="1">
        <v>34882.0</v>
      </c>
      <c r="C282" s="1" t="s">
        <v>1627</v>
      </c>
      <c r="D282" s="2" t="s">
        <v>1628</v>
      </c>
      <c r="E282" s="1" t="s">
        <v>1629</v>
      </c>
      <c r="F282" s="1" t="s">
        <v>1630</v>
      </c>
      <c r="G282" s="1">
        <v>0.0</v>
      </c>
      <c r="H282" s="1" t="s">
        <v>60</v>
      </c>
      <c r="I282" s="1">
        <v>260.0</v>
      </c>
      <c r="J282" s="1">
        <v>80.0</v>
      </c>
      <c r="K282" s="1">
        <v>69.0</v>
      </c>
      <c r="L282" s="1">
        <f t="shared" si="1"/>
        <v>0.8625</v>
      </c>
      <c r="N282" s="1">
        <v>3732.0</v>
      </c>
      <c r="O282" s="1">
        <v>0.0</v>
      </c>
    </row>
    <row r="283">
      <c r="A283" s="1" t="s">
        <v>1631</v>
      </c>
      <c r="B283" s="1">
        <v>34848.0</v>
      </c>
      <c r="C283" s="1" t="s">
        <v>1632</v>
      </c>
      <c r="D283" s="2" t="s">
        <v>1633</v>
      </c>
      <c r="E283" s="1" t="s">
        <v>1634</v>
      </c>
      <c r="F283" s="1" t="s">
        <v>1635</v>
      </c>
      <c r="G283" s="1">
        <v>124.0</v>
      </c>
      <c r="H283" s="1" t="s">
        <v>338</v>
      </c>
      <c r="I283" s="1">
        <v>5615.0</v>
      </c>
      <c r="J283" s="1">
        <v>10373.0</v>
      </c>
      <c r="K283" s="1">
        <v>7199.0</v>
      </c>
      <c r="L283" s="1">
        <f t="shared" si="1"/>
        <v>0.6940133038</v>
      </c>
      <c r="M283" s="1" t="s">
        <v>1636</v>
      </c>
      <c r="N283" s="1">
        <v>2416.0</v>
      </c>
      <c r="O283" s="1">
        <v>0.0</v>
      </c>
      <c r="P283" s="1">
        <v>14.0</v>
      </c>
    </row>
    <row r="284">
      <c r="A284" s="1" t="s">
        <v>1637</v>
      </c>
      <c r="B284" s="1">
        <v>34836.0</v>
      </c>
      <c r="C284" s="1" t="s">
        <v>1638</v>
      </c>
      <c r="D284" s="2" t="s">
        <v>1639</v>
      </c>
      <c r="E284" s="1" t="s">
        <v>1640</v>
      </c>
      <c r="F284" s="1" t="s">
        <v>1641</v>
      </c>
      <c r="G284" s="1">
        <v>0.0</v>
      </c>
      <c r="I284" s="1">
        <v>108.0</v>
      </c>
      <c r="J284" s="1">
        <v>112.0</v>
      </c>
      <c r="K284" s="1">
        <v>20.0</v>
      </c>
      <c r="L284" s="1">
        <f t="shared" si="1"/>
        <v>0.1785714286</v>
      </c>
      <c r="N284" s="1">
        <v>3213.0</v>
      </c>
      <c r="O284" s="1">
        <v>0.0</v>
      </c>
    </row>
    <row r="285">
      <c r="A285" s="1" t="s">
        <v>1642</v>
      </c>
      <c r="B285" s="1">
        <v>34831.0</v>
      </c>
      <c r="C285" s="1" t="s">
        <v>1643</v>
      </c>
      <c r="D285" s="2" t="s">
        <v>1644</v>
      </c>
      <c r="E285" s="1" t="s">
        <v>1645</v>
      </c>
      <c r="F285" s="1" t="s">
        <v>1646</v>
      </c>
      <c r="G285" s="1">
        <v>0.0</v>
      </c>
      <c r="I285" s="1">
        <v>47.0</v>
      </c>
      <c r="J285" s="1">
        <v>52.0</v>
      </c>
      <c r="K285" s="1">
        <v>44.0</v>
      </c>
      <c r="L285" s="1">
        <f t="shared" si="1"/>
        <v>0.8461538462</v>
      </c>
      <c r="N285" s="1">
        <v>2016.0</v>
      </c>
      <c r="O285" s="1">
        <v>0.0</v>
      </c>
    </row>
    <row r="286">
      <c r="A286" s="1" t="s">
        <v>1647</v>
      </c>
      <c r="B286" s="1">
        <v>34824.0</v>
      </c>
      <c r="C286" s="1" t="s">
        <v>1648</v>
      </c>
      <c r="D286" s="2" t="s">
        <v>1649</v>
      </c>
      <c r="E286" s="1" t="s">
        <v>1650</v>
      </c>
      <c r="F286" s="1" t="s">
        <v>1651</v>
      </c>
      <c r="G286" s="1">
        <v>353.0</v>
      </c>
      <c r="H286" s="1" t="s">
        <v>207</v>
      </c>
      <c r="I286" s="1">
        <v>7477.0</v>
      </c>
      <c r="J286" s="1">
        <v>6130.0</v>
      </c>
      <c r="K286" s="1">
        <v>6116.0</v>
      </c>
      <c r="L286" s="1">
        <f t="shared" si="1"/>
        <v>0.9977161501</v>
      </c>
      <c r="M286" s="1" t="s">
        <v>1652</v>
      </c>
      <c r="N286" s="1">
        <v>2780.0</v>
      </c>
      <c r="O286" s="1">
        <v>0.0</v>
      </c>
      <c r="P286" s="1">
        <v>0.0</v>
      </c>
    </row>
    <row r="287">
      <c r="A287" s="1" t="s">
        <v>1653</v>
      </c>
      <c r="B287" s="1">
        <v>34649.0</v>
      </c>
      <c r="C287" s="1" t="s">
        <v>1654</v>
      </c>
      <c r="D287" s="2" t="s">
        <v>1655</v>
      </c>
      <c r="E287" s="1" t="s">
        <v>1656</v>
      </c>
      <c r="F287" s="1" t="s">
        <v>1657</v>
      </c>
      <c r="G287" s="1">
        <v>0.0</v>
      </c>
      <c r="I287" s="1">
        <v>218.0</v>
      </c>
      <c r="J287" s="1">
        <v>6380.0</v>
      </c>
      <c r="K287" s="1">
        <v>5845.0</v>
      </c>
      <c r="L287" s="1">
        <f t="shared" si="1"/>
        <v>0.9161442006</v>
      </c>
      <c r="N287" s="1">
        <v>4838.0</v>
      </c>
      <c r="O287" s="1">
        <v>3.0</v>
      </c>
    </row>
    <row r="288">
      <c r="A288" s="1" t="s">
        <v>1658</v>
      </c>
      <c r="B288" s="1">
        <v>34495.0</v>
      </c>
      <c r="C288" s="1" t="s">
        <v>1659</v>
      </c>
      <c r="D288" s="2" t="s">
        <v>1660</v>
      </c>
      <c r="E288" s="1" t="s">
        <v>1661</v>
      </c>
      <c r="F288" s="1" t="s">
        <v>1662</v>
      </c>
      <c r="G288" s="1">
        <v>15.0</v>
      </c>
      <c r="H288" s="1" t="s">
        <v>60</v>
      </c>
      <c r="I288" s="1">
        <v>984.0</v>
      </c>
      <c r="J288" s="1">
        <v>0.0</v>
      </c>
      <c r="K288" s="1">
        <v>0.0</v>
      </c>
      <c r="L288" s="1" t="str">
        <f t="shared" si="1"/>
        <v/>
      </c>
      <c r="M288" s="1" t="s">
        <v>1663</v>
      </c>
      <c r="N288" s="1">
        <v>1828.0</v>
      </c>
      <c r="O288" s="1">
        <v>0.0</v>
      </c>
      <c r="P288" s="1">
        <v>25.0</v>
      </c>
    </row>
    <row r="289">
      <c r="A289" s="1" t="s">
        <v>1664</v>
      </c>
      <c r="B289" s="1">
        <v>34419.0</v>
      </c>
      <c r="C289" s="1" t="s">
        <v>1665</v>
      </c>
      <c r="D289" s="2" t="s">
        <v>1666</v>
      </c>
      <c r="E289" s="1" t="s">
        <v>1667</v>
      </c>
      <c r="F289" s="1" t="s">
        <v>1668</v>
      </c>
      <c r="G289" s="1">
        <v>27.0</v>
      </c>
      <c r="H289" s="1" t="s">
        <v>1669</v>
      </c>
      <c r="I289" s="1">
        <v>282.0</v>
      </c>
      <c r="J289" s="1">
        <v>590.0</v>
      </c>
      <c r="K289" s="1">
        <v>549.0</v>
      </c>
      <c r="L289" s="1">
        <f t="shared" si="1"/>
        <v>0.9305084746</v>
      </c>
      <c r="M289" s="1" t="s">
        <v>1670</v>
      </c>
      <c r="N289" s="1">
        <v>3268.0</v>
      </c>
      <c r="O289" s="1">
        <v>0.0</v>
      </c>
      <c r="P289" s="1">
        <v>124.0</v>
      </c>
    </row>
    <row r="290">
      <c r="A290" s="1" t="s">
        <v>1671</v>
      </c>
      <c r="B290" s="1">
        <v>34403.0</v>
      </c>
      <c r="C290" s="1" t="s">
        <v>1672</v>
      </c>
      <c r="D290" s="2" t="s">
        <v>1673</v>
      </c>
      <c r="E290" s="1" t="s">
        <v>1674</v>
      </c>
      <c r="F290" s="1" t="s">
        <v>1675</v>
      </c>
      <c r="G290" s="1">
        <v>2.0</v>
      </c>
      <c r="H290" s="1" t="s">
        <v>60</v>
      </c>
      <c r="I290" s="1">
        <v>32.0</v>
      </c>
      <c r="J290" s="1">
        <v>1179.0</v>
      </c>
      <c r="K290" s="1">
        <v>739.0</v>
      </c>
      <c r="L290" s="1">
        <f t="shared" si="1"/>
        <v>0.6268023749</v>
      </c>
      <c r="M290" s="1" t="s">
        <v>1676</v>
      </c>
      <c r="N290" s="1">
        <v>1543.0</v>
      </c>
      <c r="O290" s="1">
        <v>0.0</v>
      </c>
      <c r="P290" s="1">
        <v>869.0</v>
      </c>
    </row>
    <row r="291">
      <c r="A291" s="1" t="s">
        <v>1677</v>
      </c>
      <c r="B291" s="1">
        <v>34315.0</v>
      </c>
      <c r="C291" s="1" t="s">
        <v>1678</v>
      </c>
      <c r="D291" s="2" t="s">
        <v>1679</v>
      </c>
      <c r="E291" s="1" t="s">
        <v>1680</v>
      </c>
      <c r="F291" s="1" t="s">
        <v>1681</v>
      </c>
      <c r="G291" s="1">
        <v>85.0</v>
      </c>
      <c r="H291" s="1" t="s">
        <v>207</v>
      </c>
      <c r="I291" s="1">
        <v>1323.0</v>
      </c>
      <c r="J291" s="1">
        <v>4536.0</v>
      </c>
      <c r="K291" s="1">
        <v>3813.0</v>
      </c>
      <c r="L291" s="1">
        <f t="shared" si="1"/>
        <v>0.8406084656</v>
      </c>
      <c r="M291" s="1" t="s">
        <v>1682</v>
      </c>
      <c r="N291" s="1">
        <v>3084.0</v>
      </c>
      <c r="O291" s="1">
        <v>0.0</v>
      </c>
      <c r="P291" s="1">
        <v>17.0</v>
      </c>
    </row>
    <row r="292">
      <c r="A292" s="1" t="s">
        <v>1683</v>
      </c>
      <c r="B292" s="1">
        <v>34230.0</v>
      </c>
      <c r="C292" s="1" t="s">
        <v>1684</v>
      </c>
      <c r="D292" s="2" t="s">
        <v>1685</v>
      </c>
      <c r="E292" s="1" t="s">
        <v>1686</v>
      </c>
      <c r="F292" s="1" t="s">
        <v>1687</v>
      </c>
      <c r="G292" s="1">
        <v>0.0</v>
      </c>
      <c r="H292" s="1" t="s">
        <v>143</v>
      </c>
      <c r="I292" s="1">
        <v>1268.0</v>
      </c>
      <c r="J292" s="1">
        <v>748.0</v>
      </c>
      <c r="K292" s="1">
        <v>553.0</v>
      </c>
      <c r="L292" s="1">
        <f t="shared" si="1"/>
        <v>0.7393048128</v>
      </c>
      <c r="N292" s="1">
        <v>4088.0</v>
      </c>
      <c r="O292" s="1">
        <v>0.0</v>
      </c>
    </row>
    <row r="293">
      <c r="A293" s="1" t="s">
        <v>1688</v>
      </c>
      <c r="B293" s="1">
        <v>34084.0</v>
      </c>
      <c r="C293" s="1" t="s">
        <v>1689</v>
      </c>
      <c r="D293" s="2" t="s">
        <v>1690</v>
      </c>
      <c r="E293" s="1" t="s">
        <v>1691</v>
      </c>
      <c r="F293" s="1" t="s">
        <v>1692</v>
      </c>
      <c r="G293" s="1">
        <v>0.0</v>
      </c>
      <c r="H293" s="1" t="s">
        <v>1693</v>
      </c>
      <c r="I293" s="1">
        <v>49.0</v>
      </c>
      <c r="J293" s="1">
        <v>90.0</v>
      </c>
      <c r="K293" s="1">
        <v>27.0</v>
      </c>
      <c r="L293" s="1">
        <f t="shared" si="1"/>
        <v>0.3</v>
      </c>
      <c r="N293" s="1">
        <v>1811.0</v>
      </c>
      <c r="O293" s="1">
        <v>0.0</v>
      </c>
    </row>
    <row r="294">
      <c r="A294" s="1" t="s">
        <v>1694</v>
      </c>
      <c r="B294" s="1">
        <v>34009.0</v>
      </c>
      <c r="C294" s="1" t="s">
        <v>1695</v>
      </c>
      <c r="D294" s="2" t="s">
        <v>1696</v>
      </c>
      <c r="E294" s="1" t="s">
        <v>1697</v>
      </c>
      <c r="F294" s="1" t="s">
        <v>1698</v>
      </c>
      <c r="G294" s="1">
        <v>0.0</v>
      </c>
      <c r="H294" s="1" t="s">
        <v>60</v>
      </c>
      <c r="I294" s="1">
        <v>35.0</v>
      </c>
      <c r="J294" s="1">
        <v>45.0</v>
      </c>
      <c r="K294" s="1">
        <v>18.0</v>
      </c>
      <c r="L294" s="1">
        <f t="shared" si="1"/>
        <v>0.4</v>
      </c>
      <c r="N294" s="1">
        <v>1172.0</v>
      </c>
      <c r="O294" s="1">
        <v>0.0</v>
      </c>
    </row>
    <row r="295">
      <c r="A295" s="1" t="s">
        <v>1699</v>
      </c>
      <c r="B295" s="1">
        <v>33958.0</v>
      </c>
      <c r="C295" s="1" t="s">
        <v>1700</v>
      </c>
      <c r="D295" s="2" t="s">
        <v>1701</v>
      </c>
      <c r="E295" s="1" t="s">
        <v>1702</v>
      </c>
      <c r="F295" s="1" t="s">
        <v>1703</v>
      </c>
      <c r="G295" s="1">
        <v>79.0</v>
      </c>
      <c r="H295" s="1" t="s">
        <v>77</v>
      </c>
      <c r="I295" s="1">
        <v>286.0</v>
      </c>
      <c r="J295" s="1">
        <v>3924.0</v>
      </c>
      <c r="K295" s="1">
        <v>3767.0</v>
      </c>
      <c r="L295" s="1">
        <f t="shared" si="1"/>
        <v>0.9599898063</v>
      </c>
      <c r="M295" s="1" t="s">
        <v>1704</v>
      </c>
      <c r="N295" s="1">
        <v>3261.0</v>
      </c>
      <c r="O295" s="1">
        <v>0.0</v>
      </c>
      <c r="P295" s="1">
        <v>18.0</v>
      </c>
    </row>
    <row r="296">
      <c r="A296" s="1" t="s">
        <v>1705</v>
      </c>
      <c r="B296" s="1">
        <v>33933.0</v>
      </c>
      <c r="C296" s="1" t="s">
        <v>1706</v>
      </c>
      <c r="D296" s="2" t="s">
        <v>1707</v>
      </c>
      <c r="E296" s="1" t="s">
        <v>1708</v>
      </c>
      <c r="F296" s="1" t="s">
        <v>1709</v>
      </c>
      <c r="G296" s="1">
        <v>22.0</v>
      </c>
      <c r="H296" s="1" t="s">
        <v>156</v>
      </c>
      <c r="I296" s="1">
        <v>301.0</v>
      </c>
      <c r="J296" s="1">
        <v>3308.0</v>
      </c>
      <c r="K296" s="1">
        <v>2132.0</v>
      </c>
      <c r="L296" s="1">
        <f t="shared" si="1"/>
        <v>0.6444981862</v>
      </c>
      <c r="M296" s="1" t="s">
        <v>1710</v>
      </c>
      <c r="N296" s="1">
        <v>1273.0</v>
      </c>
      <c r="O296" s="1">
        <v>0.0</v>
      </c>
      <c r="P296" s="1">
        <v>30.0</v>
      </c>
    </row>
    <row r="297">
      <c r="A297" s="1" t="s">
        <v>1711</v>
      </c>
      <c r="B297" s="1">
        <v>33892.0</v>
      </c>
      <c r="C297" s="1" t="s">
        <v>1712</v>
      </c>
      <c r="D297" s="2" t="s">
        <v>1713</v>
      </c>
      <c r="E297" s="1" t="s">
        <v>1714</v>
      </c>
      <c r="F297" s="1" t="s">
        <v>1715</v>
      </c>
      <c r="G297" s="1">
        <v>220.0</v>
      </c>
      <c r="H297" s="1" t="s">
        <v>207</v>
      </c>
      <c r="I297" s="1">
        <v>10173.0</v>
      </c>
      <c r="J297" s="1">
        <v>18916.0</v>
      </c>
      <c r="K297" s="1">
        <v>17397.0</v>
      </c>
      <c r="L297" s="1">
        <f t="shared" si="1"/>
        <v>0.9196976105</v>
      </c>
      <c r="M297" s="1" t="s">
        <v>1716</v>
      </c>
      <c r="N297" s="1">
        <v>3087.0</v>
      </c>
      <c r="O297" s="1">
        <v>0.0</v>
      </c>
      <c r="P297" s="1">
        <v>1.0</v>
      </c>
    </row>
    <row r="298">
      <c r="A298" s="1" t="s">
        <v>1717</v>
      </c>
      <c r="B298" s="1">
        <v>33834.0</v>
      </c>
      <c r="C298" s="1" t="s">
        <v>1718</v>
      </c>
      <c r="D298" s="2" t="s">
        <v>1719</v>
      </c>
      <c r="E298" s="1" t="s">
        <v>1720</v>
      </c>
      <c r="F298" s="1" t="s">
        <v>1721</v>
      </c>
      <c r="G298" s="1">
        <v>268.0</v>
      </c>
      <c r="H298" s="1" t="s">
        <v>77</v>
      </c>
      <c r="I298" s="1">
        <v>1530.0</v>
      </c>
      <c r="J298" s="1">
        <v>4817.0</v>
      </c>
      <c r="K298" s="1">
        <v>4493.0</v>
      </c>
      <c r="L298" s="1">
        <f t="shared" si="1"/>
        <v>0.9327382188</v>
      </c>
      <c r="M298" s="1" t="s">
        <v>1722</v>
      </c>
      <c r="N298" s="1">
        <v>4486.0</v>
      </c>
      <c r="O298" s="1">
        <v>0.0</v>
      </c>
      <c r="P298" s="1">
        <v>28.0</v>
      </c>
    </row>
    <row r="299">
      <c r="A299" s="1" t="s">
        <v>1723</v>
      </c>
      <c r="B299" s="1">
        <v>33827.0</v>
      </c>
      <c r="C299" s="1" t="s">
        <v>1724</v>
      </c>
      <c r="D299" s="2" t="s">
        <v>1725</v>
      </c>
      <c r="E299" s="1" t="s">
        <v>1726</v>
      </c>
      <c r="F299" s="1" t="s">
        <v>1727</v>
      </c>
      <c r="G299" s="1">
        <v>2.0</v>
      </c>
      <c r="H299" s="1" t="s">
        <v>60</v>
      </c>
      <c r="I299" s="1">
        <v>468.0</v>
      </c>
      <c r="J299" s="1">
        <v>103.0</v>
      </c>
      <c r="K299" s="1">
        <v>101.0</v>
      </c>
      <c r="L299" s="1">
        <f t="shared" si="1"/>
        <v>0.9805825243</v>
      </c>
      <c r="M299" s="1" t="s">
        <v>1728</v>
      </c>
      <c r="N299" s="1">
        <v>2007.0</v>
      </c>
      <c r="O299" s="1">
        <v>0.0</v>
      </c>
      <c r="P299" s="1">
        <v>1781.0</v>
      </c>
    </row>
    <row r="300">
      <c r="A300" s="1" t="s">
        <v>1729</v>
      </c>
      <c r="B300" s="1">
        <v>33798.0</v>
      </c>
      <c r="C300" s="1" t="s">
        <v>1730</v>
      </c>
      <c r="D300" s="2" t="s">
        <v>1731</v>
      </c>
      <c r="E300" s="1" t="s">
        <v>1732</v>
      </c>
      <c r="F300" s="1" t="s">
        <v>1733</v>
      </c>
      <c r="G300" s="1">
        <v>52.0</v>
      </c>
      <c r="H300" s="1" t="s">
        <v>77</v>
      </c>
      <c r="I300" s="1">
        <v>95.0</v>
      </c>
      <c r="J300" s="1">
        <v>264.0</v>
      </c>
      <c r="K300" s="1">
        <v>255.0</v>
      </c>
      <c r="L300" s="1">
        <f t="shared" si="1"/>
        <v>0.9659090909</v>
      </c>
      <c r="M300" s="1" t="s">
        <v>1734</v>
      </c>
      <c r="N300" s="1">
        <v>477.0</v>
      </c>
      <c r="O300" s="1">
        <v>0.0</v>
      </c>
      <c r="P300" s="1">
        <v>24.0</v>
      </c>
    </row>
    <row r="301">
      <c r="A301" s="1" t="s">
        <v>1735</v>
      </c>
      <c r="B301" s="1">
        <v>33711.0</v>
      </c>
      <c r="C301" s="1" t="s">
        <v>1736</v>
      </c>
      <c r="D301" s="2" t="s">
        <v>1737</v>
      </c>
      <c r="E301" s="1" t="s">
        <v>1738</v>
      </c>
      <c r="F301" s="1" t="s">
        <v>1739</v>
      </c>
      <c r="G301" s="1">
        <v>0.0</v>
      </c>
      <c r="H301" s="1" t="s">
        <v>1740</v>
      </c>
      <c r="I301" s="1">
        <v>5.0</v>
      </c>
      <c r="J301" s="1">
        <v>0.0</v>
      </c>
      <c r="K301" s="1">
        <v>0.0</v>
      </c>
      <c r="L301" s="1" t="str">
        <f t="shared" si="1"/>
        <v/>
      </c>
      <c r="N301" s="1">
        <v>3103.0</v>
      </c>
      <c r="O301" s="1">
        <v>0.0</v>
      </c>
    </row>
    <row r="302">
      <c r="A302" s="1" t="s">
        <v>1741</v>
      </c>
      <c r="B302" s="1">
        <v>33560.0</v>
      </c>
      <c r="C302" s="1" t="s">
        <v>1742</v>
      </c>
      <c r="D302" s="2" t="s">
        <v>1743</v>
      </c>
      <c r="E302" s="1" t="s">
        <v>1744</v>
      </c>
      <c r="F302" s="1" t="s">
        <v>1745</v>
      </c>
      <c r="G302" s="1">
        <v>69.0</v>
      </c>
      <c r="H302" s="1" t="s">
        <v>77</v>
      </c>
      <c r="I302" s="1">
        <v>4333.0</v>
      </c>
      <c r="J302" s="1">
        <v>9687.0</v>
      </c>
      <c r="K302" s="1">
        <v>7067.0</v>
      </c>
      <c r="L302" s="1">
        <f t="shared" si="1"/>
        <v>0.7295344276</v>
      </c>
      <c r="M302" s="1" t="s">
        <v>1746</v>
      </c>
      <c r="N302" s="1">
        <v>3914.0</v>
      </c>
      <c r="O302" s="1">
        <v>0.0</v>
      </c>
      <c r="P302" s="1">
        <v>881.0</v>
      </c>
    </row>
    <row r="303">
      <c r="A303" s="1" t="s">
        <v>1747</v>
      </c>
      <c r="B303" s="1">
        <v>33516.0</v>
      </c>
      <c r="C303" s="1" t="s">
        <v>1748</v>
      </c>
      <c r="D303" s="2" t="s">
        <v>1749</v>
      </c>
      <c r="E303" s="1" t="s">
        <v>1750</v>
      </c>
      <c r="F303" s="1" t="s">
        <v>1751</v>
      </c>
      <c r="G303" s="1">
        <v>14.0</v>
      </c>
      <c r="H303" s="1" t="s">
        <v>77</v>
      </c>
      <c r="I303" s="1">
        <v>305.0</v>
      </c>
      <c r="J303" s="1">
        <v>603.0</v>
      </c>
      <c r="K303" s="1">
        <v>600.0</v>
      </c>
      <c r="L303" s="1">
        <f t="shared" si="1"/>
        <v>0.9950248756</v>
      </c>
      <c r="M303" s="1" t="s">
        <v>1752</v>
      </c>
      <c r="N303" s="1">
        <v>3207.0</v>
      </c>
      <c r="O303" s="1">
        <v>0.0</v>
      </c>
      <c r="P303" s="1">
        <v>152.0</v>
      </c>
    </row>
    <row r="304">
      <c r="A304" s="1" t="s">
        <v>1753</v>
      </c>
      <c r="B304" s="1">
        <v>33441.0</v>
      </c>
      <c r="C304" s="1" t="s">
        <v>1754</v>
      </c>
      <c r="D304" s="2" t="s">
        <v>1755</v>
      </c>
      <c r="E304" s="1" t="s">
        <v>1756</v>
      </c>
      <c r="F304" s="1" t="s">
        <v>1757</v>
      </c>
      <c r="G304" s="1">
        <v>82.0</v>
      </c>
      <c r="H304" s="1" t="s">
        <v>77</v>
      </c>
      <c r="I304" s="1">
        <v>223.0</v>
      </c>
      <c r="J304" s="1">
        <v>3073.0</v>
      </c>
      <c r="K304" s="1">
        <v>1895.0</v>
      </c>
      <c r="L304" s="1">
        <f t="shared" si="1"/>
        <v>0.6166612431</v>
      </c>
      <c r="M304" s="1" t="s">
        <v>1758</v>
      </c>
      <c r="N304" s="1">
        <v>3678.0</v>
      </c>
      <c r="O304" s="1">
        <v>0.0</v>
      </c>
      <c r="P304" s="1">
        <v>1081.0</v>
      </c>
    </row>
    <row r="305">
      <c r="A305" s="1" t="s">
        <v>1759</v>
      </c>
      <c r="B305" s="1">
        <v>33416.0</v>
      </c>
      <c r="C305" s="1" t="s">
        <v>1760</v>
      </c>
      <c r="D305" s="2" t="s">
        <v>1761</v>
      </c>
      <c r="E305" s="1" t="s">
        <v>1762</v>
      </c>
      <c r="F305" s="1" t="s">
        <v>1763</v>
      </c>
      <c r="G305" s="1">
        <v>185.0</v>
      </c>
      <c r="H305" s="1" t="s">
        <v>77</v>
      </c>
      <c r="I305" s="1">
        <v>676.0</v>
      </c>
      <c r="J305" s="1">
        <v>2278.0</v>
      </c>
      <c r="K305" s="1">
        <v>1906.0</v>
      </c>
      <c r="L305" s="1">
        <f t="shared" si="1"/>
        <v>0.8366988586</v>
      </c>
      <c r="M305" s="1" t="s">
        <v>1764</v>
      </c>
      <c r="N305" s="1">
        <v>2456.0</v>
      </c>
      <c r="O305" s="1">
        <v>0.0</v>
      </c>
      <c r="P305" s="1">
        <v>9.0</v>
      </c>
    </row>
    <row r="306">
      <c r="A306" s="1" t="s">
        <v>1765</v>
      </c>
      <c r="B306" s="1">
        <v>33407.0</v>
      </c>
      <c r="C306" s="1" t="s">
        <v>1766</v>
      </c>
      <c r="D306" s="2" t="s">
        <v>1767</v>
      </c>
      <c r="E306" s="1" t="s">
        <v>1768</v>
      </c>
      <c r="F306" s="1" t="s">
        <v>1769</v>
      </c>
      <c r="G306" s="1">
        <v>24.0</v>
      </c>
      <c r="H306" s="1" t="s">
        <v>207</v>
      </c>
      <c r="I306" s="1">
        <v>115.0</v>
      </c>
      <c r="J306" s="1">
        <v>260.0</v>
      </c>
      <c r="K306" s="1">
        <v>144.0</v>
      </c>
      <c r="L306" s="1">
        <f t="shared" si="1"/>
        <v>0.5538461538</v>
      </c>
      <c r="M306" s="1" t="s">
        <v>1770</v>
      </c>
      <c r="N306" s="1">
        <v>1565.0</v>
      </c>
      <c r="O306" s="1">
        <v>0.0</v>
      </c>
      <c r="P306" s="1">
        <v>536.0</v>
      </c>
    </row>
    <row r="307">
      <c r="A307" s="1" t="s">
        <v>1771</v>
      </c>
      <c r="B307" s="1">
        <v>33330.0</v>
      </c>
      <c r="C307" s="1" t="s">
        <v>1772</v>
      </c>
      <c r="D307" s="2" t="s">
        <v>1773</v>
      </c>
      <c r="E307" s="1" t="s">
        <v>1774</v>
      </c>
      <c r="F307" s="1" t="s">
        <v>1775</v>
      </c>
      <c r="G307" s="1">
        <v>40.0</v>
      </c>
      <c r="H307" s="1" t="s">
        <v>1776</v>
      </c>
      <c r="I307" s="1">
        <v>709.0</v>
      </c>
      <c r="J307" s="1">
        <v>3137.0</v>
      </c>
      <c r="K307" s="1">
        <v>3059.0</v>
      </c>
      <c r="L307" s="1">
        <f t="shared" si="1"/>
        <v>0.9751354798</v>
      </c>
      <c r="M307" s="1" t="s">
        <v>1777</v>
      </c>
      <c r="N307" s="1">
        <v>4104.0</v>
      </c>
      <c r="O307" s="1">
        <v>0.0</v>
      </c>
      <c r="P307" s="1">
        <v>857.0</v>
      </c>
    </row>
    <row r="308">
      <c r="A308" s="1" t="s">
        <v>1778</v>
      </c>
      <c r="B308" s="1">
        <v>33286.0</v>
      </c>
      <c r="C308" s="1" t="s">
        <v>1779</v>
      </c>
      <c r="D308" s="2" t="s">
        <v>1780</v>
      </c>
      <c r="E308" s="1" t="s">
        <v>1781</v>
      </c>
      <c r="F308" s="1" t="s">
        <v>1782</v>
      </c>
      <c r="G308" s="1">
        <v>0.0</v>
      </c>
      <c r="I308" s="1">
        <v>614.0</v>
      </c>
      <c r="J308" s="1">
        <v>113.0</v>
      </c>
      <c r="K308" s="1">
        <v>110.0</v>
      </c>
      <c r="L308" s="1">
        <f t="shared" si="1"/>
        <v>0.9734513274</v>
      </c>
      <c r="N308" s="1">
        <v>2969.0</v>
      </c>
      <c r="O308" s="1">
        <v>0.0</v>
      </c>
    </row>
    <row r="309">
      <c r="A309" s="1" t="s">
        <v>1783</v>
      </c>
      <c r="B309" s="1">
        <v>33209.0</v>
      </c>
      <c r="C309" s="1" t="s">
        <v>1784</v>
      </c>
      <c r="D309" s="2" t="s">
        <v>1785</v>
      </c>
      <c r="E309" s="1" t="s">
        <v>1786</v>
      </c>
      <c r="F309" s="1" t="s">
        <v>1787</v>
      </c>
      <c r="G309" s="1">
        <v>2.0</v>
      </c>
      <c r="H309" s="1" t="s">
        <v>60</v>
      </c>
      <c r="I309" s="1">
        <v>70.0</v>
      </c>
      <c r="J309" s="1">
        <v>0.0</v>
      </c>
      <c r="K309" s="1">
        <v>0.0</v>
      </c>
      <c r="L309" s="1" t="str">
        <f t="shared" si="1"/>
        <v/>
      </c>
      <c r="M309" s="1" t="s">
        <v>1788</v>
      </c>
      <c r="N309" s="1">
        <v>3779.0</v>
      </c>
      <c r="O309" s="1">
        <v>0.0</v>
      </c>
      <c r="P309" s="1">
        <v>2061.0</v>
      </c>
    </row>
    <row r="310">
      <c r="A310" s="1" t="s">
        <v>1789</v>
      </c>
      <c r="B310" s="1">
        <v>33158.0</v>
      </c>
      <c r="C310" s="1" t="s">
        <v>1790</v>
      </c>
      <c r="D310" s="2" t="s">
        <v>1791</v>
      </c>
      <c r="E310" s="1" t="s">
        <v>1792</v>
      </c>
      <c r="F310" s="1" t="s">
        <v>1793</v>
      </c>
      <c r="G310" s="1">
        <v>264.0</v>
      </c>
      <c r="H310" s="1" t="s">
        <v>799</v>
      </c>
      <c r="I310" s="1">
        <v>8198.0</v>
      </c>
      <c r="J310" s="1">
        <v>3623.0</v>
      </c>
      <c r="K310" s="1">
        <v>3594.0</v>
      </c>
      <c r="L310" s="1">
        <f t="shared" si="1"/>
        <v>0.9919955838</v>
      </c>
      <c r="M310" s="1" t="s">
        <v>1794</v>
      </c>
      <c r="N310" s="1">
        <v>2363.0</v>
      </c>
      <c r="O310" s="1">
        <v>0.0</v>
      </c>
      <c r="P310" s="1">
        <v>2.0</v>
      </c>
    </row>
    <row r="311">
      <c r="A311" s="1" t="s">
        <v>1795</v>
      </c>
      <c r="B311" s="1">
        <v>33146.0</v>
      </c>
      <c r="C311" s="1" t="s">
        <v>1796</v>
      </c>
      <c r="D311" s="2" t="s">
        <v>1797</v>
      </c>
      <c r="E311" s="1" t="s">
        <v>1798</v>
      </c>
      <c r="F311" s="1" t="s">
        <v>1799</v>
      </c>
      <c r="G311" s="1">
        <v>14.0</v>
      </c>
      <c r="H311" s="1" t="s">
        <v>77</v>
      </c>
      <c r="I311" s="1">
        <v>144.0</v>
      </c>
      <c r="J311" s="1">
        <v>1037.0</v>
      </c>
      <c r="K311" s="1">
        <v>483.0</v>
      </c>
      <c r="L311" s="1">
        <f t="shared" si="1"/>
        <v>0.4657666345</v>
      </c>
      <c r="M311" s="1" t="s">
        <v>1800</v>
      </c>
      <c r="N311" s="1">
        <v>1346.0</v>
      </c>
      <c r="O311" s="1">
        <v>0.0</v>
      </c>
      <c r="P311" s="1">
        <v>467.0</v>
      </c>
    </row>
    <row r="312">
      <c r="A312" s="1" t="s">
        <v>1801</v>
      </c>
      <c r="B312" s="1">
        <v>33128.0</v>
      </c>
      <c r="C312" s="1" t="s">
        <v>1802</v>
      </c>
      <c r="D312" s="2" t="s">
        <v>1803</v>
      </c>
      <c r="E312" s="1" t="s">
        <v>1804</v>
      </c>
      <c r="F312" s="1" t="s">
        <v>541</v>
      </c>
      <c r="G312" s="1">
        <v>43.0</v>
      </c>
      <c r="H312" s="1" t="s">
        <v>156</v>
      </c>
      <c r="I312" s="1">
        <v>552.0</v>
      </c>
      <c r="J312" s="1">
        <v>1463.0</v>
      </c>
      <c r="K312" s="1">
        <v>1435.0</v>
      </c>
      <c r="L312" s="1">
        <f t="shared" si="1"/>
        <v>0.980861244</v>
      </c>
      <c r="M312" s="1" t="s">
        <v>1805</v>
      </c>
      <c r="N312" s="1">
        <v>2149.0</v>
      </c>
      <c r="O312" s="1">
        <v>0.0</v>
      </c>
      <c r="P312" s="1">
        <v>86.0</v>
      </c>
    </row>
    <row r="313">
      <c r="A313" s="1" t="s">
        <v>1806</v>
      </c>
      <c r="B313" s="1">
        <v>33087.0</v>
      </c>
      <c r="C313" s="1" t="s">
        <v>1807</v>
      </c>
      <c r="D313" s="2" t="s">
        <v>1808</v>
      </c>
      <c r="E313" s="1" t="s">
        <v>1809</v>
      </c>
      <c r="F313" s="1" t="s">
        <v>1810</v>
      </c>
      <c r="G313" s="1">
        <v>0.0</v>
      </c>
      <c r="H313" s="1" t="s">
        <v>60</v>
      </c>
      <c r="I313" s="1">
        <v>28.0</v>
      </c>
      <c r="J313" s="1">
        <v>49.0</v>
      </c>
      <c r="K313" s="1">
        <v>4.0</v>
      </c>
      <c r="L313" s="1">
        <f t="shared" si="1"/>
        <v>0.08163265306</v>
      </c>
      <c r="N313" s="1">
        <v>2141.0</v>
      </c>
      <c r="O313" s="1">
        <v>0.0</v>
      </c>
    </row>
    <row r="314">
      <c r="A314" s="1" t="s">
        <v>1811</v>
      </c>
      <c r="B314" s="1">
        <v>33031.0</v>
      </c>
      <c r="C314" s="1" t="s">
        <v>1812</v>
      </c>
      <c r="D314" s="2" t="s">
        <v>1813</v>
      </c>
      <c r="E314" s="1" t="s">
        <v>1814</v>
      </c>
      <c r="F314" s="1" t="s">
        <v>1815</v>
      </c>
      <c r="G314" s="1">
        <v>0.0</v>
      </c>
      <c r="H314" s="1" t="s">
        <v>77</v>
      </c>
      <c r="I314" s="1">
        <v>449.0</v>
      </c>
      <c r="J314" s="1">
        <v>870.0</v>
      </c>
      <c r="K314" s="1">
        <v>843.0</v>
      </c>
      <c r="L314" s="1">
        <f t="shared" si="1"/>
        <v>0.9689655172</v>
      </c>
      <c r="N314" s="1">
        <v>3323.0</v>
      </c>
      <c r="O314" s="1">
        <v>0.0</v>
      </c>
    </row>
    <row r="315">
      <c r="A315" s="1" t="s">
        <v>1816</v>
      </c>
      <c r="B315" s="1">
        <v>32925.0</v>
      </c>
      <c r="C315" s="1" t="s">
        <v>1817</v>
      </c>
      <c r="D315" s="2" t="s">
        <v>1818</v>
      </c>
      <c r="E315" s="1" t="s">
        <v>1819</v>
      </c>
      <c r="F315" s="1" t="s">
        <v>27</v>
      </c>
      <c r="G315" s="1">
        <v>191.0</v>
      </c>
      <c r="H315" s="1" t="s">
        <v>207</v>
      </c>
      <c r="I315" s="1">
        <v>191.0</v>
      </c>
      <c r="J315" s="1">
        <v>2155.0</v>
      </c>
      <c r="K315" s="1">
        <v>1878.0</v>
      </c>
      <c r="L315" s="1">
        <f t="shared" si="1"/>
        <v>0.8714617169</v>
      </c>
      <c r="M315" s="1" t="s">
        <v>1820</v>
      </c>
      <c r="N315" s="1">
        <v>2263.0</v>
      </c>
      <c r="O315" s="1">
        <v>0.0</v>
      </c>
      <c r="P315" s="1">
        <v>8.0</v>
      </c>
    </row>
    <row r="316">
      <c r="A316" s="1" t="s">
        <v>1821</v>
      </c>
      <c r="B316" s="1">
        <v>32906.0</v>
      </c>
      <c r="C316" s="1" t="s">
        <v>1822</v>
      </c>
      <c r="D316" s="2" t="s">
        <v>1823</v>
      </c>
      <c r="E316" s="1" t="s">
        <v>1824</v>
      </c>
      <c r="F316" s="1" t="s">
        <v>1825</v>
      </c>
      <c r="G316" s="1">
        <v>39.0</v>
      </c>
      <c r="H316" s="1" t="s">
        <v>156</v>
      </c>
      <c r="I316" s="1">
        <v>407.0</v>
      </c>
      <c r="J316" s="1">
        <v>4142.0</v>
      </c>
      <c r="K316" s="1">
        <v>3758.0</v>
      </c>
      <c r="L316" s="1">
        <f t="shared" si="1"/>
        <v>0.9072911637</v>
      </c>
      <c r="M316" s="1" t="s">
        <v>1826</v>
      </c>
      <c r="N316" s="1">
        <v>3335.0</v>
      </c>
      <c r="O316" s="1">
        <v>0.0</v>
      </c>
      <c r="P316" s="1">
        <v>113.0</v>
      </c>
    </row>
    <row r="317">
      <c r="A317" s="1" t="s">
        <v>1827</v>
      </c>
      <c r="B317" s="1">
        <v>32866.0</v>
      </c>
      <c r="C317" s="1" t="s">
        <v>1828</v>
      </c>
      <c r="D317" s="2" t="s">
        <v>1829</v>
      </c>
      <c r="E317" s="1" t="s">
        <v>1830</v>
      </c>
      <c r="F317" s="1" t="s">
        <v>1831</v>
      </c>
      <c r="G317" s="1">
        <v>684.0</v>
      </c>
      <c r="H317" s="1" t="s">
        <v>21</v>
      </c>
      <c r="I317" s="1">
        <v>8952.0</v>
      </c>
      <c r="J317" s="1">
        <v>14499.0</v>
      </c>
      <c r="K317" s="1">
        <v>11664.0</v>
      </c>
      <c r="L317" s="1">
        <f t="shared" si="1"/>
        <v>0.8044692737</v>
      </c>
      <c r="M317" s="1" t="s">
        <v>1832</v>
      </c>
      <c r="N317" s="1">
        <v>2655.0</v>
      </c>
      <c r="O317" s="1">
        <v>0.0</v>
      </c>
      <c r="P317" s="1">
        <v>3.0</v>
      </c>
    </row>
    <row r="318">
      <c r="A318" s="1" t="s">
        <v>1833</v>
      </c>
      <c r="B318" s="1">
        <v>32858.0</v>
      </c>
      <c r="C318" s="1" t="s">
        <v>1834</v>
      </c>
      <c r="D318" s="2" t="s">
        <v>1835</v>
      </c>
      <c r="E318" s="1" t="s">
        <v>1836</v>
      </c>
      <c r="F318" s="1" t="s">
        <v>1837</v>
      </c>
      <c r="G318" s="1">
        <v>7.0</v>
      </c>
      <c r="H318" s="1" t="s">
        <v>1838</v>
      </c>
      <c r="I318" s="1">
        <v>16.0</v>
      </c>
      <c r="J318" s="1">
        <v>197.0</v>
      </c>
      <c r="K318" s="1">
        <v>137.0</v>
      </c>
      <c r="L318" s="1">
        <f t="shared" si="1"/>
        <v>0.6954314721</v>
      </c>
      <c r="M318" s="1" t="s">
        <v>1839</v>
      </c>
      <c r="N318" s="1">
        <v>2087.0</v>
      </c>
      <c r="O318" s="1">
        <v>0.0</v>
      </c>
      <c r="P318" s="1">
        <v>1989.0</v>
      </c>
    </row>
    <row r="319">
      <c r="A319" s="1" t="s">
        <v>1840</v>
      </c>
      <c r="B319" s="1">
        <v>32806.0</v>
      </c>
      <c r="C319" s="1" t="s">
        <v>1841</v>
      </c>
      <c r="D319" s="2" t="s">
        <v>1842</v>
      </c>
      <c r="E319" s="1" t="s">
        <v>1843</v>
      </c>
      <c r="F319" s="1" t="s">
        <v>1844</v>
      </c>
      <c r="G319" s="1">
        <v>14.0</v>
      </c>
      <c r="H319" s="1" t="s">
        <v>84</v>
      </c>
      <c r="I319" s="1">
        <v>1087.0</v>
      </c>
      <c r="J319" s="1">
        <v>4781.0</v>
      </c>
      <c r="K319" s="1">
        <v>3890.0</v>
      </c>
      <c r="L319" s="1">
        <f t="shared" si="1"/>
        <v>0.8136373144</v>
      </c>
      <c r="M319" s="1" t="s">
        <v>1845</v>
      </c>
      <c r="N319" s="1">
        <v>3269.0</v>
      </c>
      <c r="O319" s="1">
        <v>0.0</v>
      </c>
      <c r="P319" s="1">
        <v>1958.0</v>
      </c>
    </row>
    <row r="320">
      <c r="A320" s="1" t="s">
        <v>1846</v>
      </c>
      <c r="B320" s="1">
        <v>32805.0</v>
      </c>
      <c r="C320" s="1" t="s">
        <v>1847</v>
      </c>
      <c r="D320" s="2" t="s">
        <v>1848</v>
      </c>
      <c r="E320" s="1" t="s">
        <v>1849</v>
      </c>
      <c r="F320" s="1" t="s">
        <v>1850</v>
      </c>
      <c r="G320" s="1">
        <v>181.0</v>
      </c>
      <c r="H320" s="1" t="s">
        <v>1109</v>
      </c>
      <c r="I320" s="1">
        <v>242.0</v>
      </c>
      <c r="J320" s="1">
        <v>2406.0</v>
      </c>
      <c r="K320" s="1">
        <v>2353.0</v>
      </c>
      <c r="L320" s="1">
        <f t="shared" si="1"/>
        <v>0.9779717373</v>
      </c>
      <c r="M320" s="1" t="s">
        <v>1851</v>
      </c>
      <c r="N320" s="1">
        <v>3539.0</v>
      </c>
      <c r="O320" s="1">
        <v>0.0</v>
      </c>
      <c r="P320" s="1">
        <v>67.0</v>
      </c>
    </row>
    <row r="321">
      <c r="A321" s="1" t="s">
        <v>1852</v>
      </c>
      <c r="B321" s="1">
        <v>32771.0</v>
      </c>
      <c r="C321" s="1" t="s">
        <v>1853</v>
      </c>
      <c r="D321" s="2" t="s">
        <v>1854</v>
      </c>
      <c r="E321" s="1" t="s">
        <v>1855</v>
      </c>
      <c r="F321" s="1" t="s">
        <v>1856</v>
      </c>
      <c r="G321" s="1">
        <v>122.0</v>
      </c>
      <c r="H321" s="1" t="s">
        <v>1857</v>
      </c>
      <c r="I321" s="1">
        <v>3345.0</v>
      </c>
      <c r="J321" s="1">
        <v>3920.0</v>
      </c>
      <c r="K321" s="1">
        <v>3647.0</v>
      </c>
      <c r="L321" s="1">
        <f t="shared" si="1"/>
        <v>0.9303571429</v>
      </c>
      <c r="M321" s="1" t="s">
        <v>1858</v>
      </c>
      <c r="N321" s="1">
        <v>2838.0</v>
      </c>
      <c r="O321" s="1">
        <v>0.0</v>
      </c>
      <c r="P321" s="1">
        <v>2.0</v>
      </c>
    </row>
    <row r="322">
      <c r="A322" s="1" t="s">
        <v>1859</v>
      </c>
      <c r="B322" s="1">
        <v>32767.0</v>
      </c>
      <c r="C322" s="1" t="s">
        <v>1860</v>
      </c>
      <c r="D322" s="2" t="s">
        <v>1861</v>
      </c>
      <c r="E322" s="1" t="s">
        <v>1862</v>
      </c>
      <c r="F322" s="1" t="s">
        <v>1863</v>
      </c>
      <c r="G322" s="1">
        <v>66.0</v>
      </c>
      <c r="H322" s="1" t="s">
        <v>278</v>
      </c>
      <c r="I322" s="1">
        <v>437.0</v>
      </c>
      <c r="J322" s="1">
        <v>1369.0</v>
      </c>
      <c r="K322" s="1">
        <v>1248.0</v>
      </c>
      <c r="L322" s="1">
        <f t="shared" si="1"/>
        <v>0.911614317</v>
      </c>
      <c r="M322" s="1" t="s">
        <v>1864</v>
      </c>
      <c r="N322" s="1">
        <v>2358.0</v>
      </c>
      <c r="O322" s="1">
        <v>0.0</v>
      </c>
      <c r="P322" s="1">
        <v>439.0</v>
      </c>
    </row>
    <row r="323">
      <c r="A323" s="1" t="s">
        <v>1865</v>
      </c>
      <c r="B323" s="1">
        <v>32756.0</v>
      </c>
      <c r="C323" s="1" t="s">
        <v>1866</v>
      </c>
      <c r="D323" s="2" t="s">
        <v>1867</v>
      </c>
      <c r="E323" s="1" t="s">
        <v>1868</v>
      </c>
      <c r="F323" s="1" t="s">
        <v>1869</v>
      </c>
      <c r="G323" s="1">
        <v>0.0</v>
      </c>
      <c r="H323" s="1" t="s">
        <v>143</v>
      </c>
      <c r="I323" s="1">
        <v>0.0</v>
      </c>
      <c r="J323" s="1">
        <v>371.0</v>
      </c>
      <c r="K323" s="1">
        <v>255.0</v>
      </c>
      <c r="L323" s="1">
        <f t="shared" si="1"/>
        <v>0.6873315364</v>
      </c>
      <c r="N323" s="1">
        <v>3810.0</v>
      </c>
      <c r="O323" s="1">
        <v>0.0</v>
      </c>
    </row>
    <row r="324">
      <c r="A324" s="1" t="s">
        <v>1870</v>
      </c>
      <c r="B324" s="1">
        <v>32730.0</v>
      </c>
      <c r="C324" s="1" t="s">
        <v>1871</v>
      </c>
      <c r="D324" s="2" t="s">
        <v>1872</v>
      </c>
      <c r="E324" s="1" t="s">
        <v>1873</v>
      </c>
      <c r="F324" s="1" t="s">
        <v>1874</v>
      </c>
      <c r="G324" s="1">
        <v>98.0</v>
      </c>
      <c r="H324" s="1" t="s">
        <v>112</v>
      </c>
      <c r="I324" s="1">
        <v>17.0</v>
      </c>
      <c r="J324" s="1">
        <v>933.0</v>
      </c>
      <c r="K324" s="1">
        <v>781.0</v>
      </c>
      <c r="L324" s="1">
        <f t="shared" si="1"/>
        <v>0.8370846731</v>
      </c>
      <c r="M324" s="1" t="s">
        <v>1875</v>
      </c>
      <c r="N324" s="1">
        <v>1918.0</v>
      </c>
      <c r="O324" s="1">
        <v>0.0</v>
      </c>
      <c r="P324" s="1">
        <v>21.0</v>
      </c>
    </row>
    <row r="325">
      <c r="A325" s="1" t="s">
        <v>1876</v>
      </c>
      <c r="B325" s="1">
        <v>32726.0</v>
      </c>
      <c r="C325" s="1" t="s">
        <v>1877</v>
      </c>
      <c r="D325" s="2" t="s">
        <v>1878</v>
      </c>
      <c r="E325" s="1" t="s">
        <v>1879</v>
      </c>
      <c r="F325" s="1" t="s">
        <v>1880</v>
      </c>
      <c r="G325" s="1">
        <v>26.0</v>
      </c>
      <c r="H325" s="1" t="s">
        <v>21</v>
      </c>
      <c r="I325" s="1">
        <v>904.0</v>
      </c>
      <c r="J325" s="1">
        <v>8638.0</v>
      </c>
      <c r="K325" s="1">
        <v>8558.0</v>
      </c>
      <c r="L325" s="1">
        <f t="shared" si="1"/>
        <v>0.9907385969</v>
      </c>
      <c r="M325" s="1" t="s">
        <v>1881</v>
      </c>
      <c r="N325" s="1">
        <v>1826.0</v>
      </c>
      <c r="O325" s="1">
        <v>0.0</v>
      </c>
      <c r="P325" s="1">
        <v>59.0</v>
      </c>
    </row>
    <row r="326">
      <c r="A326" s="1" t="s">
        <v>1882</v>
      </c>
      <c r="B326" s="1">
        <v>32642.0</v>
      </c>
      <c r="C326" s="1" t="s">
        <v>1883</v>
      </c>
      <c r="D326" s="2" t="s">
        <v>1884</v>
      </c>
      <c r="E326" s="1" t="s">
        <v>1885</v>
      </c>
      <c r="F326" s="1" t="s">
        <v>1886</v>
      </c>
      <c r="G326" s="1">
        <v>124.0</v>
      </c>
      <c r="H326" s="1" t="s">
        <v>77</v>
      </c>
      <c r="I326" s="1">
        <v>1502.0</v>
      </c>
      <c r="J326" s="1">
        <v>3950.0</v>
      </c>
      <c r="K326" s="1">
        <v>3788.0</v>
      </c>
      <c r="L326" s="1">
        <f t="shared" si="1"/>
        <v>0.9589873418</v>
      </c>
      <c r="M326" s="1" t="s">
        <v>1887</v>
      </c>
      <c r="N326" s="1">
        <v>3422.0</v>
      </c>
      <c r="O326" s="1">
        <v>0.0</v>
      </c>
      <c r="P326" s="1">
        <v>79.0</v>
      </c>
    </row>
    <row r="327">
      <c r="A327" s="1" t="s">
        <v>1888</v>
      </c>
      <c r="B327" s="1">
        <v>32631.0</v>
      </c>
      <c r="C327" s="1" t="s">
        <v>1889</v>
      </c>
      <c r="D327" s="2" t="s">
        <v>1890</v>
      </c>
      <c r="E327" s="1" t="s">
        <v>1891</v>
      </c>
      <c r="F327" s="1" t="s">
        <v>1892</v>
      </c>
      <c r="G327" s="1">
        <v>173.0</v>
      </c>
      <c r="H327" s="1" t="s">
        <v>77</v>
      </c>
      <c r="I327" s="1">
        <v>1354.0</v>
      </c>
      <c r="J327" s="1">
        <v>1548.0</v>
      </c>
      <c r="K327" s="1">
        <v>1415.0</v>
      </c>
      <c r="L327" s="1">
        <f t="shared" si="1"/>
        <v>0.9140826873</v>
      </c>
      <c r="M327" s="1" t="s">
        <v>1893</v>
      </c>
      <c r="N327" s="1">
        <v>2540.0</v>
      </c>
      <c r="O327" s="1">
        <v>0.0</v>
      </c>
      <c r="P327" s="1">
        <v>6.0</v>
      </c>
    </row>
    <row r="328">
      <c r="A328" s="1" t="s">
        <v>1894</v>
      </c>
      <c r="B328" s="1">
        <v>32601.0</v>
      </c>
      <c r="C328" s="1" t="s">
        <v>1895</v>
      </c>
      <c r="D328" s="2" t="s">
        <v>1896</v>
      </c>
      <c r="E328" s="1" t="s">
        <v>1897</v>
      </c>
      <c r="F328" s="1" t="s">
        <v>1898</v>
      </c>
      <c r="G328" s="1">
        <v>22.0</v>
      </c>
      <c r="H328" s="1" t="s">
        <v>77</v>
      </c>
      <c r="I328" s="1">
        <v>395.0</v>
      </c>
      <c r="J328" s="1">
        <v>1869.0</v>
      </c>
      <c r="K328" s="1">
        <v>1843.0</v>
      </c>
      <c r="L328" s="1">
        <f t="shared" si="1"/>
        <v>0.9860888175</v>
      </c>
      <c r="M328" s="1" t="s">
        <v>1899</v>
      </c>
      <c r="N328" s="1">
        <v>3339.0</v>
      </c>
      <c r="O328" s="1">
        <v>0.0</v>
      </c>
      <c r="P328" s="1">
        <v>1207.0</v>
      </c>
    </row>
    <row r="329">
      <c r="A329" s="1" t="s">
        <v>1900</v>
      </c>
      <c r="B329" s="1">
        <v>32599.0</v>
      </c>
      <c r="C329" s="1" t="s">
        <v>1901</v>
      </c>
      <c r="D329" s="2" t="s">
        <v>1902</v>
      </c>
      <c r="E329" s="1" t="s">
        <v>1903</v>
      </c>
      <c r="F329" s="1" t="s">
        <v>1904</v>
      </c>
      <c r="G329" s="1">
        <v>53.0</v>
      </c>
      <c r="H329" s="1" t="s">
        <v>1905</v>
      </c>
      <c r="I329" s="1">
        <v>261.0</v>
      </c>
      <c r="J329" s="1">
        <v>692.0</v>
      </c>
      <c r="K329" s="1">
        <v>355.0</v>
      </c>
      <c r="L329" s="1">
        <f t="shared" si="1"/>
        <v>0.5130057803</v>
      </c>
      <c r="M329" s="1" t="s">
        <v>1906</v>
      </c>
      <c r="N329" s="1">
        <v>498.0</v>
      </c>
      <c r="O329" s="1">
        <v>0.0</v>
      </c>
      <c r="P329" s="1">
        <v>6.0</v>
      </c>
    </row>
    <row r="330">
      <c r="A330" s="1" t="s">
        <v>1907</v>
      </c>
      <c r="B330" s="1">
        <v>32467.0</v>
      </c>
      <c r="C330" s="1" t="s">
        <v>1908</v>
      </c>
      <c r="D330" s="2" t="s">
        <v>1909</v>
      </c>
      <c r="E330" s="1" t="s">
        <v>1910</v>
      </c>
      <c r="F330" s="1" t="s">
        <v>1911</v>
      </c>
      <c r="G330" s="1">
        <v>42.0</v>
      </c>
      <c r="H330" s="1" t="s">
        <v>77</v>
      </c>
      <c r="I330" s="1">
        <v>110.0</v>
      </c>
      <c r="J330" s="1">
        <v>597.0</v>
      </c>
      <c r="K330" s="1">
        <v>595.0</v>
      </c>
      <c r="L330" s="1">
        <f t="shared" si="1"/>
        <v>0.9966499162</v>
      </c>
      <c r="M330" s="1" t="s">
        <v>1912</v>
      </c>
      <c r="N330" s="1">
        <v>2533.0</v>
      </c>
      <c r="O330" s="1">
        <v>0.0</v>
      </c>
      <c r="P330" s="1">
        <v>113.0</v>
      </c>
    </row>
    <row r="331">
      <c r="A331" s="1" t="s">
        <v>1913</v>
      </c>
      <c r="B331" s="1">
        <v>32335.0</v>
      </c>
      <c r="C331" s="1" t="s">
        <v>1914</v>
      </c>
      <c r="D331" s="2" t="s">
        <v>1915</v>
      </c>
      <c r="E331" s="1" t="s">
        <v>1916</v>
      </c>
      <c r="F331" s="1" t="s">
        <v>1917</v>
      </c>
      <c r="G331" s="1">
        <v>0.0</v>
      </c>
      <c r="I331" s="1">
        <v>69.0</v>
      </c>
      <c r="J331" s="1">
        <v>364.0</v>
      </c>
      <c r="K331" s="1">
        <v>288.0</v>
      </c>
      <c r="L331" s="1">
        <f t="shared" si="1"/>
        <v>0.7912087912</v>
      </c>
      <c r="N331" s="1">
        <v>2240.0</v>
      </c>
      <c r="O331" s="1">
        <v>0.0</v>
      </c>
    </row>
    <row r="332">
      <c r="A332" s="1" t="s">
        <v>1918</v>
      </c>
      <c r="B332" s="1">
        <v>32319.0</v>
      </c>
      <c r="C332" s="1" t="s">
        <v>1919</v>
      </c>
      <c r="D332" s="2" t="s">
        <v>1920</v>
      </c>
      <c r="E332" s="1" t="s">
        <v>1921</v>
      </c>
      <c r="F332" s="1" t="s">
        <v>1922</v>
      </c>
      <c r="G332" s="1">
        <v>0.0</v>
      </c>
      <c r="H332" s="1" t="s">
        <v>112</v>
      </c>
      <c r="I332" s="1">
        <v>498.0</v>
      </c>
      <c r="J332" s="1">
        <v>222.0</v>
      </c>
      <c r="K332" s="1">
        <v>86.0</v>
      </c>
      <c r="L332" s="1">
        <f t="shared" si="1"/>
        <v>0.3873873874</v>
      </c>
      <c r="N332" s="1">
        <v>2234.0</v>
      </c>
      <c r="O332" s="1">
        <v>0.0</v>
      </c>
    </row>
    <row r="333">
      <c r="A333" s="1" t="s">
        <v>1923</v>
      </c>
      <c r="B333" s="1">
        <v>32280.0</v>
      </c>
      <c r="C333" s="1" t="s">
        <v>1924</v>
      </c>
      <c r="D333" s="2" t="s">
        <v>1925</v>
      </c>
      <c r="E333" s="1" t="s">
        <v>1926</v>
      </c>
      <c r="F333" s="1" t="s">
        <v>1927</v>
      </c>
      <c r="G333" s="1">
        <v>24.0</v>
      </c>
      <c r="H333" s="1" t="s">
        <v>77</v>
      </c>
      <c r="I333" s="1">
        <v>507.0</v>
      </c>
      <c r="J333" s="1">
        <v>4535.0</v>
      </c>
      <c r="K333" s="1">
        <v>4313.0</v>
      </c>
      <c r="L333" s="1">
        <f t="shared" si="1"/>
        <v>0.951047409</v>
      </c>
      <c r="M333" s="1" t="s">
        <v>1928</v>
      </c>
      <c r="N333" s="1">
        <v>3816.0</v>
      </c>
      <c r="O333" s="1">
        <v>0.0</v>
      </c>
      <c r="P333" s="1">
        <v>43.0</v>
      </c>
    </row>
    <row r="334">
      <c r="A334" s="1" t="s">
        <v>1929</v>
      </c>
      <c r="B334" s="1">
        <v>32202.0</v>
      </c>
      <c r="C334" s="1" t="s">
        <v>1930</v>
      </c>
      <c r="D334" s="2" t="s">
        <v>1931</v>
      </c>
      <c r="E334" s="1" t="s">
        <v>1932</v>
      </c>
      <c r="F334" s="1" t="s">
        <v>1933</v>
      </c>
      <c r="G334" s="1">
        <v>62.0</v>
      </c>
      <c r="H334" s="1" t="s">
        <v>21</v>
      </c>
      <c r="I334" s="1">
        <v>445.0</v>
      </c>
      <c r="J334" s="1">
        <v>1209.0</v>
      </c>
      <c r="K334" s="1">
        <v>1115.0</v>
      </c>
      <c r="L334" s="1">
        <f t="shared" si="1"/>
        <v>0.9222497932</v>
      </c>
      <c r="M334" s="1" t="s">
        <v>1934</v>
      </c>
      <c r="N334" s="1">
        <v>2976.0</v>
      </c>
      <c r="O334" s="1">
        <v>0.0</v>
      </c>
      <c r="P334" s="1">
        <v>94.0</v>
      </c>
    </row>
    <row r="335">
      <c r="A335" s="1" t="s">
        <v>1935</v>
      </c>
      <c r="B335" s="1">
        <v>32187.0</v>
      </c>
      <c r="C335" s="1" t="s">
        <v>1936</v>
      </c>
      <c r="D335" s="2" t="s">
        <v>1937</v>
      </c>
      <c r="E335" s="1" t="s">
        <v>1938</v>
      </c>
      <c r="F335" s="1" t="s">
        <v>1939</v>
      </c>
      <c r="G335" s="1">
        <v>123.0</v>
      </c>
      <c r="H335" s="1" t="s">
        <v>21</v>
      </c>
      <c r="I335" s="1">
        <v>1757.0</v>
      </c>
      <c r="J335" s="1">
        <v>3289.0</v>
      </c>
      <c r="K335" s="1">
        <v>2827.0</v>
      </c>
      <c r="L335" s="1">
        <f t="shared" si="1"/>
        <v>0.8595317726</v>
      </c>
      <c r="M335" s="1" t="s">
        <v>1940</v>
      </c>
      <c r="N335" s="1">
        <v>1535.0</v>
      </c>
      <c r="O335" s="1">
        <v>0.0</v>
      </c>
      <c r="P335" s="1">
        <v>80.0</v>
      </c>
    </row>
    <row r="336">
      <c r="A336" s="1" t="s">
        <v>1941</v>
      </c>
      <c r="B336" s="1">
        <v>32128.0</v>
      </c>
      <c r="C336" s="1" t="s">
        <v>1942</v>
      </c>
      <c r="D336" s="2" t="s">
        <v>1943</v>
      </c>
      <c r="E336" s="1" t="s">
        <v>1944</v>
      </c>
      <c r="F336" s="1" t="s">
        <v>1945</v>
      </c>
      <c r="G336" s="1">
        <v>151.0</v>
      </c>
      <c r="H336" s="1" t="s">
        <v>207</v>
      </c>
      <c r="I336" s="1">
        <v>20221.0</v>
      </c>
      <c r="J336" s="1">
        <v>12507.0</v>
      </c>
      <c r="K336" s="1">
        <v>9871.0</v>
      </c>
      <c r="L336" s="1">
        <f t="shared" si="1"/>
        <v>0.7892380267</v>
      </c>
      <c r="M336" s="1" t="s">
        <v>1946</v>
      </c>
      <c r="N336" s="1">
        <v>2545.0</v>
      </c>
      <c r="O336" s="1">
        <v>0.0</v>
      </c>
      <c r="P336" s="1">
        <v>3.0</v>
      </c>
    </row>
    <row r="337">
      <c r="A337" s="1" t="s">
        <v>1947</v>
      </c>
      <c r="B337" s="1">
        <v>32075.0</v>
      </c>
      <c r="C337" s="1" t="s">
        <v>1948</v>
      </c>
      <c r="D337" s="2" t="s">
        <v>1949</v>
      </c>
      <c r="E337" s="1" t="s">
        <v>1950</v>
      </c>
      <c r="F337" s="1" t="s">
        <v>1951</v>
      </c>
      <c r="G337" s="1">
        <v>14.0</v>
      </c>
      <c r="H337" s="1" t="s">
        <v>630</v>
      </c>
      <c r="I337" s="1">
        <v>655.0</v>
      </c>
      <c r="J337" s="1">
        <v>2172.0</v>
      </c>
      <c r="K337" s="1">
        <v>1809.0</v>
      </c>
      <c r="L337" s="1">
        <f t="shared" si="1"/>
        <v>0.8328729282</v>
      </c>
      <c r="M337" s="1" t="s">
        <v>1952</v>
      </c>
      <c r="N337" s="1">
        <v>2780.0</v>
      </c>
      <c r="O337" s="1">
        <v>0.0</v>
      </c>
      <c r="P337" s="1">
        <v>2073.0</v>
      </c>
    </row>
    <row r="338">
      <c r="A338" s="1" t="s">
        <v>1953</v>
      </c>
      <c r="B338" s="1">
        <v>32059.0</v>
      </c>
      <c r="C338" s="1" t="s">
        <v>1954</v>
      </c>
      <c r="D338" s="2" t="s">
        <v>1955</v>
      </c>
      <c r="E338" s="1" t="s">
        <v>1956</v>
      </c>
      <c r="F338" s="1" t="s">
        <v>1957</v>
      </c>
      <c r="G338" s="1">
        <v>4.0</v>
      </c>
      <c r="H338" s="1" t="s">
        <v>21</v>
      </c>
      <c r="I338" s="1">
        <v>2674.0</v>
      </c>
      <c r="J338" s="1">
        <v>2019.0</v>
      </c>
      <c r="K338" s="1">
        <v>1397.0</v>
      </c>
      <c r="L338" s="1">
        <f t="shared" si="1"/>
        <v>0.6919266964</v>
      </c>
      <c r="M338" s="1" t="s">
        <v>1958</v>
      </c>
      <c r="N338" s="1">
        <v>966.0</v>
      </c>
      <c r="O338" s="1">
        <v>0.0</v>
      </c>
      <c r="P338" s="1">
        <v>49.0</v>
      </c>
    </row>
    <row r="339">
      <c r="A339" s="1" t="s">
        <v>1959</v>
      </c>
      <c r="B339" s="1">
        <v>31972.0</v>
      </c>
      <c r="C339" s="1" t="s">
        <v>1960</v>
      </c>
      <c r="D339" s="2" t="s">
        <v>1961</v>
      </c>
      <c r="E339" s="1" t="s">
        <v>1962</v>
      </c>
      <c r="F339" s="1" t="s">
        <v>1963</v>
      </c>
      <c r="G339" s="1">
        <v>0.0</v>
      </c>
      <c r="H339" s="1" t="s">
        <v>60</v>
      </c>
      <c r="I339" s="1">
        <v>32.0</v>
      </c>
      <c r="J339" s="1">
        <v>1113.0</v>
      </c>
      <c r="K339" s="1">
        <v>347.0</v>
      </c>
      <c r="L339" s="1">
        <f t="shared" si="1"/>
        <v>0.311769991</v>
      </c>
      <c r="N339" s="1">
        <v>1400.0</v>
      </c>
      <c r="O339" s="1">
        <v>0.0</v>
      </c>
    </row>
    <row r="340">
      <c r="A340" s="1" t="s">
        <v>1964</v>
      </c>
      <c r="B340" s="1">
        <v>31964.0</v>
      </c>
      <c r="C340" s="1" t="s">
        <v>1965</v>
      </c>
      <c r="D340" s="2" t="s">
        <v>1966</v>
      </c>
      <c r="E340" s="1" t="s">
        <v>1967</v>
      </c>
      <c r="F340" s="1" t="s">
        <v>1968</v>
      </c>
      <c r="G340" s="1">
        <v>0.0</v>
      </c>
      <c r="I340" s="1">
        <v>278.0</v>
      </c>
      <c r="J340" s="1">
        <v>42.0</v>
      </c>
      <c r="K340" s="1">
        <v>41.0</v>
      </c>
      <c r="L340" s="1">
        <f t="shared" si="1"/>
        <v>0.9761904762</v>
      </c>
      <c r="N340" s="1">
        <v>2253.0</v>
      </c>
      <c r="O340" s="1">
        <v>0.0</v>
      </c>
    </row>
    <row r="341">
      <c r="A341" s="1" t="s">
        <v>1969</v>
      </c>
      <c r="B341" s="1">
        <v>31904.0</v>
      </c>
      <c r="C341" s="1" t="s">
        <v>1970</v>
      </c>
      <c r="D341" s="2" t="s">
        <v>1971</v>
      </c>
      <c r="E341" s="1" t="s">
        <v>1972</v>
      </c>
      <c r="F341" s="1" t="s">
        <v>1973</v>
      </c>
      <c r="G341" s="1">
        <v>149.0</v>
      </c>
      <c r="H341" s="1" t="s">
        <v>207</v>
      </c>
      <c r="I341" s="1">
        <v>9952.0</v>
      </c>
      <c r="J341" s="1">
        <v>9468.0</v>
      </c>
      <c r="K341" s="1">
        <v>7717.0</v>
      </c>
      <c r="L341" s="1">
        <f t="shared" si="1"/>
        <v>0.815061259</v>
      </c>
      <c r="M341" s="1" t="s">
        <v>1974</v>
      </c>
      <c r="N341" s="1">
        <v>2123.0</v>
      </c>
      <c r="O341" s="1">
        <v>0.0</v>
      </c>
      <c r="P341" s="1">
        <v>7.0</v>
      </c>
    </row>
    <row r="342">
      <c r="A342" s="1" t="s">
        <v>1975</v>
      </c>
      <c r="B342" s="1">
        <v>31835.0</v>
      </c>
      <c r="C342" s="1" t="s">
        <v>1976</v>
      </c>
      <c r="D342" s="2" t="s">
        <v>1977</v>
      </c>
      <c r="E342" s="1" t="s">
        <v>1978</v>
      </c>
      <c r="F342" s="1" t="s">
        <v>1979</v>
      </c>
      <c r="G342" s="1">
        <v>0.0</v>
      </c>
      <c r="H342" s="1" t="s">
        <v>77</v>
      </c>
      <c r="I342" s="1">
        <v>912.0</v>
      </c>
      <c r="J342" s="1">
        <v>66.0</v>
      </c>
      <c r="K342" s="1">
        <v>34.0</v>
      </c>
      <c r="L342" s="1">
        <f t="shared" si="1"/>
        <v>0.5151515152</v>
      </c>
      <c r="N342" s="1">
        <v>2709.0</v>
      </c>
      <c r="O342" s="1">
        <v>0.0</v>
      </c>
    </row>
    <row r="343">
      <c r="A343" s="1" t="s">
        <v>1980</v>
      </c>
      <c r="B343" s="1">
        <v>31832.0</v>
      </c>
      <c r="C343" s="1" t="s">
        <v>1981</v>
      </c>
      <c r="D343" s="2" t="s">
        <v>1982</v>
      </c>
      <c r="E343" s="1" t="s">
        <v>1983</v>
      </c>
      <c r="F343" s="1" t="s">
        <v>1984</v>
      </c>
      <c r="G343" s="1">
        <v>92.0</v>
      </c>
      <c r="H343" s="1" t="s">
        <v>60</v>
      </c>
      <c r="I343" s="1">
        <v>28875.0</v>
      </c>
      <c r="J343" s="1">
        <v>5414.0</v>
      </c>
      <c r="K343" s="1">
        <v>4974.0</v>
      </c>
      <c r="L343" s="1">
        <f t="shared" si="1"/>
        <v>0.9187292205</v>
      </c>
      <c r="M343" s="1" t="s">
        <v>1985</v>
      </c>
      <c r="N343" s="1">
        <v>4378.0</v>
      </c>
      <c r="O343" s="1">
        <v>0.0</v>
      </c>
      <c r="P343" s="1">
        <v>10.0</v>
      </c>
    </row>
    <row r="344">
      <c r="A344" s="1" t="s">
        <v>1986</v>
      </c>
      <c r="B344" s="1">
        <v>31744.0</v>
      </c>
      <c r="C344" s="1" t="s">
        <v>1987</v>
      </c>
      <c r="D344" s="2" t="s">
        <v>1988</v>
      </c>
      <c r="E344" s="1" t="s">
        <v>1989</v>
      </c>
      <c r="F344" s="1" t="s">
        <v>1990</v>
      </c>
      <c r="G344" s="1">
        <v>0.0</v>
      </c>
      <c r="H344" s="1" t="s">
        <v>1274</v>
      </c>
      <c r="I344" s="1">
        <v>482.0</v>
      </c>
      <c r="J344" s="1">
        <v>167.0</v>
      </c>
      <c r="K344" s="1">
        <v>131.0</v>
      </c>
      <c r="L344" s="1">
        <f t="shared" si="1"/>
        <v>0.7844311377</v>
      </c>
      <c r="N344" s="1">
        <v>1756.0</v>
      </c>
      <c r="O344" s="1">
        <v>0.0</v>
      </c>
    </row>
    <row r="345">
      <c r="A345" s="1" t="s">
        <v>1991</v>
      </c>
      <c r="B345" s="1">
        <v>31693.0</v>
      </c>
      <c r="C345" s="1" t="s">
        <v>1992</v>
      </c>
      <c r="D345" s="2" t="s">
        <v>1993</v>
      </c>
      <c r="E345" s="1" t="s">
        <v>1994</v>
      </c>
      <c r="F345" s="1" t="s">
        <v>1995</v>
      </c>
      <c r="G345" s="1">
        <v>0.0</v>
      </c>
      <c r="H345" s="1" t="s">
        <v>156</v>
      </c>
      <c r="I345" s="1">
        <v>8669.0</v>
      </c>
      <c r="J345" s="1">
        <v>617.0</v>
      </c>
      <c r="K345" s="1">
        <v>588.0</v>
      </c>
      <c r="L345" s="1">
        <f t="shared" si="1"/>
        <v>0.9529983793</v>
      </c>
      <c r="N345" s="1">
        <v>3405.0</v>
      </c>
      <c r="O345" s="1">
        <v>0.0</v>
      </c>
    </row>
    <row r="346">
      <c r="A346" s="1" t="s">
        <v>1996</v>
      </c>
      <c r="B346" s="1">
        <v>31691.0</v>
      </c>
      <c r="C346" s="1" t="s">
        <v>1997</v>
      </c>
      <c r="D346" s="2" t="s">
        <v>1998</v>
      </c>
      <c r="E346" s="1" t="s">
        <v>1999</v>
      </c>
      <c r="F346" s="1" t="s">
        <v>2000</v>
      </c>
      <c r="G346" s="1">
        <v>266.0</v>
      </c>
      <c r="H346" s="1" t="s">
        <v>21</v>
      </c>
      <c r="I346" s="1">
        <v>1396.0</v>
      </c>
      <c r="J346" s="1">
        <v>4727.0</v>
      </c>
      <c r="K346" s="1">
        <v>4449.0</v>
      </c>
      <c r="L346" s="1">
        <f t="shared" si="1"/>
        <v>0.9411889147</v>
      </c>
      <c r="M346" s="1" t="s">
        <v>2001</v>
      </c>
      <c r="N346" s="1">
        <v>2047.0</v>
      </c>
      <c r="O346" s="1">
        <v>0.0</v>
      </c>
      <c r="P346" s="1">
        <v>7.0</v>
      </c>
    </row>
    <row r="347">
      <c r="A347" s="1" t="s">
        <v>2002</v>
      </c>
      <c r="B347" s="1">
        <v>31628.0</v>
      </c>
      <c r="C347" s="1" t="s">
        <v>2003</v>
      </c>
      <c r="D347" s="2" t="s">
        <v>2004</v>
      </c>
      <c r="E347" s="1" t="s">
        <v>2005</v>
      </c>
      <c r="F347" s="1" t="s">
        <v>2006</v>
      </c>
      <c r="G347" s="1">
        <v>0.0</v>
      </c>
      <c r="I347" s="1">
        <v>2.0</v>
      </c>
      <c r="J347" s="1">
        <v>58.0</v>
      </c>
      <c r="K347" s="1">
        <v>58.0</v>
      </c>
      <c r="L347" s="1">
        <f t="shared" si="1"/>
        <v>1</v>
      </c>
      <c r="N347" s="1">
        <v>1017.0</v>
      </c>
      <c r="O347" s="1">
        <v>0.0</v>
      </c>
    </row>
    <row r="348">
      <c r="A348" s="1" t="s">
        <v>2007</v>
      </c>
      <c r="B348" s="1">
        <v>31596.0</v>
      </c>
      <c r="C348" s="1" t="s">
        <v>2008</v>
      </c>
      <c r="D348" s="2" t="s">
        <v>2009</v>
      </c>
      <c r="E348" s="1" t="s">
        <v>2010</v>
      </c>
      <c r="F348" s="1" t="s">
        <v>2011</v>
      </c>
      <c r="G348" s="1">
        <v>241.0</v>
      </c>
      <c r="H348" s="1" t="s">
        <v>77</v>
      </c>
      <c r="I348" s="1">
        <v>198.0</v>
      </c>
      <c r="J348" s="1">
        <v>3451.0</v>
      </c>
      <c r="K348" s="1">
        <v>3416.0</v>
      </c>
      <c r="L348" s="1">
        <f t="shared" si="1"/>
        <v>0.9898580122</v>
      </c>
      <c r="M348" s="1" t="s">
        <v>2012</v>
      </c>
      <c r="N348" s="1">
        <v>2703.0</v>
      </c>
      <c r="O348" s="1">
        <v>0.0</v>
      </c>
      <c r="P348" s="1">
        <v>2.0</v>
      </c>
    </row>
    <row r="349">
      <c r="A349" s="1" t="s">
        <v>2013</v>
      </c>
      <c r="B349" s="1">
        <v>31574.0</v>
      </c>
      <c r="C349" s="1" t="s">
        <v>2014</v>
      </c>
      <c r="D349" s="2" t="s">
        <v>2015</v>
      </c>
      <c r="E349" s="1" t="s">
        <v>2016</v>
      </c>
      <c r="F349" s="1" t="s">
        <v>2017</v>
      </c>
      <c r="G349" s="1">
        <v>0.0</v>
      </c>
      <c r="H349" s="1" t="s">
        <v>112</v>
      </c>
      <c r="I349" s="1">
        <v>28.0</v>
      </c>
      <c r="J349" s="1">
        <v>66.0</v>
      </c>
      <c r="K349" s="1">
        <v>30.0</v>
      </c>
      <c r="L349" s="1">
        <f t="shared" si="1"/>
        <v>0.4545454545</v>
      </c>
      <c r="N349" s="1">
        <v>1534.0</v>
      </c>
      <c r="O349" s="1">
        <v>0.0</v>
      </c>
    </row>
    <row r="350">
      <c r="A350" s="1" t="s">
        <v>2018</v>
      </c>
      <c r="B350" s="1">
        <v>31554.0</v>
      </c>
      <c r="C350" s="1" t="s">
        <v>2019</v>
      </c>
      <c r="D350" s="2" t="s">
        <v>2020</v>
      </c>
      <c r="E350" s="1" t="s">
        <v>2021</v>
      </c>
      <c r="F350" s="1" t="s">
        <v>2022</v>
      </c>
      <c r="G350" s="1">
        <v>2.0</v>
      </c>
      <c r="H350" s="1" t="s">
        <v>60</v>
      </c>
      <c r="I350" s="1">
        <v>91.0</v>
      </c>
      <c r="J350" s="1">
        <v>169.0</v>
      </c>
      <c r="K350" s="1">
        <v>118.0</v>
      </c>
      <c r="L350" s="1">
        <f t="shared" si="1"/>
        <v>0.6982248521</v>
      </c>
      <c r="M350" s="1" t="s">
        <v>2023</v>
      </c>
      <c r="N350" s="1">
        <v>1823.0</v>
      </c>
      <c r="O350" s="1">
        <v>0.0</v>
      </c>
      <c r="P350" s="1">
        <v>978.0</v>
      </c>
    </row>
    <row r="351">
      <c r="A351" s="1" t="s">
        <v>2024</v>
      </c>
      <c r="B351" s="1">
        <v>31510.0</v>
      </c>
      <c r="C351" s="1" t="s">
        <v>2025</v>
      </c>
      <c r="D351" s="2" t="s">
        <v>2026</v>
      </c>
      <c r="E351" s="1" t="s">
        <v>2027</v>
      </c>
      <c r="F351" s="1" t="s">
        <v>2028</v>
      </c>
      <c r="G351" s="1">
        <v>130.0</v>
      </c>
      <c r="H351" s="1" t="s">
        <v>21</v>
      </c>
      <c r="I351" s="1">
        <v>2249.0</v>
      </c>
      <c r="J351" s="1">
        <v>8902.0</v>
      </c>
      <c r="K351" s="1">
        <v>8083.0</v>
      </c>
      <c r="L351" s="1">
        <f t="shared" si="1"/>
        <v>0.9079982027</v>
      </c>
      <c r="M351" s="1" t="s">
        <v>2029</v>
      </c>
      <c r="N351" s="1">
        <v>1600.0</v>
      </c>
      <c r="O351" s="1">
        <v>0.0</v>
      </c>
      <c r="P351" s="1">
        <v>2.0</v>
      </c>
    </row>
    <row r="352">
      <c r="A352" s="1" t="s">
        <v>2030</v>
      </c>
      <c r="B352" s="1">
        <v>31487.0</v>
      </c>
      <c r="C352" s="1" t="s">
        <v>2031</v>
      </c>
      <c r="D352" s="2" t="s">
        <v>2032</v>
      </c>
      <c r="E352" s="1" t="s">
        <v>2033</v>
      </c>
      <c r="F352" s="1" t="s">
        <v>2034</v>
      </c>
      <c r="G352" s="1">
        <v>0.0</v>
      </c>
      <c r="H352" s="1" t="s">
        <v>630</v>
      </c>
      <c r="I352" s="1">
        <v>140.0</v>
      </c>
      <c r="J352" s="1">
        <v>296.0</v>
      </c>
      <c r="K352" s="1">
        <v>112.0</v>
      </c>
      <c r="L352" s="1">
        <f t="shared" si="1"/>
        <v>0.3783783784</v>
      </c>
      <c r="N352" s="1">
        <v>2654.0</v>
      </c>
      <c r="O352" s="1">
        <v>0.0</v>
      </c>
    </row>
    <row r="353">
      <c r="A353" s="1" t="s">
        <v>2035</v>
      </c>
      <c r="B353" s="1">
        <v>31472.0</v>
      </c>
      <c r="C353" s="1" t="s">
        <v>2036</v>
      </c>
      <c r="D353" s="2" t="s">
        <v>2037</v>
      </c>
      <c r="E353" s="1" t="s">
        <v>2038</v>
      </c>
      <c r="F353" s="1" t="s">
        <v>2039</v>
      </c>
      <c r="G353" s="1">
        <v>249.0</v>
      </c>
      <c r="H353" s="1" t="s">
        <v>21</v>
      </c>
      <c r="I353" s="1">
        <v>1470.0</v>
      </c>
      <c r="J353" s="1">
        <v>499.0</v>
      </c>
      <c r="K353" s="1">
        <v>220.0</v>
      </c>
      <c r="L353" s="1">
        <f t="shared" si="1"/>
        <v>0.4408817635</v>
      </c>
      <c r="M353" s="1" t="s">
        <v>2040</v>
      </c>
      <c r="N353" s="1">
        <v>1398.0</v>
      </c>
      <c r="O353" s="1">
        <v>0.0</v>
      </c>
      <c r="P353" s="1">
        <v>97.0</v>
      </c>
    </row>
    <row r="354">
      <c r="A354" s="1" t="s">
        <v>2041</v>
      </c>
      <c r="B354" s="1">
        <v>31464.0</v>
      </c>
      <c r="C354" s="1" t="s">
        <v>2042</v>
      </c>
      <c r="D354" s="2" t="s">
        <v>2043</v>
      </c>
      <c r="E354" s="1" t="s">
        <v>2044</v>
      </c>
      <c r="F354" s="1" t="s">
        <v>2045</v>
      </c>
      <c r="G354" s="1">
        <v>43.0</v>
      </c>
      <c r="H354" s="1" t="s">
        <v>84</v>
      </c>
      <c r="I354" s="1">
        <v>630.0</v>
      </c>
      <c r="J354" s="1">
        <v>2030.0</v>
      </c>
      <c r="K354" s="1">
        <v>2007.0</v>
      </c>
      <c r="L354" s="1">
        <f t="shared" si="1"/>
        <v>0.9886699507</v>
      </c>
      <c r="M354" s="1" t="s">
        <v>2046</v>
      </c>
      <c r="N354" s="1">
        <v>3339.0</v>
      </c>
      <c r="O354" s="1">
        <v>0.0</v>
      </c>
      <c r="P354" s="1">
        <v>13.0</v>
      </c>
    </row>
    <row r="355">
      <c r="A355" s="1" t="s">
        <v>2047</v>
      </c>
      <c r="B355" s="1">
        <v>31461.0</v>
      </c>
      <c r="C355" s="1" t="s">
        <v>2048</v>
      </c>
      <c r="D355" s="2" t="s">
        <v>2049</v>
      </c>
      <c r="E355" s="1" t="s">
        <v>2050</v>
      </c>
      <c r="F355" s="1" t="s">
        <v>2051</v>
      </c>
      <c r="G355" s="1">
        <v>125.0</v>
      </c>
      <c r="H355" s="1" t="s">
        <v>338</v>
      </c>
      <c r="I355" s="1">
        <v>57.0</v>
      </c>
      <c r="J355" s="1">
        <v>2282.0</v>
      </c>
      <c r="K355" s="1">
        <v>2260.0</v>
      </c>
      <c r="L355" s="1">
        <f t="shared" si="1"/>
        <v>0.9903593339</v>
      </c>
      <c r="M355" s="1" t="s">
        <v>2052</v>
      </c>
      <c r="N355" s="1">
        <v>1122.0</v>
      </c>
      <c r="O355" s="1">
        <v>0.0</v>
      </c>
      <c r="P355" s="1">
        <v>7.0</v>
      </c>
    </row>
    <row r="356">
      <c r="A356" s="1" t="s">
        <v>2053</v>
      </c>
      <c r="B356" s="1">
        <v>31444.0</v>
      </c>
      <c r="C356" s="1" t="s">
        <v>2054</v>
      </c>
      <c r="D356" s="2" t="s">
        <v>2055</v>
      </c>
      <c r="E356" s="1" t="s">
        <v>2056</v>
      </c>
      <c r="F356" s="1" t="s">
        <v>2057</v>
      </c>
      <c r="G356" s="1">
        <v>37.0</v>
      </c>
      <c r="I356" s="1">
        <v>706.0</v>
      </c>
      <c r="J356" s="1">
        <v>240.0</v>
      </c>
      <c r="K356" s="1">
        <v>239.0</v>
      </c>
      <c r="L356" s="1">
        <f t="shared" si="1"/>
        <v>0.9958333333</v>
      </c>
      <c r="M356" s="1" t="s">
        <v>2058</v>
      </c>
      <c r="N356" s="1">
        <v>2768.0</v>
      </c>
      <c r="O356" s="1">
        <v>0.0</v>
      </c>
      <c r="P356" s="1">
        <v>156.0</v>
      </c>
    </row>
    <row r="357">
      <c r="A357" s="1" t="s">
        <v>2059</v>
      </c>
      <c r="B357" s="1">
        <v>31424.0</v>
      </c>
      <c r="C357" s="1" t="s">
        <v>2060</v>
      </c>
      <c r="D357" s="2" t="s">
        <v>2061</v>
      </c>
      <c r="E357" s="1" t="s">
        <v>2062</v>
      </c>
      <c r="F357" s="1" t="s">
        <v>2063</v>
      </c>
      <c r="G357" s="1">
        <v>91.0</v>
      </c>
      <c r="H357" s="1" t="s">
        <v>21</v>
      </c>
      <c r="I357" s="1">
        <v>250.0</v>
      </c>
      <c r="J357" s="1">
        <v>1135.0</v>
      </c>
      <c r="K357" s="1">
        <v>947.0</v>
      </c>
      <c r="L357" s="1">
        <f t="shared" si="1"/>
        <v>0.8343612335</v>
      </c>
      <c r="M357" s="1" t="s">
        <v>2064</v>
      </c>
      <c r="N357" s="1">
        <v>2608.0</v>
      </c>
      <c r="O357" s="1">
        <v>0.0</v>
      </c>
      <c r="P357" s="1">
        <v>26.0</v>
      </c>
    </row>
    <row r="358">
      <c r="A358" s="1" t="s">
        <v>2065</v>
      </c>
      <c r="B358" s="1">
        <v>31384.0</v>
      </c>
      <c r="C358" s="1" t="s">
        <v>2066</v>
      </c>
      <c r="D358" s="2" t="s">
        <v>2067</v>
      </c>
      <c r="E358" s="1" t="s">
        <v>2068</v>
      </c>
      <c r="F358" s="1" t="s">
        <v>2069</v>
      </c>
      <c r="G358" s="1">
        <v>25.0</v>
      </c>
      <c r="H358" s="1" t="s">
        <v>156</v>
      </c>
      <c r="I358" s="1">
        <v>350.0</v>
      </c>
      <c r="J358" s="1">
        <v>1238.0</v>
      </c>
      <c r="K358" s="1">
        <v>991.0</v>
      </c>
      <c r="L358" s="1">
        <f t="shared" si="1"/>
        <v>0.8004846527</v>
      </c>
      <c r="M358" s="1" t="s">
        <v>2070</v>
      </c>
      <c r="N358" s="1">
        <v>3447.0</v>
      </c>
      <c r="O358" s="1">
        <v>0.0</v>
      </c>
      <c r="P358" s="1">
        <v>6.0</v>
      </c>
    </row>
    <row r="359">
      <c r="A359" s="1" t="s">
        <v>2071</v>
      </c>
      <c r="B359" s="1">
        <v>31337.0</v>
      </c>
      <c r="C359" s="1" t="s">
        <v>2072</v>
      </c>
      <c r="D359" s="2" t="s">
        <v>2073</v>
      </c>
      <c r="E359" s="1" t="s">
        <v>2074</v>
      </c>
      <c r="F359" s="1" t="s">
        <v>2075</v>
      </c>
      <c r="G359" s="1">
        <v>330.0</v>
      </c>
      <c r="H359" s="1" t="s">
        <v>60</v>
      </c>
      <c r="I359" s="1">
        <v>359.0</v>
      </c>
      <c r="J359" s="1">
        <v>13052.0</v>
      </c>
      <c r="K359" s="1">
        <v>5229.0</v>
      </c>
      <c r="L359" s="1">
        <f t="shared" si="1"/>
        <v>0.4006282562</v>
      </c>
      <c r="M359" s="1" t="s">
        <v>2076</v>
      </c>
      <c r="N359" s="1">
        <v>2779.0</v>
      </c>
      <c r="O359" s="1">
        <v>0.0</v>
      </c>
      <c r="P359" s="1">
        <v>54.0</v>
      </c>
    </row>
    <row r="360">
      <c r="A360" s="1" t="s">
        <v>2077</v>
      </c>
      <c r="B360" s="1">
        <v>31334.0</v>
      </c>
      <c r="C360" s="1" t="s">
        <v>2078</v>
      </c>
      <c r="D360" s="2" t="s">
        <v>2079</v>
      </c>
      <c r="E360" s="1" t="s">
        <v>2080</v>
      </c>
      <c r="F360" s="1" t="s">
        <v>2081</v>
      </c>
      <c r="G360" s="1">
        <v>11.0</v>
      </c>
      <c r="H360" s="1" t="s">
        <v>143</v>
      </c>
      <c r="I360" s="1">
        <v>16.0</v>
      </c>
      <c r="J360" s="1">
        <v>0.0</v>
      </c>
      <c r="K360" s="1">
        <v>0.0</v>
      </c>
      <c r="L360" s="1" t="str">
        <f t="shared" si="1"/>
        <v/>
      </c>
      <c r="M360" s="1" t="s">
        <v>2082</v>
      </c>
      <c r="N360" s="1">
        <v>4151.0</v>
      </c>
      <c r="O360" s="1">
        <v>0.0</v>
      </c>
      <c r="P360" s="1">
        <v>2383.0</v>
      </c>
    </row>
    <row r="361">
      <c r="A361" s="1" t="s">
        <v>2083</v>
      </c>
      <c r="B361" s="1">
        <v>31279.0</v>
      </c>
      <c r="C361" s="1" t="s">
        <v>2084</v>
      </c>
      <c r="D361" s="2" t="s">
        <v>2085</v>
      </c>
      <c r="E361" s="1" t="s">
        <v>2086</v>
      </c>
      <c r="F361" s="1" t="s">
        <v>2087</v>
      </c>
      <c r="G361" s="1">
        <v>0.0</v>
      </c>
      <c r="H361" s="1" t="s">
        <v>156</v>
      </c>
      <c r="I361" s="1">
        <v>25.0</v>
      </c>
      <c r="J361" s="1">
        <v>38.0</v>
      </c>
      <c r="K361" s="1">
        <v>32.0</v>
      </c>
      <c r="L361" s="1">
        <f t="shared" si="1"/>
        <v>0.8421052632</v>
      </c>
      <c r="N361" s="1">
        <v>818.0</v>
      </c>
      <c r="O361" s="1">
        <v>0.0</v>
      </c>
    </row>
    <row r="362">
      <c r="A362" s="1" t="s">
        <v>2088</v>
      </c>
      <c r="B362" s="1">
        <v>31267.0</v>
      </c>
      <c r="C362" s="1" t="s">
        <v>2089</v>
      </c>
      <c r="D362" s="2" t="s">
        <v>2090</v>
      </c>
      <c r="E362" s="1" t="s">
        <v>2091</v>
      </c>
      <c r="F362" s="1" t="s">
        <v>2092</v>
      </c>
      <c r="G362" s="1">
        <v>116.0</v>
      </c>
      <c r="H362" s="1" t="s">
        <v>156</v>
      </c>
      <c r="I362" s="1">
        <v>85.0</v>
      </c>
      <c r="J362" s="1">
        <v>1468.0</v>
      </c>
      <c r="K362" s="1">
        <v>1258.0</v>
      </c>
      <c r="L362" s="1">
        <f t="shared" si="1"/>
        <v>0.8569482289</v>
      </c>
      <c r="M362" s="1" t="s">
        <v>2093</v>
      </c>
      <c r="N362" s="1">
        <v>2217.0</v>
      </c>
      <c r="O362" s="1">
        <v>0.0</v>
      </c>
      <c r="P362" s="1">
        <v>670.0</v>
      </c>
    </row>
    <row r="363">
      <c r="A363" s="1" t="s">
        <v>2094</v>
      </c>
      <c r="B363" s="1">
        <v>31189.0</v>
      </c>
      <c r="C363" s="1" t="s">
        <v>2095</v>
      </c>
      <c r="D363" s="2" t="s">
        <v>2096</v>
      </c>
      <c r="E363" s="1" t="s">
        <v>2097</v>
      </c>
      <c r="F363" s="1" t="s">
        <v>2098</v>
      </c>
      <c r="G363" s="1">
        <v>0.0</v>
      </c>
      <c r="H363" s="1" t="s">
        <v>77</v>
      </c>
      <c r="I363" s="1">
        <v>1103.0</v>
      </c>
      <c r="J363" s="1">
        <v>0.0</v>
      </c>
      <c r="K363" s="1">
        <v>0.0</v>
      </c>
      <c r="L363" s="1" t="str">
        <f t="shared" si="1"/>
        <v/>
      </c>
      <c r="N363" s="1">
        <v>1989.0</v>
      </c>
      <c r="O363" s="1">
        <v>0.0</v>
      </c>
    </row>
    <row r="364">
      <c r="A364" s="1" t="s">
        <v>2099</v>
      </c>
      <c r="B364" s="1">
        <v>31156.0</v>
      </c>
      <c r="C364" s="1" t="s">
        <v>2100</v>
      </c>
      <c r="D364" s="2" t="s">
        <v>2101</v>
      </c>
      <c r="E364" s="1" t="s">
        <v>2102</v>
      </c>
      <c r="F364" s="1" t="s">
        <v>2103</v>
      </c>
      <c r="G364" s="1">
        <v>259.0</v>
      </c>
      <c r="H364" s="1" t="s">
        <v>207</v>
      </c>
      <c r="I364" s="1">
        <v>18873.0</v>
      </c>
      <c r="J364" s="1">
        <v>16265.0</v>
      </c>
      <c r="K364" s="1">
        <v>15808.0</v>
      </c>
      <c r="L364" s="1">
        <f t="shared" si="1"/>
        <v>0.9719028589</v>
      </c>
      <c r="M364" s="1" t="s">
        <v>2104</v>
      </c>
      <c r="N364" s="1">
        <v>2106.0</v>
      </c>
      <c r="O364" s="1">
        <v>0.0</v>
      </c>
      <c r="P364" s="1">
        <v>7.0</v>
      </c>
    </row>
    <row r="365">
      <c r="A365" s="1" t="s">
        <v>2105</v>
      </c>
      <c r="B365" s="1">
        <v>31127.0</v>
      </c>
      <c r="C365" s="1" t="s">
        <v>2106</v>
      </c>
      <c r="D365" s="2" t="s">
        <v>2107</v>
      </c>
      <c r="E365" s="1" t="s">
        <v>2108</v>
      </c>
      <c r="F365" s="1" t="s">
        <v>2109</v>
      </c>
      <c r="G365" s="1">
        <v>0.0</v>
      </c>
      <c r="I365" s="1">
        <v>3502.0</v>
      </c>
      <c r="J365" s="1">
        <v>5487.0</v>
      </c>
      <c r="K365" s="1">
        <v>5482.0</v>
      </c>
      <c r="L365" s="1">
        <f t="shared" si="1"/>
        <v>0.9990887552</v>
      </c>
      <c r="N365" s="1">
        <v>2486.0</v>
      </c>
      <c r="O365" s="1">
        <v>0.0</v>
      </c>
    </row>
    <row r="366">
      <c r="A366" s="1" t="s">
        <v>2110</v>
      </c>
      <c r="B366" s="1">
        <v>31088.0</v>
      </c>
      <c r="C366" s="1" t="s">
        <v>2111</v>
      </c>
      <c r="D366" s="2" t="s">
        <v>2112</v>
      </c>
      <c r="E366" s="1" t="s">
        <v>2113</v>
      </c>
      <c r="F366" s="1" t="s">
        <v>2114</v>
      </c>
      <c r="G366" s="1">
        <v>0.0</v>
      </c>
      <c r="H366" s="1" t="s">
        <v>77</v>
      </c>
      <c r="I366" s="1">
        <v>109.0</v>
      </c>
      <c r="J366" s="1">
        <v>2349.0</v>
      </c>
      <c r="K366" s="1">
        <v>2228.0</v>
      </c>
      <c r="L366" s="1">
        <f t="shared" si="1"/>
        <v>0.9484887186</v>
      </c>
      <c r="N366" s="1">
        <v>3552.0</v>
      </c>
      <c r="O366" s="1">
        <v>0.0</v>
      </c>
    </row>
    <row r="367">
      <c r="A367" s="1" t="s">
        <v>2115</v>
      </c>
      <c r="B367" s="1">
        <v>31073.0</v>
      </c>
      <c r="C367" s="1" t="s">
        <v>2116</v>
      </c>
      <c r="D367" s="2" t="s">
        <v>2117</v>
      </c>
      <c r="E367" s="1" t="s">
        <v>2118</v>
      </c>
      <c r="F367" s="1" t="s">
        <v>2119</v>
      </c>
      <c r="G367" s="1">
        <v>0.0</v>
      </c>
      <c r="I367" s="1">
        <v>16.0</v>
      </c>
      <c r="J367" s="1">
        <v>238.0</v>
      </c>
      <c r="K367" s="1">
        <v>69.0</v>
      </c>
      <c r="L367" s="1">
        <f t="shared" si="1"/>
        <v>0.2899159664</v>
      </c>
      <c r="N367" s="1">
        <v>1247.0</v>
      </c>
      <c r="O367" s="1">
        <v>0.0</v>
      </c>
    </row>
    <row r="368">
      <c r="A368" s="1" t="s">
        <v>2120</v>
      </c>
      <c r="B368" s="1">
        <v>31071.0</v>
      </c>
      <c r="C368" s="1" t="s">
        <v>2121</v>
      </c>
      <c r="D368" s="2" t="s">
        <v>2122</v>
      </c>
      <c r="E368" s="1" t="s">
        <v>2123</v>
      </c>
      <c r="F368" s="1" t="s">
        <v>2124</v>
      </c>
      <c r="G368" s="1">
        <v>33.0</v>
      </c>
      <c r="H368" s="1" t="s">
        <v>630</v>
      </c>
      <c r="I368" s="1">
        <v>281.0</v>
      </c>
      <c r="J368" s="1">
        <v>587.0</v>
      </c>
      <c r="K368" s="1">
        <v>519.0</v>
      </c>
      <c r="L368" s="1">
        <f t="shared" si="1"/>
        <v>0.8841567291</v>
      </c>
      <c r="M368" s="1" t="s">
        <v>2125</v>
      </c>
      <c r="N368" s="1">
        <v>1666.0</v>
      </c>
      <c r="O368" s="1">
        <v>0.0</v>
      </c>
      <c r="P368" s="1">
        <v>20.0</v>
      </c>
    </row>
    <row r="369">
      <c r="A369" s="1" t="s">
        <v>2126</v>
      </c>
      <c r="B369" s="1">
        <v>31069.0</v>
      </c>
      <c r="C369" s="1" t="s">
        <v>2127</v>
      </c>
      <c r="D369" s="2" t="s">
        <v>2128</v>
      </c>
      <c r="E369" s="1" t="s">
        <v>2129</v>
      </c>
      <c r="F369" s="1" t="s">
        <v>2130</v>
      </c>
      <c r="G369" s="1">
        <v>0.0</v>
      </c>
      <c r="H369" s="1" t="s">
        <v>402</v>
      </c>
      <c r="I369" s="1">
        <v>119.0</v>
      </c>
      <c r="J369" s="1">
        <v>3307.0</v>
      </c>
      <c r="K369" s="1">
        <v>3258.0</v>
      </c>
      <c r="L369" s="1">
        <f t="shared" si="1"/>
        <v>0.9851829453</v>
      </c>
      <c r="N369" s="1">
        <v>4285.0</v>
      </c>
      <c r="O369" s="1">
        <v>0.0</v>
      </c>
    </row>
    <row r="370">
      <c r="A370" s="1" t="s">
        <v>2131</v>
      </c>
      <c r="B370" s="1">
        <v>31063.0</v>
      </c>
      <c r="C370" s="1" t="s">
        <v>2132</v>
      </c>
      <c r="D370" s="2" t="s">
        <v>2133</v>
      </c>
      <c r="E370" s="1" t="s">
        <v>2134</v>
      </c>
      <c r="F370" s="1" t="s">
        <v>2135</v>
      </c>
      <c r="G370" s="1">
        <v>215.0</v>
      </c>
      <c r="H370" s="1" t="s">
        <v>77</v>
      </c>
      <c r="I370" s="1">
        <v>629.0</v>
      </c>
      <c r="J370" s="1">
        <v>608.0</v>
      </c>
      <c r="K370" s="1">
        <v>588.0</v>
      </c>
      <c r="L370" s="1">
        <f t="shared" si="1"/>
        <v>0.9671052632</v>
      </c>
      <c r="M370" s="1" t="s">
        <v>2136</v>
      </c>
      <c r="N370" s="1">
        <v>1896.0</v>
      </c>
      <c r="O370" s="1">
        <v>0.0</v>
      </c>
      <c r="P370" s="1">
        <v>73.0</v>
      </c>
    </row>
    <row r="371">
      <c r="A371" s="1" t="s">
        <v>2137</v>
      </c>
      <c r="B371" s="1">
        <v>31059.0</v>
      </c>
      <c r="C371" s="1" t="s">
        <v>2138</v>
      </c>
      <c r="D371" s="2" t="s">
        <v>2139</v>
      </c>
      <c r="E371" s="1" t="s">
        <v>2140</v>
      </c>
      <c r="F371" s="1" t="s">
        <v>2141</v>
      </c>
      <c r="G371" s="1">
        <v>170.0</v>
      </c>
      <c r="H371" s="1" t="s">
        <v>21</v>
      </c>
      <c r="I371" s="1">
        <v>743.0</v>
      </c>
      <c r="J371" s="1">
        <v>2096.0</v>
      </c>
      <c r="K371" s="1">
        <v>1491.0</v>
      </c>
      <c r="L371" s="1">
        <f t="shared" si="1"/>
        <v>0.7113549618</v>
      </c>
      <c r="M371" s="1" t="s">
        <v>2142</v>
      </c>
      <c r="N371" s="1">
        <v>1898.0</v>
      </c>
      <c r="O371" s="1">
        <v>0.0</v>
      </c>
      <c r="P371" s="1">
        <v>449.0</v>
      </c>
    </row>
    <row r="372">
      <c r="A372" s="1" t="s">
        <v>2143</v>
      </c>
      <c r="B372" s="1">
        <v>31035.0</v>
      </c>
      <c r="C372" s="1" t="s">
        <v>2144</v>
      </c>
      <c r="D372" s="2" t="s">
        <v>2145</v>
      </c>
      <c r="E372" s="1" t="s">
        <v>2146</v>
      </c>
      <c r="F372" s="1" t="s">
        <v>2147</v>
      </c>
      <c r="G372" s="1">
        <v>39.0</v>
      </c>
      <c r="H372" s="1" t="s">
        <v>1274</v>
      </c>
      <c r="I372" s="1">
        <v>412.0</v>
      </c>
      <c r="J372" s="1">
        <v>3116.0</v>
      </c>
      <c r="K372" s="1">
        <v>1792.0</v>
      </c>
      <c r="L372" s="1">
        <f t="shared" si="1"/>
        <v>0.5750962773</v>
      </c>
      <c r="M372" s="1" t="s">
        <v>2148</v>
      </c>
      <c r="N372" s="1">
        <v>2075.0</v>
      </c>
      <c r="O372" s="1">
        <v>0.0</v>
      </c>
      <c r="P372" s="1">
        <v>88.0</v>
      </c>
    </row>
    <row r="373">
      <c r="A373" s="1" t="s">
        <v>2149</v>
      </c>
      <c r="B373" s="1">
        <v>31017.0</v>
      </c>
      <c r="C373" s="1" t="s">
        <v>2150</v>
      </c>
      <c r="D373" s="2" t="s">
        <v>2151</v>
      </c>
      <c r="E373" s="1" t="s">
        <v>2152</v>
      </c>
      <c r="F373" s="1" t="s">
        <v>2153</v>
      </c>
      <c r="G373" s="1">
        <v>0.0</v>
      </c>
      <c r="I373" s="1">
        <v>201.0</v>
      </c>
      <c r="J373" s="1">
        <v>80.0</v>
      </c>
      <c r="K373" s="1">
        <v>68.0</v>
      </c>
      <c r="L373" s="1">
        <f t="shared" si="1"/>
        <v>0.85</v>
      </c>
      <c r="N373" s="1">
        <v>3154.0</v>
      </c>
      <c r="O373" s="1">
        <v>0.0</v>
      </c>
    </row>
    <row r="374">
      <c r="A374" s="1" t="s">
        <v>2154</v>
      </c>
      <c r="B374" s="1">
        <v>30914.0</v>
      </c>
      <c r="C374" s="1" t="s">
        <v>2155</v>
      </c>
      <c r="D374" s="2" t="s">
        <v>2156</v>
      </c>
      <c r="E374" s="1" t="s">
        <v>2157</v>
      </c>
      <c r="F374" s="1" t="s">
        <v>2158</v>
      </c>
      <c r="G374" s="1">
        <v>687.0</v>
      </c>
      <c r="H374" s="1" t="s">
        <v>77</v>
      </c>
      <c r="I374" s="1">
        <v>32.0</v>
      </c>
      <c r="J374" s="1">
        <v>2562.0</v>
      </c>
      <c r="K374" s="1">
        <v>2270.0</v>
      </c>
      <c r="L374" s="1">
        <f t="shared" si="1"/>
        <v>0.8860265418</v>
      </c>
      <c r="M374" s="1" t="s">
        <v>2159</v>
      </c>
      <c r="N374" s="1">
        <v>2179.0</v>
      </c>
      <c r="O374" s="1">
        <v>0.0</v>
      </c>
      <c r="P374" s="1">
        <v>3.0</v>
      </c>
    </row>
    <row r="375">
      <c r="A375" s="1" t="s">
        <v>2160</v>
      </c>
      <c r="B375" s="1">
        <v>30905.0</v>
      </c>
      <c r="C375" s="1" t="s">
        <v>2161</v>
      </c>
      <c r="D375" s="2" t="s">
        <v>2162</v>
      </c>
      <c r="E375" s="1" t="s">
        <v>2163</v>
      </c>
      <c r="F375" s="1" t="s">
        <v>2164</v>
      </c>
      <c r="G375" s="1">
        <v>0.0</v>
      </c>
      <c r="I375" s="1">
        <v>1345.0</v>
      </c>
      <c r="J375" s="1">
        <v>122.0</v>
      </c>
      <c r="K375" s="1">
        <v>39.0</v>
      </c>
      <c r="L375" s="1">
        <f t="shared" si="1"/>
        <v>0.3196721311</v>
      </c>
      <c r="N375" s="1">
        <v>985.0</v>
      </c>
      <c r="O375" s="1">
        <v>0.0</v>
      </c>
    </row>
    <row r="376">
      <c r="A376" s="1" t="s">
        <v>2165</v>
      </c>
      <c r="B376" s="1">
        <v>30860.0</v>
      </c>
      <c r="C376" s="1" t="s">
        <v>2166</v>
      </c>
      <c r="D376" s="2" t="s">
        <v>2167</v>
      </c>
      <c r="E376" s="1" t="s">
        <v>2168</v>
      </c>
      <c r="F376" s="1" t="s">
        <v>2169</v>
      </c>
      <c r="G376" s="1">
        <v>0.0</v>
      </c>
      <c r="H376" s="1" t="s">
        <v>207</v>
      </c>
      <c r="I376" s="1">
        <v>592.0</v>
      </c>
      <c r="J376" s="1">
        <v>0.0</v>
      </c>
      <c r="K376" s="1">
        <v>0.0</v>
      </c>
      <c r="L376" s="1" t="str">
        <f t="shared" si="1"/>
        <v/>
      </c>
      <c r="N376" s="1">
        <v>3441.0</v>
      </c>
      <c r="O376" s="1">
        <v>0.0</v>
      </c>
    </row>
    <row r="377">
      <c r="A377" s="1" t="s">
        <v>2170</v>
      </c>
      <c r="B377" s="1">
        <v>30847.0</v>
      </c>
      <c r="C377" s="1" t="s">
        <v>2171</v>
      </c>
      <c r="D377" s="2" t="s">
        <v>2172</v>
      </c>
      <c r="E377" s="1" t="s">
        <v>2173</v>
      </c>
      <c r="F377" s="1" t="s">
        <v>2174</v>
      </c>
      <c r="G377" s="1">
        <v>0.0</v>
      </c>
      <c r="H377" s="1" t="s">
        <v>77</v>
      </c>
      <c r="I377" s="1">
        <v>193.0</v>
      </c>
      <c r="J377" s="1">
        <v>2909.0</v>
      </c>
      <c r="K377" s="1">
        <v>2209.0</v>
      </c>
      <c r="L377" s="1">
        <f t="shared" si="1"/>
        <v>0.7593674802</v>
      </c>
      <c r="N377" s="1">
        <v>2270.0</v>
      </c>
      <c r="O377" s="1">
        <v>0.0</v>
      </c>
    </row>
    <row r="378">
      <c r="A378" s="1" t="s">
        <v>2175</v>
      </c>
      <c r="B378" s="1">
        <v>30708.0</v>
      </c>
      <c r="C378" s="1" t="s">
        <v>2176</v>
      </c>
      <c r="D378" s="2" t="s">
        <v>2177</v>
      </c>
      <c r="E378" s="1" t="s">
        <v>2178</v>
      </c>
      <c r="F378" s="1" t="s">
        <v>2179</v>
      </c>
      <c r="G378" s="1">
        <v>0.0</v>
      </c>
      <c r="H378" s="1" t="s">
        <v>143</v>
      </c>
      <c r="I378" s="1">
        <v>35.0</v>
      </c>
      <c r="J378" s="1">
        <v>5213.0</v>
      </c>
      <c r="K378" s="1">
        <v>2507.0</v>
      </c>
      <c r="L378" s="1">
        <f t="shared" si="1"/>
        <v>0.4809131019</v>
      </c>
      <c r="N378" s="1">
        <v>3370.0</v>
      </c>
      <c r="O378" s="1">
        <v>0.0</v>
      </c>
    </row>
    <row r="379">
      <c r="A379" s="1" t="s">
        <v>2180</v>
      </c>
      <c r="B379" s="1">
        <v>30662.0</v>
      </c>
      <c r="C379" s="1" t="s">
        <v>2181</v>
      </c>
      <c r="D379" s="2" t="s">
        <v>2182</v>
      </c>
      <c r="E379" s="1" t="s">
        <v>2183</v>
      </c>
      <c r="F379" s="1" t="s">
        <v>2184</v>
      </c>
      <c r="G379" s="1">
        <v>61.0</v>
      </c>
      <c r="H379" s="1" t="s">
        <v>60</v>
      </c>
      <c r="I379" s="1">
        <v>963.0</v>
      </c>
      <c r="J379" s="1">
        <v>3325.0</v>
      </c>
      <c r="K379" s="1">
        <v>2691.0</v>
      </c>
      <c r="L379" s="1">
        <f t="shared" si="1"/>
        <v>0.8093233083</v>
      </c>
      <c r="M379" s="1" t="s">
        <v>2185</v>
      </c>
      <c r="N379" s="1">
        <v>668.0</v>
      </c>
      <c r="O379" s="1">
        <v>0.0</v>
      </c>
      <c r="P379" s="1">
        <v>6.0</v>
      </c>
    </row>
    <row r="380">
      <c r="A380" s="1" t="s">
        <v>2186</v>
      </c>
      <c r="B380" s="1">
        <v>30620.0</v>
      </c>
      <c r="C380" s="1" t="s">
        <v>2187</v>
      </c>
      <c r="D380" s="2" t="s">
        <v>2188</v>
      </c>
      <c r="E380" s="1" t="s">
        <v>2189</v>
      </c>
      <c r="F380" s="1" t="s">
        <v>2190</v>
      </c>
      <c r="G380" s="1">
        <v>0.0</v>
      </c>
      <c r="H380" s="1" t="s">
        <v>1147</v>
      </c>
      <c r="I380" s="1">
        <v>140.0</v>
      </c>
      <c r="J380" s="1">
        <v>38.0</v>
      </c>
      <c r="K380" s="1">
        <v>37.0</v>
      </c>
      <c r="L380" s="1">
        <f t="shared" si="1"/>
        <v>0.9736842105</v>
      </c>
      <c r="N380" s="1">
        <v>1389.0</v>
      </c>
      <c r="O380" s="1">
        <v>0.0</v>
      </c>
    </row>
    <row r="381">
      <c r="A381" s="1" t="s">
        <v>2191</v>
      </c>
      <c r="B381" s="1">
        <v>30600.0</v>
      </c>
      <c r="C381" s="1" t="s">
        <v>2192</v>
      </c>
      <c r="D381" s="2" t="s">
        <v>2193</v>
      </c>
      <c r="E381" s="1" t="s">
        <v>2194</v>
      </c>
      <c r="F381" s="1" t="s">
        <v>1071</v>
      </c>
      <c r="G381" s="1">
        <v>1.0</v>
      </c>
      <c r="H381" s="1" t="s">
        <v>60</v>
      </c>
      <c r="I381" s="1">
        <v>31.0</v>
      </c>
      <c r="J381" s="1">
        <v>674.0</v>
      </c>
      <c r="K381" s="1">
        <v>465.0</v>
      </c>
      <c r="L381" s="1">
        <f t="shared" si="1"/>
        <v>0.6899109792</v>
      </c>
      <c r="M381" s="1" t="s">
        <v>2195</v>
      </c>
      <c r="N381" s="1">
        <v>1926.0</v>
      </c>
      <c r="O381" s="1">
        <v>0.0</v>
      </c>
      <c r="P381" s="1">
        <v>1022.0</v>
      </c>
    </row>
    <row r="382">
      <c r="A382" s="1" t="s">
        <v>2196</v>
      </c>
      <c r="B382" s="1">
        <v>30576.0</v>
      </c>
      <c r="C382" s="1" t="s">
        <v>2197</v>
      </c>
      <c r="D382" s="2" t="s">
        <v>2198</v>
      </c>
      <c r="E382" s="1" t="s">
        <v>2199</v>
      </c>
      <c r="F382" s="1" t="s">
        <v>2200</v>
      </c>
      <c r="G382" s="1">
        <v>21.0</v>
      </c>
      <c r="H382" s="1" t="s">
        <v>156</v>
      </c>
      <c r="I382" s="1">
        <v>12.0</v>
      </c>
      <c r="J382" s="1">
        <v>3319.0</v>
      </c>
      <c r="K382" s="1">
        <v>3299.0</v>
      </c>
      <c r="L382" s="1">
        <f t="shared" si="1"/>
        <v>0.9939740886</v>
      </c>
      <c r="M382" s="1" t="s">
        <v>2201</v>
      </c>
      <c r="N382" s="1">
        <v>1368.0</v>
      </c>
      <c r="O382" s="1">
        <v>0.0</v>
      </c>
      <c r="P382" s="1">
        <v>17.0</v>
      </c>
    </row>
    <row r="383">
      <c r="A383" s="1" t="s">
        <v>2202</v>
      </c>
      <c r="B383" s="1">
        <v>30575.0</v>
      </c>
      <c r="C383" s="1" t="s">
        <v>2203</v>
      </c>
      <c r="D383" s="2" t="s">
        <v>2204</v>
      </c>
      <c r="E383" s="1" t="s">
        <v>2205</v>
      </c>
      <c r="F383" s="1" t="s">
        <v>2206</v>
      </c>
      <c r="G383" s="1">
        <v>29.0</v>
      </c>
      <c r="H383" s="1" t="s">
        <v>112</v>
      </c>
      <c r="I383" s="1">
        <v>112.0</v>
      </c>
      <c r="J383" s="1">
        <v>1824.0</v>
      </c>
      <c r="K383" s="1">
        <v>1801.0</v>
      </c>
      <c r="L383" s="1">
        <f t="shared" si="1"/>
        <v>0.9873903509</v>
      </c>
      <c r="M383" s="1" t="s">
        <v>2207</v>
      </c>
      <c r="N383" s="1">
        <v>1278.0</v>
      </c>
      <c r="O383" s="1">
        <v>0.0</v>
      </c>
      <c r="P383" s="1">
        <v>204.0</v>
      </c>
    </row>
    <row r="384">
      <c r="A384" s="1" t="s">
        <v>2208</v>
      </c>
      <c r="B384" s="1">
        <v>30567.0</v>
      </c>
      <c r="C384" s="1" t="s">
        <v>2209</v>
      </c>
      <c r="D384" s="2" t="s">
        <v>2210</v>
      </c>
      <c r="E384" s="1" t="s">
        <v>2211</v>
      </c>
      <c r="F384" s="1" t="s">
        <v>2212</v>
      </c>
      <c r="G384" s="1">
        <v>26.0</v>
      </c>
      <c r="H384" s="1" t="s">
        <v>1274</v>
      </c>
      <c r="I384" s="1">
        <v>60.0</v>
      </c>
      <c r="J384" s="1">
        <v>1287.0</v>
      </c>
      <c r="K384" s="1">
        <v>1028.0</v>
      </c>
      <c r="L384" s="1">
        <f t="shared" si="1"/>
        <v>0.7987567988</v>
      </c>
      <c r="M384" s="1" t="s">
        <v>2213</v>
      </c>
      <c r="N384" s="1">
        <v>2267.0</v>
      </c>
      <c r="O384" s="1">
        <v>0.0</v>
      </c>
      <c r="P384" s="1">
        <v>1016.0</v>
      </c>
    </row>
    <row r="385">
      <c r="A385" s="1" t="s">
        <v>2214</v>
      </c>
      <c r="B385" s="1">
        <v>30341.0</v>
      </c>
      <c r="C385" s="1" t="s">
        <v>2215</v>
      </c>
      <c r="D385" s="2" t="s">
        <v>2216</v>
      </c>
      <c r="E385" s="1" t="s">
        <v>2217</v>
      </c>
      <c r="F385" s="1" t="s">
        <v>2218</v>
      </c>
      <c r="G385" s="1">
        <v>45.0</v>
      </c>
      <c r="H385" s="1" t="s">
        <v>207</v>
      </c>
      <c r="I385" s="1">
        <v>240.0</v>
      </c>
      <c r="J385" s="1">
        <v>1539.0</v>
      </c>
      <c r="K385" s="1">
        <v>1474.0</v>
      </c>
      <c r="L385" s="1">
        <f t="shared" si="1"/>
        <v>0.9577647823</v>
      </c>
      <c r="M385" s="1" t="s">
        <v>2219</v>
      </c>
      <c r="N385" s="1">
        <v>1537.0</v>
      </c>
      <c r="O385" s="1">
        <v>0.0</v>
      </c>
      <c r="P385" s="1">
        <v>49.0</v>
      </c>
    </row>
    <row r="386">
      <c r="A386" s="1" t="s">
        <v>2220</v>
      </c>
      <c r="B386" s="1">
        <v>30338.0</v>
      </c>
      <c r="C386" s="1" t="s">
        <v>2221</v>
      </c>
      <c r="D386" s="2" t="s">
        <v>2222</v>
      </c>
      <c r="E386" s="1" t="s">
        <v>2223</v>
      </c>
      <c r="F386" s="1" t="s">
        <v>2224</v>
      </c>
      <c r="G386" s="1">
        <v>21.0</v>
      </c>
      <c r="H386" s="1" t="s">
        <v>84</v>
      </c>
      <c r="I386" s="1">
        <v>58.0</v>
      </c>
      <c r="J386" s="1">
        <v>684.0</v>
      </c>
      <c r="K386" s="1">
        <v>516.0</v>
      </c>
      <c r="L386" s="1">
        <f t="shared" si="1"/>
        <v>0.7543859649</v>
      </c>
      <c r="M386" s="1" t="s">
        <v>2225</v>
      </c>
      <c r="N386" s="1">
        <v>2920.0</v>
      </c>
      <c r="O386" s="1">
        <v>0.0</v>
      </c>
      <c r="P386" s="1">
        <v>548.0</v>
      </c>
    </row>
    <row r="387">
      <c r="A387" s="1" t="s">
        <v>2226</v>
      </c>
      <c r="B387" s="1">
        <v>30270.0</v>
      </c>
      <c r="C387" s="1" t="s">
        <v>2227</v>
      </c>
      <c r="D387" s="2" t="s">
        <v>2228</v>
      </c>
      <c r="E387" s="1" t="s">
        <v>2229</v>
      </c>
      <c r="F387" s="1" t="s">
        <v>2230</v>
      </c>
      <c r="G387" s="1">
        <v>44.0</v>
      </c>
      <c r="H387" s="1" t="s">
        <v>156</v>
      </c>
      <c r="I387" s="1">
        <v>402.0</v>
      </c>
      <c r="J387" s="1">
        <v>1568.0</v>
      </c>
      <c r="K387" s="1">
        <v>1375.0</v>
      </c>
      <c r="L387" s="1">
        <f t="shared" si="1"/>
        <v>0.8769132653</v>
      </c>
      <c r="M387" s="1" t="s">
        <v>2231</v>
      </c>
      <c r="N387" s="1">
        <v>1457.0</v>
      </c>
      <c r="O387" s="1">
        <v>0.0</v>
      </c>
      <c r="P387" s="1">
        <v>26.0</v>
      </c>
    </row>
    <row r="388">
      <c r="A388" s="1" t="s">
        <v>2232</v>
      </c>
      <c r="B388" s="1">
        <v>30243.0</v>
      </c>
      <c r="C388" s="1" t="s">
        <v>2233</v>
      </c>
      <c r="D388" s="2" t="s">
        <v>2234</v>
      </c>
      <c r="E388" s="1" t="s">
        <v>2235</v>
      </c>
      <c r="F388" s="1" t="s">
        <v>2236</v>
      </c>
      <c r="G388" s="1">
        <v>0.0</v>
      </c>
      <c r="H388" s="1" t="s">
        <v>77</v>
      </c>
      <c r="I388" s="1">
        <v>156.0</v>
      </c>
      <c r="J388" s="1">
        <v>60.0</v>
      </c>
      <c r="K388" s="1">
        <v>41.0</v>
      </c>
      <c r="L388" s="1">
        <f t="shared" si="1"/>
        <v>0.6833333333</v>
      </c>
      <c r="N388" s="1">
        <v>1750.0</v>
      </c>
      <c r="O388" s="1">
        <v>0.0</v>
      </c>
    </row>
    <row r="389">
      <c r="A389" s="1" t="s">
        <v>2237</v>
      </c>
      <c r="B389" s="1">
        <v>30191.0</v>
      </c>
      <c r="C389" s="1" t="s">
        <v>2238</v>
      </c>
      <c r="D389" s="2" t="s">
        <v>2239</v>
      </c>
      <c r="E389" s="1" t="s">
        <v>2240</v>
      </c>
      <c r="F389" s="1" t="s">
        <v>2241</v>
      </c>
      <c r="G389" s="1">
        <v>111.0</v>
      </c>
      <c r="H389" s="1" t="s">
        <v>2242</v>
      </c>
      <c r="I389" s="1">
        <v>7396.0</v>
      </c>
      <c r="J389" s="1">
        <v>6157.0</v>
      </c>
      <c r="K389" s="1">
        <v>5526.0</v>
      </c>
      <c r="L389" s="1">
        <f t="shared" si="1"/>
        <v>0.8975150236</v>
      </c>
      <c r="M389" s="1" t="s">
        <v>2243</v>
      </c>
      <c r="N389" s="1">
        <v>1294.0</v>
      </c>
      <c r="O389" s="1">
        <v>0.0</v>
      </c>
      <c r="P389" s="1">
        <v>3.0</v>
      </c>
    </row>
    <row r="390">
      <c r="A390" s="1" t="s">
        <v>2244</v>
      </c>
      <c r="B390" s="1">
        <v>30181.0</v>
      </c>
      <c r="C390" s="1" t="s">
        <v>2245</v>
      </c>
      <c r="D390" s="2" t="s">
        <v>2246</v>
      </c>
      <c r="E390" s="1" t="s">
        <v>2247</v>
      </c>
      <c r="F390" s="1" t="s">
        <v>2248</v>
      </c>
      <c r="G390" s="1">
        <v>473.0</v>
      </c>
      <c r="H390" s="1" t="s">
        <v>21</v>
      </c>
      <c r="I390" s="1">
        <v>1664.0</v>
      </c>
      <c r="J390" s="1">
        <v>3307.0</v>
      </c>
      <c r="K390" s="1">
        <v>3306.0</v>
      </c>
      <c r="L390" s="1">
        <f t="shared" si="1"/>
        <v>0.9996976111</v>
      </c>
      <c r="M390" s="1" t="s">
        <v>2249</v>
      </c>
      <c r="N390" s="1">
        <v>1269.0</v>
      </c>
      <c r="O390" s="1">
        <v>0.0</v>
      </c>
      <c r="P390" s="1">
        <v>10.0</v>
      </c>
    </row>
    <row r="391">
      <c r="A391" s="1" t="s">
        <v>2250</v>
      </c>
      <c r="B391" s="1">
        <v>30142.0</v>
      </c>
      <c r="C391" s="1" t="s">
        <v>2251</v>
      </c>
      <c r="D391" s="2" t="s">
        <v>2252</v>
      </c>
      <c r="E391" s="1" t="s">
        <v>2253</v>
      </c>
      <c r="F391" s="1" t="s">
        <v>2254</v>
      </c>
      <c r="G391" s="1">
        <v>9.0</v>
      </c>
      <c r="H391" s="1" t="s">
        <v>60</v>
      </c>
      <c r="I391" s="1">
        <v>1579.0</v>
      </c>
      <c r="J391" s="1">
        <v>6376.0</v>
      </c>
      <c r="K391" s="1">
        <v>6092.0</v>
      </c>
      <c r="L391" s="1">
        <f t="shared" si="1"/>
        <v>0.9554579674</v>
      </c>
      <c r="M391" s="1" t="s">
        <v>2255</v>
      </c>
      <c r="N391" s="1">
        <v>829.0</v>
      </c>
      <c r="O391" s="1">
        <v>0.0</v>
      </c>
      <c r="P391" s="1">
        <v>8.0</v>
      </c>
    </row>
    <row r="392">
      <c r="A392" s="1" t="s">
        <v>2256</v>
      </c>
      <c r="B392" s="1">
        <v>30122.0</v>
      </c>
      <c r="C392" s="1" t="s">
        <v>2257</v>
      </c>
      <c r="D392" s="2" t="s">
        <v>2258</v>
      </c>
      <c r="E392" s="1" t="s">
        <v>2259</v>
      </c>
      <c r="F392" s="1" t="s">
        <v>2260</v>
      </c>
      <c r="G392" s="1">
        <v>0.0</v>
      </c>
      <c r="H392" s="1" t="s">
        <v>60</v>
      </c>
      <c r="I392" s="1">
        <v>122.0</v>
      </c>
      <c r="J392" s="1">
        <v>212.0</v>
      </c>
      <c r="K392" s="1">
        <v>121.0</v>
      </c>
      <c r="L392" s="1">
        <f t="shared" si="1"/>
        <v>0.570754717</v>
      </c>
      <c r="N392" s="1">
        <v>1936.0</v>
      </c>
      <c r="O392" s="1">
        <v>0.0</v>
      </c>
    </row>
    <row r="393">
      <c r="A393" s="1" t="s">
        <v>2261</v>
      </c>
      <c r="B393" s="1">
        <v>30007.0</v>
      </c>
      <c r="C393" s="1" t="s">
        <v>2262</v>
      </c>
      <c r="D393" s="2" t="s">
        <v>2263</v>
      </c>
      <c r="E393" s="1" t="s">
        <v>2264</v>
      </c>
      <c r="F393" s="1" t="s">
        <v>2265</v>
      </c>
      <c r="G393" s="1">
        <v>0.0</v>
      </c>
      <c r="H393" s="1" t="s">
        <v>60</v>
      </c>
      <c r="I393" s="1">
        <v>13.0</v>
      </c>
      <c r="J393" s="1">
        <v>45.0</v>
      </c>
      <c r="K393" s="1">
        <v>37.0</v>
      </c>
      <c r="L393" s="1">
        <f t="shared" si="1"/>
        <v>0.8222222222</v>
      </c>
      <c r="N393" s="1">
        <v>1673.0</v>
      </c>
      <c r="O393" s="1">
        <v>0.0</v>
      </c>
    </row>
    <row r="394">
      <c r="A394" s="1" t="s">
        <v>2266</v>
      </c>
      <c r="B394" s="1">
        <v>29990.0</v>
      </c>
      <c r="C394" s="1" t="s">
        <v>2267</v>
      </c>
      <c r="D394" s="2" t="s">
        <v>2268</v>
      </c>
      <c r="E394" s="1" t="s">
        <v>2269</v>
      </c>
      <c r="F394" s="1" t="s">
        <v>2270</v>
      </c>
      <c r="G394" s="1">
        <v>28.0</v>
      </c>
      <c r="H394" s="1" t="s">
        <v>156</v>
      </c>
      <c r="I394" s="1">
        <v>207.0</v>
      </c>
      <c r="J394" s="1">
        <v>1167.0</v>
      </c>
      <c r="K394" s="1">
        <v>1161.0</v>
      </c>
      <c r="L394" s="1">
        <f t="shared" si="1"/>
        <v>0.9948586118</v>
      </c>
      <c r="M394" s="1" t="s">
        <v>2271</v>
      </c>
      <c r="N394" s="1">
        <v>3970.0</v>
      </c>
      <c r="O394" s="1">
        <v>0.0</v>
      </c>
      <c r="P394" s="1">
        <v>116.0</v>
      </c>
    </row>
    <row r="395">
      <c r="A395" s="1" t="s">
        <v>2272</v>
      </c>
      <c r="B395" s="1">
        <v>29822.0</v>
      </c>
      <c r="C395" s="1" t="s">
        <v>2273</v>
      </c>
      <c r="D395" s="2" t="s">
        <v>2274</v>
      </c>
      <c r="E395" s="1" t="s">
        <v>2275</v>
      </c>
      <c r="F395" s="1" t="s">
        <v>2276</v>
      </c>
      <c r="G395" s="1">
        <v>170.0</v>
      </c>
      <c r="H395" s="1" t="s">
        <v>799</v>
      </c>
      <c r="I395" s="1">
        <v>10045.0</v>
      </c>
      <c r="J395" s="1">
        <v>6904.0</v>
      </c>
      <c r="K395" s="1">
        <v>4677.0</v>
      </c>
      <c r="L395" s="1">
        <f t="shared" si="1"/>
        <v>0.677433372</v>
      </c>
      <c r="M395" s="1" t="s">
        <v>2277</v>
      </c>
      <c r="N395" s="1">
        <v>2376.0</v>
      </c>
      <c r="O395" s="1">
        <v>0.0</v>
      </c>
      <c r="P395" s="1">
        <v>91.0</v>
      </c>
    </row>
    <row r="396">
      <c r="A396" s="1" t="s">
        <v>2278</v>
      </c>
      <c r="B396" s="1">
        <v>29807.0</v>
      </c>
      <c r="C396" s="1" t="s">
        <v>2279</v>
      </c>
      <c r="D396" s="2" t="s">
        <v>2280</v>
      </c>
      <c r="E396" s="1" t="s">
        <v>2281</v>
      </c>
      <c r="F396" s="1" t="s">
        <v>2282</v>
      </c>
      <c r="G396" s="1">
        <v>0.0</v>
      </c>
      <c r="H396" s="1" t="s">
        <v>156</v>
      </c>
      <c r="I396" s="1">
        <v>2763.0</v>
      </c>
      <c r="J396" s="1">
        <v>5889.0</v>
      </c>
      <c r="K396" s="1">
        <v>5373.0</v>
      </c>
      <c r="L396" s="1">
        <f t="shared" si="1"/>
        <v>0.9123790117</v>
      </c>
      <c r="N396" s="1">
        <v>4307.0</v>
      </c>
      <c r="O396" s="1">
        <v>0.0</v>
      </c>
    </row>
    <row r="397">
      <c r="A397" s="1" t="s">
        <v>2283</v>
      </c>
      <c r="B397" s="1">
        <v>29709.0</v>
      </c>
      <c r="C397" s="1" t="s">
        <v>2284</v>
      </c>
      <c r="D397" s="2" t="s">
        <v>2285</v>
      </c>
      <c r="E397" s="1" t="s">
        <v>2286</v>
      </c>
      <c r="F397" s="1" t="s">
        <v>2287</v>
      </c>
      <c r="G397" s="1">
        <v>27.0</v>
      </c>
      <c r="H397" s="1" t="s">
        <v>2288</v>
      </c>
      <c r="I397" s="1">
        <v>252.0</v>
      </c>
      <c r="J397" s="1">
        <v>2231.0</v>
      </c>
      <c r="K397" s="1">
        <v>1458.0</v>
      </c>
      <c r="L397" s="1">
        <f t="shared" si="1"/>
        <v>0.6535186015</v>
      </c>
      <c r="M397" s="1" t="s">
        <v>2289</v>
      </c>
      <c r="N397" s="1">
        <v>3568.0</v>
      </c>
      <c r="O397" s="1">
        <v>0.0</v>
      </c>
      <c r="P397" s="1">
        <v>291.0</v>
      </c>
    </row>
    <row r="398">
      <c r="A398" s="1" t="s">
        <v>2290</v>
      </c>
      <c r="B398" s="1">
        <v>29578.0</v>
      </c>
      <c r="C398" s="1" t="s">
        <v>2291</v>
      </c>
      <c r="D398" s="2" t="s">
        <v>2292</v>
      </c>
      <c r="E398" s="1" t="s">
        <v>2293</v>
      </c>
      <c r="F398" s="1" t="s">
        <v>2294</v>
      </c>
      <c r="G398" s="1">
        <v>104.0</v>
      </c>
      <c r="H398" s="1" t="s">
        <v>21</v>
      </c>
      <c r="I398" s="1">
        <v>1021.0</v>
      </c>
      <c r="J398" s="1">
        <v>1470.0</v>
      </c>
      <c r="K398" s="1">
        <v>1136.0</v>
      </c>
      <c r="L398" s="1">
        <f t="shared" si="1"/>
        <v>0.7727891156</v>
      </c>
      <c r="M398" s="1" t="s">
        <v>2295</v>
      </c>
      <c r="N398" s="1">
        <v>2880.0</v>
      </c>
      <c r="O398" s="1">
        <v>0.0</v>
      </c>
      <c r="P398" s="1">
        <v>7.0</v>
      </c>
    </row>
    <row r="399">
      <c r="A399" s="1" t="s">
        <v>2296</v>
      </c>
      <c r="B399" s="1">
        <v>29568.0</v>
      </c>
      <c r="C399" s="1" t="s">
        <v>2297</v>
      </c>
      <c r="D399" s="2" t="s">
        <v>2298</v>
      </c>
      <c r="E399" s="1" t="s">
        <v>2299</v>
      </c>
      <c r="F399" s="1" t="s">
        <v>2300</v>
      </c>
      <c r="G399" s="1">
        <v>113.0</v>
      </c>
      <c r="H399" s="1" t="s">
        <v>207</v>
      </c>
      <c r="I399" s="1">
        <v>1434.0</v>
      </c>
      <c r="J399" s="1">
        <v>2917.0</v>
      </c>
      <c r="K399" s="1">
        <v>2547.0</v>
      </c>
      <c r="L399" s="1">
        <f t="shared" si="1"/>
        <v>0.8731573534</v>
      </c>
      <c r="M399" s="1" t="s">
        <v>2301</v>
      </c>
      <c r="N399" s="1">
        <v>1057.0</v>
      </c>
      <c r="O399" s="1">
        <v>0.0</v>
      </c>
      <c r="P399" s="1">
        <v>0.0</v>
      </c>
    </row>
    <row r="400">
      <c r="A400" s="1" t="s">
        <v>2302</v>
      </c>
      <c r="B400" s="1">
        <v>29551.0</v>
      </c>
      <c r="C400" s="1" t="s">
        <v>2303</v>
      </c>
      <c r="D400" s="2" t="s">
        <v>2304</v>
      </c>
      <c r="E400" s="1" t="s">
        <v>2305</v>
      </c>
      <c r="F400" s="1" t="s">
        <v>2306</v>
      </c>
      <c r="G400" s="1">
        <v>67.0</v>
      </c>
      <c r="H400" s="1" t="s">
        <v>21</v>
      </c>
      <c r="I400" s="1">
        <v>931.0</v>
      </c>
      <c r="J400" s="1">
        <v>1340.0</v>
      </c>
      <c r="K400" s="1">
        <v>964.0</v>
      </c>
      <c r="L400" s="1">
        <f t="shared" si="1"/>
        <v>0.7194029851</v>
      </c>
      <c r="M400" s="1" t="s">
        <v>2307</v>
      </c>
      <c r="N400" s="1">
        <v>1761.0</v>
      </c>
      <c r="O400" s="1">
        <v>0.0</v>
      </c>
      <c r="P400" s="1">
        <v>40.0</v>
      </c>
    </row>
    <row r="401">
      <c r="A401" s="1" t="s">
        <v>2308</v>
      </c>
      <c r="B401" s="1">
        <v>29526.0</v>
      </c>
      <c r="C401" s="1" t="s">
        <v>2309</v>
      </c>
      <c r="D401" s="2" t="s">
        <v>2310</v>
      </c>
      <c r="E401" s="1" t="s">
        <v>2311</v>
      </c>
      <c r="F401" s="1" t="s">
        <v>2312</v>
      </c>
      <c r="G401" s="1">
        <v>292.0</v>
      </c>
      <c r="H401" s="1" t="s">
        <v>448</v>
      </c>
      <c r="I401" s="1">
        <v>11655.0</v>
      </c>
      <c r="J401" s="1">
        <v>11622.0</v>
      </c>
      <c r="K401" s="1">
        <v>9520.0</v>
      </c>
      <c r="L401" s="1">
        <f t="shared" si="1"/>
        <v>0.8191361211</v>
      </c>
      <c r="M401" s="1" t="s">
        <v>2313</v>
      </c>
      <c r="N401" s="1">
        <v>2761.0</v>
      </c>
      <c r="O401" s="1">
        <v>0.0</v>
      </c>
      <c r="P401" s="1">
        <v>9.0</v>
      </c>
    </row>
    <row r="402">
      <c r="A402" s="1" t="s">
        <v>2314</v>
      </c>
      <c r="B402" s="1">
        <v>29446.0</v>
      </c>
      <c r="C402" s="1" t="s">
        <v>2315</v>
      </c>
      <c r="D402" s="2" t="s">
        <v>2316</v>
      </c>
      <c r="E402" s="1" t="s">
        <v>2317</v>
      </c>
      <c r="F402" s="1" t="s">
        <v>2318</v>
      </c>
      <c r="G402" s="1">
        <v>0.0</v>
      </c>
      <c r="H402" s="1" t="s">
        <v>799</v>
      </c>
      <c r="I402" s="1">
        <v>456.0</v>
      </c>
      <c r="J402" s="1">
        <v>1017.0</v>
      </c>
      <c r="K402" s="1">
        <v>906.0</v>
      </c>
      <c r="L402" s="1">
        <f t="shared" si="1"/>
        <v>0.8908554572</v>
      </c>
      <c r="N402" s="1">
        <v>3227.0</v>
      </c>
      <c r="O402" s="1">
        <v>0.0</v>
      </c>
    </row>
    <row r="403">
      <c r="A403" s="1" t="s">
        <v>2319</v>
      </c>
      <c r="B403" s="1">
        <v>29434.0</v>
      </c>
      <c r="C403" s="1" t="s">
        <v>2320</v>
      </c>
      <c r="D403" s="2" t="s">
        <v>2321</v>
      </c>
      <c r="E403" s="1" t="s">
        <v>2322</v>
      </c>
      <c r="F403" s="1" t="s">
        <v>2323</v>
      </c>
      <c r="G403" s="1">
        <v>392.0</v>
      </c>
      <c r="H403" s="1" t="s">
        <v>21</v>
      </c>
      <c r="I403" s="1">
        <v>979.0</v>
      </c>
      <c r="J403" s="1">
        <v>1016.0</v>
      </c>
      <c r="K403" s="1">
        <v>993.0</v>
      </c>
      <c r="L403" s="1">
        <f t="shared" si="1"/>
        <v>0.9773622047</v>
      </c>
      <c r="M403" s="1" t="s">
        <v>2324</v>
      </c>
      <c r="N403" s="1">
        <v>1080.0</v>
      </c>
      <c r="O403" s="1">
        <v>0.0</v>
      </c>
      <c r="P403" s="1">
        <v>1.0</v>
      </c>
    </row>
    <row r="404">
      <c r="A404" s="1" t="s">
        <v>2325</v>
      </c>
      <c r="B404" s="1">
        <v>29425.0</v>
      </c>
      <c r="C404" s="1" t="s">
        <v>2326</v>
      </c>
      <c r="D404" s="2" t="s">
        <v>2327</v>
      </c>
      <c r="E404" s="1" t="s">
        <v>2328</v>
      </c>
      <c r="F404" s="1" t="s">
        <v>2329</v>
      </c>
      <c r="G404" s="1">
        <v>177.0</v>
      </c>
      <c r="H404" s="1" t="s">
        <v>77</v>
      </c>
      <c r="I404" s="1">
        <v>1256.0</v>
      </c>
      <c r="J404" s="1">
        <v>5373.0</v>
      </c>
      <c r="K404" s="1">
        <v>4514.0</v>
      </c>
      <c r="L404" s="1">
        <f t="shared" si="1"/>
        <v>0.8401265587</v>
      </c>
      <c r="M404" s="1" t="s">
        <v>2330</v>
      </c>
      <c r="N404" s="1">
        <v>2434.0</v>
      </c>
      <c r="O404" s="1">
        <v>0.0</v>
      </c>
      <c r="P404" s="1">
        <v>49.0</v>
      </c>
    </row>
    <row r="405">
      <c r="A405" s="1" t="s">
        <v>2331</v>
      </c>
      <c r="B405" s="1">
        <v>29382.0</v>
      </c>
      <c r="C405" s="1" t="s">
        <v>2332</v>
      </c>
      <c r="D405" s="2" t="s">
        <v>2333</v>
      </c>
      <c r="E405" s="1" t="s">
        <v>2334</v>
      </c>
      <c r="F405" s="1" t="s">
        <v>2335</v>
      </c>
      <c r="G405" s="1">
        <v>2.0</v>
      </c>
      <c r="H405" s="1" t="s">
        <v>207</v>
      </c>
      <c r="I405" s="1">
        <v>549.0</v>
      </c>
      <c r="J405" s="1">
        <v>4619.0</v>
      </c>
      <c r="K405" s="1">
        <v>4473.0</v>
      </c>
      <c r="L405" s="1">
        <f t="shared" si="1"/>
        <v>0.9683914267</v>
      </c>
      <c r="M405" s="1" t="s">
        <v>2336</v>
      </c>
      <c r="N405" s="1">
        <v>3226.0</v>
      </c>
      <c r="O405" s="1">
        <v>0.0</v>
      </c>
      <c r="P405" s="1">
        <v>539.0</v>
      </c>
    </row>
    <row r="406">
      <c r="A406" s="1" t="s">
        <v>2337</v>
      </c>
      <c r="B406" s="1">
        <v>29338.0</v>
      </c>
      <c r="C406" s="1" t="s">
        <v>2338</v>
      </c>
      <c r="D406" s="2" t="s">
        <v>2339</v>
      </c>
      <c r="E406" s="1" t="s">
        <v>2340</v>
      </c>
      <c r="F406" s="1" t="s">
        <v>2341</v>
      </c>
      <c r="G406" s="1">
        <v>157.0</v>
      </c>
      <c r="H406" s="1" t="s">
        <v>338</v>
      </c>
      <c r="I406" s="1">
        <v>11523.0</v>
      </c>
      <c r="J406" s="1">
        <v>26566.0</v>
      </c>
      <c r="K406" s="1">
        <v>24229.0</v>
      </c>
      <c r="L406" s="1">
        <f t="shared" si="1"/>
        <v>0.9120304148</v>
      </c>
      <c r="M406" s="1" t="s">
        <v>2342</v>
      </c>
      <c r="N406" s="1">
        <v>3089.0</v>
      </c>
      <c r="O406" s="1">
        <v>0.0</v>
      </c>
      <c r="P406" s="1">
        <v>30.0</v>
      </c>
    </row>
    <row r="407">
      <c r="A407" s="1" t="s">
        <v>2343</v>
      </c>
      <c r="B407" s="1">
        <v>29310.0</v>
      </c>
      <c r="C407" s="1" t="s">
        <v>2344</v>
      </c>
      <c r="D407" s="2" t="s">
        <v>2345</v>
      </c>
      <c r="E407" s="1" t="s">
        <v>2346</v>
      </c>
      <c r="F407" s="1" t="s">
        <v>2347</v>
      </c>
      <c r="G407" s="1">
        <v>0.0</v>
      </c>
      <c r="I407" s="1">
        <v>86.0</v>
      </c>
      <c r="J407" s="1">
        <v>87.0</v>
      </c>
      <c r="K407" s="1">
        <v>73.0</v>
      </c>
      <c r="L407" s="1">
        <f t="shared" si="1"/>
        <v>0.8390804598</v>
      </c>
      <c r="N407" s="1">
        <v>2318.0</v>
      </c>
      <c r="O407" s="1">
        <v>1.0</v>
      </c>
    </row>
    <row r="408">
      <c r="A408" s="1" t="s">
        <v>2348</v>
      </c>
      <c r="B408" s="1">
        <v>29280.0</v>
      </c>
      <c r="C408" s="1" t="s">
        <v>2349</v>
      </c>
      <c r="D408" s="2" t="s">
        <v>2350</v>
      </c>
      <c r="E408" s="1" t="s">
        <v>2351</v>
      </c>
      <c r="F408" s="1" t="s">
        <v>2352</v>
      </c>
      <c r="G408" s="1">
        <v>76.0</v>
      </c>
      <c r="H408" s="1" t="s">
        <v>630</v>
      </c>
      <c r="I408" s="1">
        <v>2950.0</v>
      </c>
      <c r="J408" s="1">
        <v>8148.0</v>
      </c>
      <c r="K408" s="1">
        <v>8126.0</v>
      </c>
      <c r="L408" s="1">
        <f t="shared" si="1"/>
        <v>0.9972999509</v>
      </c>
      <c r="M408" s="1" t="s">
        <v>2353</v>
      </c>
      <c r="N408" s="1">
        <v>3969.0</v>
      </c>
      <c r="O408" s="1">
        <v>1.0</v>
      </c>
      <c r="P408" s="1">
        <v>44.0</v>
      </c>
    </row>
    <row r="409">
      <c r="A409" s="1" t="s">
        <v>2354</v>
      </c>
      <c r="B409" s="1">
        <v>29257.0</v>
      </c>
      <c r="C409" s="1" t="s">
        <v>2355</v>
      </c>
      <c r="D409" s="2" t="s">
        <v>2356</v>
      </c>
      <c r="E409" s="1" t="s">
        <v>2357</v>
      </c>
      <c r="F409" s="1" t="s">
        <v>2358</v>
      </c>
      <c r="G409" s="1">
        <v>0.0</v>
      </c>
      <c r="H409" s="1" t="s">
        <v>799</v>
      </c>
      <c r="I409" s="1">
        <v>197.0</v>
      </c>
      <c r="J409" s="1">
        <v>62.0</v>
      </c>
      <c r="K409" s="1">
        <v>51.0</v>
      </c>
      <c r="L409" s="1">
        <f t="shared" si="1"/>
        <v>0.8225806452</v>
      </c>
      <c r="N409" s="1">
        <v>2970.0</v>
      </c>
      <c r="O409" s="1">
        <v>0.0</v>
      </c>
    </row>
    <row r="410">
      <c r="A410" s="1" t="s">
        <v>2359</v>
      </c>
      <c r="B410" s="1">
        <v>29253.0</v>
      </c>
      <c r="C410" s="1" t="s">
        <v>2360</v>
      </c>
      <c r="D410" s="2" t="s">
        <v>2361</v>
      </c>
      <c r="E410" s="1" t="s">
        <v>2362</v>
      </c>
      <c r="F410" s="1" t="s">
        <v>2363</v>
      </c>
      <c r="G410" s="1">
        <v>136.0</v>
      </c>
      <c r="H410" s="1" t="s">
        <v>207</v>
      </c>
      <c r="I410" s="1">
        <v>793.0</v>
      </c>
      <c r="J410" s="1">
        <v>1109.0</v>
      </c>
      <c r="K410" s="1">
        <v>768.0</v>
      </c>
      <c r="L410" s="1">
        <f t="shared" si="1"/>
        <v>0.69251578</v>
      </c>
      <c r="M410" s="1" t="s">
        <v>2364</v>
      </c>
      <c r="N410" s="1">
        <v>1559.0</v>
      </c>
      <c r="O410" s="1">
        <v>0.0</v>
      </c>
      <c r="P410" s="1">
        <v>38.0</v>
      </c>
    </row>
    <row r="411">
      <c r="A411" s="1" t="s">
        <v>2365</v>
      </c>
      <c r="B411" s="1">
        <v>29206.0</v>
      </c>
      <c r="C411" s="1" t="s">
        <v>2366</v>
      </c>
      <c r="D411" s="2" t="s">
        <v>2367</v>
      </c>
      <c r="E411" s="1" t="s">
        <v>2368</v>
      </c>
      <c r="F411" s="1" t="s">
        <v>2369</v>
      </c>
      <c r="G411" s="1">
        <v>32.0</v>
      </c>
      <c r="H411" s="1" t="s">
        <v>60</v>
      </c>
      <c r="I411" s="1">
        <v>3480.0</v>
      </c>
      <c r="J411" s="1">
        <v>5032.0</v>
      </c>
      <c r="K411" s="1">
        <v>4493.0</v>
      </c>
      <c r="L411" s="1">
        <f t="shared" si="1"/>
        <v>0.8928855326</v>
      </c>
      <c r="M411" s="1" t="s">
        <v>2370</v>
      </c>
      <c r="N411" s="1">
        <v>2843.0</v>
      </c>
      <c r="O411" s="1">
        <v>0.0</v>
      </c>
      <c r="P411" s="1">
        <v>51.0</v>
      </c>
    </row>
    <row r="412">
      <c r="A412" s="1" t="s">
        <v>2371</v>
      </c>
      <c r="B412" s="1">
        <v>29139.0</v>
      </c>
      <c r="C412" s="1" t="s">
        <v>2372</v>
      </c>
      <c r="D412" s="2" t="s">
        <v>2373</v>
      </c>
      <c r="E412" s="1" t="s">
        <v>2374</v>
      </c>
      <c r="F412" s="1" t="s">
        <v>2375</v>
      </c>
      <c r="G412" s="1">
        <v>19.0</v>
      </c>
      <c r="H412" s="1" t="s">
        <v>21</v>
      </c>
      <c r="I412" s="1">
        <v>1689.0</v>
      </c>
      <c r="J412" s="1">
        <v>6963.0</v>
      </c>
      <c r="K412" s="1">
        <v>5314.0</v>
      </c>
      <c r="L412" s="1">
        <f t="shared" si="1"/>
        <v>0.7631767916</v>
      </c>
      <c r="M412" s="1" t="s">
        <v>2376</v>
      </c>
      <c r="N412" s="1">
        <v>2369.0</v>
      </c>
      <c r="O412" s="1">
        <v>0.0</v>
      </c>
      <c r="P412" s="1">
        <v>57.0</v>
      </c>
    </row>
    <row r="413">
      <c r="A413" s="1" t="s">
        <v>2377</v>
      </c>
      <c r="B413" s="1">
        <v>29126.0</v>
      </c>
      <c r="C413" s="1" t="s">
        <v>2378</v>
      </c>
      <c r="D413" s="2" t="s">
        <v>2379</v>
      </c>
      <c r="E413" s="1" t="s">
        <v>2380</v>
      </c>
      <c r="F413" s="1" t="s">
        <v>2381</v>
      </c>
      <c r="G413" s="1">
        <v>9.0</v>
      </c>
      <c r="H413" s="1" t="s">
        <v>60</v>
      </c>
      <c r="I413" s="1">
        <v>96.0</v>
      </c>
      <c r="J413" s="1">
        <v>807.0</v>
      </c>
      <c r="K413" s="1">
        <v>212.0</v>
      </c>
      <c r="L413" s="1">
        <f t="shared" si="1"/>
        <v>0.2627013631</v>
      </c>
      <c r="M413" s="1" t="s">
        <v>2382</v>
      </c>
      <c r="N413" s="1">
        <v>3617.0</v>
      </c>
      <c r="O413" s="1">
        <v>0.0</v>
      </c>
      <c r="P413" s="1">
        <v>948.0</v>
      </c>
    </row>
    <row r="414">
      <c r="A414" s="1" t="s">
        <v>2383</v>
      </c>
      <c r="B414" s="1">
        <v>28993.0</v>
      </c>
      <c r="C414" s="1" t="s">
        <v>2384</v>
      </c>
      <c r="D414" s="2" t="s">
        <v>2385</v>
      </c>
      <c r="E414" s="1" t="s">
        <v>2386</v>
      </c>
      <c r="F414" s="1" t="s">
        <v>2387</v>
      </c>
      <c r="G414" s="1">
        <v>0.0</v>
      </c>
      <c r="I414" s="1">
        <v>41.0</v>
      </c>
      <c r="J414" s="1">
        <v>57.0</v>
      </c>
      <c r="K414" s="1">
        <v>36.0</v>
      </c>
      <c r="L414" s="1">
        <f t="shared" si="1"/>
        <v>0.6315789474</v>
      </c>
      <c r="N414" s="1">
        <v>3097.0</v>
      </c>
      <c r="O414" s="1">
        <v>0.0</v>
      </c>
    </row>
    <row r="415">
      <c r="A415" s="1" t="s">
        <v>2388</v>
      </c>
      <c r="B415" s="1">
        <v>28991.0</v>
      </c>
      <c r="C415" s="1" t="s">
        <v>2389</v>
      </c>
      <c r="D415" s="2" t="s">
        <v>2390</v>
      </c>
      <c r="E415" s="1" t="s">
        <v>2391</v>
      </c>
      <c r="F415" s="1" t="s">
        <v>2392</v>
      </c>
      <c r="G415" s="1">
        <v>0.0</v>
      </c>
      <c r="I415" s="1">
        <v>1699.0</v>
      </c>
      <c r="J415" s="1">
        <v>3640.0</v>
      </c>
      <c r="K415" s="1">
        <v>1993.0</v>
      </c>
      <c r="L415" s="1">
        <f t="shared" si="1"/>
        <v>0.5475274725</v>
      </c>
      <c r="N415" s="1">
        <v>933.0</v>
      </c>
      <c r="O415" s="1">
        <v>0.0</v>
      </c>
    </row>
    <row r="416">
      <c r="A416" s="1" t="s">
        <v>2393</v>
      </c>
      <c r="B416" s="1">
        <v>28952.0</v>
      </c>
      <c r="C416" s="1" t="s">
        <v>2394</v>
      </c>
      <c r="D416" s="2" t="s">
        <v>2395</v>
      </c>
      <c r="E416" s="1" t="s">
        <v>2396</v>
      </c>
      <c r="F416" s="1" t="s">
        <v>2397</v>
      </c>
      <c r="G416" s="1">
        <v>0.0</v>
      </c>
      <c r="H416" s="1" t="s">
        <v>84</v>
      </c>
      <c r="I416" s="1">
        <v>562.0</v>
      </c>
      <c r="J416" s="1">
        <v>4742.0</v>
      </c>
      <c r="K416" s="1">
        <v>4731.0</v>
      </c>
      <c r="L416" s="1">
        <f t="shared" si="1"/>
        <v>0.9976803037</v>
      </c>
      <c r="N416" s="1">
        <v>4259.0</v>
      </c>
      <c r="O416" s="1">
        <v>0.0</v>
      </c>
    </row>
    <row r="417">
      <c r="A417" s="1" t="s">
        <v>2398</v>
      </c>
      <c r="B417" s="1">
        <v>28942.0</v>
      </c>
      <c r="C417" s="1" t="s">
        <v>2399</v>
      </c>
      <c r="D417" s="2" t="s">
        <v>2400</v>
      </c>
      <c r="E417" s="1" t="s">
        <v>2401</v>
      </c>
      <c r="F417" s="1" t="s">
        <v>2402</v>
      </c>
      <c r="G417" s="1">
        <v>21.0</v>
      </c>
      <c r="H417" s="1" t="s">
        <v>60</v>
      </c>
      <c r="I417" s="1">
        <v>976.0</v>
      </c>
      <c r="J417" s="1">
        <v>2020.0</v>
      </c>
      <c r="K417" s="1">
        <v>1691.0</v>
      </c>
      <c r="L417" s="1">
        <f t="shared" si="1"/>
        <v>0.8371287129</v>
      </c>
      <c r="M417" s="1" t="s">
        <v>2403</v>
      </c>
      <c r="N417" s="1">
        <v>1625.0</v>
      </c>
      <c r="O417" s="1">
        <v>0.0</v>
      </c>
      <c r="P417" s="1">
        <v>58.0</v>
      </c>
    </row>
    <row r="418">
      <c r="A418" s="1" t="s">
        <v>2404</v>
      </c>
      <c r="B418" s="1">
        <v>28858.0</v>
      </c>
      <c r="C418" s="1" t="s">
        <v>2405</v>
      </c>
      <c r="D418" s="2" t="s">
        <v>2406</v>
      </c>
      <c r="E418" s="1" t="s">
        <v>2407</v>
      </c>
      <c r="F418" s="1" t="s">
        <v>2408</v>
      </c>
      <c r="G418" s="1">
        <v>101.0</v>
      </c>
      <c r="H418" s="1" t="s">
        <v>278</v>
      </c>
      <c r="I418" s="1">
        <v>934.0</v>
      </c>
      <c r="J418" s="1">
        <v>1063.0</v>
      </c>
      <c r="K418" s="1">
        <v>1013.0</v>
      </c>
      <c r="L418" s="1">
        <f t="shared" si="1"/>
        <v>0.9529633114</v>
      </c>
      <c r="M418" s="1" t="s">
        <v>2409</v>
      </c>
      <c r="N418" s="1">
        <v>1585.0</v>
      </c>
      <c r="O418" s="1">
        <v>0.0</v>
      </c>
      <c r="P418" s="1">
        <v>35.0</v>
      </c>
    </row>
    <row r="419">
      <c r="A419" s="1" t="s">
        <v>2410</v>
      </c>
      <c r="B419" s="1">
        <v>28851.0</v>
      </c>
      <c r="C419" s="1" t="s">
        <v>2411</v>
      </c>
      <c r="D419" s="2" t="s">
        <v>2412</v>
      </c>
      <c r="E419" s="1" t="s">
        <v>2413</v>
      </c>
      <c r="F419" s="1" t="s">
        <v>2414</v>
      </c>
      <c r="G419" s="1">
        <v>5.0</v>
      </c>
      <c r="H419" s="1" t="s">
        <v>636</v>
      </c>
      <c r="I419" s="1">
        <v>163.0</v>
      </c>
      <c r="J419" s="1">
        <v>947.0</v>
      </c>
      <c r="K419" s="1">
        <v>851.0</v>
      </c>
      <c r="L419" s="1">
        <f t="shared" si="1"/>
        <v>0.8986272439</v>
      </c>
      <c r="M419" s="1" t="s">
        <v>2415</v>
      </c>
      <c r="N419" s="1">
        <v>3271.0</v>
      </c>
      <c r="O419" s="1">
        <v>0.0</v>
      </c>
      <c r="P419" s="1">
        <v>234.0</v>
      </c>
    </row>
    <row r="420">
      <c r="A420" s="1" t="s">
        <v>2416</v>
      </c>
      <c r="B420" s="1">
        <v>28821.0</v>
      </c>
      <c r="C420" s="1" t="s">
        <v>2417</v>
      </c>
      <c r="D420" s="2" t="s">
        <v>2418</v>
      </c>
      <c r="E420" s="1" t="s">
        <v>2419</v>
      </c>
      <c r="F420" s="1" t="s">
        <v>2420</v>
      </c>
      <c r="G420" s="1">
        <v>30.0</v>
      </c>
      <c r="H420" s="1" t="s">
        <v>278</v>
      </c>
      <c r="I420" s="1">
        <v>533.0</v>
      </c>
      <c r="J420" s="1">
        <v>402.0</v>
      </c>
      <c r="K420" s="1">
        <v>333.0</v>
      </c>
      <c r="L420" s="1">
        <f t="shared" si="1"/>
        <v>0.828358209</v>
      </c>
      <c r="M420" s="1" t="s">
        <v>2421</v>
      </c>
      <c r="N420" s="1">
        <v>2536.0</v>
      </c>
      <c r="O420" s="1">
        <v>0.0</v>
      </c>
      <c r="P420" s="1">
        <v>8.0</v>
      </c>
    </row>
    <row r="421">
      <c r="A421" s="1" t="s">
        <v>2422</v>
      </c>
      <c r="B421" s="1">
        <v>28742.0</v>
      </c>
      <c r="C421" s="1" t="s">
        <v>2423</v>
      </c>
      <c r="D421" s="2" t="s">
        <v>2424</v>
      </c>
      <c r="E421" s="1" t="s">
        <v>2425</v>
      </c>
      <c r="F421" s="1" t="s">
        <v>2426</v>
      </c>
      <c r="G421" s="1">
        <v>18.0</v>
      </c>
      <c r="H421" s="1" t="s">
        <v>207</v>
      </c>
      <c r="I421" s="1">
        <v>1143.0</v>
      </c>
      <c r="J421" s="1">
        <v>3207.0</v>
      </c>
      <c r="K421" s="1">
        <v>3181.0</v>
      </c>
      <c r="L421" s="1">
        <f t="shared" si="1"/>
        <v>0.9918927346</v>
      </c>
      <c r="M421" s="1" t="s">
        <v>2427</v>
      </c>
      <c r="N421" s="1">
        <v>3830.0</v>
      </c>
      <c r="O421" s="1">
        <v>0.0</v>
      </c>
      <c r="P421" s="1">
        <v>26.0</v>
      </c>
    </row>
    <row r="422">
      <c r="A422" s="1" t="s">
        <v>2428</v>
      </c>
      <c r="B422" s="1">
        <v>28678.0</v>
      </c>
      <c r="C422" s="1" t="s">
        <v>2429</v>
      </c>
      <c r="D422" s="2" t="s">
        <v>2430</v>
      </c>
      <c r="E422" s="1" t="s">
        <v>2431</v>
      </c>
      <c r="F422" s="1" t="s">
        <v>2432</v>
      </c>
      <c r="G422" s="1">
        <v>0.0</v>
      </c>
      <c r="H422" s="1" t="s">
        <v>60</v>
      </c>
      <c r="I422" s="1">
        <v>167.0</v>
      </c>
      <c r="J422" s="1">
        <v>57.0</v>
      </c>
      <c r="K422" s="1">
        <v>45.0</v>
      </c>
      <c r="L422" s="1">
        <f t="shared" si="1"/>
        <v>0.7894736842</v>
      </c>
      <c r="N422" s="1">
        <v>1057.0</v>
      </c>
      <c r="O422" s="1">
        <v>0.0</v>
      </c>
    </row>
    <row r="423">
      <c r="A423" s="1" t="s">
        <v>2433</v>
      </c>
      <c r="B423" s="1">
        <v>28649.0</v>
      </c>
      <c r="C423" s="1" t="s">
        <v>2434</v>
      </c>
      <c r="D423" s="2" t="s">
        <v>2435</v>
      </c>
      <c r="E423" s="1" t="s">
        <v>2436</v>
      </c>
      <c r="F423" s="1" t="s">
        <v>2437</v>
      </c>
      <c r="G423" s="1">
        <v>16.0</v>
      </c>
      <c r="H423" s="1" t="s">
        <v>77</v>
      </c>
      <c r="I423" s="1">
        <v>715.0</v>
      </c>
      <c r="J423" s="1">
        <v>1880.0</v>
      </c>
      <c r="K423" s="1">
        <v>1822.0</v>
      </c>
      <c r="L423" s="1">
        <f t="shared" si="1"/>
        <v>0.9691489362</v>
      </c>
      <c r="M423" s="1" t="s">
        <v>2438</v>
      </c>
      <c r="N423" s="1">
        <v>2745.0</v>
      </c>
      <c r="O423" s="1">
        <v>0.0</v>
      </c>
      <c r="P423" s="1">
        <v>1225.0</v>
      </c>
    </row>
    <row r="424">
      <c r="A424" s="1" t="s">
        <v>2439</v>
      </c>
      <c r="B424" s="1">
        <v>28558.0</v>
      </c>
      <c r="C424" s="1" t="s">
        <v>2440</v>
      </c>
      <c r="D424" s="2" t="s">
        <v>2441</v>
      </c>
      <c r="E424" s="1" t="s">
        <v>2442</v>
      </c>
      <c r="F424" s="1" t="s">
        <v>2443</v>
      </c>
      <c r="G424" s="1">
        <v>126.0</v>
      </c>
      <c r="H424" s="1" t="s">
        <v>84</v>
      </c>
      <c r="I424" s="1">
        <v>1083.0</v>
      </c>
      <c r="J424" s="1">
        <v>4429.0</v>
      </c>
      <c r="K424" s="1">
        <v>4401.0</v>
      </c>
      <c r="L424" s="1">
        <f t="shared" si="1"/>
        <v>0.9936780312</v>
      </c>
      <c r="M424" s="1" t="s">
        <v>2444</v>
      </c>
      <c r="N424" s="1">
        <v>2177.0</v>
      </c>
      <c r="O424" s="1">
        <v>0.0</v>
      </c>
      <c r="P424" s="1">
        <v>35.0</v>
      </c>
    </row>
    <row r="425">
      <c r="A425" s="1" t="s">
        <v>2445</v>
      </c>
      <c r="B425" s="1">
        <v>28490.0</v>
      </c>
      <c r="C425" s="1" t="s">
        <v>2446</v>
      </c>
      <c r="D425" s="2" t="s">
        <v>2447</v>
      </c>
      <c r="E425" s="1" t="s">
        <v>2448</v>
      </c>
      <c r="F425" s="1" t="s">
        <v>2449</v>
      </c>
      <c r="G425" s="1">
        <v>32.0</v>
      </c>
      <c r="H425" s="1" t="s">
        <v>77</v>
      </c>
      <c r="I425" s="1">
        <v>127.0</v>
      </c>
      <c r="J425" s="1">
        <v>997.0</v>
      </c>
      <c r="K425" s="1">
        <v>997.0</v>
      </c>
      <c r="L425" s="1">
        <f t="shared" si="1"/>
        <v>1</v>
      </c>
      <c r="M425" s="1" t="s">
        <v>2450</v>
      </c>
      <c r="N425" s="1">
        <v>1601.0</v>
      </c>
      <c r="O425" s="1">
        <v>0.0</v>
      </c>
      <c r="P425" s="1">
        <v>129.0</v>
      </c>
    </row>
    <row r="426">
      <c r="A426" s="1" t="s">
        <v>2451</v>
      </c>
      <c r="B426" s="1">
        <v>28479.0</v>
      </c>
      <c r="C426" s="1" t="s">
        <v>2452</v>
      </c>
      <c r="D426" s="2" t="s">
        <v>2453</v>
      </c>
      <c r="E426" s="1" t="s">
        <v>2454</v>
      </c>
      <c r="F426" s="1" t="s">
        <v>2455</v>
      </c>
      <c r="G426" s="1">
        <v>0.0</v>
      </c>
      <c r="I426" s="1">
        <v>359.0</v>
      </c>
      <c r="J426" s="1">
        <v>80.0</v>
      </c>
      <c r="K426" s="1">
        <v>78.0</v>
      </c>
      <c r="L426" s="1">
        <f t="shared" si="1"/>
        <v>0.975</v>
      </c>
      <c r="N426" s="1">
        <v>2977.0</v>
      </c>
      <c r="O426" s="1">
        <v>0.0</v>
      </c>
    </row>
    <row r="427">
      <c r="A427" s="1" t="s">
        <v>2456</v>
      </c>
      <c r="B427" s="1">
        <v>28474.0</v>
      </c>
      <c r="C427" s="1" t="s">
        <v>2457</v>
      </c>
      <c r="D427" s="2" t="s">
        <v>2458</v>
      </c>
      <c r="E427" s="1" t="s">
        <v>2459</v>
      </c>
      <c r="F427" s="1" t="s">
        <v>2460</v>
      </c>
      <c r="G427" s="1">
        <v>46.0</v>
      </c>
      <c r="H427" s="1" t="s">
        <v>60</v>
      </c>
      <c r="I427" s="1">
        <v>1902.0</v>
      </c>
      <c r="J427" s="1">
        <v>2892.0</v>
      </c>
      <c r="K427" s="1">
        <v>2652.0</v>
      </c>
      <c r="L427" s="1">
        <f t="shared" si="1"/>
        <v>0.9170124481</v>
      </c>
      <c r="M427" s="1" t="s">
        <v>2461</v>
      </c>
      <c r="N427" s="1">
        <v>4573.0</v>
      </c>
      <c r="O427" s="1">
        <v>0.0</v>
      </c>
      <c r="P427" s="1">
        <v>58.0</v>
      </c>
    </row>
    <row r="428">
      <c r="A428" s="1" t="s">
        <v>2462</v>
      </c>
      <c r="B428" s="1">
        <v>28449.0</v>
      </c>
      <c r="C428" s="1" t="s">
        <v>2463</v>
      </c>
      <c r="D428" s="2" t="s">
        <v>2464</v>
      </c>
      <c r="E428" s="1" t="s">
        <v>2465</v>
      </c>
      <c r="F428" s="1" t="s">
        <v>2466</v>
      </c>
      <c r="G428" s="1">
        <v>59.0</v>
      </c>
      <c r="H428" s="1" t="s">
        <v>2467</v>
      </c>
      <c r="I428" s="1">
        <v>672.0</v>
      </c>
      <c r="J428" s="1">
        <v>1497.0</v>
      </c>
      <c r="K428" s="1">
        <v>1463.0</v>
      </c>
      <c r="L428" s="1">
        <f t="shared" si="1"/>
        <v>0.9772879092</v>
      </c>
      <c r="M428" s="1" t="s">
        <v>2468</v>
      </c>
      <c r="N428" s="1">
        <v>3646.0</v>
      </c>
      <c r="O428" s="1">
        <v>0.0</v>
      </c>
      <c r="P428" s="1">
        <v>23.0</v>
      </c>
    </row>
    <row r="429">
      <c r="A429" s="1" t="s">
        <v>2469</v>
      </c>
      <c r="B429" s="1">
        <v>28354.0</v>
      </c>
      <c r="C429" s="1" t="s">
        <v>2470</v>
      </c>
      <c r="D429" s="2" t="s">
        <v>2471</v>
      </c>
      <c r="E429" s="1" t="s">
        <v>2472</v>
      </c>
      <c r="F429" s="1" t="s">
        <v>2473</v>
      </c>
      <c r="G429" s="1">
        <v>16.0</v>
      </c>
      <c r="H429" s="1" t="s">
        <v>60</v>
      </c>
      <c r="I429" s="1">
        <v>967.0</v>
      </c>
      <c r="J429" s="1">
        <v>1643.0</v>
      </c>
      <c r="K429" s="1">
        <v>1628.0</v>
      </c>
      <c r="L429" s="1">
        <f t="shared" si="1"/>
        <v>0.9908703591</v>
      </c>
      <c r="M429" s="1" t="s">
        <v>2474</v>
      </c>
      <c r="N429" s="1">
        <v>2311.0</v>
      </c>
      <c r="O429" s="1">
        <v>0.0</v>
      </c>
      <c r="P429" s="1">
        <v>7.0</v>
      </c>
    </row>
    <row r="430">
      <c r="A430" s="1" t="s">
        <v>2475</v>
      </c>
      <c r="B430" s="1">
        <v>28326.0</v>
      </c>
      <c r="C430" s="1" t="s">
        <v>2476</v>
      </c>
      <c r="D430" s="2" t="s">
        <v>2477</v>
      </c>
      <c r="E430" s="1" t="s">
        <v>2478</v>
      </c>
      <c r="F430" s="1" t="s">
        <v>2479</v>
      </c>
      <c r="G430" s="1">
        <v>2352.0</v>
      </c>
      <c r="H430" s="1" t="s">
        <v>21</v>
      </c>
      <c r="I430" s="1">
        <v>1938.0</v>
      </c>
      <c r="J430" s="1">
        <v>2750.0</v>
      </c>
      <c r="K430" s="1">
        <v>2691.0</v>
      </c>
      <c r="L430" s="1">
        <f t="shared" si="1"/>
        <v>0.9785454545</v>
      </c>
      <c r="M430" s="1" t="s">
        <v>2480</v>
      </c>
      <c r="N430" s="1">
        <v>1104.0</v>
      </c>
      <c r="O430" s="1">
        <v>0.0</v>
      </c>
      <c r="P430" s="1">
        <v>1.0</v>
      </c>
    </row>
    <row r="431">
      <c r="A431" s="1" t="s">
        <v>2481</v>
      </c>
      <c r="B431" s="1">
        <v>28280.0</v>
      </c>
      <c r="C431" s="1" t="s">
        <v>2482</v>
      </c>
      <c r="D431" s="2" t="s">
        <v>2483</v>
      </c>
      <c r="E431" s="1" t="s">
        <v>2484</v>
      </c>
      <c r="F431" s="1" t="s">
        <v>2485</v>
      </c>
      <c r="G431" s="1">
        <v>17.0</v>
      </c>
      <c r="H431" s="1" t="s">
        <v>207</v>
      </c>
      <c r="I431" s="1">
        <v>473.0</v>
      </c>
      <c r="J431" s="1">
        <v>924.0</v>
      </c>
      <c r="K431" s="1">
        <v>822.0</v>
      </c>
      <c r="L431" s="1">
        <f t="shared" si="1"/>
        <v>0.8896103896</v>
      </c>
      <c r="M431" s="1" t="s">
        <v>2486</v>
      </c>
      <c r="N431" s="1">
        <v>3278.0</v>
      </c>
      <c r="O431" s="1">
        <v>0.0</v>
      </c>
      <c r="P431" s="1">
        <v>65.0</v>
      </c>
    </row>
    <row r="432">
      <c r="A432" s="1" t="s">
        <v>2487</v>
      </c>
      <c r="B432" s="1">
        <v>28280.0</v>
      </c>
      <c r="C432" s="1" t="s">
        <v>2488</v>
      </c>
      <c r="D432" s="2" t="s">
        <v>2489</v>
      </c>
      <c r="E432" s="1" t="s">
        <v>2490</v>
      </c>
      <c r="F432" s="1" t="s">
        <v>2491</v>
      </c>
      <c r="G432" s="1">
        <v>0.0</v>
      </c>
      <c r="H432" s="1" t="s">
        <v>636</v>
      </c>
      <c r="I432" s="1">
        <v>3.0</v>
      </c>
      <c r="J432" s="1">
        <v>6520.0</v>
      </c>
      <c r="K432" s="1">
        <v>5357.0</v>
      </c>
      <c r="L432" s="1">
        <f t="shared" si="1"/>
        <v>0.8216257669</v>
      </c>
      <c r="N432" s="1">
        <v>2564.0</v>
      </c>
      <c r="O432" s="1">
        <v>0.0</v>
      </c>
    </row>
    <row r="433">
      <c r="A433" s="1" t="s">
        <v>2492</v>
      </c>
      <c r="B433" s="1">
        <v>28240.0</v>
      </c>
      <c r="C433" s="1" t="s">
        <v>2493</v>
      </c>
      <c r="D433" s="2" t="s">
        <v>2494</v>
      </c>
      <c r="E433" s="1" t="s">
        <v>2495</v>
      </c>
      <c r="F433" s="1" t="s">
        <v>2496</v>
      </c>
      <c r="G433" s="1">
        <v>0.0</v>
      </c>
      <c r="H433" s="1" t="s">
        <v>630</v>
      </c>
      <c r="I433" s="1">
        <v>164.0</v>
      </c>
      <c r="J433" s="1">
        <v>53.0</v>
      </c>
      <c r="K433" s="1">
        <v>44.0</v>
      </c>
      <c r="L433" s="1">
        <f t="shared" si="1"/>
        <v>0.8301886792</v>
      </c>
      <c r="N433" s="1">
        <v>2249.0</v>
      </c>
      <c r="O433" s="1">
        <v>0.0</v>
      </c>
    </row>
    <row r="434">
      <c r="A434" s="1" t="s">
        <v>2497</v>
      </c>
      <c r="B434" s="1">
        <v>28195.0</v>
      </c>
      <c r="C434" s="1" t="s">
        <v>2498</v>
      </c>
      <c r="D434" s="2" t="s">
        <v>2499</v>
      </c>
      <c r="E434" s="1" t="s">
        <v>2500</v>
      </c>
      <c r="F434" s="1" t="s">
        <v>2501</v>
      </c>
      <c r="G434" s="1">
        <v>0.0</v>
      </c>
      <c r="H434" s="1" t="s">
        <v>112</v>
      </c>
      <c r="I434" s="1">
        <v>44.0</v>
      </c>
      <c r="J434" s="1">
        <v>372.0</v>
      </c>
      <c r="K434" s="1">
        <v>238.0</v>
      </c>
      <c r="L434" s="1">
        <f t="shared" si="1"/>
        <v>0.6397849462</v>
      </c>
      <c r="N434" s="1">
        <v>4007.0</v>
      </c>
      <c r="O434" s="1">
        <v>0.0</v>
      </c>
    </row>
    <row r="435">
      <c r="A435" s="1" t="s">
        <v>2502</v>
      </c>
      <c r="B435" s="1">
        <v>28161.0</v>
      </c>
      <c r="C435" s="1" t="s">
        <v>2503</v>
      </c>
      <c r="D435" s="2" t="s">
        <v>2504</v>
      </c>
      <c r="E435" s="1" t="s">
        <v>2505</v>
      </c>
      <c r="F435" s="1" t="s">
        <v>2506</v>
      </c>
      <c r="G435" s="1">
        <v>112.0</v>
      </c>
      <c r="H435" s="1" t="s">
        <v>278</v>
      </c>
      <c r="I435" s="1">
        <v>1964.0</v>
      </c>
      <c r="J435" s="1">
        <v>1551.0</v>
      </c>
      <c r="K435" s="1">
        <v>1193.0</v>
      </c>
      <c r="L435" s="1">
        <f t="shared" si="1"/>
        <v>0.7691811734</v>
      </c>
      <c r="M435" s="1" t="s">
        <v>2507</v>
      </c>
      <c r="N435" s="1">
        <v>1241.0</v>
      </c>
      <c r="O435" s="1">
        <v>0.0</v>
      </c>
      <c r="P435" s="1">
        <v>6.0</v>
      </c>
    </row>
    <row r="436">
      <c r="A436" s="1" t="s">
        <v>2508</v>
      </c>
      <c r="B436" s="1">
        <v>28123.0</v>
      </c>
      <c r="C436" s="1" t="s">
        <v>2509</v>
      </c>
      <c r="D436" s="2" t="s">
        <v>2510</v>
      </c>
      <c r="E436" s="1" t="s">
        <v>2511</v>
      </c>
      <c r="F436" s="1" t="s">
        <v>2512</v>
      </c>
      <c r="G436" s="1">
        <v>75.0</v>
      </c>
      <c r="H436" s="1" t="s">
        <v>77</v>
      </c>
      <c r="I436" s="1">
        <v>865.0</v>
      </c>
      <c r="J436" s="1">
        <v>1258.0</v>
      </c>
      <c r="K436" s="1">
        <v>1208.0</v>
      </c>
      <c r="L436" s="1">
        <f t="shared" si="1"/>
        <v>0.960254372</v>
      </c>
      <c r="M436" s="1" t="s">
        <v>2513</v>
      </c>
      <c r="N436" s="1">
        <v>4050.0</v>
      </c>
      <c r="O436" s="1">
        <v>0.0</v>
      </c>
      <c r="P436" s="1">
        <v>4.0</v>
      </c>
    </row>
    <row r="437">
      <c r="A437" s="1" t="s">
        <v>2514</v>
      </c>
      <c r="B437" s="1">
        <v>28086.0</v>
      </c>
      <c r="C437" s="1" t="s">
        <v>2515</v>
      </c>
      <c r="D437" s="2" t="s">
        <v>2516</v>
      </c>
      <c r="E437" s="1" t="s">
        <v>2517</v>
      </c>
      <c r="F437" s="1" t="s">
        <v>2518</v>
      </c>
      <c r="G437" s="1">
        <v>0.0</v>
      </c>
      <c r="H437" s="1" t="s">
        <v>1109</v>
      </c>
      <c r="I437" s="1">
        <v>62.0</v>
      </c>
      <c r="J437" s="1">
        <v>794.0</v>
      </c>
      <c r="K437" s="1">
        <v>690.0</v>
      </c>
      <c r="L437" s="1">
        <f t="shared" si="1"/>
        <v>0.8690176322</v>
      </c>
      <c r="N437" s="1">
        <v>1889.0</v>
      </c>
      <c r="O437" s="1">
        <v>0.0</v>
      </c>
    </row>
    <row r="438">
      <c r="A438" s="1" t="s">
        <v>2519</v>
      </c>
      <c r="B438" s="1">
        <v>28060.0</v>
      </c>
      <c r="C438" s="1" t="s">
        <v>2520</v>
      </c>
      <c r="D438" s="2" t="s">
        <v>2521</v>
      </c>
      <c r="E438" s="1" t="s">
        <v>2522</v>
      </c>
      <c r="F438" s="1" t="s">
        <v>2523</v>
      </c>
      <c r="G438" s="1">
        <v>0.0</v>
      </c>
      <c r="H438" s="1" t="s">
        <v>278</v>
      </c>
      <c r="I438" s="1">
        <v>1059.0</v>
      </c>
      <c r="J438" s="1">
        <v>109.0</v>
      </c>
      <c r="K438" s="1">
        <v>100.0</v>
      </c>
      <c r="L438" s="1">
        <f t="shared" si="1"/>
        <v>0.9174311927</v>
      </c>
      <c r="N438" s="1">
        <v>2961.0</v>
      </c>
      <c r="O438" s="1">
        <v>0.0</v>
      </c>
    </row>
    <row r="439">
      <c r="A439" s="1" t="s">
        <v>2524</v>
      </c>
      <c r="B439" s="1">
        <v>28029.0</v>
      </c>
      <c r="C439" s="1" t="s">
        <v>2525</v>
      </c>
      <c r="D439" s="2" t="s">
        <v>2526</v>
      </c>
      <c r="E439" s="1" t="s">
        <v>2527</v>
      </c>
      <c r="F439" s="1" t="s">
        <v>2528</v>
      </c>
      <c r="G439" s="1">
        <v>0.0</v>
      </c>
      <c r="H439" s="1" t="s">
        <v>799</v>
      </c>
      <c r="I439" s="1">
        <v>9328.0</v>
      </c>
      <c r="J439" s="1">
        <v>5243.0</v>
      </c>
      <c r="K439" s="1">
        <v>4752.0</v>
      </c>
      <c r="L439" s="1">
        <f t="shared" si="1"/>
        <v>0.9063513256</v>
      </c>
      <c r="N439" s="1">
        <v>4013.0</v>
      </c>
      <c r="O439" s="1">
        <v>0.0</v>
      </c>
    </row>
    <row r="440">
      <c r="A440" s="1" t="s">
        <v>2529</v>
      </c>
      <c r="B440" s="1">
        <v>27987.0</v>
      </c>
      <c r="C440" s="1" t="s">
        <v>2530</v>
      </c>
      <c r="D440" s="2" t="s">
        <v>2531</v>
      </c>
      <c r="E440" s="1" t="s">
        <v>2532</v>
      </c>
      <c r="F440" s="1" t="s">
        <v>1444</v>
      </c>
      <c r="G440" s="1">
        <v>158.0</v>
      </c>
      <c r="H440" s="1" t="s">
        <v>156</v>
      </c>
      <c r="I440" s="1">
        <v>2739.0</v>
      </c>
      <c r="J440" s="1">
        <v>13143.0</v>
      </c>
      <c r="K440" s="1">
        <v>11623.0</v>
      </c>
      <c r="L440" s="1">
        <f t="shared" si="1"/>
        <v>0.8843490832</v>
      </c>
      <c r="M440" s="1" t="s">
        <v>2533</v>
      </c>
      <c r="N440" s="1">
        <v>2500.0</v>
      </c>
      <c r="O440" s="1">
        <v>0.0</v>
      </c>
      <c r="P440" s="1">
        <v>7.0</v>
      </c>
    </row>
    <row r="441">
      <c r="A441" s="1" t="s">
        <v>2534</v>
      </c>
      <c r="B441" s="1">
        <v>27944.0</v>
      </c>
      <c r="C441" s="1" t="s">
        <v>2535</v>
      </c>
      <c r="D441" s="2" t="s">
        <v>2536</v>
      </c>
      <c r="E441" s="1" t="s">
        <v>2537</v>
      </c>
      <c r="F441" s="1" t="s">
        <v>2538</v>
      </c>
      <c r="G441" s="1">
        <v>0.0</v>
      </c>
      <c r="H441" s="1" t="s">
        <v>112</v>
      </c>
      <c r="I441" s="1">
        <v>16.0</v>
      </c>
      <c r="J441" s="1">
        <v>326.0</v>
      </c>
      <c r="K441" s="1">
        <v>178.0</v>
      </c>
      <c r="L441" s="1">
        <f t="shared" si="1"/>
        <v>0.5460122699</v>
      </c>
      <c r="N441" s="1">
        <v>2252.0</v>
      </c>
      <c r="O441" s="1">
        <v>0.0</v>
      </c>
    </row>
    <row r="442">
      <c r="A442" s="1" t="s">
        <v>2539</v>
      </c>
      <c r="B442" s="1">
        <v>27924.0</v>
      </c>
      <c r="C442" s="1" t="s">
        <v>2540</v>
      </c>
      <c r="D442" s="2" t="s">
        <v>2541</v>
      </c>
      <c r="E442" s="1" t="s">
        <v>2542</v>
      </c>
      <c r="F442" s="1" t="s">
        <v>2543</v>
      </c>
      <c r="G442" s="1">
        <v>8.0</v>
      </c>
      <c r="H442" s="1" t="s">
        <v>278</v>
      </c>
      <c r="I442" s="1">
        <v>307.0</v>
      </c>
      <c r="J442" s="1">
        <v>746.0</v>
      </c>
      <c r="K442" s="1">
        <v>453.0</v>
      </c>
      <c r="L442" s="1">
        <f t="shared" si="1"/>
        <v>0.6072386059</v>
      </c>
      <c r="M442" s="1" t="s">
        <v>2544</v>
      </c>
      <c r="N442" s="1">
        <v>696.0</v>
      </c>
      <c r="O442" s="1">
        <v>0.0</v>
      </c>
      <c r="P442" s="1">
        <v>51.0</v>
      </c>
    </row>
    <row r="443">
      <c r="A443" s="1" t="s">
        <v>2545</v>
      </c>
      <c r="B443" s="1">
        <v>27910.0</v>
      </c>
      <c r="C443" s="1" t="s">
        <v>2546</v>
      </c>
      <c r="D443" s="2" t="s">
        <v>2547</v>
      </c>
      <c r="E443" s="1" t="s">
        <v>2548</v>
      </c>
      <c r="F443" s="1" t="s">
        <v>2549</v>
      </c>
      <c r="G443" s="1">
        <v>0.0</v>
      </c>
      <c r="H443" s="1" t="s">
        <v>156</v>
      </c>
      <c r="I443" s="1">
        <v>7.0</v>
      </c>
      <c r="J443" s="1">
        <v>105.0</v>
      </c>
      <c r="K443" s="1">
        <v>97.0</v>
      </c>
      <c r="L443" s="1">
        <f t="shared" si="1"/>
        <v>0.9238095238</v>
      </c>
      <c r="N443" s="1">
        <v>2119.0</v>
      </c>
      <c r="O443" s="1">
        <v>0.0</v>
      </c>
    </row>
    <row r="444">
      <c r="A444" s="1" t="s">
        <v>2550</v>
      </c>
      <c r="B444" s="1">
        <v>27905.0</v>
      </c>
      <c r="C444" s="1" t="s">
        <v>2551</v>
      </c>
      <c r="D444" s="2" t="s">
        <v>2552</v>
      </c>
      <c r="E444" s="1" t="s">
        <v>2553</v>
      </c>
      <c r="F444" s="1" t="s">
        <v>2554</v>
      </c>
      <c r="G444" s="1">
        <v>5.0</v>
      </c>
      <c r="H444" s="1" t="s">
        <v>77</v>
      </c>
      <c r="I444" s="1">
        <v>719.0</v>
      </c>
      <c r="J444" s="1">
        <v>761.0</v>
      </c>
      <c r="K444" s="1">
        <v>629.0</v>
      </c>
      <c r="L444" s="1">
        <f t="shared" si="1"/>
        <v>0.826544021</v>
      </c>
      <c r="M444" s="1" t="s">
        <v>2555</v>
      </c>
      <c r="N444" s="1">
        <v>4101.0</v>
      </c>
      <c r="O444" s="1">
        <v>0.0</v>
      </c>
      <c r="P444" s="1">
        <v>1463.0</v>
      </c>
    </row>
    <row r="445">
      <c r="A445" s="1" t="s">
        <v>2556</v>
      </c>
      <c r="B445" s="1">
        <v>27895.0</v>
      </c>
      <c r="C445" s="1" t="s">
        <v>2557</v>
      </c>
      <c r="D445" s="2" t="s">
        <v>2558</v>
      </c>
      <c r="E445" s="1" t="s">
        <v>2559</v>
      </c>
      <c r="F445" s="1" t="s">
        <v>2560</v>
      </c>
      <c r="G445" s="1">
        <v>0.0</v>
      </c>
      <c r="H445" s="1" t="s">
        <v>77</v>
      </c>
      <c r="I445" s="1">
        <v>858.0</v>
      </c>
      <c r="J445" s="1">
        <v>2395.0</v>
      </c>
      <c r="K445" s="1">
        <v>2350.0</v>
      </c>
      <c r="L445" s="1">
        <f t="shared" si="1"/>
        <v>0.9812108559</v>
      </c>
      <c r="N445" s="1">
        <v>4347.0</v>
      </c>
      <c r="O445" s="1">
        <v>0.0</v>
      </c>
    </row>
    <row r="446">
      <c r="A446" s="1" t="s">
        <v>2561</v>
      </c>
      <c r="B446" s="1">
        <v>27886.0</v>
      </c>
      <c r="C446" s="1" t="s">
        <v>2562</v>
      </c>
      <c r="D446" s="2" t="s">
        <v>2563</v>
      </c>
      <c r="E446" s="1" t="s">
        <v>2564</v>
      </c>
      <c r="F446" s="1" t="s">
        <v>2565</v>
      </c>
      <c r="G446" s="1">
        <v>0.0</v>
      </c>
      <c r="I446" s="1">
        <v>3.0</v>
      </c>
      <c r="J446" s="1">
        <v>300.0</v>
      </c>
      <c r="K446" s="1">
        <v>95.0</v>
      </c>
      <c r="L446" s="1">
        <f t="shared" si="1"/>
        <v>0.3166666667</v>
      </c>
      <c r="N446" s="1">
        <v>1991.0</v>
      </c>
      <c r="O446" s="1">
        <v>0.0</v>
      </c>
    </row>
    <row r="447">
      <c r="A447" s="1" t="s">
        <v>2566</v>
      </c>
      <c r="B447" s="1">
        <v>27870.0</v>
      </c>
      <c r="C447" s="1" t="s">
        <v>2567</v>
      </c>
      <c r="D447" s="2" t="s">
        <v>2568</v>
      </c>
      <c r="E447" s="1" t="s">
        <v>2569</v>
      </c>
      <c r="F447" s="1" t="s">
        <v>2570</v>
      </c>
      <c r="G447" s="1">
        <v>0.0</v>
      </c>
      <c r="I447" s="1">
        <v>10.0</v>
      </c>
      <c r="J447" s="1">
        <v>372.0</v>
      </c>
      <c r="K447" s="1">
        <v>217.0</v>
      </c>
      <c r="L447" s="1">
        <f t="shared" si="1"/>
        <v>0.5833333333</v>
      </c>
      <c r="N447" s="1">
        <v>3354.0</v>
      </c>
      <c r="O447" s="1">
        <v>0.0</v>
      </c>
    </row>
    <row r="448">
      <c r="A448" s="1" t="s">
        <v>2571</v>
      </c>
      <c r="B448" s="1">
        <v>27810.0</v>
      </c>
      <c r="C448" s="1" t="s">
        <v>2572</v>
      </c>
      <c r="D448" s="2" t="s">
        <v>2573</v>
      </c>
      <c r="E448" s="1" t="s">
        <v>2574</v>
      </c>
      <c r="F448" s="1" t="s">
        <v>2575</v>
      </c>
      <c r="G448" s="1">
        <v>37.0</v>
      </c>
      <c r="H448" s="1" t="s">
        <v>112</v>
      </c>
      <c r="I448" s="1">
        <v>1158.0</v>
      </c>
      <c r="J448" s="1">
        <v>2484.0</v>
      </c>
      <c r="K448" s="1">
        <v>1734.0</v>
      </c>
      <c r="L448" s="1">
        <f t="shared" si="1"/>
        <v>0.6980676329</v>
      </c>
      <c r="M448" s="1" t="s">
        <v>2576</v>
      </c>
      <c r="N448" s="1">
        <v>2434.0</v>
      </c>
      <c r="O448" s="1">
        <v>0.0</v>
      </c>
      <c r="P448" s="1">
        <v>111.0</v>
      </c>
    </row>
    <row r="449">
      <c r="A449" s="1" t="s">
        <v>2577</v>
      </c>
      <c r="B449" s="1">
        <v>27807.0</v>
      </c>
      <c r="C449" s="1" t="s">
        <v>2578</v>
      </c>
      <c r="D449" s="2" t="s">
        <v>2579</v>
      </c>
      <c r="E449" s="1" t="s">
        <v>2580</v>
      </c>
      <c r="F449" s="1" t="s">
        <v>2581</v>
      </c>
      <c r="G449" s="1">
        <v>150.0</v>
      </c>
      <c r="H449" s="1" t="s">
        <v>21</v>
      </c>
      <c r="I449" s="1">
        <v>2109.0</v>
      </c>
      <c r="J449" s="1">
        <v>5030.0</v>
      </c>
      <c r="K449" s="1">
        <v>3295.0</v>
      </c>
      <c r="L449" s="1">
        <f t="shared" si="1"/>
        <v>0.6550695825</v>
      </c>
      <c r="M449" s="1" t="s">
        <v>2582</v>
      </c>
      <c r="N449" s="1">
        <v>1529.0</v>
      </c>
      <c r="O449" s="1">
        <v>0.0</v>
      </c>
      <c r="P449" s="1">
        <v>9.0</v>
      </c>
    </row>
    <row r="450">
      <c r="A450" s="1" t="s">
        <v>2583</v>
      </c>
      <c r="B450" s="1">
        <v>27791.0</v>
      </c>
      <c r="C450" s="1" t="s">
        <v>2584</v>
      </c>
      <c r="D450" s="2" t="s">
        <v>2585</v>
      </c>
      <c r="E450" s="1" t="s">
        <v>2586</v>
      </c>
      <c r="F450" s="1" t="s">
        <v>2587</v>
      </c>
      <c r="G450" s="1">
        <v>30.0</v>
      </c>
      <c r="H450" s="1" t="s">
        <v>1109</v>
      </c>
      <c r="I450" s="1">
        <v>828.0</v>
      </c>
      <c r="J450" s="1">
        <v>1436.0</v>
      </c>
      <c r="K450" s="1">
        <v>1363.0</v>
      </c>
      <c r="L450" s="1">
        <f t="shared" si="1"/>
        <v>0.9491643454</v>
      </c>
      <c r="M450" s="1" t="s">
        <v>2588</v>
      </c>
      <c r="N450" s="1">
        <v>2675.0</v>
      </c>
      <c r="O450" s="1">
        <v>0.0</v>
      </c>
      <c r="P450" s="1">
        <v>127.0</v>
      </c>
    </row>
    <row r="451">
      <c r="A451" s="1" t="s">
        <v>2589</v>
      </c>
      <c r="B451" s="1">
        <v>27791.0</v>
      </c>
      <c r="C451" s="1" t="s">
        <v>2590</v>
      </c>
      <c r="D451" s="2" t="s">
        <v>2591</v>
      </c>
      <c r="E451" s="1" t="s">
        <v>2592</v>
      </c>
      <c r="F451" s="1" t="s">
        <v>2593</v>
      </c>
      <c r="G451" s="1">
        <v>67.0</v>
      </c>
      <c r="H451" s="1" t="s">
        <v>77</v>
      </c>
      <c r="I451" s="1">
        <v>521.0</v>
      </c>
      <c r="J451" s="1">
        <v>1493.0</v>
      </c>
      <c r="K451" s="1">
        <v>1002.0</v>
      </c>
      <c r="L451" s="1">
        <f t="shared" si="1"/>
        <v>0.6711319491</v>
      </c>
      <c r="M451" s="1" t="s">
        <v>2594</v>
      </c>
      <c r="N451" s="1">
        <v>1842.0</v>
      </c>
      <c r="O451" s="1">
        <v>0.0</v>
      </c>
      <c r="P451" s="1">
        <v>522.0</v>
      </c>
    </row>
    <row r="452">
      <c r="A452" s="1" t="s">
        <v>2595</v>
      </c>
      <c r="B452" s="1">
        <v>27760.0</v>
      </c>
      <c r="C452" s="1" t="s">
        <v>2596</v>
      </c>
      <c r="D452" s="2" t="s">
        <v>2597</v>
      </c>
      <c r="E452" s="1" t="s">
        <v>2598</v>
      </c>
      <c r="F452" s="1" t="s">
        <v>2599</v>
      </c>
      <c r="G452" s="1">
        <v>0.0</v>
      </c>
      <c r="H452" s="1" t="s">
        <v>77</v>
      </c>
      <c r="I452" s="1">
        <v>175.0</v>
      </c>
      <c r="J452" s="1">
        <v>69.0</v>
      </c>
      <c r="K452" s="1">
        <v>39.0</v>
      </c>
      <c r="L452" s="1">
        <f t="shared" si="1"/>
        <v>0.5652173913</v>
      </c>
      <c r="N452" s="1">
        <v>3216.0</v>
      </c>
      <c r="O452" s="1">
        <v>0.0</v>
      </c>
    </row>
    <row r="453">
      <c r="A453" s="1" t="s">
        <v>2600</v>
      </c>
      <c r="B453" s="1">
        <v>27730.0</v>
      </c>
      <c r="C453" s="1" t="s">
        <v>2601</v>
      </c>
      <c r="D453" s="2" t="s">
        <v>2602</v>
      </c>
      <c r="E453" s="1" t="s">
        <v>2603</v>
      </c>
      <c r="F453" s="1" t="s">
        <v>2604</v>
      </c>
      <c r="G453" s="1">
        <v>51.0</v>
      </c>
      <c r="H453" s="1" t="s">
        <v>77</v>
      </c>
      <c r="I453" s="1">
        <v>653.0</v>
      </c>
      <c r="J453" s="1">
        <v>1240.0</v>
      </c>
      <c r="K453" s="1">
        <v>1154.0</v>
      </c>
      <c r="L453" s="1">
        <f t="shared" si="1"/>
        <v>0.9306451613</v>
      </c>
      <c r="M453" s="1" t="s">
        <v>2605</v>
      </c>
      <c r="N453" s="1">
        <v>2597.0</v>
      </c>
      <c r="O453" s="1">
        <v>0.0</v>
      </c>
      <c r="P453" s="1">
        <v>434.0</v>
      </c>
    </row>
    <row r="454">
      <c r="A454" s="1" t="s">
        <v>2606</v>
      </c>
      <c r="B454" s="1">
        <v>27693.0</v>
      </c>
      <c r="C454" s="1" t="s">
        <v>2607</v>
      </c>
      <c r="D454" s="2" t="s">
        <v>2608</v>
      </c>
      <c r="E454" s="1" t="s">
        <v>2609</v>
      </c>
      <c r="F454" s="1" t="s">
        <v>2610</v>
      </c>
      <c r="G454" s="1">
        <v>548.0</v>
      </c>
      <c r="H454" s="1" t="s">
        <v>402</v>
      </c>
      <c r="I454" s="1">
        <v>12791.0</v>
      </c>
      <c r="J454" s="1">
        <v>16362.0</v>
      </c>
      <c r="K454" s="1">
        <v>16360.0</v>
      </c>
      <c r="L454" s="1">
        <f t="shared" si="1"/>
        <v>0.9998777656</v>
      </c>
      <c r="M454" s="1" t="s">
        <v>2611</v>
      </c>
      <c r="N454" s="1">
        <v>3514.0</v>
      </c>
      <c r="O454" s="1">
        <v>0.0</v>
      </c>
      <c r="P454" s="1">
        <v>2.0</v>
      </c>
    </row>
    <row r="455">
      <c r="A455" s="1" t="s">
        <v>2612</v>
      </c>
      <c r="B455" s="1">
        <v>27659.0</v>
      </c>
      <c r="C455" s="1" t="s">
        <v>2613</v>
      </c>
      <c r="D455" s="2" t="s">
        <v>2614</v>
      </c>
      <c r="E455" s="1" t="s">
        <v>2615</v>
      </c>
      <c r="F455" s="1" t="s">
        <v>2616</v>
      </c>
      <c r="G455" s="1">
        <v>7.0</v>
      </c>
      <c r="H455" s="1" t="s">
        <v>77</v>
      </c>
      <c r="I455" s="1">
        <v>478.0</v>
      </c>
      <c r="J455" s="1">
        <v>1102.0</v>
      </c>
      <c r="K455" s="1">
        <v>1097.0</v>
      </c>
      <c r="L455" s="1">
        <f t="shared" si="1"/>
        <v>0.9954627949</v>
      </c>
      <c r="M455" s="1" t="s">
        <v>2617</v>
      </c>
      <c r="N455" s="1">
        <v>4468.0</v>
      </c>
      <c r="O455" s="1">
        <v>0.0</v>
      </c>
      <c r="P455" s="1">
        <v>1971.0</v>
      </c>
    </row>
    <row r="456">
      <c r="A456" s="1" t="s">
        <v>2618</v>
      </c>
      <c r="B456" s="1">
        <v>27630.0</v>
      </c>
      <c r="C456" s="1" t="s">
        <v>2619</v>
      </c>
      <c r="D456" s="2" t="s">
        <v>2620</v>
      </c>
      <c r="E456" s="1" t="s">
        <v>2621</v>
      </c>
      <c r="F456" s="1" t="s">
        <v>2622</v>
      </c>
      <c r="G456" s="1">
        <v>48.0</v>
      </c>
      <c r="H456" s="1" t="s">
        <v>77</v>
      </c>
      <c r="I456" s="1">
        <v>236.0</v>
      </c>
      <c r="J456" s="1">
        <v>3516.0</v>
      </c>
      <c r="K456" s="1">
        <v>2377.0</v>
      </c>
      <c r="L456" s="1">
        <f t="shared" si="1"/>
        <v>0.6760523322</v>
      </c>
      <c r="M456" s="1" t="s">
        <v>2623</v>
      </c>
      <c r="N456" s="1">
        <v>3076.0</v>
      </c>
      <c r="O456" s="1">
        <v>0.0</v>
      </c>
      <c r="P456" s="1">
        <v>1808.0</v>
      </c>
    </row>
    <row r="457">
      <c r="A457" s="1" t="s">
        <v>2624</v>
      </c>
      <c r="B457" s="1">
        <v>27594.0</v>
      </c>
      <c r="C457" s="1" t="s">
        <v>2625</v>
      </c>
      <c r="D457" s="2" t="s">
        <v>2626</v>
      </c>
      <c r="E457" s="1" t="s">
        <v>2627</v>
      </c>
      <c r="F457" s="1" t="s">
        <v>2628</v>
      </c>
      <c r="G457" s="1">
        <v>0.0</v>
      </c>
      <c r="H457" s="1" t="s">
        <v>21</v>
      </c>
      <c r="I457" s="1">
        <v>2434.0</v>
      </c>
      <c r="J457" s="1">
        <v>3040.0</v>
      </c>
      <c r="K457" s="1">
        <v>2837.0</v>
      </c>
      <c r="L457" s="1">
        <f t="shared" si="1"/>
        <v>0.9332236842</v>
      </c>
      <c r="N457" s="1">
        <v>2720.0</v>
      </c>
      <c r="O457" s="1">
        <v>0.0</v>
      </c>
    </row>
    <row r="458">
      <c r="A458" s="1" t="s">
        <v>2629</v>
      </c>
      <c r="B458" s="1">
        <v>27578.0</v>
      </c>
      <c r="C458" s="1" t="s">
        <v>2630</v>
      </c>
      <c r="D458" s="2" t="s">
        <v>2631</v>
      </c>
      <c r="E458" s="1" t="s">
        <v>2632</v>
      </c>
      <c r="F458" s="1" t="s">
        <v>2633</v>
      </c>
      <c r="G458" s="1">
        <v>0.0</v>
      </c>
      <c r="H458" s="1" t="s">
        <v>636</v>
      </c>
      <c r="I458" s="1">
        <v>89.0</v>
      </c>
      <c r="J458" s="1">
        <v>484.0</v>
      </c>
      <c r="K458" s="1">
        <v>456.0</v>
      </c>
      <c r="L458" s="1">
        <f t="shared" si="1"/>
        <v>0.9421487603</v>
      </c>
      <c r="N458" s="1">
        <v>3740.0</v>
      </c>
      <c r="O458" s="1">
        <v>1.0</v>
      </c>
    </row>
    <row r="459">
      <c r="A459" s="1" t="s">
        <v>2634</v>
      </c>
      <c r="B459" s="1">
        <v>27554.0</v>
      </c>
      <c r="C459" s="1" t="s">
        <v>2635</v>
      </c>
      <c r="D459" s="2" t="s">
        <v>2636</v>
      </c>
      <c r="E459" s="1" t="s">
        <v>2637</v>
      </c>
      <c r="F459" s="1" t="s">
        <v>2638</v>
      </c>
      <c r="G459" s="1">
        <v>24.0</v>
      </c>
      <c r="H459" s="1" t="s">
        <v>77</v>
      </c>
      <c r="I459" s="1">
        <v>111.0</v>
      </c>
      <c r="J459" s="1">
        <v>101.0</v>
      </c>
      <c r="K459" s="1">
        <v>94.0</v>
      </c>
      <c r="L459" s="1">
        <f t="shared" si="1"/>
        <v>0.9306930693</v>
      </c>
      <c r="M459" s="1" t="s">
        <v>2639</v>
      </c>
      <c r="N459" s="1">
        <v>1868.0</v>
      </c>
      <c r="O459" s="1">
        <v>0.0</v>
      </c>
      <c r="P459" s="1">
        <v>121.0</v>
      </c>
    </row>
    <row r="460">
      <c r="A460" s="1" t="s">
        <v>2640</v>
      </c>
      <c r="B460" s="1">
        <v>27454.0</v>
      </c>
      <c r="C460" s="1" t="s">
        <v>2641</v>
      </c>
      <c r="D460" s="2" t="s">
        <v>2642</v>
      </c>
      <c r="E460" s="1" t="s">
        <v>2643</v>
      </c>
      <c r="F460" s="1" t="s">
        <v>2644</v>
      </c>
      <c r="G460" s="1">
        <v>58.0</v>
      </c>
      <c r="H460" s="1" t="s">
        <v>77</v>
      </c>
      <c r="I460" s="1">
        <v>189.0</v>
      </c>
      <c r="J460" s="1">
        <v>851.0</v>
      </c>
      <c r="K460" s="1">
        <v>834.0</v>
      </c>
      <c r="L460" s="1">
        <f t="shared" si="1"/>
        <v>0.9800235018</v>
      </c>
      <c r="M460" s="1" t="s">
        <v>2645</v>
      </c>
      <c r="N460" s="1">
        <v>2985.0</v>
      </c>
      <c r="O460" s="1">
        <v>0.0</v>
      </c>
      <c r="P460" s="1">
        <v>108.0</v>
      </c>
    </row>
    <row r="461">
      <c r="A461" s="1" t="s">
        <v>2646</v>
      </c>
      <c r="B461" s="1">
        <v>27368.0</v>
      </c>
      <c r="C461" s="1" t="s">
        <v>2647</v>
      </c>
      <c r="D461" s="2" t="s">
        <v>2648</v>
      </c>
      <c r="E461" s="1" t="s">
        <v>2649</v>
      </c>
      <c r="F461" s="1" t="s">
        <v>2650</v>
      </c>
      <c r="G461" s="1">
        <v>4.0</v>
      </c>
      <c r="H461" s="1" t="s">
        <v>77</v>
      </c>
      <c r="I461" s="1">
        <v>399.0</v>
      </c>
      <c r="J461" s="1">
        <v>1181.0</v>
      </c>
      <c r="K461" s="1">
        <v>1106.0</v>
      </c>
      <c r="L461" s="1">
        <f t="shared" si="1"/>
        <v>0.9364944962</v>
      </c>
      <c r="M461" s="1" t="s">
        <v>2651</v>
      </c>
      <c r="N461" s="1">
        <v>2767.0</v>
      </c>
      <c r="O461" s="1">
        <v>0.0</v>
      </c>
      <c r="P461" s="1">
        <v>127.0</v>
      </c>
    </row>
    <row r="462">
      <c r="A462" s="1" t="s">
        <v>2652</v>
      </c>
      <c r="B462" s="1">
        <v>27362.0</v>
      </c>
      <c r="C462" s="1" t="s">
        <v>2653</v>
      </c>
      <c r="D462" s="2" t="s">
        <v>2654</v>
      </c>
      <c r="E462" s="1" t="s">
        <v>2655</v>
      </c>
      <c r="F462" s="1" t="s">
        <v>2656</v>
      </c>
      <c r="G462" s="1">
        <v>34.0</v>
      </c>
      <c r="H462" s="1" t="s">
        <v>77</v>
      </c>
      <c r="I462" s="1">
        <v>94.0</v>
      </c>
      <c r="J462" s="1">
        <v>503.0</v>
      </c>
      <c r="K462" s="1">
        <v>429.0</v>
      </c>
      <c r="L462" s="1">
        <f t="shared" si="1"/>
        <v>0.8528827038</v>
      </c>
      <c r="M462" s="1" t="s">
        <v>2657</v>
      </c>
      <c r="N462" s="1">
        <v>2619.0</v>
      </c>
      <c r="O462" s="1">
        <v>0.0</v>
      </c>
      <c r="P462" s="1">
        <v>4.0</v>
      </c>
    </row>
    <row r="463">
      <c r="A463" s="1" t="s">
        <v>2658</v>
      </c>
      <c r="B463" s="1">
        <v>27361.0</v>
      </c>
      <c r="C463" s="1" t="s">
        <v>2659</v>
      </c>
      <c r="D463" s="2" t="s">
        <v>2660</v>
      </c>
      <c r="E463" s="1" t="s">
        <v>2661</v>
      </c>
      <c r="F463" s="1" t="s">
        <v>2662</v>
      </c>
      <c r="G463" s="1">
        <v>375.0</v>
      </c>
      <c r="H463" s="1" t="s">
        <v>402</v>
      </c>
      <c r="I463" s="1">
        <v>18858.0</v>
      </c>
      <c r="J463" s="1">
        <v>17631.0</v>
      </c>
      <c r="K463" s="1">
        <v>17164.0</v>
      </c>
      <c r="L463" s="1">
        <f t="shared" si="1"/>
        <v>0.9735125631</v>
      </c>
      <c r="M463" s="1" t="s">
        <v>2663</v>
      </c>
      <c r="N463" s="1">
        <v>4616.0</v>
      </c>
      <c r="O463" s="1">
        <v>0.0</v>
      </c>
      <c r="P463" s="1">
        <v>27.0</v>
      </c>
    </row>
    <row r="464">
      <c r="A464" s="1" t="s">
        <v>2664</v>
      </c>
      <c r="B464" s="1">
        <v>27337.0</v>
      </c>
      <c r="C464" s="1" t="s">
        <v>2665</v>
      </c>
      <c r="D464" s="2" t="s">
        <v>2666</v>
      </c>
      <c r="E464" s="1" t="s">
        <v>2667</v>
      </c>
      <c r="F464" s="1" t="s">
        <v>2668</v>
      </c>
      <c r="G464" s="1">
        <v>5.0</v>
      </c>
      <c r="H464" s="1" t="s">
        <v>84</v>
      </c>
      <c r="I464" s="1">
        <v>731.0</v>
      </c>
      <c r="J464" s="1">
        <v>1983.0</v>
      </c>
      <c r="K464" s="1">
        <v>1757.0</v>
      </c>
      <c r="L464" s="1">
        <f t="shared" si="1"/>
        <v>0.8860312658</v>
      </c>
      <c r="M464" s="1" t="s">
        <v>2669</v>
      </c>
      <c r="N464" s="1">
        <v>2585.0</v>
      </c>
      <c r="O464" s="1">
        <v>0.0</v>
      </c>
      <c r="P464" s="1">
        <v>59.0</v>
      </c>
    </row>
    <row r="465">
      <c r="A465" s="1" t="s">
        <v>2670</v>
      </c>
      <c r="B465" s="1">
        <v>27295.0</v>
      </c>
      <c r="C465" s="1" t="s">
        <v>2671</v>
      </c>
      <c r="D465" s="2" t="s">
        <v>2672</v>
      </c>
      <c r="E465" s="1" t="s">
        <v>2673</v>
      </c>
      <c r="F465" s="1" t="s">
        <v>2674</v>
      </c>
      <c r="G465" s="1">
        <v>0.0</v>
      </c>
      <c r="H465" s="1" t="s">
        <v>77</v>
      </c>
      <c r="I465" s="1">
        <v>111.0</v>
      </c>
      <c r="J465" s="1">
        <v>2634.0</v>
      </c>
      <c r="K465" s="1">
        <v>1807.0</v>
      </c>
      <c r="L465" s="1">
        <f t="shared" si="1"/>
        <v>0.6860288535</v>
      </c>
      <c r="N465" s="1">
        <v>2743.0</v>
      </c>
      <c r="O465" s="1">
        <v>0.0</v>
      </c>
    </row>
    <row r="466">
      <c r="A466" s="1" t="s">
        <v>2675</v>
      </c>
      <c r="B466" s="1">
        <v>27246.0</v>
      </c>
      <c r="C466" s="1" t="s">
        <v>2676</v>
      </c>
      <c r="D466" s="2" t="s">
        <v>2677</v>
      </c>
      <c r="E466" s="1" t="s">
        <v>2678</v>
      </c>
      <c r="F466" s="1" t="s">
        <v>2679</v>
      </c>
      <c r="G466" s="1">
        <v>0.0</v>
      </c>
      <c r="I466" s="1">
        <v>222.0</v>
      </c>
      <c r="J466" s="1">
        <v>17034.0</v>
      </c>
      <c r="K466" s="1">
        <v>17034.0</v>
      </c>
      <c r="L466" s="1">
        <f t="shared" si="1"/>
        <v>1</v>
      </c>
      <c r="N466" s="1">
        <v>4845.0</v>
      </c>
      <c r="O466" s="1">
        <v>0.0</v>
      </c>
    </row>
    <row r="467">
      <c r="A467" s="1" t="s">
        <v>2680</v>
      </c>
      <c r="B467" s="1">
        <v>27228.0</v>
      </c>
      <c r="C467" s="1" t="s">
        <v>2681</v>
      </c>
      <c r="D467" s="2" t="s">
        <v>2682</v>
      </c>
      <c r="E467" s="1" t="s">
        <v>2683</v>
      </c>
      <c r="F467" s="1" t="s">
        <v>2684</v>
      </c>
      <c r="G467" s="1">
        <v>23.0</v>
      </c>
      <c r="H467" s="1" t="s">
        <v>84</v>
      </c>
      <c r="I467" s="1">
        <v>206.0</v>
      </c>
      <c r="J467" s="1">
        <v>1651.0</v>
      </c>
      <c r="K467" s="1">
        <v>753.0</v>
      </c>
      <c r="L467" s="1">
        <f t="shared" si="1"/>
        <v>0.4560872199</v>
      </c>
      <c r="M467" s="1" t="s">
        <v>2685</v>
      </c>
      <c r="N467" s="1">
        <v>4289.0</v>
      </c>
      <c r="O467" s="1">
        <v>0.0</v>
      </c>
      <c r="P467" s="1">
        <v>369.0</v>
      </c>
    </row>
    <row r="468">
      <c r="A468" s="1" t="s">
        <v>2686</v>
      </c>
      <c r="B468" s="1">
        <v>27207.0</v>
      </c>
      <c r="C468" s="1" t="s">
        <v>2687</v>
      </c>
      <c r="D468" s="2" t="s">
        <v>2688</v>
      </c>
      <c r="E468" s="1" t="s">
        <v>2689</v>
      </c>
      <c r="F468" s="1" t="s">
        <v>2690</v>
      </c>
      <c r="G468" s="1">
        <v>0.0</v>
      </c>
      <c r="H468" s="1" t="s">
        <v>77</v>
      </c>
      <c r="I468" s="1">
        <v>112.0</v>
      </c>
      <c r="J468" s="1">
        <v>37.0</v>
      </c>
      <c r="K468" s="1">
        <v>28.0</v>
      </c>
      <c r="L468" s="1">
        <f t="shared" si="1"/>
        <v>0.7567567568</v>
      </c>
      <c r="N468" s="1">
        <v>1882.0</v>
      </c>
      <c r="O468" s="1">
        <v>0.0</v>
      </c>
    </row>
    <row r="469">
      <c r="A469" s="1" t="s">
        <v>2691</v>
      </c>
      <c r="B469" s="1">
        <v>27194.0</v>
      </c>
      <c r="C469" s="1" t="s">
        <v>2692</v>
      </c>
      <c r="D469" s="2" t="s">
        <v>2693</v>
      </c>
      <c r="E469" s="1" t="s">
        <v>2694</v>
      </c>
      <c r="F469" s="1" t="s">
        <v>2695</v>
      </c>
      <c r="G469" s="1">
        <v>37.0</v>
      </c>
      <c r="H469" s="1" t="s">
        <v>156</v>
      </c>
      <c r="I469" s="1">
        <v>1228.0</v>
      </c>
      <c r="J469" s="1">
        <v>2857.0</v>
      </c>
      <c r="K469" s="1">
        <v>2729.0</v>
      </c>
      <c r="L469" s="1">
        <f t="shared" si="1"/>
        <v>0.9551977599</v>
      </c>
      <c r="M469" s="1" t="s">
        <v>2696</v>
      </c>
      <c r="N469" s="1">
        <v>2365.0</v>
      </c>
      <c r="O469" s="1">
        <v>0.0</v>
      </c>
      <c r="P469" s="1">
        <v>82.0</v>
      </c>
    </row>
    <row r="470">
      <c r="A470" s="1" t="s">
        <v>2697</v>
      </c>
      <c r="B470" s="1">
        <v>27146.0</v>
      </c>
      <c r="C470" s="1" t="s">
        <v>2698</v>
      </c>
      <c r="D470" s="2" t="s">
        <v>2699</v>
      </c>
      <c r="E470" s="1" t="s">
        <v>2700</v>
      </c>
      <c r="F470" s="1" t="s">
        <v>2701</v>
      </c>
      <c r="G470" s="1">
        <v>0.0</v>
      </c>
      <c r="I470" s="1">
        <v>386.0</v>
      </c>
      <c r="J470" s="1">
        <v>122.0</v>
      </c>
      <c r="K470" s="1">
        <v>120.0</v>
      </c>
      <c r="L470" s="1">
        <f t="shared" si="1"/>
        <v>0.9836065574</v>
      </c>
      <c r="N470" s="1">
        <v>3194.0</v>
      </c>
      <c r="O470" s="1">
        <v>0.0</v>
      </c>
    </row>
    <row r="471">
      <c r="A471" s="1" t="s">
        <v>2702</v>
      </c>
      <c r="B471" s="1">
        <v>27144.0</v>
      </c>
      <c r="C471" s="1" t="s">
        <v>2703</v>
      </c>
      <c r="D471" s="2" t="s">
        <v>2704</v>
      </c>
      <c r="E471" s="1" t="s">
        <v>2705</v>
      </c>
      <c r="F471" s="1" t="s">
        <v>2706</v>
      </c>
      <c r="G471" s="1">
        <v>52.0</v>
      </c>
      <c r="H471" s="1" t="s">
        <v>60</v>
      </c>
      <c r="I471" s="1">
        <v>13082.0</v>
      </c>
      <c r="J471" s="1">
        <v>5998.0</v>
      </c>
      <c r="K471" s="1">
        <v>5296.0</v>
      </c>
      <c r="L471" s="1">
        <f t="shared" si="1"/>
        <v>0.882960987</v>
      </c>
      <c r="M471" s="1" t="s">
        <v>2707</v>
      </c>
      <c r="N471" s="1">
        <v>2691.0</v>
      </c>
      <c r="O471" s="1">
        <v>0.0</v>
      </c>
      <c r="P471" s="1">
        <v>2.0</v>
      </c>
    </row>
    <row r="472">
      <c r="A472" s="1" t="s">
        <v>2708</v>
      </c>
      <c r="B472" s="1">
        <v>27122.0</v>
      </c>
      <c r="C472" s="1" t="s">
        <v>2709</v>
      </c>
      <c r="D472" s="2" t="s">
        <v>2710</v>
      </c>
      <c r="E472" s="1" t="s">
        <v>2711</v>
      </c>
      <c r="F472" s="1" t="s">
        <v>2712</v>
      </c>
      <c r="G472" s="1">
        <v>0.0</v>
      </c>
      <c r="H472" s="1" t="s">
        <v>1838</v>
      </c>
      <c r="I472" s="1">
        <v>22.0</v>
      </c>
      <c r="J472" s="1">
        <v>38.0</v>
      </c>
      <c r="K472" s="1">
        <v>30.0</v>
      </c>
      <c r="L472" s="1">
        <f t="shared" si="1"/>
        <v>0.7894736842</v>
      </c>
      <c r="N472" s="1">
        <v>1372.0</v>
      </c>
      <c r="O472" s="1">
        <v>0.0</v>
      </c>
    </row>
    <row r="473">
      <c r="A473" s="1" t="s">
        <v>2713</v>
      </c>
      <c r="B473" s="1">
        <v>27031.0</v>
      </c>
      <c r="C473" s="1" t="s">
        <v>2714</v>
      </c>
      <c r="D473" s="2" t="s">
        <v>2715</v>
      </c>
      <c r="E473" s="1" t="s">
        <v>2716</v>
      </c>
      <c r="F473" s="1" t="s">
        <v>2717</v>
      </c>
      <c r="G473" s="1">
        <v>39.0</v>
      </c>
      <c r="H473" s="1" t="s">
        <v>207</v>
      </c>
      <c r="I473" s="1">
        <v>474.0</v>
      </c>
      <c r="J473" s="1">
        <v>713.0</v>
      </c>
      <c r="K473" s="1">
        <v>641.0</v>
      </c>
      <c r="L473" s="1">
        <f t="shared" si="1"/>
        <v>0.8990182328</v>
      </c>
      <c r="M473" s="1" t="s">
        <v>2718</v>
      </c>
      <c r="N473" s="1">
        <v>1331.0</v>
      </c>
      <c r="O473" s="1">
        <v>0.0</v>
      </c>
      <c r="P473" s="1">
        <v>24.0</v>
      </c>
    </row>
    <row r="474">
      <c r="A474" s="1" t="s">
        <v>2719</v>
      </c>
      <c r="B474" s="1">
        <v>26977.0</v>
      </c>
      <c r="C474" s="1" t="s">
        <v>2720</v>
      </c>
      <c r="D474" s="2" t="s">
        <v>2721</v>
      </c>
      <c r="E474" s="1" t="s">
        <v>2722</v>
      </c>
      <c r="F474" s="1" t="s">
        <v>2723</v>
      </c>
      <c r="G474" s="1">
        <v>176.0</v>
      </c>
      <c r="H474" s="1" t="s">
        <v>207</v>
      </c>
      <c r="I474" s="1">
        <v>2363.0</v>
      </c>
      <c r="J474" s="1">
        <v>6403.0</v>
      </c>
      <c r="K474" s="1">
        <v>6036.0</v>
      </c>
      <c r="L474" s="1">
        <f t="shared" si="1"/>
        <v>0.9426831173</v>
      </c>
      <c r="M474" s="1" t="s">
        <v>2724</v>
      </c>
      <c r="N474" s="1">
        <v>3181.0</v>
      </c>
      <c r="O474" s="1">
        <v>0.0</v>
      </c>
      <c r="P474" s="1">
        <v>1.0</v>
      </c>
    </row>
    <row r="475">
      <c r="A475" s="1" t="s">
        <v>2725</v>
      </c>
      <c r="B475" s="1">
        <v>26953.0</v>
      </c>
      <c r="C475" s="1" t="s">
        <v>2726</v>
      </c>
      <c r="D475" s="2" t="s">
        <v>2727</v>
      </c>
      <c r="E475" s="1" t="s">
        <v>2728</v>
      </c>
      <c r="F475" s="1" t="s">
        <v>2729</v>
      </c>
      <c r="G475" s="1">
        <v>0.0</v>
      </c>
      <c r="H475" s="1" t="s">
        <v>77</v>
      </c>
      <c r="I475" s="1">
        <v>66.0</v>
      </c>
      <c r="J475" s="1">
        <v>58.0</v>
      </c>
      <c r="K475" s="1">
        <v>40.0</v>
      </c>
      <c r="L475" s="1">
        <f t="shared" si="1"/>
        <v>0.6896551724</v>
      </c>
      <c r="N475" s="1">
        <v>976.0</v>
      </c>
      <c r="O475" s="1">
        <v>0.0</v>
      </c>
    </row>
    <row r="476">
      <c r="A476" s="1" t="s">
        <v>2730</v>
      </c>
      <c r="B476" s="1">
        <v>26847.0</v>
      </c>
      <c r="C476" s="1" t="s">
        <v>2731</v>
      </c>
      <c r="D476" s="2" t="s">
        <v>2732</v>
      </c>
      <c r="E476" s="1" t="s">
        <v>2733</v>
      </c>
      <c r="F476" s="1" t="s">
        <v>2734</v>
      </c>
      <c r="G476" s="1">
        <v>166.0</v>
      </c>
      <c r="H476" s="1" t="s">
        <v>402</v>
      </c>
      <c r="I476" s="1">
        <v>2543.0</v>
      </c>
      <c r="J476" s="1">
        <v>7156.0</v>
      </c>
      <c r="K476" s="1">
        <v>7054.0</v>
      </c>
      <c r="L476" s="1">
        <f t="shared" si="1"/>
        <v>0.9857462269</v>
      </c>
      <c r="M476" s="1" t="s">
        <v>2735</v>
      </c>
      <c r="N476" s="1">
        <v>4096.0</v>
      </c>
      <c r="O476" s="1">
        <v>0.0</v>
      </c>
      <c r="P476" s="1">
        <v>5.0</v>
      </c>
    </row>
    <row r="477">
      <c r="A477" s="1" t="s">
        <v>2736</v>
      </c>
      <c r="B477" s="1">
        <v>26835.0</v>
      </c>
      <c r="C477" s="1" t="s">
        <v>2737</v>
      </c>
      <c r="D477" s="2" t="s">
        <v>2738</v>
      </c>
      <c r="E477" s="1" t="s">
        <v>2739</v>
      </c>
      <c r="F477" s="1" t="s">
        <v>2740</v>
      </c>
      <c r="G477" s="1">
        <v>0.0</v>
      </c>
      <c r="H477" s="1" t="s">
        <v>60</v>
      </c>
      <c r="I477" s="1">
        <v>569.0</v>
      </c>
      <c r="J477" s="1">
        <v>175.0</v>
      </c>
      <c r="K477" s="1">
        <v>152.0</v>
      </c>
      <c r="L477" s="1">
        <f t="shared" si="1"/>
        <v>0.8685714286</v>
      </c>
      <c r="N477" s="1">
        <v>2791.0</v>
      </c>
      <c r="O477" s="1">
        <v>0.0</v>
      </c>
    </row>
    <row r="478">
      <c r="A478" s="1" t="s">
        <v>2741</v>
      </c>
      <c r="B478" s="1">
        <v>26788.0</v>
      </c>
      <c r="C478" s="1" t="s">
        <v>2742</v>
      </c>
      <c r="D478" s="2" t="s">
        <v>2743</v>
      </c>
      <c r="E478" s="1" t="s">
        <v>2744</v>
      </c>
      <c r="F478" s="1" t="s">
        <v>2745</v>
      </c>
      <c r="G478" s="1">
        <v>0.0</v>
      </c>
      <c r="H478" s="1" t="s">
        <v>1274</v>
      </c>
      <c r="I478" s="1">
        <v>608.0</v>
      </c>
      <c r="J478" s="1">
        <v>210.0</v>
      </c>
      <c r="K478" s="1">
        <v>181.0</v>
      </c>
      <c r="L478" s="1">
        <f t="shared" si="1"/>
        <v>0.8619047619</v>
      </c>
      <c r="N478" s="1">
        <v>2403.0</v>
      </c>
      <c r="O478" s="1">
        <v>0.0</v>
      </c>
    </row>
    <row r="479">
      <c r="A479" s="1" t="s">
        <v>2746</v>
      </c>
      <c r="B479" s="1">
        <v>26781.0</v>
      </c>
      <c r="C479" s="1" t="s">
        <v>2747</v>
      </c>
      <c r="D479" s="2" t="s">
        <v>2748</v>
      </c>
      <c r="E479" s="1" t="s">
        <v>2749</v>
      </c>
      <c r="F479" s="1" t="s">
        <v>2750</v>
      </c>
      <c r="G479" s="1">
        <v>0.0</v>
      </c>
      <c r="H479" s="1" t="s">
        <v>156</v>
      </c>
      <c r="I479" s="1">
        <v>69.0</v>
      </c>
      <c r="J479" s="1">
        <v>89.0</v>
      </c>
      <c r="K479" s="1">
        <v>59.0</v>
      </c>
      <c r="L479" s="1">
        <f t="shared" si="1"/>
        <v>0.6629213483</v>
      </c>
      <c r="N479" s="1">
        <v>1712.0</v>
      </c>
      <c r="O479" s="1">
        <v>0.0</v>
      </c>
    </row>
    <row r="480">
      <c r="A480" s="1" t="s">
        <v>2751</v>
      </c>
      <c r="B480" s="1">
        <v>26754.0</v>
      </c>
      <c r="C480" s="1" t="s">
        <v>2752</v>
      </c>
      <c r="D480" s="2" t="s">
        <v>2753</v>
      </c>
      <c r="E480" s="1" t="s">
        <v>2754</v>
      </c>
      <c r="F480" s="1" t="s">
        <v>2755</v>
      </c>
      <c r="G480" s="1">
        <v>74.0</v>
      </c>
      <c r="H480" s="1" t="s">
        <v>77</v>
      </c>
      <c r="I480" s="1">
        <v>585.0</v>
      </c>
      <c r="J480" s="1">
        <v>1525.0</v>
      </c>
      <c r="K480" s="1">
        <v>1417.0</v>
      </c>
      <c r="L480" s="1">
        <f t="shared" si="1"/>
        <v>0.9291803279</v>
      </c>
      <c r="M480" s="1" t="s">
        <v>2756</v>
      </c>
      <c r="N480" s="1">
        <v>3236.0</v>
      </c>
      <c r="O480" s="1">
        <v>0.0</v>
      </c>
      <c r="P480" s="1">
        <v>52.0</v>
      </c>
    </row>
    <row r="481">
      <c r="A481" s="1" t="s">
        <v>2757</v>
      </c>
      <c r="B481" s="1">
        <v>26727.0</v>
      </c>
      <c r="C481" s="1" t="s">
        <v>2758</v>
      </c>
      <c r="D481" s="2" t="s">
        <v>2759</v>
      </c>
      <c r="E481" s="1" t="s">
        <v>2760</v>
      </c>
      <c r="F481" s="1" t="s">
        <v>2761</v>
      </c>
      <c r="G481" s="1">
        <v>56.0</v>
      </c>
      <c r="H481" s="1" t="s">
        <v>60</v>
      </c>
      <c r="I481" s="1">
        <v>71.0</v>
      </c>
      <c r="J481" s="1">
        <v>1344.0</v>
      </c>
      <c r="K481" s="1">
        <v>1341.0</v>
      </c>
      <c r="L481" s="1">
        <f t="shared" si="1"/>
        <v>0.9977678571</v>
      </c>
      <c r="M481" s="1" t="s">
        <v>2762</v>
      </c>
      <c r="N481" s="1">
        <v>2877.0</v>
      </c>
      <c r="O481" s="1">
        <v>0.0</v>
      </c>
      <c r="P481" s="1">
        <v>185.0</v>
      </c>
    </row>
    <row r="482">
      <c r="A482" s="1" t="s">
        <v>2763</v>
      </c>
      <c r="B482" s="1">
        <v>26645.0</v>
      </c>
      <c r="C482" s="1" t="s">
        <v>2764</v>
      </c>
      <c r="D482" s="2" t="s">
        <v>2765</v>
      </c>
      <c r="E482" s="1" t="s">
        <v>2766</v>
      </c>
      <c r="F482" s="1" t="s">
        <v>2767</v>
      </c>
      <c r="G482" s="1">
        <v>412.0</v>
      </c>
      <c r="H482" s="1" t="s">
        <v>77</v>
      </c>
      <c r="I482" s="1">
        <v>3426.0</v>
      </c>
      <c r="J482" s="1">
        <v>9811.0</v>
      </c>
      <c r="K482" s="1">
        <v>9033.0</v>
      </c>
      <c r="L482" s="1">
        <f t="shared" si="1"/>
        <v>0.9207012537</v>
      </c>
      <c r="M482" s="1" t="s">
        <v>2768</v>
      </c>
      <c r="N482" s="1">
        <v>4417.0</v>
      </c>
      <c r="O482" s="1">
        <v>0.0</v>
      </c>
      <c r="P482" s="1">
        <v>2.0</v>
      </c>
    </row>
    <row r="483">
      <c r="A483" s="1" t="s">
        <v>2769</v>
      </c>
      <c r="B483" s="1">
        <v>26637.0</v>
      </c>
      <c r="C483" s="1" t="s">
        <v>2770</v>
      </c>
      <c r="D483" s="2" t="s">
        <v>2771</v>
      </c>
      <c r="E483" s="1" t="s">
        <v>2772</v>
      </c>
      <c r="F483" s="1" t="s">
        <v>2773</v>
      </c>
      <c r="G483" s="1">
        <v>228.0</v>
      </c>
      <c r="H483" s="1" t="s">
        <v>21</v>
      </c>
      <c r="I483" s="1">
        <v>682.0</v>
      </c>
      <c r="J483" s="1">
        <v>884.0</v>
      </c>
      <c r="K483" s="1">
        <v>872.0</v>
      </c>
      <c r="L483" s="1">
        <f t="shared" si="1"/>
        <v>0.9864253394</v>
      </c>
      <c r="M483" s="1" t="s">
        <v>2774</v>
      </c>
      <c r="N483" s="1">
        <v>3257.0</v>
      </c>
      <c r="O483" s="1">
        <v>0.0</v>
      </c>
      <c r="P483" s="1">
        <v>19.0</v>
      </c>
    </row>
    <row r="484">
      <c r="A484" s="1" t="s">
        <v>2775</v>
      </c>
      <c r="B484" s="1">
        <v>26571.0</v>
      </c>
      <c r="C484" s="1" t="s">
        <v>2776</v>
      </c>
      <c r="D484" s="2" t="s">
        <v>2777</v>
      </c>
      <c r="E484" s="1" t="s">
        <v>2778</v>
      </c>
      <c r="F484" s="1" t="s">
        <v>2779</v>
      </c>
      <c r="G484" s="1">
        <v>45.0</v>
      </c>
      <c r="H484" s="1" t="s">
        <v>21</v>
      </c>
      <c r="I484" s="1">
        <v>186.0</v>
      </c>
      <c r="J484" s="1">
        <v>2394.0</v>
      </c>
      <c r="K484" s="1">
        <v>1629.0</v>
      </c>
      <c r="L484" s="1">
        <f t="shared" si="1"/>
        <v>0.6804511278</v>
      </c>
      <c r="M484" s="1" t="s">
        <v>2780</v>
      </c>
      <c r="N484" s="1">
        <v>4058.0</v>
      </c>
      <c r="O484" s="1">
        <v>0.0</v>
      </c>
      <c r="P484" s="1">
        <v>215.0</v>
      </c>
    </row>
    <row r="485">
      <c r="A485" s="1" t="s">
        <v>2781</v>
      </c>
      <c r="B485" s="1">
        <v>26565.0</v>
      </c>
      <c r="C485" s="1" t="s">
        <v>2782</v>
      </c>
      <c r="D485" s="2" t="s">
        <v>2783</v>
      </c>
      <c r="E485" s="1" t="s">
        <v>2784</v>
      </c>
      <c r="F485" s="1" t="s">
        <v>2785</v>
      </c>
      <c r="G485" s="1">
        <v>12.0</v>
      </c>
      <c r="H485" s="1" t="s">
        <v>402</v>
      </c>
      <c r="I485" s="1">
        <v>824.0</v>
      </c>
      <c r="J485" s="1">
        <v>570.0</v>
      </c>
      <c r="K485" s="1">
        <v>494.0</v>
      </c>
      <c r="L485" s="1">
        <f t="shared" si="1"/>
        <v>0.8666666667</v>
      </c>
      <c r="M485" s="1" t="s">
        <v>2786</v>
      </c>
      <c r="N485" s="1">
        <v>3968.0</v>
      </c>
      <c r="O485" s="1">
        <v>0.0</v>
      </c>
      <c r="P485" s="1">
        <v>622.0</v>
      </c>
    </row>
    <row r="486">
      <c r="A486" s="1" t="s">
        <v>2787</v>
      </c>
      <c r="B486" s="1">
        <v>26556.0</v>
      </c>
      <c r="C486" s="1" t="s">
        <v>2788</v>
      </c>
      <c r="D486" s="2" t="s">
        <v>2789</v>
      </c>
      <c r="E486" s="1" t="s">
        <v>2790</v>
      </c>
      <c r="F486" s="1" t="s">
        <v>2791</v>
      </c>
      <c r="G486" s="1">
        <v>0.0</v>
      </c>
      <c r="H486" s="1" t="s">
        <v>77</v>
      </c>
      <c r="I486" s="1">
        <v>736.0</v>
      </c>
      <c r="J486" s="1">
        <v>1404.0</v>
      </c>
      <c r="K486" s="1">
        <v>1375.0</v>
      </c>
      <c r="L486" s="1">
        <f t="shared" si="1"/>
        <v>0.9793447293</v>
      </c>
      <c r="N486" s="1">
        <v>4687.0</v>
      </c>
      <c r="O486" s="1">
        <v>1.0</v>
      </c>
    </row>
    <row r="487">
      <c r="A487" s="1" t="s">
        <v>2792</v>
      </c>
      <c r="B487" s="1">
        <v>26511.0</v>
      </c>
      <c r="C487" s="1" t="s">
        <v>2793</v>
      </c>
      <c r="D487" s="2" t="s">
        <v>2794</v>
      </c>
      <c r="E487" s="1" t="s">
        <v>2795</v>
      </c>
      <c r="F487" s="1" t="s">
        <v>2796</v>
      </c>
      <c r="G487" s="1">
        <v>2.0</v>
      </c>
      <c r="H487" s="1" t="s">
        <v>1109</v>
      </c>
      <c r="I487" s="1">
        <v>2.0</v>
      </c>
      <c r="J487" s="1">
        <v>652.0</v>
      </c>
      <c r="K487" s="1">
        <v>393.0</v>
      </c>
      <c r="L487" s="1">
        <f t="shared" si="1"/>
        <v>0.6027607362</v>
      </c>
      <c r="M487" s="1" t="s">
        <v>2797</v>
      </c>
      <c r="N487" s="1">
        <v>2780.0</v>
      </c>
      <c r="O487" s="1">
        <v>0.0</v>
      </c>
      <c r="P487" s="1">
        <v>235.0</v>
      </c>
    </row>
    <row r="488">
      <c r="A488" s="1" t="s">
        <v>2798</v>
      </c>
      <c r="B488" s="1">
        <v>26506.0</v>
      </c>
      <c r="C488" s="1" t="s">
        <v>2799</v>
      </c>
      <c r="D488" s="2" t="s">
        <v>2800</v>
      </c>
      <c r="E488" s="1" t="s">
        <v>2801</v>
      </c>
      <c r="F488" s="1" t="s">
        <v>2802</v>
      </c>
      <c r="G488" s="1">
        <v>0.0</v>
      </c>
      <c r="H488" s="1" t="s">
        <v>84</v>
      </c>
      <c r="I488" s="1">
        <v>1224.0</v>
      </c>
      <c r="J488" s="1">
        <v>415.0</v>
      </c>
      <c r="K488" s="1">
        <v>266.0</v>
      </c>
      <c r="L488" s="1">
        <f t="shared" si="1"/>
        <v>0.6409638554</v>
      </c>
      <c r="N488" s="1">
        <v>850.0</v>
      </c>
      <c r="O488" s="1">
        <v>0.0</v>
      </c>
    </row>
    <row r="489">
      <c r="A489" s="1" t="s">
        <v>2803</v>
      </c>
      <c r="B489" s="1">
        <v>26494.0</v>
      </c>
      <c r="C489" s="1" t="s">
        <v>2804</v>
      </c>
      <c r="D489" s="2" t="s">
        <v>2805</v>
      </c>
      <c r="E489" s="1" t="s">
        <v>2806</v>
      </c>
      <c r="F489" s="1" t="s">
        <v>2807</v>
      </c>
      <c r="G489" s="1">
        <v>34.0</v>
      </c>
      <c r="H489" s="1" t="s">
        <v>630</v>
      </c>
      <c r="I489" s="1">
        <v>184.0</v>
      </c>
      <c r="J489" s="1">
        <v>654.0</v>
      </c>
      <c r="K489" s="1">
        <v>613.0</v>
      </c>
      <c r="L489" s="1">
        <f t="shared" si="1"/>
        <v>0.9373088685</v>
      </c>
      <c r="M489" s="1" t="s">
        <v>2808</v>
      </c>
      <c r="N489" s="1">
        <v>2807.0</v>
      </c>
      <c r="O489" s="1">
        <v>0.0</v>
      </c>
      <c r="P489" s="1">
        <v>9.0</v>
      </c>
    </row>
    <row r="490">
      <c r="A490" s="1" t="s">
        <v>2809</v>
      </c>
      <c r="B490" s="1">
        <v>26458.0</v>
      </c>
      <c r="C490" s="1" t="s">
        <v>2810</v>
      </c>
      <c r="D490" s="2" t="s">
        <v>2811</v>
      </c>
      <c r="E490" s="1" t="s">
        <v>2812</v>
      </c>
      <c r="F490" s="1" t="s">
        <v>2813</v>
      </c>
      <c r="G490" s="1">
        <v>0.0</v>
      </c>
      <c r="H490" s="1" t="s">
        <v>360</v>
      </c>
      <c r="I490" s="1">
        <v>6.0</v>
      </c>
      <c r="J490" s="1">
        <v>0.0</v>
      </c>
      <c r="K490" s="1">
        <v>0.0</v>
      </c>
      <c r="L490" s="1" t="str">
        <f t="shared" si="1"/>
        <v/>
      </c>
      <c r="N490" s="1">
        <v>1643.0</v>
      </c>
      <c r="O490" s="1">
        <v>0.0</v>
      </c>
    </row>
    <row r="491">
      <c r="A491" s="1" t="s">
        <v>2814</v>
      </c>
      <c r="B491" s="1">
        <v>26441.0</v>
      </c>
      <c r="C491" s="1" t="s">
        <v>2815</v>
      </c>
      <c r="D491" s="2" t="s">
        <v>2816</v>
      </c>
      <c r="E491" s="1" t="s">
        <v>2817</v>
      </c>
      <c r="F491" s="1" t="s">
        <v>2818</v>
      </c>
      <c r="G491" s="1">
        <v>0.0</v>
      </c>
      <c r="H491" s="1" t="s">
        <v>156</v>
      </c>
      <c r="I491" s="1">
        <v>15.0</v>
      </c>
      <c r="J491" s="1">
        <v>144.0</v>
      </c>
      <c r="K491" s="1">
        <v>71.0</v>
      </c>
      <c r="L491" s="1">
        <f t="shared" si="1"/>
        <v>0.4930555556</v>
      </c>
      <c r="N491" s="1">
        <v>1749.0</v>
      </c>
      <c r="O491" s="1">
        <v>0.0</v>
      </c>
    </row>
    <row r="492">
      <c r="A492" s="1" t="s">
        <v>2819</v>
      </c>
      <c r="B492" s="1">
        <v>26386.0</v>
      </c>
      <c r="C492" s="1" t="s">
        <v>2820</v>
      </c>
      <c r="D492" s="2" t="s">
        <v>2821</v>
      </c>
      <c r="E492" s="1" t="s">
        <v>2822</v>
      </c>
      <c r="F492" s="1" t="s">
        <v>2823</v>
      </c>
      <c r="G492" s="1">
        <v>60.0</v>
      </c>
      <c r="H492" s="1" t="s">
        <v>77</v>
      </c>
      <c r="I492" s="1">
        <v>111.0</v>
      </c>
      <c r="J492" s="1">
        <v>588.0</v>
      </c>
      <c r="K492" s="1">
        <v>580.0</v>
      </c>
      <c r="L492" s="1">
        <f t="shared" si="1"/>
        <v>0.9863945578</v>
      </c>
      <c r="M492" s="1" t="s">
        <v>2824</v>
      </c>
      <c r="N492" s="1">
        <v>2529.0</v>
      </c>
      <c r="O492" s="1">
        <v>0.0</v>
      </c>
      <c r="P492" s="1">
        <v>27.0</v>
      </c>
    </row>
    <row r="493">
      <c r="A493" s="1" t="s">
        <v>2825</v>
      </c>
      <c r="B493" s="1">
        <v>26372.0</v>
      </c>
      <c r="C493" s="1" t="s">
        <v>2826</v>
      </c>
      <c r="D493" s="2" t="s">
        <v>2827</v>
      </c>
      <c r="E493" s="1" t="s">
        <v>2828</v>
      </c>
      <c r="F493" s="1" t="s">
        <v>2829</v>
      </c>
      <c r="G493" s="1">
        <v>4.0</v>
      </c>
      <c r="H493" s="1" t="s">
        <v>207</v>
      </c>
      <c r="I493" s="1">
        <v>168.0</v>
      </c>
      <c r="J493" s="1">
        <v>62.0</v>
      </c>
      <c r="K493" s="1">
        <v>53.0</v>
      </c>
      <c r="L493" s="1">
        <f t="shared" si="1"/>
        <v>0.8548387097</v>
      </c>
      <c r="M493" s="1" t="s">
        <v>2830</v>
      </c>
      <c r="N493" s="1">
        <v>1864.0</v>
      </c>
      <c r="O493" s="1">
        <v>0.0</v>
      </c>
      <c r="P493" s="1">
        <v>431.0</v>
      </c>
    </row>
    <row r="494">
      <c r="A494" s="1" t="s">
        <v>2831</v>
      </c>
      <c r="B494" s="1">
        <v>26347.0</v>
      </c>
      <c r="C494" s="1" t="s">
        <v>2832</v>
      </c>
      <c r="D494" s="2" t="s">
        <v>2833</v>
      </c>
      <c r="E494" s="1" t="s">
        <v>2834</v>
      </c>
      <c r="F494" s="1" t="s">
        <v>1733</v>
      </c>
      <c r="G494" s="1">
        <v>60.0</v>
      </c>
      <c r="H494" s="1" t="s">
        <v>143</v>
      </c>
      <c r="I494" s="1">
        <v>153.0</v>
      </c>
      <c r="J494" s="1">
        <v>3436.0</v>
      </c>
      <c r="K494" s="1">
        <v>3397.0</v>
      </c>
      <c r="L494" s="1">
        <f t="shared" si="1"/>
        <v>0.9886495925</v>
      </c>
      <c r="M494" s="1" t="s">
        <v>2835</v>
      </c>
      <c r="N494" s="1">
        <v>4543.0</v>
      </c>
      <c r="O494" s="1">
        <v>0.0</v>
      </c>
      <c r="P494" s="1">
        <v>59.0</v>
      </c>
    </row>
    <row r="495">
      <c r="A495" s="1" t="s">
        <v>2836</v>
      </c>
      <c r="B495" s="1">
        <v>26330.0</v>
      </c>
      <c r="C495" s="1" t="s">
        <v>2837</v>
      </c>
      <c r="D495" s="2" t="s">
        <v>2838</v>
      </c>
      <c r="E495" s="1" t="s">
        <v>2839</v>
      </c>
      <c r="F495" s="1" t="s">
        <v>2840</v>
      </c>
      <c r="G495" s="1">
        <v>112.0</v>
      </c>
      <c r="H495" s="1" t="s">
        <v>2288</v>
      </c>
      <c r="I495" s="1">
        <v>1335.0</v>
      </c>
      <c r="J495" s="1">
        <v>6403.0</v>
      </c>
      <c r="K495" s="1">
        <v>5629.0</v>
      </c>
      <c r="L495" s="1">
        <f t="shared" si="1"/>
        <v>0.8791191629</v>
      </c>
      <c r="M495" s="1" t="s">
        <v>2841</v>
      </c>
      <c r="N495" s="1">
        <v>4541.0</v>
      </c>
      <c r="O495" s="1">
        <v>0.0</v>
      </c>
      <c r="P495" s="1">
        <v>3.0</v>
      </c>
    </row>
    <row r="496">
      <c r="A496" s="1" t="s">
        <v>2842</v>
      </c>
      <c r="B496" s="1">
        <v>26266.0</v>
      </c>
      <c r="C496" s="1" t="s">
        <v>2843</v>
      </c>
      <c r="D496" s="2" t="s">
        <v>2844</v>
      </c>
      <c r="E496" s="1" t="s">
        <v>2845</v>
      </c>
      <c r="F496" s="1" t="s">
        <v>2846</v>
      </c>
      <c r="G496" s="1">
        <v>10.0</v>
      </c>
      <c r="H496" s="1" t="s">
        <v>360</v>
      </c>
      <c r="I496" s="1">
        <v>22.0</v>
      </c>
      <c r="J496" s="1">
        <v>104.0</v>
      </c>
      <c r="K496" s="1">
        <v>83.0</v>
      </c>
      <c r="L496" s="1">
        <f t="shared" si="1"/>
        <v>0.7980769231</v>
      </c>
      <c r="M496" s="1" t="s">
        <v>2847</v>
      </c>
      <c r="N496" s="1">
        <v>3157.0</v>
      </c>
      <c r="O496" s="1">
        <v>0.0</v>
      </c>
      <c r="P496" s="1">
        <v>1592.0</v>
      </c>
    </row>
    <row r="497">
      <c r="A497" s="1" t="s">
        <v>2848</v>
      </c>
      <c r="B497" s="1">
        <v>26211.0</v>
      </c>
      <c r="C497" s="1" t="s">
        <v>2849</v>
      </c>
      <c r="D497" s="2" t="s">
        <v>2850</v>
      </c>
      <c r="E497" s="1" t="s">
        <v>2851</v>
      </c>
      <c r="F497" s="1" t="s">
        <v>2852</v>
      </c>
      <c r="G497" s="1">
        <v>6.0</v>
      </c>
      <c r="H497" s="1" t="s">
        <v>77</v>
      </c>
      <c r="I497" s="1">
        <v>21.0</v>
      </c>
      <c r="J497" s="1">
        <v>383.0</v>
      </c>
      <c r="K497" s="1">
        <v>98.0</v>
      </c>
      <c r="L497" s="1">
        <f t="shared" si="1"/>
        <v>0.2558746736</v>
      </c>
      <c r="M497" s="1" t="s">
        <v>2853</v>
      </c>
      <c r="N497" s="1">
        <v>2910.0</v>
      </c>
      <c r="O497" s="1">
        <v>0.0</v>
      </c>
      <c r="P497" s="1">
        <v>2665.0</v>
      </c>
    </row>
    <row r="498">
      <c r="A498" s="1" t="s">
        <v>2854</v>
      </c>
      <c r="B498" s="1">
        <v>26187.0</v>
      </c>
      <c r="C498" s="1" t="s">
        <v>2855</v>
      </c>
      <c r="D498" s="2" t="s">
        <v>2856</v>
      </c>
      <c r="E498" s="1" t="s">
        <v>2857</v>
      </c>
      <c r="F498" s="1" t="s">
        <v>2858</v>
      </c>
      <c r="G498" s="1">
        <v>10.0</v>
      </c>
      <c r="H498" s="1" t="s">
        <v>278</v>
      </c>
      <c r="I498" s="1">
        <v>421.0</v>
      </c>
      <c r="J498" s="1">
        <v>362.0</v>
      </c>
      <c r="K498" s="1">
        <v>163.0</v>
      </c>
      <c r="L498" s="1">
        <f t="shared" si="1"/>
        <v>0.4502762431</v>
      </c>
      <c r="M498" s="1" t="s">
        <v>2859</v>
      </c>
      <c r="N498" s="1">
        <v>435.0</v>
      </c>
      <c r="O498" s="1">
        <v>0.0</v>
      </c>
      <c r="P498" s="1">
        <v>0.0</v>
      </c>
    </row>
    <row r="499">
      <c r="A499" s="1" t="s">
        <v>2860</v>
      </c>
      <c r="B499" s="1">
        <v>26162.0</v>
      </c>
      <c r="C499" s="1" t="s">
        <v>2861</v>
      </c>
      <c r="D499" s="2" t="s">
        <v>2862</v>
      </c>
      <c r="E499" s="1" t="s">
        <v>2863</v>
      </c>
      <c r="F499" s="1" t="s">
        <v>2864</v>
      </c>
      <c r="G499" s="1">
        <v>0.0</v>
      </c>
      <c r="H499" s="1" t="s">
        <v>60</v>
      </c>
      <c r="I499" s="1">
        <v>1066.0</v>
      </c>
      <c r="J499" s="1">
        <v>275.0</v>
      </c>
      <c r="K499" s="1">
        <v>100.0</v>
      </c>
      <c r="L499" s="1">
        <f t="shared" si="1"/>
        <v>0.3636363636</v>
      </c>
      <c r="N499" s="1">
        <v>3921.0</v>
      </c>
      <c r="O499" s="1">
        <v>0.0</v>
      </c>
    </row>
    <row r="500">
      <c r="A500" s="1" t="s">
        <v>2865</v>
      </c>
      <c r="B500" s="1">
        <v>26106.0</v>
      </c>
      <c r="C500" s="1" t="s">
        <v>2866</v>
      </c>
      <c r="D500" s="2" t="s">
        <v>2867</v>
      </c>
      <c r="E500" s="1" t="s">
        <v>2868</v>
      </c>
      <c r="F500" s="1" t="s">
        <v>2869</v>
      </c>
      <c r="G500" s="1">
        <v>0.0</v>
      </c>
      <c r="I500" s="1">
        <v>104.0</v>
      </c>
      <c r="J500" s="1">
        <v>0.0</v>
      </c>
      <c r="K500" s="1">
        <v>0.0</v>
      </c>
      <c r="L500" s="1" t="str">
        <f t="shared" si="1"/>
        <v/>
      </c>
      <c r="N500" s="1">
        <v>2529.0</v>
      </c>
      <c r="O500" s="1">
        <v>0.0</v>
      </c>
    </row>
    <row r="501">
      <c r="A501" s="1" t="s">
        <v>2870</v>
      </c>
      <c r="B501" s="1">
        <v>26095.0</v>
      </c>
      <c r="C501" s="1" t="s">
        <v>2871</v>
      </c>
      <c r="D501" s="2" t="s">
        <v>2872</v>
      </c>
      <c r="E501" s="1" t="s">
        <v>2873</v>
      </c>
      <c r="F501" s="1" t="s">
        <v>2874</v>
      </c>
      <c r="G501" s="1">
        <v>0.0</v>
      </c>
      <c r="I501" s="1">
        <v>57.0</v>
      </c>
      <c r="J501" s="1">
        <v>21.0</v>
      </c>
      <c r="K501" s="1">
        <v>3.0</v>
      </c>
      <c r="L501" s="1">
        <f t="shared" si="1"/>
        <v>0.1428571429</v>
      </c>
      <c r="N501" s="1">
        <v>2146.0</v>
      </c>
      <c r="O501" s="1">
        <v>0.0</v>
      </c>
    </row>
    <row r="502">
      <c r="A502" s="1" t="s">
        <v>2875</v>
      </c>
      <c r="B502" s="1">
        <v>26090.0</v>
      </c>
      <c r="C502" s="1" t="s">
        <v>2876</v>
      </c>
      <c r="D502" s="2" t="s">
        <v>2877</v>
      </c>
      <c r="E502" s="1" t="s">
        <v>2878</v>
      </c>
      <c r="F502" s="1" t="s">
        <v>2879</v>
      </c>
      <c r="G502" s="1">
        <v>0.0</v>
      </c>
      <c r="H502" s="1" t="s">
        <v>77</v>
      </c>
      <c r="I502" s="1">
        <v>15.0</v>
      </c>
      <c r="J502" s="1">
        <v>549.0</v>
      </c>
      <c r="K502" s="1">
        <v>295.0</v>
      </c>
      <c r="L502" s="1">
        <f t="shared" si="1"/>
        <v>0.5373406193</v>
      </c>
      <c r="N502" s="1">
        <v>1314.0</v>
      </c>
      <c r="O502" s="1">
        <v>0.0</v>
      </c>
    </row>
    <row r="503">
      <c r="A503" s="1" t="s">
        <v>2880</v>
      </c>
      <c r="B503" s="1">
        <v>26027.0</v>
      </c>
      <c r="C503" s="1" t="s">
        <v>2881</v>
      </c>
      <c r="D503" s="2" t="s">
        <v>2882</v>
      </c>
      <c r="E503" s="1" t="s">
        <v>2883</v>
      </c>
      <c r="F503" s="1" t="s">
        <v>2884</v>
      </c>
      <c r="G503" s="1">
        <v>0.0</v>
      </c>
      <c r="H503" s="1" t="s">
        <v>60</v>
      </c>
      <c r="I503" s="1">
        <v>176.0</v>
      </c>
      <c r="J503" s="1">
        <v>63.0</v>
      </c>
      <c r="K503" s="1">
        <v>31.0</v>
      </c>
      <c r="L503" s="1">
        <f t="shared" si="1"/>
        <v>0.4920634921</v>
      </c>
      <c r="N503" s="1">
        <v>2676.0</v>
      </c>
      <c r="O503" s="1">
        <v>0.0</v>
      </c>
    </row>
    <row r="504">
      <c r="A504" s="1" t="s">
        <v>2885</v>
      </c>
      <c r="B504" s="1">
        <v>25996.0</v>
      </c>
      <c r="C504" s="1" t="s">
        <v>2886</v>
      </c>
      <c r="D504" s="2" t="s">
        <v>2887</v>
      </c>
      <c r="E504" s="1" t="s">
        <v>2888</v>
      </c>
      <c r="F504" s="1" t="s">
        <v>2889</v>
      </c>
      <c r="G504" s="1">
        <v>2.0</v>
      </c>
      <c r="H504" s="1" t="s">
        <v>2890</v>
      </c>
      <c r="I504" s="1">
        <v>500.0</v>
      </c>
      <c r="J504" s="1">
        <v>1499.0</v>
      </c>
      <c r="K504" s="1">
        <v>1385.0</v>
      </c>
      <c r="L504" s="1">
        <f t="shared" si="1"/>
        <v>0.9239492995</v>
      </c>
      <c r="M504" s="1" t="s">
        <v>2891</v>
      </c>
      <c r="N504" s="1">
        <v>2293.0</v>
      </c>
      <c r="O504" s="1">
        <v>0.0</v>
      </c>
      <c r="P504" s="1">
        <v>1121.0</v>
      </c>
    </row>
    <row r="505">
      <c r="A505" s="1" t="s">
        <v>2892</v>
      </c>
      <c r="B505" s="1">
        <v>25967.0</v>
      </c>
      <c r="C505" s="1" t="s">
        <v>2893</v>
      </c>
      <c r="D505" s="2" t="s">
        <v>2894</v>
      </c>
      <c r="E505" s="1" t="s">
        <v>2895</v>
      </c>
      <c r="F505" s="1" t="s">
        <v>2896</v>
      </c>
      <c r="G505" s="1">
        <v>0.0</v>
      </c>
      <c r="H505" s="1" t="s">
        <v>77</v>
      </c>
      <c r="I505" s="1">
        <v>6149.0</v>
      </c>
      <c r="J505" s="1">
        <v>15300.0</v>
      </c>
      <c r="K505" s="1">
        <v>12816.0</v>
      </c>
      <c r="L505" s="1">
        <f t="shared" si="1"/>
        <v>0.8376470588</v>
      </c>
      <c r="N505" s="1">
        <v>3026.0</v>
      </c>
      <c r="O505" s="1">
        <v>0.0</v>
      </c>
    </row>
    <row r="506">
      <c r="A506" s="1" t="s">
        <v>2897</v>
      </c>
      <c r="B506" s="1">
        <v>25960.0</v>
      </c>
      <c r="C506" s="1" t="s">
        <v>2898</v>
      </c>
      <c r="D506" s="2" t="s">
        <v>2899</v>
      </c>
      <c r="E506" s="1" t="s">
        <v>2900</v>
      </c>
      <c r="F506" s="1" t="s">
        <v>2901</v>
      </c>
      <c r="G506" s="1">
        <v>34.0</v>
      </c>
      <c r="H506" s="1" t="s">
        <v>143</v>
      </c>
      <c r="I506" s="1">
        <v>1.0</v>
      </c>
      <c r="J506" s="1">
        <v>2808.0</v>
      </c>
      <c r="K506" s="1">
        <v>2796.0</v>
      </c>
      <c r="L506" s="1">
        <f t="shared" si="1"/>
        <v>0.9957264957</v>
      </c>
      <c r="M506" s="1" t="s">
        <v>2902</v>
      </c>
      <c r="N506" s="1">
        <v>2640.0</v>
      </c>
      <c r="O506" s="1">
        <v>0.0</v>
      </c>
      <c r="P506" s="1">
        <v>77.0</v>
      </c>
    </row>
    <row r="507">
      <c r="A507" s="1" t="s">
        <v>2903</v>
      </c>
      <c r="B507" s="1">
        <v>25929.0</v>
      </c>
      <c r="C507" s="1" t="s">
        <v>2904</v>
      </c>
      <c r="D507" s="2" t="s">
        <v>2905</v>
      </c>
      <c r="E507" s="1" t="s">
        <v>2906</v>
      </c>
      <c r="F507" s="1" t="s">
        <v>2907</v>
      </c>
      <c r="G507" s="1">
        <v>44.0</v>
      </c>
      <c r="H507" s="1" t="s">
        <v>156</v>
      </c>
      <c r="I507" s="1">
        <v>961.0</v>
      </c>
      <c r="J507" s="1">
        <v>3644.0</v>
      </c>
      <c r="K507" s="1">
        <v>1349.0</v>
      </c>
      <c r="L507" s="1">
        <f t="shared" si="1"/>
        <v>0.3701975851</v>
      </c>
      <c r="M507" s="1" t="s">
        <v>2908</v>
      </c>
      <c r="N507" s="1">
        <v>3948.0</v>
      </c>
      <c r="O507" s="1">
        <v>0.0</v>
      </c>
      <c r="P507" s="1">
        <v>74.0</v>
      </c>
    </row>
    <row r="508">
      <c r="A508" s="1" t="s">
        <v>2909</v>
      </c>
      <c r="B508" s="1">
        <v>25908.0</v>
      </c>
      <c r="C508" s="1" t="s">
        <v>2910</v>
      </c>
      <c r="D508" s="2" t="s">
        <v>2911</v>
      </c>
      <c r="E508" s="1" t="s">
        <v>2912</v>
      </c>
      <c r="F508" s="1" t="s">
        <v>2913</v>
      </c>
      <c r="G508" s="1">
        <v>0.0</v>
      </c>
      <c r="H508" s="1" t="s">
        <v>77</v>
      </c>
      <c r="I508" s="1">
        <v>283.0</v>
      </c>
      <c r="J508" s="1">
        <v>27.0</v>
      </c>
      <c r="K508" s="1">
        <v>25.0</v>
      </c>
      <c r="L508" s="1">
        <f t="shared" si="1"/>
        <v>0.9259259259</v>
      </c>
      <c r="N508" s="1">
        <v>1290.0</v>
      </c>
      <c r="O508" s="1">
        <v>0.0</v>
      </c>
    </row>
    <row r="509">
      <c r="A509" s="1" t="s">
        <v>2914</v>
      </c>
      <c r="B509" s="1">
        <v>25894.0</v>
      </c>
      <c r="C509" s="1" t="s">
        <v>2915</v>
      </c>
      <c r="D509" s="2" t="s">
        <v>2916</v>
      </c>
      <c r="E509" s="1" t="s">
        <v>2917</v>
      </c>
      <c r="F509" s="1" t="s">
        <v>2918</v>
      </c>
      <c r="G509" s="1">
        <v>0.0</v>
      </c>
      <c r="H509" s="1" t="s">
        <v>112</v>
      </c>
      <c r="I509" s="1">
        <v>36.0</v>
      </c>
      <c r="J509" s="1">
        <v>357.0</v>
      </c>
      <c r="K509" s="1">
        <v>124.0</v>
      </c>
      <c r="L509" s="1">
        <f t="shared" si="1"/>
        <v>0.3473389356</v>
      </c>
      <c r="N509" s="1">
        <v>4600.0</v>
      </c>
      <c r="O509" s="1">
        <v>1.0</v>
      </c>
    </row>
    <row r="510">
      <c r="A510" s="1" t="s">
        <v>2919</v>
      </c>
      <c r="B510" s="1">
        <v>25779.0</v>
      </c>
      <c r="C510" s="1" t="s">
        <v>2920</v>
      </c>
      <c r="D510" s="2" t="s">
        <v>2921</v>
      </c>
      <c r="E510" s="1" t="s">
        <v>2922</v>
      </c>
      <c r="F510" s="1" t="s">
        <v>845</v>
      </c>
      <c r="G510" s="1">
        <v>35.0</v>
      </c>
      <c r="H510" s="1" t="s">
        <v>1274</v>
      </c>
      <c r="I510" s="1">
        <v>394.0</v>
      </c>
      <c r="J510" s="1">
        <v>4033.0</v>
      </c>
      <c r="K510" s="1">
        <v>3258.0</v>
      </c>
      <c r="L510" s="1">
        <f t="shared" si="1"/>
        <v>0.8078353583</v>
      </c>
      <c r="M510" s="1" t="s">
        <v>2923</v>
      </c>
      <c r="N510" s="1">
        <v>2715.0</v>
      </c>
      <c r="O510" s="1">
        <v>0.0</v>
      </c>
      <c r="P510" s="1">
        <v>92.0</v>
      </c>
    </row>
    <row r="511">
      <c r="A511" s="1" t="s">
        <v>2924</v>
      </c>
      <c r="B511" s="1">
        <v>25750.0</v>
      </c>
      <c r="C511" s="1" t="s">
        <v>2925</v>
      </c>
      <c r="D511" s="2" t="s">
        <v>2926</v>
      </c>
      <c r="E511" s="1" t="s">
        <v>2927</v>
      </c>
      <c r="F511" s="1" t="s">
        <v>2928</v>
      </c>
      <c r="G511" s="1">
        <v>0.0</v>
      </c>
      <c r="H511" s="1" t="s">
        <v>630</v>
      </c>
      <c r="I511" s="1">
        <v>13.0</v>
      </c>
      <c r="J511" s="1">
        <v>62.0</v>
      </c>
      <c r="K511" s="1">
        <v>15.0</v>
      </c>
      <c r="L511" s="1">
        <f t="shared" si="1"/>
        <v>0.2419354839</v>
      </c>
      <c r="N511" s="1">
        <v>1755.0</v>
      </c>
      <c r="O511" s="1">
        <v>0.0</v>
      </c>
    </row>
    <row r="512">
      <c r="A512" s="1" t="s">
        <v>2929</v>
      </c>
      <c r="B512" s="1">
        <v>25720.0</v>
      </c>
      <c r="C512" s="1" t="s">
        <v>2930</v>
      </c>
      <c r="D512" s="2" t="s">
        <v>2931</v>
      </c>
      <c r="E512" s="1" t="s">
        <v>2932</v>
      </c>
      <c r="F512" s="1" t="s">
        <v>2933</v>
      </c>
      <c r="G512" s="1">
        <v>36.0</v>
      </c>
      <c r="H512" s="1" t="s">
        <v>77</v>
      </c>
      <c r="I512" s="1">
        <v>1991.0</v>
      </c>
      <c r="J512" s="1">
        <v>1862.0</v>
      </c>
      <c r="K512" s="1">
        <v>1783.0</v>
      </c>
      <c r="L512" s="1">
        <f t="shared" si="1"/>
        <v>0.9575725027</v>
      </c>
      <c r="M512" s="1" t="s">
        <v>2934</v>
      </c>
      <c r="N512" s="1">
        <v>2474.0</v>
      </c>
      <c r="O512" s="1">
        <v>0.0</v>
      </c>
      <c r="P512" s="1">
        <v>3.0</v>
      </c>
    </row>
    <row r="513">
      <c r="A513" s="1" t="s">
        <v>2935</v>
      </c>
      <c r="B513" s="1">
        <v>25718.0</v>
      </c>
      <c r="C513" s="1" t="s">
        <v>2936</v>
      </c>
      <c r="D513" s="2" t="s">
        <v>2937</v>
      </c>
      <c r="E513" s="1" t="s">
        <v>2938</v>
      </c>
      <c r="F513" s="1" t="s">
        <v>2939</v>
      </c>
      <c r="G513" s="1">
        <v>0.0</v>
      </c>
      <c r="I513" s="1">
        <v>52.0</v>
      </c>
      <c r="J513" s="1">
        <v>2489.0</v>
      </c>
      <c r="K513" s="1">
        <v>491.0</v>
      </c>
      <c r="L513" s="1">
        <f t="shared" si="1"/>
        <v>0.1972679791</v>
      </c>
      <c r="N513" s="1">
        <v>1412.0</v>
      </c>
      <c r="O513" s="1">
        <v>0.0</v>
      </c>
    </row>
    <row r="514">
      <c r="A514" s="1" t="s">
        <v>2940</v>
      </c>
      <c r="B514" s="1">
        <v>25688.0</v>
      </c>
      <c r="C514" s="1" t="s">
        <v>2941</v>
      </c>
      <c r="D514" s="2" t="s">
        <v>2942</v>
      </c>
      <c r="E514" s="1" t="s">
        <v>2943</v>
      </c>
      <c r="F514" s="1" t="s">
        <v>2944</v>
      </c>
      <c r="G514" s="1">
        <v>0.0</v>
      </c>
      <c r="H514" s="1" t="s">
        <v>156</v>
      </c>
      <c r="I514" s="1">
        <v>346.0</v>
      </c>
      <c r="J514" s="1">
        <v>1175.0</v>
      </c>
      <c r="K514" s="1">
        <v>1078.0</v>
      </c>
      <c r="L514" s="1">
        <f t="shared" si="1"/>
        <v>0.9174468085</v>
      </c>
      <c r="N514" s="1">
        <v>3460.0</v>
      </c>
      <c r="O514" s="1">
        <v>0.0</v>
      </c>
    </row>
    <row r="515">
      <c r="A515" s="1" t="s">
        <v>2945</v>
      </c>
      <c r="B515" s="1">
        <v>25670.0</v>
      </c>
      <c r="C515" s="1" t="s">
        <v>2946</v>
      </c>
      <c r="D515" s="2" t="s">
        <v>2947</v>
      </c>
      <c r="E515" s="1" t="s">
        <v>2948</v>
      </c>
      <c r="F515" s="1" t="s">
        <v>2949</v>
      </c>
      <c r="G515" s="1">
        <v>35.0</v>
      </c>
      <c r="H515" s="1" t="s">
        <v>60</v>
      </c>
      <c r="I515" s="1">
        <v>191.0</v>
      </c>
      <c r="J515" s="1">
        <v>381.0</v>
      </c>
      <c r="K515" s="1">
        <v>155.0</v>
      </c>
      <c r="L515" s="1">
        <f t="shared" si="1"/>
        <v>0.406824147</v>
      </c>
      <c r="M515" s="1" t="s">
        <v>2950</v>
      </c>
      <c r="N515" s="1">
        <v>935.0</v>
      </c>
      <c r="O515" s="1">
        <v>0.0</v>
      </c>
      <c r="P515" s="1">
        <v>197.0</v>
      </c>
    </row>
    <row r="516">
      <c r="A516" s="1" t="s">
        <v>2951</v>
      </c>
      <c r="B516" s="1">
        <v>25631.0</v>
      </c>
      <c r="C516" s="1" t="s">
        <v>2952</v>
      </c>
      <c r="D516" s="2" t="s">
        <v>2953</v>
      </c>
      <c r="E516" s="1" t="s">
        <v>2954</v>
      </c>
      <c r="F516" s="1" t="s">
        <v>2955</v>
      </c>
      <c r="G516" s="1">
        <v>70.0</v>
      </c>
      <c r="H516" s="1" t="s">
        <v>84</v>
      </c>
      <c r="I516" s="1">
        <v>434.0</v>
      </c>
      <c r="J516" s="1">
        <v>6355.0</v>
      </c>
      <c r="K516" s="1">
        <v>5013.0</v>
      </c>
      <c r="L516" s="1">
        <f t="shared" si="1"/>
        <v>0.7888276947</v>
      </c>
      <c r="M516" s="1" t="s">
        <v>2956</v>
      </c>
      <c r="N516" s="1">
        <v>3586.0</v>
      </c>
      <c r="O516" s="1">
        <v>0.0</v>
      </c>
      <c r="P516" s="1">
        <v>123.0</v>
      </c>
    </row>
    <row r="517">
      <c r="A517" s="1" t="s">
        <v>2957</v>
      </c>
      <c r="B517" s="1">
        <v>25604.0</v>
      </c>
      <c r="C517" s="1" t="s">
        <v>2958</v>
      </c>
      <c r="D517" s="2" t="s">
        <v>2959</v>
      </c>
      <c r="E517" s="1" t="s">
        <v>2960</v>
      </c>
      <c r="F517" s="1" t="s">
        <v>2961</v>
      </c>
      <c r="G517" s="1">
        <v>78.0</v>
      </c>
      <c r="H517" s="1" t="s">
        <v>21</v>
      </c>
      <c r="I517" s="1">
        <v>1005.0</v>
      </c>
      <c r="J517" s="1">
        <v>1826.0</v>
      </c>
      <c r="K517" s="1">
        <v>1814.0</v>
      </c>
      <c r="L517" s="1">
        <f t="shared" si="1"/>
        <v>0.9934282585</v>
      </c>
      <c r="M517" s="1" t="s">
        <v>2962</v>
      </c>
      <c r="N517" s="1">
        <v>2721.0</v>
      </c>
      <c r="O517" s="1">
        <v>0.0</v>
      </c>
      <c r="P517" s="1">
        <v>49.0</v>
      </c>
    </row>
    <row r="518">
      <c r="A518" s="1" t="s">
        <v>2963</v>
      </c>
      <c r="B518" s="1">
        <v>25581.0</v>
      </c>
      <c r="C518" s="1" t="s">
        <v>2964</v>
      </c>
      <c r="D518" s="2" t="s">
        <v>2965</v>
      </c>
      <c r="E518" s="1" t="s">
        <v>2966</v>
      </c>
      <c r="F518" s="1" t="s">
        <v>2967</v>
      </c>
      <c r="G518" s="1">
        <v>522.0</v>
      </c>
      <c r="H518" s="1" t="s">
        <v>21</v>
      </c>
      <c r="I518" s="1">
        <v>7599.0</v>
      </c>
      <c r="J518" s="1">
        <v>13826.0</v>
      </c>
      <c r="K518" s="1">
        <v>13618.0</v>
      </c>
      <c r="L518" s="1">
        <f t="shared" si="1"/>
        <v>0.9849558802</v>
      </c>
      <c r="M518" s="1" t="s">
        <v>2968</v>
      </c>
      <c r="N518" s="1">
        <v>2639.0</v>
      </c>
      <c r="O518" s="1">
        <v>0.0</v>
      </c>
      <c r="P518" s="1">
        <v>8.0</v>
      </c>
    </row>
    <row r="519">
      <c r="A519" s="1" t="s">
        <v>2969</v>
      </c>
      <c r="B519" s="1">
        <v>25558.0</v>
      </c>
      <c r="C519" s="1" t="s">
        <v>2970</v>
      </c>
      <c r="D519" s="2" t="s">
        <v>2971</v>
      </c>
      <c r="E519" s="1" t="s">
        <v>2972</v>
      </c>
      <c r="F519" s="1" t="s">
        <v>2973</v>
      </c>
      <c r="G519" s="1">
        <v>21.0</v>
      </c>
      <c r="H519" s="1" t="s">
        <v>207</v>
      </c>
      <c r="I519" s="1">
        <v>958.0</v>
      </c>
      <c r="J519" s="1">
        <v>1762.0</v>
      </c>
      <c r="K519" s="1">
        <v>1722.0</v>
      </c>
      <c r="L519" s="1">
        <f t="shared" si="1"/>
        <v>0.9772985244</v>
      </c>
      <c r="M519" s="1" t="s">
        <v>2974</v>
      </c>
      <c r="N519" s="1">
        <v>3121.0</v>
      </c>
      <c r="O519" s="1">
        <v>0.0</v>
      </c>
      <c r="P519" s="1">
        <v>71.0</v>
      </c>
    </row>
    <row r="520">
      <c r="A520" s="1" t="s">
        <v>2975</v>
      </c>
      <c r="B520" s="1">
        <v>25514.0</v>
      </c>
      <c r="C520" s="1" t="s">
        <v>2976</v>
      </c>
      <c r="D520" s="2" t="s">
        <v>2977</v>
      </c>
      <c r="E520" s="1" t="s">
        <v>2978</v>
      </c>
      <c r="F520" s="1" t="s">
        <v>2979</v>
      </c>
      <c r="G520" s="1">
        <v>0.0</v>
      </c>
      <c r="H520" s="1" t="s">
        <v>77</v>
      </c>
      <c r="I520" s="1">
        <v>650.0</v>
      </c>
      <c r="J520" s="1">
        <v>2228.0</v>
      </c>
      <c r="K520" s="1">
        <v>2166.0</v>
      </c>
      <c r="L520" s="1">
        <f t="shared" si="1"/>
        <v>0.9721723519</v>
      </c>
      <c r="N520" s="1">
        <v>4232.0</v>
      </c>
      <c r="O520" s="1">
        <v>0.0</v>
      </c>
    </row>
    <row r="521">
      <c r="A521" s="1" t="s">
        <v>2980</v>
      </c>
      <c r="B521" s="1">
        <v>25500.0</v>
      </c>
      <c r="C521" s="1" t="s">
        <v>2981</v>
      </c>
      <c r="D521" s="2" t="s">
        <v>2982</v>
      </c>
      <c r="E521" s="1" t="s">
        <v>2983</v>
      </c>
      <c r="F521" s="1" t="s">
        <v>2984</v>
      </c>
      <c r="G521" s="1">
        <v>0.0</v>
      </c>
      <c r="H521" s="1" t="s">
        <v>77</v>
      </c>
      <c r="I521" s="1">
        <v>6277.0</v>
      </c>
      <c r="J521" s="1">
        <v>7415.0</v>
      </c>
      <c r="K521" s="1">
        <v>6910.0</v>
      </c>
      <c r="L521" s="1">
        <f t="shared" si="1"/>
        <v>0.9318948078</v>
      </c>
      <c r="N521" s="1">
        <v>1929.0</v>
      </c>
      <c r="O521" s="1">
        <v>0.0</v>
      </c>
    </row>
    <row r="522">
      <c r="A522" s="1" t="s">
        <v>2985</v>
      </c>
      <c r="B522" s="1">
        <v>25485.0</v>
      </c>
      <c r="C522" s="1" t="s">
        <v>2986</v>
      </c>
      <c r="D522" s="2" t="s">
        <v>2987</v>
      </c>
      <c r="E522" s="1" t="s">
        <v>2988</v>
      </c>
      <c r="F522" s="1" t="s">
        <v>2989</v>
      </c>
      <c r="G522" s="1">
        <v>0.0</v>
      </c>
      <c r="H522" s="1" t="s">
        <v>84</v>
      </c>
      <c r="I522" s="1">
        <v>33.0</v>
      </c>
      <c r="J522" s="1">
        <v>51.0</v>
      </c>
      <c r="K522" s="1">
        <v>40.0</v>
      </c>
      <c r="L522" s="1">
        <f t="shared" si="1"/>
        <v>0.7843137255</v>
      </c>
      <c r="N522" s="1">
        <v>1658.0</v>
      </c>
      <c r="O522" s="1">
        <v>0.0</v>
      </c>
    </row>
    <row r="523">
      <c r="A523" s="1" t="s">
        <v>2990</v>
      </c>
      <c r="B523" s="1">
        <v>25484.0</v>
      </c>
      <c r="C523" s="1" t="s">
        <v>2991</v>
      </c>
      <c r="D523" s="2" t="s">
        <v>2992</v>
      </c>
      <c r="E523" s="1" t="s">
        <v>2993</v>
      </c>
      <c r="F523" s="1" t="s">
        <v>2994</v>
      </c>
      <c r="G523" s="1">
        <v>0.0</v>
      </c>
      <c r="H523" s="1" t="s">
        <v>84</v>
      </c>
      <c r="I523" s="1">
        <v>749.0</v>
      </c>
      <c r="J523" s="1">
        <v>892.0</v>
      </c>
      <c r="K523" s="1">
        <v>623.0</v>
      </c>
      <c r="L523" s="1">
        <f t="shared" si="1"/>
        <v>0.6984304933</v>
      </c>
      <c r="N523" s="1">
        <v>1305.0</v>
      </c>
      <c r="O523" s="1">
        <v>0.0</v>
      </c>
    </row>
    <row r="524">
      <c r="A524" s="1" t="s">
        <v>2995</v>
      </c>
      <c r="B524" s="1">
        <v>25440.0</v>
      </c>
      <c r="C524" s="1" t="s">
        <v>2996</v>
      </c>
      <c r="D524" s="2" t="s">
        <v>2997</v>
      </c>
      <c r="E524" s="1" t="s">
        <v>2998</v>
      </c>
      <c r="F524" s="1" t="s">
        <v>2999</v>
      </c>
      <c r="G524" s="1">
        <v>0.0</v>
      </c>
      <c r="H524" s="1" t="s">
        <v>207</v>
      </c>
      <c r="I524" s="1">
        <v>38201.0</v>
      </c>
      <c r="J524" s="1">
        <v>43881.0</v>
      </c>
      <c r="K524" s="1">
        <v>39028.0</v>
      </c>
      <c r="L524" s="1">
        <f t="shared" si="1"/>
        <v>0.8894054374</v>
      </c>
      <c r="N524" s="1">
        <v>3122.0</v>
      </c>
      <c r="O524" s="1">
        <v>0.0</v>
      </c>
    </row>
    <row r="525">
      <c r="A525" s="1" t="s">
        <v>3000</v>
      </c>
      <c r="B525" s="1">
        <v>25432.0</v>
      </c>
      <c r="C525" s="1" t="s">
        <v>3001</v>
      </c>
      <c r="D525" s="2" t="s">
        <v>3002</v>
      </c>
      <c r="E525" s="1" t="s">
        <v>3003</v>
      </c>
      <c r="F525" s="1" t="s">
        <v>3004</v>
      </c>
      <c r="G525" s="1">
        <v>38.0</v>
      </c>
      <c r="H525" s="1" t="s">
        <v>77</v>
      </c>
      <c r="I525" s="1">
        <v>146.0</v>
      </c>
      <c r="J525" s="1">
        <v>601.0</v>
      </c>
      <c r="K525" s="1">
        <v>576.0</v>
      </c>
      <c r="L525" s="1">
        <f t="shared" si="1"/>
        <v>0.9584026622</v>
      </c>
      <c r="M525" s="1" t="s">
        <v>3005</v>
      </c>
      <c r="N525" s="1">
        <v>2873.0</v>
      </c>
      <c r="O525" s="1">
        <v>0.0</v>
      </c>
      <c r="P525" s="1">
        <v>544.0</v>
      </c>
    </row>
    <row r="526">
      <c r="A526" s="1" t="s">
        <v>3006</v>
      </c>
      <c r="B526" s="1">
        <v>25421.0</v>
      </c>
      <c r="C526" s="1" t="s">
        <v>3007</v>
      </c>
      <c r="D526" s="2" t="s">
        <v>3008</v>
      </c>
      <c r="E526" s="1" t="s">
        <v>3009</v>
      </c>
      <c r="F526" s="1" t="s">
        <v>3010</v>
      </c>
      <c r="G526" s="1">
        <v>24.0</v>
      </c>
      <c r="H526" s="1" t="s">
        <v>77</v>
      </c>
      <c r="I526" s="1">
        <v>242.0</v>
      </c>
      <c r="J526" s="1">
        <v>1641.0</v>
      </c>
      <c r="K526" s="1">
        <v>1274.0</v>
      </c>
      <c r="L526" s="1">
        <f t="shared" si="1"/>
        <v>0.7763558806</v>
      </c>
      <c r="M526" s="1" t="s">
        <v>3011</v>
      </c>
      <c r="N526" s="1">
        <v>3171.0</v>
      </c>
      <c r="O526" s="1">
        <v>0.0</v>
      </c>
      <c r="P526" s="1">
        <v>158.0</v>
      </c>
    </row>
    <row r="527">
      <c r="A527" s="1" t="s">
        <v>3012</v>
      </c>
      <c r="B527" s="1">
        <v>25420.0</v>
      </c>
      <c r="C527" s="1" t="s">
        <v>3013</v>
      </c>
      <c r="D527" s="2" t="s">
        <v>3014</v>
      </c>
      <c r="E527" s="1" t="s">
        <v>3015</v>
      </c>
      <c r="F527" s="1" t="s">
        <v>3016</v>
      </c>
      <c r="G527" s="1">
        <v>0.0</v>
      </c>
      <c r="H527" s="1" t="s">
        <v>77</v>
      </c>
      <c r="I527" s="1">
        <v>494.0</v>
      </c>
      <c r="J527" s="1">
        <v>415.0</v>
      </c>
      <c r="K527" s="1">
        <v>399.0</v>
      </c>
      <c r="L527" s="1">
        <f t="shared" si="1"/>
        <v>0.9614457831</v>
      </c>
      <c r="N527" s="1">
        <v>3664.0</v>
      </c>
      <c r="O527" s="1">
        <v>0.0</v>
      </c>
    </row>
    <row r="528">
      <c r="A528" s="1" t="s">
        <v>3017</v>
      </c>
      <c r="B528" s="1">
        <v>25407.0</v>
      </c>
      <c r="C528" s="1" t="s">
        <v>3018</v>
      </c>
      <c r="D528" s="2" t="s">
        <v>3019</v>
      </c>
      <c r="E528" s="1" t="s">
        <v>3020</v>
      </c>
      <c r="F528" s="1" t="s">
        <v>3021</v>
      </c>
      <c r="G528" s="1">
        <v>29.0</v>
      </c>
      <c r="H528" s="1" t="s">
        <v>77</v>
      </c>
      <c r="I528" s="1">
        <v>688.0</v>
      </c>
      <c r="J528" s="1">
        <v>4710.0</v>
      </c>
      <c r="K528" s="1">
        <v>4652.0</v>
      </c>
      <c r="L528" s="1">
        <f t="shared" si="1"/>
        <v>0.9876857749</v>
      </c>
      <c r="M528" s="1" t="s">
        <v>3022</v>
      </c>
      <c r="N528" s="1">
        <v>3826.0</v>
      </c>
      <c r="O528" s="1">
        <v>1.0</v>
      </c>
      <c r="P528" s="1">
        <v>579.0</v>
      </c>
    </row>
    <row r="529">
      <c r="A529" s="1" t="s">
        <v>3023</v>
      </c>
      <c r="B529" s="1">
        <v>25386.0</v>
      </c>
      <c r="C529" s="1" t="s">
        <v>3024</v>
      </c>
      <c r="D529" s="2" t="s">
        <v>3025</v>
      </c>
      <c r="E529" s="1" t="s">
        <v>3026</v>
      </c>
      <c r="F529" s="1" t="s">
        <v>3027</v>
      </c>
      <c r="G529" s="1">
        <v>57.0</v>
      </c>
      <c r="H529" s="1" t="s">
        <v>21</v>
      </c>
      <c r="I529" s="1">
        <v>1215.0</v>
      </c>
      <c r="J529" s="1">
        <v>1092.0</v>
      </c>
      <c r="K529" s="1">
        <v>1078.0</v>
      </c>
      <c r="L529" s="1">
        <f t="shared" si="1"/>
        <v>0.9871794872</v>
      </c>
      <c r="M529" s="1" t="s">
        <v>3028</v>
      </c>
      <c r="N529" s="1">
        <v>3973.0</v>
      </c>
      <c r="O529" s="1">
        <v>0.0</v>
      </c>
      <c r="P529" s="1">
        <v>60.0</v>
      </c>
    </row>
    <row r="530">
      <c r="A530" s="1" t="s">
        <v>3029</v>
      </c>
      <c r="B530" s="1">
        <v>25354.0</v>
      </c>
      <c r="C530" s="1" t="s">
        <v>3030</v>
      </c>
      <c r="D530" s="2" t="s">
        <v>3031</v>
      </c>
      <c r="E530" s="1" t="s">
        <v>3032</v>
      </c>
      <c r="F530" s="1" t="s">
        <v>3033</v>
      </c>
      <c r="G530" s="1">
        <v>0.0</v>
      </c>
      <c r="I530" s="1">
        <v>2.0</v>
      </c>
      <c r="J530" s="1">
        <v>0.0</v>
      </c>
      <c r="K530" s="1">
        <v>0.0</v>
      </c>
      <c r="L530" s="1" t="str">
        <f t="shared" si="1"/>
        <v/>
      </c>
      <c r="N530" s="1">
        <v>2908.0</v>
      </c>
      <c r="O530" s="1">
        <v>0.0</v>
      </c>
    </row>
    <row r="531">
      <c r="A531" s="1" t="s">
        <v>3034</v>
      </c>
      <c r="B531" s="1">
        <v>25347.0</v>
      </c>
      <c r="C531" s="1" t="s">
        <v>3035</v>
      </c>
      <c r="D531" s="2" t="s">
        <v>3036</v>
      </c>
      <c r="E531" s="1" t="s">
        <v>3037</v>
      </c>
      <c r="F531" s="1" t="s">
        <v>3038</v>
      </c>
      <c r="G531" s="1">
        <v>62.0</v>
      </c>
      <c r="H531" s="1" t="s">
        <v>207</v>
      </c>
      <c r="I531" s="1">
        <v>10075.0</v>
      </c>
      <c r="J531" s="1">
        <v>5051.0</v>
      </c>
      <c r="K531" s="1">
        <v>4163.0</v>
      </c>
      <c r="L531" s="1">
        <f t="shared" si="1"/>
        <v>0.8241932291</v>
      </c>
      <c r="M531" s="1" t="s">
        <v>3039</v>
      </c>
      <c r="N531" s="1">
        <v>2738.0</v>
      </c>
      <c r="O531" s="1">
        <v>0.0</v>
      </c>
      <c r="P531" s="1">
        <v>27.0</v>
      </c>
    </row>
    <row r="532">
      <c r="A532" s="1" t="s">
        <v>3040</v>
      </c>
      <c r="B532" s="1">
        <v>25309.0</v>
      </c>
      <c r="C532" s="1" t="s">
        <v>3041</v>
      </c>
      <c r="D532" s="2" t="s">
        <v>3042</v>
      </c>
      <c r="E532" s="1" t="s">
        <v>3043</v>
      </c>
      <c r="F532" s="1" t="s">
        <v>3044</v>
      </c>
      <c r="G532" s="1">
        <v>159.0</v>
      </c>
      <c r="H532" s="1" t="s">
        <v>77</v>
      </c>
      <c r="I532" s="1">
        <v>234.0</v>
      </c>
      <c r="J532" s="1">
        <v>1178.0</v>
      </c>
      <c r="K532" s="1">
        <v>1109.0</v>
      </c>
      <c r="L532" s="1">
        <f t="shared" si="1"/>
        <v>0.941426146</v>
      </c>
      <c r="M532" s="1" t="s">
        <v>3045</v>
      </c>
      <c r="N532" s="1">
        <v>2255.0</v>
      </c>
      <c r="O532" s="1">
        <v>0.0</v>
      </c>
      <c r="P532" s="1">
        <v>66.0</v>
      </c>
    </row>
    <row r="533">
      <c r="A533" s="1" t="s">
        <v>3046</v>
      </c>
      <c r="B533" s="1">
        <v>25299.0</v>
      </c>
      <c r="C533" s="1" t="s">
        <v>3047</v>
      </c>
      <c r="D533" s="2" t="s">
        <v>3048</v>
      </c>
      <c r="E533" s="1" t="s">
        <v>3049</v>
      </c>
      <c r="F533" s="1" t="s">
        <v>3050</v>
      </c>
      <c r="G533" s="1">
        <v>0.0</v>
      </c>
      <c r="H533" s="1" t="s">
        <v>60</v>
      </c>
      <c r="I533" s="1">
        <v>0.0</v>
      </c>
      <c r="J533" s="1">
        <v>916.0</v>
      </c>
      <c r="K533" s="1">
        <v>614.0</v>
      </c>
      <c r="L533" s="1">
        <f t="shared" si="1"/>
        <v>0.6703056769</v>
      </c>
      <c r="N533" s="1">
        <v>1785.0</v>
      </c>
      <c r="O533" s="1">
        <v>0.0</v>
      </c>
    </row>
    <row r="534">
      <c r="A534" s="1" t="s">
        <v>3051</v>
      </c>
      <c r="B534" s="1">
        <v>25299.0</v>
      </c>
      <c r="C534" s="1" t="s">
        <v>3052</v>
      </c>
      <c r="D534" s="2" t="s">
        <v>3053</v>
      </c>
      <c r="E534" s="1" t="s">
        <v>3054</v>
      </c>
      <c r="F534" s="1" t="s">
        <v>3055</v>
      </c>
      <c r="G534" s="1">
        <v>163.0</v>
      </c>
      <c r="H534" s="1" t="s">
        <v>77</v>
      </c>
      <c r="I534" s="1">
        <v>574.0</v>
      </c>
      <c r="J534" s="1">
        <v>4102.0</v>
      </c>
      <c r="K534" s="1">
        <v>3725.0</v>
      </c>
      <c r="L534" s="1">
        <f t="shared" si="1"/>
        <v>0.9080936129</v>
      </c>
      <c r="M534" s="1" t="s">
        <v>3056</v>
      </c>
      <c r="N534" s="1">
        <v>4241.0</v>
      </c>
      <c r="O534" s="1">
        <v>0.0</v>
      </c>
      <c r="P534" s="1">
        <v>5.0</v>
      </c>
    </row>
    <row r="535">
      <c r="A535" s="1" t="s">
        <v>3057</v>
      </c>
      <c r="B535" s="1">
        <v>25293.0</v>
      </c>
      <c r="C535" s="1" t="s">
        <v>3058</v>
      </c>
      <c r="D535" s="2" t="s">
        <v>3059</v>
      </c>
      <c r="E535" s="1" t="s">
        <v>3060</v>
      </c>
      <c r="F535" s="1" t="s">
        <v>3061</v>
      </c>
      <c r="G535" s="1">
        <v>25.0</v>
      </c>
      <c r="H535" s="1" t="s">
        <v>77</v>
      </c>
      <c r="I535" s="1">
        <v>786.0</v>
      </c>
      <c r="J535" s="1">
        <v>1472.0</v>
      </c>
      <c r="K535" s="1">
        <v>1308.0</v>
      </c>
      <c r="L535" s="1">
        <f t="shared" si="1"/>
        <v>0.8885869565</v>
      </c>
      <c r="M535" s="1" t="s">
        <v>3062</v>
      </c>
      <c r="N535" s="1">
        <v>4717.0</v>
      </c>
      <c r="O535" s="1">
        <v>1.0</v>
      </c>
      <c r="P535" s="1">
        <v>191.0</v>
      </c>
    </row>
    <row r="536">
      <c r="A536" s="1" t="s">
        <v>3063</v>
      </c>
      <c r="B536" s="1">
        <v>25265.0</v>
      </c>
      <c r="C536" s="1" t="s">
        <v>3064</v>
      </c>
      <c r="D536" s="2" t="s">
        <v>3065</v>
      </c>
      <c r="E536" s="1" t="s">
        <v>3066</v>
      </c>
      <c r="F536" s="1" t="s">
        <v>3067</v>
      </c>
      <c r="G536" s="1">
        <v>110.0</v>
      </c>
      <c r="H536" s="1" t="s">
        <v>207</v>
      </c>
      <c r="I536" s="1">
        <v>7893.0</v>
      </c>
      <c r="J536" s="1">
        <v>4907.0</v>
      </c>
      <c r="K536" s="1">
        <v>3916.0</v>
      </c>
      <c r="L536" s="1">
        <f t="shared" si="1"/>
        <v>0.7980436112</v>
      </c>
      <c r="M536" s="1" t="s">
        <v>3068</v>
      </c>
      <c r="N536" s="1">
        <v>3216.0</v>
      </c>
      <c r="O536" s="1">
        <v>0.0</v>
      </c>
      <c r="P536" s="1">
        <v>14.0</v>
      </c>
    </row>
    <row r="537">
      <c r="A537" s="1" t="s">
        <v>3069</v>
      </c>
      <c r="B537" s="1">
        <v>25217.0</v>
      </c>
      <c r="C537" s="1" t="s">
        <v>3070</v>
      </c>
      <c r="D537" s="2" t="s">
        <v>3071</v>
      </c>
      <c r="E537" s="1" t="s">
        <v>3072</v>
      </c>
      <c r="F537" s="1" t="s">
        <v>3073</v>
      </c>
      <c r="G537" s="1">
        <v>0.0</v>
      </c>
      <c r="H537" s="1" t="s">
        <v>3074</v>
      </c>
      <c r="I537" s="1">
        <v>680.0</v>
      </c>
      <c r="J537" s="1">
        <v>262.0</v>
      </c>
      <c r="K537" s="1">
        <v>173.0</v>
      </c>
      <c r="L537" s="1">
        <f t="shared" si="1"/>
        <v>0.6603053435</v>
      </c>
      <c r="N537" s="1">
        <v>4181.0</v>
      </c>
      <c r="O537" s="1">
        <v>0.0</v>
      </c>
    </row>
    <row r="538">
      <c r="A538" s="1" t="s">
        <v>3075</v>
      </c>
      <c r="B538" s="1">
        <v>25183.0</v>
      </c>
      <c r="C538" s="1" t="s">
        <v>3076</v>
      </c>
      <c r="D538" s="2" t="s">
        <v>3077</v>
      </c>
      <c r="E538" s="1" t="s">
        <v>3078</v>
      </c>
      <c r="F538" s="1" t="s">
        <v>3079</v>
      </c>
      <c r="G538" s="1">
        <v>0.0</v>
      </c>
      <c r="H538" s="1" t="s">
        <v>156</v>
      </c>
      <c r="I538" s="1">
        <v>17.0</v>
      </c>
      <c r="J538" s="1">
        <v>76.0</v>
      </c>
      <c r="K538" s="1">
        <v>38.0</v>
      </c>
      <c r="L538" s="1">
        <f t="shared" si="1"/>
        <v>0.5</v>
      </c>
      <c r="N538" s="1">
        <v>1441.0</v>
      </c>
      <c r="O538" s="1">
        <v>0.0</v>
      </c>
    </row>
    <row r="539">
      <c r="A539" s="1" t="s">
        <v>3080</v>
      </c>
      <c r="B539" s="1">
        <v>25174.0</v>
      </c>
      <c r="C539" s="1" t="s">
        <v>3081</v>
      </c>
      <c r="D539" s="2" t="s">
        <v>3082</v>
      </c>
      <c r="E539" s="1" t="s">
        <v>3083</v>
      </c>
      <c r="F539" s="1" t="s">
        <v>3084</v>
      </c>
      <c r="G539" s="1">
        <v>96.0</v>
      </c>
      <c r="H539" s="1" t="s">
        <v>21</v>
      </c>
      <c r="I539" s="1">
        <v>1594.0</v>
      </c>
      <c r="J539" s="1">
        <v>2883.0</v>
      </c>
      <c r="K539" s="1">
        <v>2374.0</v>
      </c>
      <c r="L539" s="1">
        <f t="shared" si="1"/>
        <v>0.8234477974</v>
      </c>
      <c r="M539" s="1" t="s">
        <v>3085</v>
      </c>
      <c r="N539" s="1">
        <v>2259.0</v>
      </c>
      <c r="O539" s="1">
        <v>0.0</v>
      </c>
      <c r="P539" s="1">
        <v>2.0</v>
      </c>
    </row>
    <row r="540">
      <c r="A540" s="1" t="s">
        <v>3086</v>
      </c>
      <c r="B540" s="1">
        <v>25172.0</v>
      </c>
      <c r="C540" s="1" t="s">
        <v>3087</v>
      </c>
      <c r="D540" s="2" t="s">
        <v>3088</v>
      </c>
      <c r="E540" s="1" t="s">
        <v>3089</v>
      </c>
      <c r="F540" s="1" t="s">
        <v>3090</v>
      </c>
      <c r="G540" s="1">
        <v>49.0</v>
      </c>
      <c r="H540" s="1" t="s">
        <v>156</v>
      </c>
      <c r="I540" s="1">
        <v>16.0</v>
      </c>
      <c r="J540" s="1">
        <v>0.0</v>
      </c>
      <c r="K540" s="1">
        <v>0.0</v>
      </c>
      <c r="L540" s="1" t="str">
        <f t="shared" si="1"/>
        <v/>
      </c>
      <c r="M540" s="1" t="s">
        <v>3091</v>
      </c>
      <c r="N540" s="1">
        <v>1765.0</v>
      </c>
      <c r="O540" s="1">
        <v>0.0</v>
      </c>
      <c r="P540" s="1">
        <v>1385.0</v>
      </c>
    </row>
    <row r="541">
      <c r="A541" s="1" t="s">
        <v>3092</v>
      </c>
      <c r="B541" s="1">
        <v>25135.0</v>
      </c>
      <c r="C541" s="1" t="s">
        <v>3093</v>
      </c>
      <c r="D541" s="2" t="s">
        <v>3094</v>
      </c>
      <c r="E541" s="1" t="s">
        <v>3095</v>
      </c>
      <c r="F541" s="1" t="s">
        <v>3096</v>
      </c>
      <c r="G541" s="1">
        <v>91.0</v>
      </c>
      <c r="H541" s="1" t="s">
        <v>77</v>
      </c>
      <c r="I541" s="1">
        <v>4438.0</v>
      </c>
      <c r="J541" s="1">
        <v>8375.0</v>
      </c>
      <c r="K541" s="1">
        <v>7860.0</v>
      </c>
      <c r="L541" s="1">
        <f t="shared" si="1"/>
        <v>0.9385074627</v>
      </c>
      <c r="M541" s="1" t="s">
        <v>3097</v>
      </c>
      <c r="N541" s="1">
        <v>2361.0</v>
      </c>
      <c r="O541" s="1">
        <v>0.0</v>
      </c>
      <c r="P541" s="1">
        <v>9.0</v>
      </c>
    </row>
    <row r="542">
      <c r="A542" s="1" t="s">
        <v>3098</v>
      </c>
      <c r="B542" s="1">
        <v>25115.0</v>
      </c>
      <c r="C542" s="1" t="s">
        <v>3099</v>
      </c>
      <c r="D542" s="2" t="s">
        <v>3100</v>
      </c>
      <c r="E542" s="1" t="s">
        <v>3101</v>
      </c>
      <c r="F542" s="1" t="s">
        <v>3102</v>
      </c>
      <c r="G542" s="1">
        <v>0.0</v>
      </c>
      <c r="H542" s="1" t="s">
        <v>630</v>
      </c>
      <c r="I542" s="1">
        <v>107.0</v>
      </c>
      <c r="J542" s="1">
        <v>24.0</v>
      </c>
      <c r="K542" s="1">
        <v>24.0</v>
      </c>
      <c r="L542" s="1">
        <f t="shared" si="1"/>
        <v>1</v>
      </c>
      <c r="N542" s="1">
        <v>1238.0</v>
      </c>
      <c r="O542" s="1">
        <v>0.0</v>
      </c>
    </row>
    <row r="543">
      <c r="A543" s="1" t="s">
        <v>3103</v>
      </c>
      <c r="B543" s="1">
        <v>25109.0</v>
      </c>
      <c r="C543" s="1" t="s">
        <v>3104</v>
      </c>
      <c r="D543" s="2" t="s">
        <v>3105</v>
      </c>
      <c r="E543" s="1" t="s">
        <v>3106</v>
      </c>
      <c r="F543" s="1" t="s">
        <v>3107</v>
      </c>
      <c r="G543" s="1">
        <v>382.0</v>
      </c>
      <c r="H543" s="1" t="s">
        <v>84</v>
      </c>
      <c r="I543" s="1">
        <v>22956.0</v>
      </c>
      <c r="J543" s="1">
        <v>12717.0</v>
      </c>
      <c r="K543" s="1">
        <v>10429.0</v>
      </c>
      <c r="L543" s="1">
        <f t="shared" si="1"/>
        <v>0.820083353</v>
      </c>
      <c r="M543" s="1" t="s">
        <v>3108</v>
      </c>
      <c r="N543" s="1">
        <v>2275.0</v>
      </c>
      <c r="O543" s="1">
        <v>0.0</v>
      </c>
      <c r="P543" s="1">
        <v>2.0</v>
      </c>
    </row>
    <row r="544">
      <c r="A544" s="1" t="s">
        <v>3109</v>
      </c>
      <c r="B544" s="1">
        <v>25097.0</v>
      </c>
      <c r="C544" s="1" t="s">
        <v>3110</v>
      </c>
      <c r="D544" s="2" t="s">
        <v>3111</v>
      </c>
      <c r="E544" s="1" t="s">
        <v>3112</v>
      </c>
      <c r="F544" s="1" t="s">
        <v>3113</v>
      </c>
      <c r="G544" s="1">
        <v>138.0</v>
      </c>
      <c r="H544" s="1" t="s">
        <v>21</v>
      </c>
      <c r="I544" s="1">
        <v>3089.0</v>
      </c>
      <c r="J544" s="1">
        <v>6862.0</v>
      </c>
      <c r="K544" s="1">
        <v>4695.0</v>
      </c>
      <c r="L544" s="1">
        <f t="shared" si="1"/>
        <v>0.6842028563</v>
      </c>
      <c r="M544" s="1" t="s">
        <v>3114</v>
      </c>
      <c r="N544" s="1">
        <v>1162.0</v>
      </c>
      <c r="O544" s="1">
        <v>0.0</v>
      </c>
      <c r="P544" s="1">
        <v>15.0</v>
      </c>
    </row>
    <row r="545">
      <c r="A545" s="1" t="s">
        <v>3115</v>
      </c>
      <c r="B545" s="1">
        <v>25088.0</v>
      </c>
      <c r="C545" s="1" t="s">
        <v>3116</v>
      </c>
      <c r="D545" s="2" t="s">
        <v>3117</v>
      </c>
      <c r="E545" s="1" t="s">
        <v>3118</v>
      </c>
      <c r="F545" s="1" t="s">
        <v>2135</v>
      </c>
      <c r="G545" s="1">
        <v>0.0</v>
      </c>
      <c r="I545" s="1">
        <v>43914.0</v>
      </c>
      <c r="J545" s="1">
        <v>448.0</v>
      </c>
      <c r="K545" s="1">
        <v>439.0</v>
      </c>
      <c r="L545" s="1">
        <f t="shared" si="1"/>
        <v>0.9799107143</v>
      </c>
      <c r="N545" s="1">
        <v>2165.0</v>
      </c>
      <c r="O545" s="1">
        <v>0.0</v>
      </c>
    </row>
    <row r="546">
      <c r="A546" s="1" t="s">
        <v>3119</v>
      </c>
      <c r="B546" s="1">
        <v>25032.0</v>
      </c>
      <c r="C546" s="1" t="s">
        <v>3120</v>
      </c>
      <c r="D546" s="2" t="s">
        <v>3121</v>
      </c>
      <c r="E546" s="1" t="s">
        <v>3122</v>
      </c>
      <c r="F546" s="1" t="s">
        <v>3123</v>
      </c>
      <c r="G546" s="1">
        <v>33.0</v>
      </c>
      <c r="H546" s="1" t="s">
        <v>21</v>
      </c>
      <c r="I546" s="1">
        <v>960.0</v>
      </c>
      <c r="J546" s="1">
        <v>3321.0</v>
      </c>
      <c r="K546" s="1">
        <v>3120.0</v>
      </c>
      <c r="L546" s="1">
        <f t="shared" si="1"/>
        <v>0.9394760614</v>
      </c>
      <c r="M546" s="1" t="s">
        <v>3124</v>
      </c>
      <c r="N546" s="1">
        <v>2921.0</v>
      </c>
      <c r="O546" s="1">
        <v>0.0</v>
      </c>
      <c r="P546" s="1">
        <v>56.0</v>
      </c>
    </row>
    <row r="547">
      <c r="A547" s="1" t="s">
        <v>3125</v>
      </c>
      <c r="B547" s="1">
        <v>24977.0</v>
      </c>
      <c r="C547" s="1" t="s">
        <v>3126</v>
      </c>
      <c r="D547" s="2" t="s">
        <v>3127</v>
      </c>
      <c r="E547" s="1" t="s">
        <v>3128</v>
      </c>
      <c r="F547" s="1" t="s">
        <v>3129</v>
      </c>
      <c r="G547" s="1">
        <v>32.0</v>
      </c>
      <c r="H547" s="1" t="s">
        <v>77</v>
      </c>
      <c r="I547" s="1">
        <v>699.0</v>
      </c>
      <c r="J547" s="1">
        <v>2254.0</v>
      </c>
      <c r="K547" s="1">
        <v>2120.0</v>
      </c>
      <c r="L547" s="1">
        <f t="shared" si="1"/>
        <v>0.9405501331</v>
      </c>
      <c r="M547" s="1" t="s">
        <v>3130</v>
      </c>
      <c r="N547" s="1">
        <v>4645.0</v>
      </c>
      <c r="O547" s="1">
        <v>0.0</v>
      </c>
      <c r="P547" s="1">
        <v>209.0</v>
      </c>
    </row>
    <row r="548">
      <c r="A548" s="1" t="s">
        <v>3131</v>
      </c>
      <c r="B548" s="1">
        <v>24970.0</v>
      </c>
      <c r="C548" s="1" t="s">
        <v>3132</v>
      </c>
      <c r="D548" s="2" t="s">
        <v>3133</v>
      </c>
      <c r="E548" s="1" t="s">
        <v>3134</v>
      </c>
      <c r="F548" s="1" t="s">
        <v>3135</v>
      </c>
      <c r="G548" s="1">
        <v>0.0</v>
      </c>
      <c r="H548" s="1" t="s">
        <v>77</v>
      </c>
      <c r="I548" s="1">
        <v>214.0</v>
      </c>
      <c r="J548" s="1">
        <v>0.0</v>
      </c>
      <c r="K548" s="1">
        <v>0.0</v>
      </c>
      <c r="L548" s="1" t="str">
        <f t="shared" si="1"/>
        <v/>
      </c>
      <c r="N548" s="1">
        <v>3069.0</v>
      </c>
      <c r="O548" s="1">
        <v>0.0</v>
      </c>
    </row>
    <row r="549">
      <c r="A549" s="1" t="s">
        <v>3136</v>
      </c>
      <c r="B549" s="1">
        <v>24958.0</v>
      </c>
      <c r="C549" s="1" t="s">
        <v>3137</v>
      </c>
      <c r="D549" s="2" t="s">
        <v>3138</v>
      </c>
      <c r="E549" s="1" t="s">
        <v>3139</v>
      </c>
      <c r="F549" s="1" t="s">
        <v>3140</v>
      </c>
      <c r="G549" s="1">
        <v>0.0</v>
      </c>
      <c r="I549" s="1">
        <v>23.0</v>
      </c>
      <c r="J549" s="1">
        <v>71.0</v>
      </c>
      <c r="K549" s="1">
        <v>54.0</v>
      </c>
      <c r="L549" s="1">
        <f t="shared" si="1"/>
        <v>0.7605633803</v>
      </c>
      <c r="N549" s="1">
        <v>1913.0</v>
      </c>
      <c r="O549" s="1">
        <v>0.0</v>
      </c>
    </row>
    <row r="550">
      <c r="A550" s="1" t="s">
        <v>3141</v>
      </c>
      <c r="B550" s="1">
        <v>24918.0</v>
      </c>
      <c r="C550" s="1" t="s">
        <v>3142</v>
      </c>
      <c r="D550" s="2" t="s">
        <v>3143</v>
      </c>
      <c r="E550" s="1" t="s">
        <v>3144</v>
      </c>
      <c r="F550" s="1" t="s">
        <v>3145</v>
      </c>
      <c r="G550" s="1">
        <v>84.0</v>
      </c>
      <c r="H550" s="1" t="s">
        <v>156</v>
      </c>
      <c r="I550" s="1">
        <v>418.0</v>
      </c>
      <c r="J550" s="1">
        <v>3408.0</v>
      </c>
      <c r="K550" s="1">
        <v>1624.0</v>
      </c>
      <c r="L550" s="1">
        <f t="shared" si="1"/>
        <v>0.4765258216</v>
      </c>
      <c r="M550" s="1" t="s">
        <v>3146</v>
      </c>
      <c r="N550" s="1">
        <v>3948.0</v>
      </c>
      <c r="O550" s="1">
        <v>0.0</v>
      </c>
      <c r="P550" s="1">
        <v>94.0</v>
      </c>
    </row>
    <row r="551">
      <c r="A551" s="1" t="s">
        <v>3147</v>
      </c>
      <c r="B551" s="1">
        <v>24874.0</v>
      </c>
      <c r="C551" s="1" t="s">
        <v>3148</v>
      </c>
      <c r="D551" s="2" t="s">
        <v>3149</v>
      </c>
      <c r="E551" s="1" t="s">
        <v>3150</v>
      </c>
      <c r="F551" s="1" t="s">
        <v>3151</v>
      </c>
      <c r="G551" s="1">
        <v>1.0</v>
      </c>
      <c r="H551" s="1" t="s">
        <v>77</v>
      </c>
      <c r="I551" s="1">
        <v>140.0</v>
      </c>
      <c r="J551" s="1">
        <v>2323.0</v>
      </c>
      <c r="K551" s="1">
        <v>889.0</v>
      </c>
      <c r="L551" s="1">
        <f t="shared" si="1"/>
        <v>0.3826947912</v>
      </c>
      <c r="M551" s="1" t="s">
        <v>3152</v>
      </c>
      <c r="N551" s="1">
        <v>2278.0</v>
      </c>
      <c r="O551" s="1">
        <v>0.0</v>
      </c>
      <c r="P551" s="1">
        <v>426.0</v>
      </c>
    </row>
    <row r="552">
      <c r="A552" s="1" t="s">
        <v>3153</v>
      </c>
      <c r="B552" s="1">
        <v>24815.0</v>
      </c>
      <c r="C552" s="1" t="s">
        <v>3154</v>
      </c>
      <c r="D552" s="2" t="s">
        <v>3155</v>
      </c>
      <c r="E552" s="1" t="s">
        <v>3156</v>
      </c>
      <c r="F552" s="1" t="s">
        <v>1186</v>
      </c>
      <c r="G552" s="1">
        <v>1.0</v>
      </c>
      <c r="H552" s="1" t="s">
        <v>156</v>
      </c>
      <c r="I552" s="1">
        <v>111.0</v>
      </c>
      <c r="J552" s="1">
        <v>2361.0</v>
      </c>
      <c r="K552" s="1">
        <v>2237.0</v>
      </c>
      <c r="L552" s="1">
        <f t="shared" si="1"/>
        <v>0.9474798814</v>
      </c>
      <c r="M552" s="1" t="s">
        <v>3157</v>
      </c>
      <c r="N552" s="1">
        <v>1661.0</v>
      </c>
      <c r="O552" s="1">
        <v>0.0</v>
      </c>
      <c r="P552" s="1">
        <v>1365.0</v>
      </c>
    </row>
    <row r="553">
      <c r="A553" s="1" t="s">
        <v>3158</v>
      </c>
      <c r="B553" s="1">
        <v>24811.0</v>
      </c>
      <c r="C553" s="1" t="s">
        <v>3159</v>
      </c>
      <c r="D553" s="2" t="s">
        <v>3160</v>
      </c>
      <c r="E553" s="1" t="s">
        <v>3161</v>
      </c>
      <c r="F553" s="1" t="s">
        <v>2206</v>
      </c>
      <c r="G553" s="1">
        <v>10.0</v>
      </c>
      <c r="H553" s="1" t="s">
        <v>77</v>
      </c>
      <c r="I553" s="1">
        <v>717.0</v>
      </c>
      <c r="J553" s="1">
        <v>1878.0</v>
      </c>
      <c r="K553" s="1">
        <v>1391.0</v>
      </c>
      <c r="L553" s="1">
        <f t="shared" si="1"/>
        <v>0.7406815761</v>
      </c>
      <c r="M553" s="1" t="s">
        <v>3162</v>
      </c>
      <c r="N553" s="1">
        <v>3097.0</v>
      </c>
      <c r="O553" s="1">
        <v>0.0</v>
      </c>
      <c r="P553" s="1">
        <v>555.0</v>
      </c>
    </row>
    <row r="554">
      <c r="A554" s="1" t="s">
        <v>3163</v>
      </c>
      <c r="B554" s="1">
        <v>24805.0</v>
      </c>
      <c r="C554" s="1" t="s">
        <v>3164</v>
      </c>
      <c r="D554" s="2" t="s">
        <v>3165</v>
      </c>
      <c r="E554" s="1" t="s">
        <v>3166</v>
      </c>
      <c r="F554" s="1" t="s">
        <v>3167</v>
      </c>
      <c r="G554" s="1">
        <v>16.0</v>
      </c>
      <c r="H554" s="1" t="s">
        <v>77</v>
      </c>
      <c r="I554" s="1">
        <v>1484.0</v>
      </c>
      <c r="J554" s="1">
        <v>2840.0</v>
      </c>
      <c r="K554" s="1">
        <v>2694.0</v>
      </c>
      <c r="L554" s="1">
        <f t="shared" si="1"/>
        <v>0.9485915493</v>
      </c>
      <c r="M554" s="1" t="s">
        <v>3168</v>
      </c>
      <c r="N554" s="1">
        <v>4320.0</v>
      </c>
      <c r="O554" s="1">
        <v>0.0</v>
      </c>
      <c r="P554" s="1">
        <v>8.0</v>
      </c>
    </row>
    <row r="555">
      <c r="A555" s="1" t="s">
        <v>3169</v>
      </c>
      <c r="B555" s="1">
        <v>24794.0</v>
      </c>
      <c r="C555" s="1" t="s">
        <v>3170</v>
      </c>
      <c r="D555" s="2" t="s">
        <v>3171</v>
      </c>
      <c r="E555" s="1" t="s">
        <v>3172</v>
      </c>
      <c r="F555" s="1" t="s">
        <v>3173</v>
      </c>
      <c r="G555" s="1">
        <v>0.0</v>
      </c>
      <c r="H555" s="1" t="s">
        <v>1693</v>
      </c>
      <c r="I555" s="1">
        <v>51.0</v>
      </c>
      <c r="J555" s="1">
        <v>24.0</v>
      </c>
      <c r="K555" s="1">
        <v>16.0</v>
      </c>
      <c r="L555" s="1">
        <f t="shared" si="1"/>
        <v>0.6666666667</v>
      </c>
      <c r="N555" s="1">
        <v>2487.0</v>
      </c>
      <c r="O555" s="1">
        <v>0.0</v>
      </c>
    </row>
    <row r="556">
      <c r="A556" s="1" t="s">
        <v>3174</v>
      </c>
      <c r="B556" s="1">
        <v>24785.0</v>
      </c>
      <c r="C556" s="1" t="s">
        <v>3175</v>
      </c>
      <c r="D556" s="2" t="s">
        <v>3176</v>
      </c>
      <c r="E556" s="1" t="s">
        <v>3177</v>
      </c>
      <c r="F556" s="1" t="s">
        <v>3178</v>
      </c>
      <c r="G556" s="1">
        <v>15.0</v>
      </c>
      <c r="H556" s="1" t="s">
        <v>84</v>
      </c>
      <c r="I556" s="1">
        <v>159.0</v>
      </c>
      <c r="J556" s="1">
        <v>1807.0</v>
      </c>
      <c r="K556" s="1">
        <v>1635.0</v>
      </c>
      <c r="L556" s="1">
        <f t="shared" si="1"/>
        <v>0.9048146099</v>
      </c>
      <c r="M556" s="1" t="s">
        <v>3179</v>
      </c>
      <c r="N556" s="1">
        <v>1949.0</v>
      </c>
      <c r="O556" s="1">
        <v>0.0</v>
      </c>
      <c r="P556" s="1">
        <v>646.0</v>
      </c>
    </row>
    <row r="557">
      <c r="A557" s="1" t="s">
        <v>3180</v>
      </c>
      <c r="B557" s="1">
        <v>24751.0</v>
      </c>
      <c r="C557" s="1" t="s">
        <v>3181</v>
      </c>
      <c r="D557" s="2" t="s">
        <v>3182</v>
      </c>
      <c r="E557" s="1" t="s">
        <v>3183</v>
      </c>
      <c r="F557" s="1" t="s">
        <v>3184</v>
      </c>
      <c r="G557" s="1">
        <v>0.0</v>
      </c>
      <c r="H557" s="1" t="s">
        <v>1147</v>
      </c>
      <c r="I557" s="1">
        <v>56.0</v>
      </c>
      <c r="J557" s="1">
        <v>551.0</v>
      </c>
      <c r="K557" s="1">
        <v>432.0</v>
      </c>
      <c r="L557" s="1">
        <f t="shared" si="1"/>
        <v>0.7840290381</v>
      </c>
      <c r="N557" s="1">
        <v>2382.0</v>
      </c>
      <c r="O557" s="1">
        <v>0.0</v>
      </c>
    </row>
    <row r="558">
      <c r="A558" s="1" t="s">
        <v>3185</v>
      </c>
      <c r="B558" s="1">
        <v>24741.0</v>
      </c>
      <c r="C558" s="1" t="s">
        <v>3186</v>
      </c>
      <c r="D558" s="2" t="s">
        <v>3187</v>
      </c>
      <c r="E558" s="1" t="s">
        <v>3188</v>
      </c>
      <c r="F558" s="1" t="s">
        <v>3189</v>
      </c>
      <c r="G558" s="1">
        <v>0.0</v>
      </c>
      <c r="H558" s="1" t="s">
        <v>1147</v>
      </c>
      <c r="I558" s="1">
        <v>240.0</v>
      </c>
      <c r="J558" s="1">
        <v>236.0</v>
      </c>
      <c r="K558" s="1">
        <v>88.0</v>
      </c>
      <c r="L558" s="1">
        <f t="shared" si="1"/>
        <v>0.3728813559</v>
      </c>
      <c r="N558" s="1">
        <v>3510.0</v>
      </c>
      <c r="O558" s="1">
        <v>0.0</v>
      </c>
    </row>
    <row r="559">
      <c r="A559" s="1" t="s">
        <v>3190</v>
      </c>
      <c r="B559" s="1">
        <v>24724.0</v>
      </c>
      <c r="C559" s="1" t="s">
        <v>3191</v>
      </c>
      <c r="D559" s="2" t="s">
        <v>3192</v>
      </c>
      <c r="E559" s="1" t="s">
        <v>3193</v>
      </c>
      <c r="F559" s="1" t="s">
        <v>3194</v>
      </c>
      <c r="G559" s="1">
        <v>0.0</v>
      </c>
      <c r="H559" s="1" t="s">
        <v>156</v>
      </c>
      <c r="I559" s="1">
        <v>1.0</v>
      </c>
      <c r="J559" s="1">
        <v>246.0</v>
      </c>
      <c r="K559" s="1">
        <v>93.0</v>
      </c>
      <c r="L559" s="1">
        <f t="shared" si="1"/>
        <v>0.3780487805</v>
      </c>
      <c r="N559" s="1">
        <v>1694.0</v>
      </c>
      <c r="O559" s="1">
        <v>0.0</v>
      </c>
    </row>
    <row r="560">
      <c r="A560" s="1" t="s">
        <v>3195</v>
      </c>
      <c r="B560" s="1">
        <v>24714.0</v>
      </c>
      <c r="C560" s="1" t="s">
        <v>3196</v>
      </c>
      <c r="D560" s="2" t="s">
        <v>3197</v>
      </c>
      <c r="E560" s="1" t="s">
        <v>3198</v>
      </c>
      <c r="F560" s="1" t="s">
        <v>3199</v>
      </c>
      <c r="G560" s="1">
        <v>0.0</v>
      </c>
      <c r="H560" s="1" t="s">
        <v>1147</v>
      </c>
      <c r="I560" s="1">
        <v>28.0</v>
      </c>
      <c r="J560" s="1">
        <v>843.0</v>
      </c>
      <c r="K560" s="1">
        <v>256.0</v>
      </c>
      <c r="L560" s="1">
        <f t="shared" si="1"/>
        <v>0.3036773428</v>
      </c>
      <c r="N560" s="1">
        <v>1421.0</v>
      </c>
      <c r="O560" s="1">
        <v>0.0</v>
      </c>
    </row>
    <row r="561">
      <c r="A561" s="1" t="s">
        <v>3200</v>
      </c>
      <c r="B561" s="1">
        <v>24691.0</v>
      </c>
      <c r="C561" s="1" t="s">
        <v>3201</v>
      </c>
      <c r="D561" s="2" t="s">
        <v>3202</v>
      </c>
      <c r="E561" s="1" t="s">
        <v>3203</v>
      </c>
      <c r="F561" s="1" t="s">
        <v>3204</v>
      </c>
      <c r="G561" s="1">
        <v>231.0</v>
      </c>
      <c r="H561" s="1" t="s">
        <v>77</v>
      </c>
      <c r="I561" s="1">
        <v>2089.0</v>
      </c>
      <c r="J561" s="1">
        <v>1507.0</v>
      </c>
      <c r="K561" s="1">
        <v>1464.0</v>
      </c>
      <c r="L561" s="1">
        <f t="shared" si="1"/>
        <v>0.9714664897</v>
      </c>
      <c r="M561" s="1" t="s">
        <v>3205</v>
      </c>
      <c r="N561" s="1">
        <v>2157.0</v>
      </c>
      <c r="O561" s="1">
        <v>0.0</v>
      </c>
      <c r="P561" s="1">
        <v>6.0</v>
      </c>
    </row>
    <row r="562">
      <c r="A562" s="1" t="s">
        <v>3206</v>
      </c>
      <c r="B562" s="1">
        <v>24688.0</v>
      </c>
      <c r="C562" s="1" t="s">
        <v>3207</v>
      </c>
      <c r="D562" s="2" t="s">
        <v>3208</v>
      </c>
      <c r="E562" s="1" t="s">
        <v>3209</v>
      </c>
      <c r="F562" s="1" t="s">
        <v>3210</v>
      </c>
      <c r="G562" s="1">
        <v>49.0</v>
      </c>
      <c r="H562" s="1" t="s">
        <v>77</v>
      </c>
      <c r="I562" s="1">
        <v>1912.0</v>
      </c>
      <c r="J562" s="1">
        <v>9645.0</v>
      </c>
      <c r="K562" s="1">
        <v>9345.0</v>
      </c>
      <c r="L562" s="1">
        <f t="shared" si="1"/>
        <v>0.9688958009</v>
      </c>
      <c r="M562" s="1" t="s">
        <v>3211</v>
      </c>
      <c r="N562" s="1">
        <v>4524.0</v>
      </c>
      <c r="O562" s="1">
        <v>0.0</v>
      </c>
      <c r="P562" s="1">
        <v>0.0</v>
      </c>
    </row>
    <row r="563">
      <c r="A563" s="1" t="s">
        <v>3212</v>
      </c>
      <c r="B563" s="1">
        <v>24668.0</v>
      </c>
      <c r="C563" s="1" t="s">
        <v>3213</v>
      </c>
      <c r="D563" s="2" t="s">
        <v>3214</v>
      </c>
      <c r="E563" s="1" t="s">
        <v>3215</v>
      </c>
      <c r="F563" s="1" t="s">
        <v>3216</v>
      </c>
      <c r="G563" s="1">
        <v>53.0</v>
      </c>
      <c r="H563" s="1" t="s">
        <v>77</v>
      </c>
      <c r="I563" s="1">
        <v>139.0</v>
      </c>
      <c r="J563" s="1">
        <v>3420.0</v>
      </c>
      <c r="K563" s="1">
        <v>2436.0</v>
      </c>
      <c r="L563" s="1">
        <f t="shared" si="1"/>
        <v>0.7122807018</v>
      </c>
      <c r="M563" s="1" t="s">
        <v>3217</v>
      </c>
      <c r="N563" s="1">
        <v>2870.0</v>
      </c>
      <c r="O563" s="1">
        <v>0.0</v>
      </c>
      <c r="P563" s="1">
        <v>1955.0</v>
      </c>
    </row>
    <row r="564">
      <c r="A564" s="1" t="s">
        <v>3218</v>
      </c>
      <c r="B564" s="1">
        <v>24655.0</v>
      </c>
      <c r="C564" s="1" t="s">
        <v>3219</v>
      </c>
      <c r="D564" s="2" t="s">
        <v>3220</v>
      </c>
      <c r="E564" s="1" t="s">
        <v>3221</v>
      </c>
      <c r="F564" s="1" t="s">
        <v>3222</v>
      </c>
      <c r="G564" s="1">
        <v>134.0</v>
      </c>
      <c r="H564" s="1" t="s">
        <v>207</v>
      </c>
      <c r="I564" s="1">
        <v>5843.0</v>
      </c>
      <c r="J564" s="1">
        <v>7814.0</v>
      </c>
      <c r="K564" s="1">
        <v>7065.0</v>
      </c>
      <c r="L564" s="1">
        <f t="shared" si="1"/>
        <v>0.9041464039</v>
      </c>
      <c r="M564" s="1" t="s">
        <v>3223</v>
      </c>
      <c r="N564" s="1">
        <v>2323.0</v>
      </c>
      <c r="O564" s="1">
        <v>0.0</v>
      </c>
      <c r="P564" s="1">
        <v>23.0</v>
      </c>
    </row>
    <row r="565">
      <c r="A565" s="1" t="s">
        <v>3224</v>
      </c>
      <c r="B565" s="1">
        <v>24599.0</v>
      </c>
      <c r="C565" s="1" t="s">
        <v>3225</v>
      </c>
      <c r="D565" s="2" t="s">
        <v>3226</v>
      </c>
      <c r="E565" s="1" t="s">
        <v>3227</v>
      </c>
      <c r="F565" s="1" t="s">
        <v>3228</v>
      </c>
      <c r="G565" s="1">
        <v>7.0</v>
      </c>
      <c r="H565" s="1" t="s">
        <v>77</v>
      </c>
      <c r="I565" s="1">
        <v>34.0</v>
      </c>
      <c r="J565" s="1">
        <v>146.0</v>
      </c>
      <c r="K565" s="1">
        <v>49.0</v>
      </c>
      <c r="L565" s="1">
        <f t="shared" si="1"/>
        <v>0.3356164384</v>
      </c>
      <c r="M565" s="1" t="s">
        <v>3229</v>
      </c>
      <c r="N565" s="1">
        <v>3292.0</v>
      </c>
      <c r="O565" s="1">
        <v>0.0</v>
      </c>
      <c r="P565" s="1">
        <v>2661.0</v>
      </c>
    </row>
    <row r="566">
      <c r="A566" s="1" t="s">
        <v>3230</v>
      </c>
      <c r="B566" s="1">
        <v>24570.0</v>
      </c>
      <c r="C566" s="1" t="s">
        <v>3231</v>
      </c>
      <c r="D566" s="2" t="s">
        <v>3232</v>
      </c>
      <c r="E566" s="1" t="s">
        <v>3233</v>
      </c>
      <c r="F566" s="1" t="s">
        <v>3234</v>
      </c>
      <c r="G566" s="1">
        <v>0.0</v>
      </c>
      <c r="I566" s="1">
        <v>288.0</v>
      </c>
      <c r="J566" s="1">
        <v>47.0</v>
      </c>
      <c r="K566" s="1">
        <v>19.0</v>
      </c>
      <c r="L566" s="1">
        <f t="shared" si="1"/>
        <v>0.4042553191</v>
      </c>
      <c r="N566" s="1">
        <v>2971.0</v>
      </c>
      <c r="O566" s="1">
        <v>0.0</v>
      </c>
    </row>
    <row r="567">
      <c r="A567" s="1" t="s">
        <v>3235</v>
      </c>
      <c r="B567" s="1">
        <v>24500.0</v>
      </c>
      <c r="C567" s="1" t="s">
        <v>3236</v>
      </c>
      <c r="D567" s="2" t="s">
        <v>3237</v>
      </c>
      <c r="E567" s="1" t="s">
        <v>3238</v>
      </c>
      <c r="F567" s="1" t="s">
        <v>3239</v>
      </c>
      <c r="G567" s="1">
        <v>3.0</v>
      </c>
      <c r="H567" s="1" t="s">
        <v>1857</v>
      </c>
      <c r="I567" s="1">
        <v>67.0</v>
      </c>
      <c r="J567" s="1">
        <v>339.0</v>
      </c>
      <c r="K567" s="1">
        <v>201.0</v>
      </c>
      <c r="L567" s="1">
        <f t="shared" si="1"/>
        <v>0.592920354</v>
      </c>
      <c r="M567" s="1" t="s">
        <v>3240</v>
      </c>
      <c r="N567" s="1">
        <v>2657.0</v>
      </c>
      <c r="O567" s="1">
        <v>0.0</v>
      </c>
      <c r="P567" s="1">
        <v>1386.0</v>
      </c>
    </row>
    <row r="568">
      <c r="A568" s="1" t="s">
        <v>3241</v>
      </c>
      <c r="B568" s="1">
        <v>24499.0</v>
      </c>
      <c r="C568" s="1" t="s">
        <v>3242</v>
      </c>
      <c r="D568" s="2" t="s">
        <v>3243</v>
      </c>
      <c r="E568" s="1" t="s">
        <v>3244</v>
      </c>
      <c r="F568" s="1" t="s">
        <v>3245</v>
      </c>
      <c r="G568" s="1">
        <v>0.0</v>
      </c>
      <c r="H568" s="1" t="s">
        <v>60</v>
      </c>
      <c r="I568" s="1">
        <v>28.0</v>
      </c>
      <c r="J568" s="1">
        <v>175.0</v>
      </c>
      <c r="K568" s="1">
        <v>112.0</v>
      </c>
      <c r="L568" s="1">
        <f t="shared" si="1"/>
        <v>0.64</v>
      </c>
      <c r="N568" s="1">
        <v>1994.0</v>
      </c>
      <c r="O568" s="1">
        <v>0.0</v>
      </c>
    </row>
    <row r="569">
      <c r="A569" s="1" t="s">
        <v>3246</v>
      </c>
      <c r="B569" s="1">
        <v>24436.0</v>
      </c>
      <c r="C569" s="1" t="s">
        <v>3247</v>
      </c>
      <c r="D569" s="2" t="s">
        <v>3248</v>
      </c>
      <c r="E569" s="1" t="s">
        <v>3249</v>
      </c>
      <c r="F569" s="1" t="s">
        <v>3250</v>
      </c>
      <c r="G569" s="1">
        <v>7.0</v>
      </c>
      <c r="H569" s="1" t="s">
        <v>60</v>
      </c>
      <c r="I569" s="1">
        <v>139.0</v>
      </c>
      <c r="J569" s="1">
        <v>4743.0</v>
      </c>
      <c r="K569" s="1">
        <v>4693.0</v>
      </c>
      <c r="L569" s="1">
        <f t="shared" si="1"/>
        <v>0.9894581489</v>
      </c>
      <c r="M569" s="1" t="s">
        <v>3251</v>
      </c>
      <c r="N569" s="1">
        <v>3712.0</v>
      </c>
      <c r="O569" s="1">
        <v>0.0</v>
      </c>
      <c r="P569" s="1">
        <v>234.0</v>
      </c>
    </row>
    <row r="570">
      <c r="A570" s="1" t="s">
        <v>3252</v>
      </c>
      <c r="B570" s="1">
        <v>24412.0</v>
      </c>
      <c r="C570" s="1" t="s">
        <v>3253</v>
      </c>
      <c r="D570" s="2" t="s">
        <v>3254</v>
      </c>
      <c r="E570" s="1" t="s">
        <v>3255</v>
      </c>
      <c r="F570" s="1" t="s">
        <v>3256</v>
      </c>
      <c r="G570" s="1">
        <v>76.0</v>
      </c>
      <c r="H570" s="1" t="s">
        <v>156</v>
      </c>
      <c r="I570" s="1">
        <v>1049.0</v>
      </c>
      <c r="J570" s="1">
        <v>8315.0</v>
      </c>
      <c r="K570" s="1">
        <v>8227.0</v>
      </c>
      <c r="L570" s="1">
        <f t="shared" si="1"/>
        <v>0.9894167168</v>
      </c>
      <c r="M570" s="1" t="s">
        <v>3257</v>
      </c>
      <c r="N570" s="1">
        <v>3510.0</v>
      </c>
      <c r="O570" s="1">
        <v>0.0</v>
      </c>
      <c r="P570" s="1">
        <v>16.0</v>
      </c>
    </row>
    <row r="571">
      <c r="A571" s="1" t="s">
        <v>3258</v>
      </c>
      <c r="B571" s="1">
        <v>24344.0</v>
      </c>
      <c r="C571" s="1" t="s">
        <v>3259</v>
      </c>
      <c r="D571" s="2" t="s">
        <v>3260</v>
      </c>
      <c r="E571" s="1" t="s">
        <v>3261</v>
      </c>
      <c r="F571" s="1" t="s">
        <v>3262</v>
      </c>
      <c r="G571" s="1">
        <v>85.0</v>
      </c>
      <c r="H571" s="1" t="s">
        <v>77</v>
      </c>
      <c r="I571" s="1">
        <v>293.0</v>
      </c>
      <c r="J571" s="1">
        <v>1557.0</v>
      </c>
      <c r="K571" s="1">
        <v>1551.0</v>
      </c>
      <c r="L571" s="1">
        <f t="shared" si="1"/>
        <v>0.9961464355</v>
      </c>
      <c r="M571" s="1" t="s">
        <v>3263</v>
      </c>
      <c r="N571" s="1">
        <v>4344.0</v>
      </c>
      <c r="O571" s="1">
        <v>0.0</v>
      </c>
      <c r="P571" s="1">
        <v>51.0</v>
      </c>
    </row>
    <row r="572">
      <c r="A572" s="1" t="s">
        <v>3264</v>
      </c>
      <c r="B572" s="1">
        <v>24280.0</v>
      </c>
      <c r="C572" s="1" t="s">
        <v>3265</v>
      </c>
      <c r="D572" s="2" t="s">
        <v>3266</v>
      </c>
      <c r="E572" s="1" t="s">
        <v>3267</v>
      </c>
      <c r="F572" s="1" t="s">
        <v>3268</v>
      </c>
      <c r="G572" s="1">
        <v>111.0</v>
      </c>
      <c r="H572" s="1" t="s">
        <v>1776</v>
      </c>
      <c r="I572" s="1">
        <v>820.0</v>
      </c>
      <c r="J572" s="1">
        <v>2128.0</v>
      </c>
      <c r="K572" s="1">
        <v>2093.0</v>
      </c>
      <c r="L572" s="1">
        <f t="shared" si="1"/>
        <v>0.9835526316</v>
      </c>
      <c r="M572" s="1" t="s">
        <v>3269</v>
      </c>
      <c r="N572" s="1">
        <v>4721.0</v>
      </c>
      <c r="O572" s="1">
        <v>0.0</v>
      </c>
      <c r="P572" s="1">
        <v>33.0</v>
      </c>
    </row>
    <row r="573">
      <c r="A573" s="1" t="s">
        <v>3270</v>
      </c>
      <c r="B573" s="1">
        <v>24268.0</v>
      </c>
      <c r="C573" s="1" t="s">
        <v>3271</v>
      </c>
      <c r="D573" s="2" t="s">
        <v>3272</v>
      </c>
      <c r="E573" s="1" t="s">
        <v>3273</v>
      </c>
      <c r="F573" s="1" t="s">
        <v>3274</v>
      </c>
      <c r="G573" s="1">
        <v>46.0</v>
      </c>
      <c r="H573" s="1" t="s">
        <v>77</v>
      </c>
      <c r="I573" s="1">
        <v>1482.0</v>
      </c>
      <c r="J573" s="1">
        <v>1455.0</v>
      </c>
      <c r="K573" s="1">
        <v>1174.0</v>
      </c>
      <c r="L573" s="1">
        <f t="shared" si="1"/>
        <v>0.8068728522</v>
      </c>
      <c r="M573" s="1" t="s">
        <v>3275</v>
      </c>
      <c r="N573" s="1">
        <v>1235.0</v>
      </c>
      <c r="O573" s="1">
        <v>0.0</v>
      </c>
      <c r="P573" s="1">
        <v>31.0</v>
      </c>
    </row>
    <row r="574">
      <c r="A574" s="1" t="s">
        <v>3276</v>
      </c>
      <c r="B574" s="1">
        <v>24262.0</v>
      </c>
      <c r="C574" s="1" t="s">
        <v>3277</v>
      </c>
      <c r="D574" s="2" t="s">
        <v>3278</v>
      </c>
      <c r="E574" s="1" t="s">
        <v>3279</v>
      </c>
      <c r="F574" s="1" t="s">
        <v>3280</v>
      </c>
      <c r="G574" s="1">
        <v>29.0</v>
      </c>
      <c r="H574" s="1" t="s">
        <v>278</v>
      </c>
      <c r="I574" s="1">
        <v>354.0</v>
      </c>
      <c r="J574" s="1">
        <v>644.0</v>
      </c>
      <c r="K574" s="1">
        <v>579.0</v>
      </c>
      <c r="L574" s="1">
        <f t="shared" si="1"/>
        <v>0.899068323</v>
      </c>
      <c r="M574" s="1" t="s">
        <v>3281</v>
      </c>
      <c r="N574" s="1">
        <v>1934.0</v>
      </c>
      <c r="O574" s="1">
        <v>0.0</v>
      </c>
      <c r="P574" s="1">
        <v>88.0</v>
      </c>
    </row>
    <row r="575">
      <c r="A575" s="1" t="s">
        <v>3282</v>
      </c>
      <c r="B575" s="1">
        <v>24236.0</v>
      </c>
      <c r="C575" s="1" t="s">
        <v>3283</v>
      </c>
      <c r="D575" s="2" t="s">
        <v>3284</v>
      </c>
      <c r="E575" s="1" t="s">
        <v>3285</v>
      </c>
      <c r="F575" s="1" t="s">
        <v>3286</v>
      </c>
      <c r="G575" s="1">
        <v>1.0</v>
      </c>
      <c r="H575" s="1" t="s">
        <v>799</v>
      </c>
      <c r="I575" s="1">
        <v>2507.0</v>
      </c>
      <c r="J575" s="1">
        <v>9177.0</v>
      </c>
      <c r="K575" s="1">
        <v>8542.0</v>
      </c>
      <c r="L575" s="1">
        <f t="shared" si="1"/>
        <v>0.9308052741</v>
      </c>
      <c r="M575" s="1" t="s">
        <v>3287</v>
      </c>
      <c r="N575" s="1">
        <v>4599.0</v>
      </c>
      <c r="O575" s="1">
        <v>0.0</v>
      </c>
      <c r="P575" s="1">
        <v>20.0</v>
      </c>
    </row>
    <row r="576">
      <c r="A576" s="1" t="s">
        <v>3288</v>
      </c>
      <c r="B576" s="1">
        <v>24198.0</v>
      </c>
      <c r="C576" s="1" t="s">
        <v>3289</v>
      </c>
      <c r="D576" s="2" t="s">
        <v>3290</v>
      </c>
      <c r="E576" s="1" t="s">
        <v>3291</v>
      </c>
      <c r="F576" s="1" t="s">
        <v>3292</v>
      </c>
      <c r="G576" s="1">
        <v>0.0</v>
      </c>
      <c r="H576" s="1" t="s">
        <v>60</v>
      </c>
      <c r="I576" s="1">
        <v>716.0</v>
      </c>
      <c r="J576" s="1">
        <v>3124.0</v>
      </c>
      <c r="K576" s="1">
        <v>3115.0</v>
      </c>
      <c r="L576" s="1">
        <f t="shared" si="1"/>
        <v>0.9971190781</v>
      </c>
      <c r="N576" s="1">
        <v>3783.0</v>
      </c>
      <c r="O576" s="1">
        <v>0.0</v>
      </c>
    </row>
    <row r="577">
      <c r="A577" s="1" t="s">
        <v>3293</v>
      </c>
      <c r="B577" s="1">
        <v>24188.0</v>
      </c>
      <c r="C577" s="1" t="s">
        <v>3294</v>
      </c>
      <c r="D577" s="2" t="s">
        <v>3295</v>
      </c>
      <c r="E577" s="1" t="s">
        <v>3296</v>
      </c>
      <c r="F577" s="1" t="s">
        <v>3297</v>
      </c>
      <c r="G577" s="1">
        <v>0.0</v>
      </c>
      <c r="H577" s="1" t="s">
        <v>21</v>
      </c>
      <c r="I577" s="1">
        <v>2076.0</v>
      </c>
      <c r="J577" s="1">
        <v>718.0</v>
      </c>
      <c r="K577" s="1">
        <v>602.0</v>
      </c>
      <c r="L577" s="1">
        <f t="shared" si="1"/>
        <v>0.8384401114</v>
      </c>
      <c r="N577" s="1">
        <v>1160.0</v>
      </c>
      <c r="O577" s="1">
        <v>0.0</v>
      </c>
    </row>
    <row r="578">
      <c r="A578" s="1" t="s">
        <v>3298</v>
      </c>
      <c r="B578" s="1">
        <v>24163.0</v>
      </c>
      <c r="C578" s="1" t="s">
        <v>3299</v>
      </c>
      <c r="D578" s="2" t="s">
        <v>3300</v>
      </c>
      <c r="E578" s="1" t="s">
        <v>3301</v>
      </c>
      <c r="F578" s="1" t="s">
        <v>3302</v>
      </c>
      <c r="G578" s="1">
        <v>6.0</v>
      </c>
      <c r="H578" s="1" t="s">
        <v>60</v>
      </c>
      <c r="I578" s="1">
        <v>1839.0</v>
      </c>
      <c r="J578" s="1">
        <v>5122.0</v>
      </c>
      <c r="K578" s="1">
        <v>3771.0</v>
      </c>
      <c r="L578" s="1">
        <f t="shared" si="1"/>
        <v>0.7362358454</v>
      </c>
      <c r="M578" s="1" t="s">
        <v>3303</v>
      </c>
      <c r="N578" s="1">
        <v>839.0</v>
      </c>
      <c r="O578" s="1">
        <v>0.0</v>
      </c>
      <c r="P578" s="1">
        <v>1.0</v>
      </c>
    </row>
    <row r="579">
      <c r="A579" s="1" t="s">
        <v>3304</v>
      </c>
      <c r="B579" s="1">
        <v>24150.0</v>
      </c>
      <c r="C579" s="1" t="s">
        <v>3305</v>
      </c>
      <c r="D579" s="2" t="s">
        <v>3306</v>
      </c>
      <c r="E579" s="1" t="s">
        <v>3307</v>
      </c>
      <c r="F579" s="1" t="s">
        <v>3308</v>
      </c>
      <c r="G579" s="1">
        <v>1.0</v>
      </c>
      <c r="H579" s="1" t="s">
        <v>112</v>
      </c>
      <c r="I579" s="1">
        <v>165.0</v>
      </c>
      <c r="J579" s="1">
        <v>195.0</v>
      </c>
      <c r="K579" s="1">
        <v>69.0</v>
      </c>
      <c r="L579" s="1">
        <f t="shared" si="1"/>
        <v>0.3538461538</v>
      </c>
      <c r="M579" s="1" t="s">
        <v>3309</v>
      </c>
      <c r="N579" s="1">
        <v>1673.0</v>
      </c>
      <c r="O579" s="1">
        <v>0.0</v>
      </c>
      <c r="P579" s="1">
        <v>693.0</v>
      </c>
    </row>
    <row r="580">
      <c r="A580" s="1" t="s">
        <v>3310</v>
      </c>
      <c r="B580" s="1">
        <v>24103.0</v>
      </c>
      <c r="C580" s="1" t="s">
        <v>3311</v>
      </c>
      <c r="D580" s="2" t="s">
        <v>3312</v>
      </c>
      <c r="E580" s="1" t="s">
        <v>3313</v>
      </c>
      <c r="F580" s="1" t="s">
        <v>3314</v>
      </c>
      <c r="G580" s="1">
        <v>4.0</v>
      </c>
      <c r="H580" s="1" t="s">
        <v>77</v>
      </c>
      <c r="I580" s="1">
        <v>453.0</v>
      </c>
      <c r="J580" s="1">
        <v>1134.0</v>
      </c>
      <c r="K580" s="1">
        <v>715.0</v>
      </c>
      <c r="L580" s="1">
        <f t="shared" si="1"/>
        <v>0.6305114638</v>
      </c>
      <c r="M580" s="1" t="s">
        <v>3315</v>
      </c>
      <c r="N580" s="1">
        <v>2487.0</v>
      </c>
      <c r="O580" s="1">
        <v>0.0</v>
      </c>
      <c r="P580" s="1">
        <v>615.0</v>
      </c>
    </row>
    <row r="581">
      <c r="A581" s="1" t="s">
        <v>3316</v>
      </c>
      <c r="B581" s="1">
        <v>24091.0</v>
      </c>
      <c r="C581" s="1" t="s">
        <v>3317</v>
      </c>
      <c r="D581" s="2" t="s">
        <v>3318</v>
      </c>
      <c r="E581" s="1" t="s">
        <v>3319</v>
      </c>
      <c r="F581" s="1" t="s">
        <v>3320</v>
      </c>
      <c r="G581" s="1">
        <v>0.0</v>
      </c>
      <c r="H581" s="1" t="s">
        <v>156</v>
      </c>
      <c r="I581" s="1">
        <v>1.0</v>
      </c>
      <c r="J581" s="1">
        <v>40.0</v>
      </c>
      <c r="K581" s="1">
        <v>27.0</v>
      </c>
      <c r="L581" s="1">
        <f t="shared" si="1"/>
        <v>0.675</v>
      </c>
      <c r="N581" s="1">
        <v>1576.0</v>
      </c>
      <c r="O581" s="1">
        <v>0.0</v>
      </c>
    </row>
    <row r="582">
      <c r="A582" s="1" t="s">
        <v>3321</v>
      </c>
      <c r="B582" s="1">
        <v>24074.0</v>
      </c>
      <c r="C582" s="1" t="s">
        <v>3322</v>
      </c>
      <c r="D582" s="2" t="s">
        <v>3323</v>
      </c>
      <c r="E582" s="1" t="s">
        <v>3324</v>
      </c>
      <c r="F582" s="1" t="s">
        <v>3325</v>
      </c>
      <c r="G582" s="1">
        <v>7.0</v>
      </c>
      <c r="H582" s="1" t="s">
        <v>156</v>
      </c>
      <c r="I582" s="1">
        <v>31.0</v>
      </c>
      <c r="J582" s="1">
        <v>568.0</v>
      </c>
      <c r="K582" s="1">
        <v>464.0</v>
      </c>
      <c r="L582" s="1">
        <f t="shared" si="1"/>
        <v>0.8169014085</v>
      </c>
      <c r="M582" s="1" t="s">
        <v>3326</v>
      </c>
      <c r="N582" s="1">
        <v>3692.0</v>
      </c>
      <c r="O582" s="1">
        <v>0.0</v>
      </c>
      <c r="P582" s="1">
        <v>260.0</v>
      </c>
    </row>
    <row r="583">
      <c r="A583" s="1" t="s">
        <v>3327</v>
      </c>
      <c r="B583" s="1">
        <v>24067.0</v>
      </c>
      <c r="C583" s="1" t="s">
        <v>3328</v>
      </c>
      <c r="D583" s="2" t="s">
        <v>3329</v>
      </c>
      <c r="E583" s="1" t="s">
        <v>3330</v>
      </c>
      <c r="F583" s="1" t="s">
        <v>3331</v>
      </c>
      <c r="G583" s="1">
        <v>0.0</v>
      </c>
      <c r="I583" s="1">
        <v>331.0</v>
      </c>
      <c r="J583" s="1">
        <v>424.0</v>
      </c>
      <c r="K583" s="1">
        <v>361.0</v>
      </c>
      <c r="L583" s="1">
        <f t="shared" si="1"/>
        <v>0.8514150943</v>
      </c>
      <c r="N583" s="1">
        <v>2949.0</v>
      </c>
      <c r="O583" s="1">
        <v>0.0</v>
      </c>
    </row>
    <row r="584">
      <c r="A584" s="1" t="s">
        <v>3332</v>
      </c>
      <c r="B584" s="1">
        <v>24048.0</v>
      </c>
      <c r="C584" s="1" t="s">
        <v>3333</v>
      </c>
      <c r="D584" s="2" t="s">
        <v>3334</v>
      </c>
      <c r="E584" s="1" t="s">
        <v>3335</v>
      </c>
      <c r="F584" s="1" t="s">
        <v>3336</v>
      </c>
      <c r="G584" s="1">
        <v>100.0</v>
      </c>
      <c r="H584" s="1" t="s">
        <v>60</v>
      </c>
      <c r="I584" s="1">
        <v>2922.0</v>
      </c>
      <c r="J584" s="1">
        <v>5201.0</v>
      </c>
      <c r="K584" s="1">
        <v>5129.0</v>
      </c>
      <c r="L584" s="1">
        <f t="shared" si="1"/>
        <v>0.9861565084</v>
      </c>
      <c r="M584" s="1" t="s">
        <v>3337</v>
      </c>
      <c r="N584" s="1">
        <v>2975.0</v>
      </c>
      <c r="O584" s="1">
        <v>0.0</v>
      </c>
      <c r="P584" s="1">
        <v>30.0</v>
      </c>
    </row>
    <row r="585">
      <c r="A585" s="1" t="s">
        <v>3338</v>
      </c>
      <c r="B585" s="1">
        <v>24023.0</v>
      </c>
      <c r="C585" s="1" t="s">
        <v>3339</v>
      </c>
      <c r="D585" s="2" t="s">
        <v>3340</v>
      </c>
      <c r="E585" s="1" t="s">
        <v>3341</v>
      </c>
      <c r="F585" s="1" t="s">
        <v>3342</v>
      </c>
      <c r="G585" s="1">
        <v>0.0</v>
      </c>
      <c r="H585" s="1" t="s">
        <v>143</v>
      </c>
      <c r="I585" s="1">
        <v>399.0</v>
      </c>
      <c r="J585" s="1">
        <v>811.0</v>
      </c>
      <c r="K585" s="1">
        <v>405.0</v>
      </c>
      <c r="L585" s="1">
        <f t="shared" si="1"/>
        <v>0.4993834772</v>
      </c>
      <c r="N585" s="1">
        <v>3932.0</v>
      </c>
      <c r="O585" s="1">
        <v>0.0</v>
      </c>
    </row>
    <row r="586">
      <c r="A586" s="1" t="s">
        <v>3343</v>
      </c>
      <c r="B586" s="1">
        <v>23999.0</v>
      </c>
      <c r="C586" s="1" t="s">
        <v>3344</v>
      </c>
      <c r="D586" s="2" t="s">
        <v>3345</v>
      </c>
      <c r="E586" s="1" t="s">
        <v>3346</v>
      </c>
      <c r="F586" s="1" t="s">
        <v>3347</v>
      </c>
      <c r="G586" s="1">
        <v>0.0</v>
      </c>
      <c r="H586" s="1" t="s">
        <v>84</v>
      </c>
      <c r="I586" s="1">
        <v>42.0</v>
      </c>
      <c r="J586" s="1">
        <v>163.0</v>
      </c>
      <c r="K586" s="1">
        <v>156.0</v>
      </c>
      <c r="L586" s="1">
        <f t="shared" si="1"/>
        <v>0.9570552147</v>
      </c>
      <c r="N586" s="1">
        <v>1138.0</v>
      </c>
      <c r="O586" s="1">
        <v>0.0</v>
      </c>
    </row>
    <row r="587">
      <c r="A587" s="1" t="s">
        <v>3348</v>
      </c>
      <c r="B587" s="1">
        <v>23999.0</v>
      </c>
      <c r="C587" s="1" t="s">
        <v>3349</v>
      </c>
      <c r="D587" s="2" t="s">
        <v>3350</v>
      </c>
      <c r="E587" s="1" t="s">
        <v>3351</v>
      </c>
      <c r="F587" s="1" t="s">
        <v>3352</v>
      </c>
      <c r="G587" s="1">
        <v>72.0</v>
      </c>
      <c r="H587" s="1" t="s">
        <v>207</v>
      </c>
      <c r="I587" s="1">
        <v>9367.0</v>
      </c>
      <c r="J587" s="1">
        <v>12542.0</v>
      </c>
      <c r="K587" s="1">
        <v>11021.0</v>
      </c>
      <c r="L587" s="1">
        <f t="shared" si="1"/>
        <v>0.8787274757</v>
      </c>
      <c r="M587" s="1" t="s">
        <v>3353</v>
      </c>
      <c r="N587" s="1">
        <v>3255.0</v>
      </c>
      <c r="O587" s="1">
        <v>0.0</v>
      </c>
      <c r="P587" s="1">
        <v>7.0</v>
      </c>
    </row>
    <row r="588">
      <c r="A588" s="1" t="s">
        <v>3354</v>
      </c>
      <c r="B588" s="1">
        <v>23992.0</v>
      </c>
      <c r="C588" s="1" t="s">
        <v>3355</v>
      </c>
      <c r="D588" s="2" t="s">
        <v>3356</v>
      </c>
      <c r="E588" s="1" t="s">
        <v>3357</v>
      </c>
      <c r="F588" s="1" t="s">
        <v>3358</v>
      </c>
      <c r="G588" s="1">
        <v>14.0</v>
      </c>
      <c r="H588" s="1" t="s">
        <v>60</v>
      </c>
      <c r="I588" s="1">
        <v>2721.0</v>
      </c>
      <c r="J588" s="1">
        <v>3756.0</v>
      </c>
      <c r="K588" s="1">
        <v>3658.0</v>
      </c>
      <c r="L588" s="1">
        <f t="shared" si="1"/>
        <v>0.9739084132</v>
      </c>
      <c r="M588" s="1" t="s">
        <v>3359</v>
      </c>
      <c r="N588" s="1">
        <v>4194.0</v>
      </c>
      <c r="O588" s="1">
        <v>0.0</v>
      </c>
      <c r="P588" s="1">
        <v>514.0</v>
      </c>
    </row>
    <row r="589">
      <c r="A589" s="1" t="s">
        <v>3360</v>
      </c>
      <c r="B589" s="1">
        <v>23984.0</v>
      </c>
      <c r="C589" s="1" t="s">
        <v>3361</v>
      </c>
      <c r="D589" s="2" t="s">
        <v>3362</v>
      </c>
      <c r="E589" s="1" t="s">
        <v>3363</v>
      </c>
      <c r="F589" s="1" t="s">
        <v>3364</v>
      </c>
      <c r="G589" s="1">
        <v>85.0</v>
      </c>
      <c r="H589" s="1" t="s">
        <v>326</v>
      </c>
      <c r="I589" s="1">
        <v>526.0</v>
      </c>
      <c r="J589" s="1">
        <v>5569.0</v>
      </c>
      <c r="K589" s="1">
        <v>4464.0</v>
      </c>
      <c r="L589" s="1">
        <f t="shared" si="1"/>
        <v>0.801580176</v>
      </c>
      <c r="M589" s="1" t="s">
        <v>3365</v>
      </c>
      <c r="N589" s="1">
        <v>2219.0</v>
      </c>
      <c r="O589" s="1">
        <v>0.0</v>
      </c>
      <c r="P589" s="1">
        <v>997.0</v>
      </c>
    </row>
    <row r="590">
      <c r="A590" s="1" t="s">
        <v>3366</v>
      </c>
      <c r="B590" s="1">
        <v>23933.0</v>
      </c>
      <c r="C590" s="1" t="s">
        <v>3367</v>
      </c>
      <c r="D590" s="2" t="s">
        <v>3368</v>
      </c>
      <c r="E590" s="1" t="s">
        <v>3369</v>
      </c>
      <c r="F590" s="1" t="s">
        <v>3370</v>
      </c>
      <c r="G590" s="1">
        <v>30.0</v>
      </c>
      <c r="H590" s="1" t="s">
        <v>84</v>
      </c>
      <c r="I590" s="1">
        <v>357.0</v>
      </c>
      <c r="J590" s="1">
        <v>2156.0</v>
      </c>
      <c r="K590" s="1">
        <v>2140.0</v>
      </c>
      <c r="L590" s="1">
        <f t="shared" si="1"/>
        <v>0.9925788497</v>
      </c>
      <c r="M590" s="1" t="s">
        <v>3371</v>
      </c>
      <c r="N590" s="1">
        <v>3334.0</v>
      </c>
      <c r="O590" s="1">
        <v>0.0</v>
      </c>
      <c r="P590" s="1">
        <v>222.0</v>
      </c>
    </row>
    <row r="591">
      <c r="A591" s="1" t="s">
        <v>3372</v>
      </c>
      <c r="B591" s="1">
        <v>23920.0</v>
      </c>
      <c r="C591" s="1" t="s">
        <v>3373</v>
      </c>
      <c r="D591" s="2" t="s">
        <v>3374</v>
      </c>
      <c r="E591" s="1" t="s">
        <v>3375</v>
      </c>
      <c r="F591" s="1" t="s">
        <v>3376</v>
      </c>
      <c r="G591" s="1">
        <v>24.0</v>
      </c>
      <c r="H591" s="1" t="s">
        <v>156</v>
      </c>
      <c r="I591" s="1">
        <v>396.0</v>
      </c>
      <c r="J591" s="1">
        <v>3765.0</v>
      </c>
      <c r="K591" s="1">
        <v>2931.0</v>
      </c>
      <c r="L591" s="1">
        <f t="shared" si="1"/>
        <v>0.7784860558</v>
      </c>
      <c r="M591" s="1" t="s">
        <v>3377</v>
      </c>
      <c r="N591" s="1">
        <v>3511.0</v>
      </c>
      <c r="O591" s="1">
        <v>0.0</v>
      </c>
      <c r="P591" s="1">
        <v>14.0</v>
      </c>
    </row>
    <row r="592">
      <c r="A592" s="1" t="s">
        <v>3378</v>
      </c>
      <c r="B592" s="1">
        <v>23902.0</v>
      </c>
      <c r="C592" s="1" t="s">
        <v>3379</v>
      </c>
      <c r="D592" s="2" t="s">
        <v>3380</v>
      </c>
      <c r="E592" s="1" t="s">
        <v>3381</v>
      </c>
      <c r="F592" s="1" t="s">
        <v>3382</v>
      </c>
      <c r="G592" s="1">
        <v>0.0</v>
      </c>
      <c r="H592" s="1" t="s">
        <v>1838</v>
      </c>
      <c r="I592" s="1">
        <v>39.0</v>
      </c>
      <c r="J592" s="1">
        <v>26.0</v>
      </c>
      <c r="K592" s="1">
        <v>11.0</v>
      </c>
      <c r="L592" s="1">
        <f t="shared" si="1"/>
        <v>0.4230769231</v>
      </c>
      <c r="N592" s="1">
        <v>2274.0</v>
      </c>
      <c r="O592" s="1">
        <v>0.0</v>
      </c>
    </row>
    <row r="593">
      <c r="A593" s="1" t="s">
        <v>3383</v>
      </c>
      <c r="B593" s="1">
        <v>23884.0</v>
      </c>
      <c r="C593" s="1" t="s">
        <v>3384</v>
      </c>
      <c r="D593" s="2" t="s">
        <v>3385</v>
      </c>
      <c r="E593" s="1" t="s">
        <v>3386</v>
      </c>
      <c r="F593" s="1" t="s">
        <v>3387</v>
      </c>
      <c r="G593" s="1">
        <v>67.0</v>
      </c>
      <c r="H593" s="1" t="s">
        <v>338</v>
      </c>
      <c r="I593" s="1">
        <v>2824.0</v>
      </c>
      <c r="J593" s="1">
        <v>6520.0</v>
      </c>
      <c r="K593" s="1">
        <v>5865.0</v>
      </c>
      <c r="L593" s="1">
        <f t="shared" si="1"/>
        <v>0.8995398773</v>
      </c>
      <c r="M593" s="1" t="s">
        <v>3388</v>
      </c>
      <c r="N593" s="1">
        <v>1329.0</v>
      </c>
      <c r="O593" s="1">
        <v>0.0</v>
      </c>
      <c r="P593" s="1">
        <v>10.0</v>
      </c>
    </row>
    <row r="594">
      <c r="A594" s="1" t="s">
        <v>3389</v>
      </c>
      <c r="B594" s="1">
        <v>23870.0</v>
      </c>
      <c r="C594" s="1" t="s">
        <v>3390</v>
      </c>
      <c r="D594" s="2" t="s">
        <v>3391</v>
      </c>
      <c r="E594" s="1" t="s">
        <v>3392</v>
      </c>
      <c r="F594" s="1" t="s">
        <v>3393</v>
      </c>
      <c r="G594" s="1">
        <v>38.0</v>
      </c>
      <c r="H594" s="1" t="s">
        <v>21</v>
      </c>
      <c r="I594" s="1">
        <v>311.0</v>
      </c>
      <c r="J594" s="1">
        <v>1101.0</v>
      </c>
      <c r="K594" s="1">
        <v>1039.0</v>
      </c>
      <c r="L594" s="1">
        <f t="shared" si="1"/>
        <v>0.9436875568</v>
      </c>
      <c r="M594" s="1" t="s">
        <v>3394</v>
      </c>
      <c r="N594" s="1">
        <v>1632.0</v>
      </c>
      <c r="O594" s="1">
        <v>0.0</v>
      </c>
      <c r="P594" s="1">
        <v>33.0</v>
      </c>
    </row>
    <row r="595">
      <c r="A595" s="1" t="s">
        <v>3395</v>
      </c>
      <c r="B595" s="1">
        <v>23861.0</v>
      </c>
      <c r="C595" s="1" t="s">
        <v>3396</v>
      </c>
      <c r="D595" s="2" t="s">
        <v>3397</v>
      </c>
      <c r="E595" s="1" t="s">
        <v>3398</v>
      </c>
      <c r="F595" s="1" t="s">
        <v>3399</v>
      </c>
      <c r="G595" s="1">
        <v>4.0</v>
      </c>
      <c r="H595" s="1" t="s">
        <v>630</v>
      </c>
      <c r="I595" s="1">
        <v>12.0</v>
      </c>
      <c r="J595" s="1">
        <v>1034.0</v>
      </c>
      <c r="K595" s="1">
        <v>606.0</v>
      </c>
      <c r="L595" s="1">
        <f t="shared" si="1"/>
        <v>0.586073501</v>
      </c>
      <c r="M595" s="1" t="s">
        <v>3400</v>
      </c>
      <c r="N595" s="1">
        <v>2231.0</v>
      </c>
      <c r="O595" s="1">
        <v>0.0</v>
      </c>
      <c r="P595" s="1">
        <v>849.0</v>
      </c>
    </row>
    <row r="596">
      <c r="A596" s="1" t="s">
        <v>3401</v>
      </c>
      <c r="B596" s="1">
        <v>23854.0</v>
      </c>
      <c r="C596" s="1" t="s">
        <v>3402</v>
      </c>
      <c r="D596" s="2" t="s">
        <v>3403</v>
      </c>
      <c r="E596" s="1" t="s">
        <v>3404</v>
      </c>
      <c r="F596" s="1" t="s">
        <v>3405</v>
      </c>
      <c r="G596" s="1">
        <v>18.0</v>
      </c>
      <c r="H596" s="1" t="s">
        <v>21</v>
      </c>
      <c r="I596" s="1">
        <v>334.0</v>
      </c>
      <c r="J596" s="1">
        <v>1703.0</v>
      </c>
      <c r="K596" s="1">
        <v>1313.0</v>
      </c>
      <c r="L596" s="1">
        <f t="shared" si="1"/>
        <v>0.7709923664</v>
      </c>
      <c r="M596" s="1" t="s">
        <v>3406</v>
      </c>
      <c r="N596" s="1">
        <v>2283.0</v>
      </c>
      <c r="O596" s="1">
        <v>0.0</v>
      </c>
      <c r="P596" s="1">
        <v>321.0</v>
      </c>
    </row>
    <row r="597">
      <c r="A597" s="1" t="s">
        <v>3407</v>
      </c>
      <c r="B597" s="1">
        <v>23846.0</v>
      </c>
      <c r="C597" s="1" t="s">
        <v>3408</v>
      </c>
      <c r="D597" s="2" t="s">
        <v>3409</v>
      </c>
      <c r="E597" s="1" t="s">
        <v>3410</v>
      </c>
      <c r="F597" s="1" t="s">
        <v>3411</v>
      </c>
      <c r="G597" s="1">
        <v>0.0</v>
      </c>
      <c r="I597" s="1">
        <v>60.0</v>
      </c>
      <c r="J597" s="1">
        <v>24.0</v>
      </c>
      <c r="K597" s="1">
        <v>17.0</v>
      </c>
      <c r="L597" s="1">
        <f t="shared" si="1"/>
        <v>0.7083333333</v>
      </c>
      <c r="N597" s="1">
        <v>1082.0</v>
      </c>
      <c r="O597" s="1">
        <v>0.0</v>
      </c>
    </row>
    <row r="598">
      <c r="A598" s="1" t="s">
        <v>3412</v>
      </c>
      <c r="B598" s="1">
        <v>23819.0</v>
      </c>
      <c r="C598" s="1" t="s">
        <v>3413</v>
      </c>
      <c r="D598" s="2" t="s">
        <v>3414</v>
      </c>
      <c r="E598" s="1" t="s">
        <v>3415</v>
      </c>
      <c r="F598" s="1" t="s">
        <v>3416</v>
      </c>
      <c r="G598" s="1">
        <v>1.0</v>
      </c>
      <c r="H598" s="1" t="s">
        <v>60</v>
      </c>
      <c r="I598" s="1">
        <v>55.0</v>
      </c>
      <c r="J598" s="1">
        <v>646.0</v>
      </c>
      <c r="K598" s="1">
        <v>344.0</v>
      </c>
      <c r="L598" s="1">
        <f t="shared" si="1"/>
        <v>0.5325077399</v>
      </c>
      <c r="M598" s="1" t="s">
        <v>3417</v>
      </c>
      <c r="N598" s="1">
        <v>383.0</v>
      </c>
      <c r="O598" s="1">
        <v>0.0</v>
      </c>
      <c r="P598" s="1">
        <v>306.0</v>
      </c>
    </row>
    <row r="599">
      <c r="A599" s="1" t="s">
        <v>3418</v>
      </c>
      <c r="B599" s="1">
        <v>23801.0</v>
      </c>
      <c r="C599" s="1" t="s">
        <v>3419</v>
      </c>
      <c r="D599" s="2" t="s">
        <v>3420</v>
      </c>
      <c r="E599" s="1" t="s">
        <v>3421</v>
      </c>
      <c r="F599" s="1" t="s">
        <v>3422</v>
      </c>
      <c r="G599" s="1">
        <v>1.0</v>
      </c>
      <c r="H599" s="1" t="s">
        <v>112</v>
      </c>
      <c r="I599" s="1">
        <v>72.0</v>
      </c>
      <c r="J599" s="1">
        <v>240.0</v>
      </c>
      <c r="K599" s="1">
        <v>93.0</v>
      </c>
      <c r="L599" s="1">
        <f t="shared" si="1"/>
        <v>0.3875</v>
      </c>
      <c r="M599" s="1" t="s">
        <v>3423</v>
      </c>
      <c r="N599" s="1">
        <v>3536.0</v>
      </c>
      <c r="O599" s="1">
        <v>0.0</v>
      </c>
      <c r="P599" s="1">
        <v>2472.0</v>
      </c>
    </row>
    <row r="600">
      <c r="A600" s="1" t="s">
        <v>3424</v>
      </c>
      <c r="B600" s="1">
        <v>23753.0</v>
      </c>
      <c r="C600" s="1" t="s">
        <v>3425</v>
      </c>
      <c r="D600" s="2" t="s">
        <v>3426</v>
      </c>
      <c r="E600" s="1" t="s">
        <v>3427</v>
      </c>
      <c r="F600" s="1" t="s">
        <v>3428</v>
      </c>
      <c r="G600" s="1">
        <v>10.0</v>
      </c>
      <c r="H600" s="1" t="s">
        <v>156</v>
      </c>
      <c r="I600" s="1">
        <v>6.0</v>
      </c>
      <c r="J600" s="1">
        <v>1444.0</v>
      </c>
      <c r="K600" s="1">
        <v>1197.0</v>
      </c>
      <c r="L600" s="1">
        <f t="shared" si="1"/>
        <v>0.8289473684</v>
      </c>
      <c r="M600" s="1" t="s">
        <v>3429</v>
      </c>
      <c r="N600" s="1">
        <v>1910.0</v>
      </c>
      <c r="O600" s="1">
        <v>1.0</v>
      </c>
      <c r="P600" s="1">
        <v>265.0</v>
      </c>
    </row>
    <row r="601">
      <c r="A601" s="1" t="s">
        <v>3430</v>
      </c>
      <c r="B601" s="1">
        <v>23726.0</v>
      </c>
      <c r="C601" s="1" t="s">
        <v>3431</v>
      </c>
      <c r="D601" s="2" t="s">
        <v>3432</v>
      </c>
      <c r="E601" s="1" t="s">
        <v>3433</v>
      </c>
      <c r="F601" s="1" t="s">
        <v>3434</v>
      </c>
      <c r="G601" s="1">
        <v>0.0</v>
      </c>
      <c r="I601" s="1">
        <v>9.0</v>
      </c>
      <c r="J601" s="1">
        <v>62.0</v>
      </c>
      <c r="K601" s="1">
        <v>10.0</v>
      </c>
      <c r="L601" s="1">
        <f t="shared" si="1"/>
        <v>0.1612903226</v>
      </c>
      <c r="N601" s="1">
        <v>590.0</v>
      </c>
      <c r="O601" s="1">
        <v>0.0</v>
      </c>
    </row>
    <row r="602">
      <c r="A602" s="1" t="s">
        <v>3435</v>
      </c>
      <c r="B602" s="1">
        <v>23706.0</v>
      </c>
      <c r="C602" s="1" t="s">
        <v>3436</v>
      </c>
      <c r="D602" s="2" t="s">
        <v>3437</v>
      </c>
      <c r="E602" s="1" t="s">
        <v>3438</v>
      </c>
      <c r="F602" s="1" t="s">
        <v>3439</v>
      </c>
      <c r="G602" s="1">
        <v>322.0</v>
      </c>
      <c r="H602" s="1" t="s">
        <v>207</v>
      </c>
      <c r="I602" s="1">
        <v>12240.0</v>
      </c>
      <c r="J602" s="1">
        <v>6664.0</v>
      </c>
      <c r="K602" s="1">
        <v>6146.0</v>
      </c>
      <c r="L602" s="1">
        <f t="shared" si="1"/>
        <v>0.9222689076</v>
      </c>
      <c r="M602" s="1" t="s">
        <v>3440</v>
      </c>
      <c r="N602" s="1">
        <v>2628.0</v>
      </c>
      <c r="O602" s="1">
        <v>0.0</v>
      </c>
      <c r="P602" s="1">
        <v>8.0</v>
      </c>
    </row>
    <row r="603">
      <c r="A603" s="1" t="s">
        <v>3441</v>
      </c>
      <c r="B603" s="1">
        <v>23703.0</v>
      </c>
      <c r="C603" s="1" t="s">
        <v>3442</v>
      </c>
      <c r="D603" s="2" t="s">
        <v>3443</v>
      </c>
      <c r="E603" s="1" t="s">
        <v>3444</v>
      </c>
      <c r="F603" s="1" t="s">
        <v>3445</v>
      </c>
      <c r="G603" s="1">
        <v>119.0</v>
      </c>
      <c r="H603" s="1" t="s">
        <v>156</v>
      </c>
      <c r="I603" s="1">
        <v>304.0</v>
      </c>
      <c r="J603" s="1">
        <v>1929.0</v>
      </c>
      <c r="K603" s="1">
        <v>1910.0</v>
      </c>
      <c r="L603" s="1">
        <f t="shared" si="1"/>
        <v>0.990150337</v>
      </c>
      <c r="M603" s="1" t="s">
        <v>3446</v>
      </c>
      <c r="N603" s="1">
        <v>3056.0</v>
      </c>
      <c r="O603" s="1">
        <v>0.0</v>
      </c>
      <c r="P603" s="1">
        <v>27.0</v>
      </c>
    </row>
    <row r="604">
      <c r="A604" s="1" t="s">
        <v>3447</v>
      </c>
      <c r="B604" s="1">
        <v>23694.0</v>
      </c>
      <c r="C604" s="1" t="s">
        <v>3448</v>
      </c>
      <c r="D604" s="2" t="s">
        <v>3449</v>
      </c>
      <c r="E604" s="1" t="s">
        <v>3450</v>
      </c>
      <c r="F604" s="1" t="s">
        <v>3451</v>
      </c>
      <c r="G604" s="1">
        <v>47.0</v>
      </c>
      <c r="H604" s="1" t="s">
        <v>156</v>
      </c>
      <c r="I604" s="1">
        <v>2003.0</v>
      </c>
      <c r="J604" s="1">
        <v>6085.0</v>
      </c>
      <c r="K604" s="1">
        <v>5655.0</v>
      </c>
      <c r="L604" s="1">
        <f t="shared" si="1"/>
        <v>0.9293344289</v>
      </c>
      <c r="M604" s="1" t="s">
        <v>3452</v>
      </c>
      <c r="N604" s="1">
        <v>1532.0</v>
      </c>
      <c r="O604" s="1">
        <v>0.0</v>
      </c>
      <c r="P604" s="1">
        <v>17.0</v>
      </c>
    </row>
    <row r="605">
      <c r="A605" s="1" t="s">
        <v>3453</v>
      </c>
      <c r="B605" s="1">
        <v>23694.0</v>
      </c>
      <c r="C605" s="1" t="s">
        <v>3454</v>
      </c>
      <c r="D605" s="2" t="s">
        <v>3455</v>
      </c>
      <c r="E605" s="1" t="s">
        <v>3456</v>
      </c>
      <c r="F605" s="1" t="s">
        <v>3457</v>
      </c>
      <c r="G605" s="1">
        <v>83.0</v>
      </c>
      <c r="H605" s="1" t="s">
        <v>21</v>
      </c>
      <c r="I605" s="1">
        <v>586.0</v>
      </c>
      <c r="J605" s="1">
        <v>630.0</v>
      </c>
      <c r="K605" s="1">
        <v>557.0</v>
      </c>
      <c r="L605" s="1">
        <f t="shared" si="1"/>
        <v>0.8841269841</v>
      </c>
      <c r="M605" s="1" t="s">
        <v>3458</v>
      </c>
      <c r="N605" s="1">
        <v>1032.0</v>
      </c>
      <c r="O605" s="1">
        <v>0.0</v>
      </c>
      <c r="P605" s="1">
        <v>52.0</v>
      </c>
    </row>
    <row r="606">
      <c r="A606" s="1" t="s">
        <v>3459</v>
      </c>
      <c r="B606" s="1">
        <v>23691.0</v>
      </c>
      <c r="C606" s="1" t="s">
        <v>3460</v>
      </c>
      <c r="D606" s="2" t="s">
        <v>3461</v>
      </c>
      <c r="E606" s="1" t="s">
        <v>3462</v>
      </c>
      <c r="F606" s="1" t="s">
        <v>3463</v>
      </c>
      <c r="G606" s="1">
        <v>12.0</v>
      </c>
      <c r="H606" s="1" t="s">
        <v>207</v>
      </c>
      <c r="I606" s="1">
        <v>473.0</v>
      </c>
      <c r="J606" s="1">
        <v>552.0</v>
      </c>
      <c r="K606" s="1">
        <v>517.0</v>
      </c>
      <c r="L606" s="1">
        <f t="shared" si="1"/>
        <v>0.9365942029</v>
      </c>
      <c r="M606" s="1" t="s">
        <v>3464</v>
      </c>
      <c r="N606" s="1">
        <v>2760.0</v>
      </c>
      <c r="O606" s="1">
        <v>0.0</v>
      </c>
      <c r="P606" s="1">
        <v>341.0</v>
      </c>
    </row>
    <row r="607">
      <c r="A607" s="1" t="s">
        <v>3465</v>
      </c>
      <c r="B607" s="1">
        <v>23660.0</v>
      </c>
      <c r="C607" s="1" t="s">
        <v>3466</v>
      </c>
      <c r="D607" s="2" t="s">
        <v>3467</v>
      </c>
      <c r="E607" s="1" t="s">
        <v>3468</v>
      </c>
      <c r="F607" s="1" t="s">
        <v>3469</v>
      </c>
      <c r="G607" s="1">
        <v>0.0</v>
      </c>
      <c r="H607" s="1" t="s">
        <v>156</v>
      </c>
      <c r="I607" s="1">
        <v>52.0</v>
      </c>
      <c r="J607" s="1">
        <v>115.0</v>
      </c>
      <c r="K607" s="1">
        <v>63.0</v>
      </c>
      <c r="L607" s="1">
        <f t="shared" si="1"/>
        <v>0.547826087</v>
      </c>
      <c r="N607" s="1">
        <v>1400.0</v>
      </c>
      <c r="O607" s="1">
        <v>0.0</v>
      </c>
    </row>
    <row r="608">
      <c r="A608" s="1" t="s">
        <v>3470</v>
      </c>
      <c r="B608" s="1">
        <v>23651.0</v>
      </c>
      <c r="C608" s="1" t="s">
        <v>3471</v>
      </c>
      <c r="D608" s="2" t="s">
        <v>3472</v>
      </c>
      <c r="E608" s="1" t="s">
        <v>3473</v>
      </c>
      <c r="F608" s="1" t="s">
        <v>3474</v>
      </c>
      <c r="G608" s="1">
        <v>157.0</v>
      </c>
      <c r="H608" s="1" t="s">
        <v>21</v>
      </c>
      <c r="I608" s="1">
        <v>1591.0</v>
      </c>
      <c r="J608" s="1">
        <v>1931.0</v>
      </c>
      <c r="K608" s="1">
        <v>1557.0</v>
      </c>
      <c r="L608" s="1">
        <f t="shared" si="1"/>
        <v>0.80631797</v>
      </c>
      <c r="M608" s="1" t="s">
        <v>3475</v>
      </c>
      <c r="N608" s="1">
        <v>2494.0</v>
      </c>
      <c r="O608" s="1">
        <v>0.0</v>
      </c>
      <c r="P608" s="1">
        <v>125.0</v>
      </c>
    </row>
    <row r="609">
      <c r="A609" s="1" t="s">
        <v>3476</v>
      </c>
      <c r="B609" s="1">
        <v>23618.0</v>
      </c>
      <c r="C609" s="1" t="s">
        <v>3477</v>
      </c>
      <c r="D609" s="2" t="s">
        <v>3478</v>
      </c>
      <c r="E609" s="1" t="s">
        <v>3479</v>
      </c>
      <c r="F609" s="1" t="s">
        <v>3480</v>
      </c>
      <c r="G609" s="1">
        <v>0.0</v>
      </c>
      <c r="H609" s="1" t="s">
        <v>112</v>
      </c>
      <c r="I609" s="1">
        <v>90.0</v>
      </c>
      <c r="J609" s="1">
        <v>395.0</v>
      </c>
      <c r="K609" s="1">
        <v>210.0</v>
      </c>
      <c r="L609" s="1">
        <f t="shared" si="1"/>
        <v>0.5316455696</v>
      </c>
      <c r="N609" s="1">
        <v>812.0</v>
      </c>
      <c r="O609" s="1">
        <v>0.0</v>
      </c>
    </row>
    <row r="610">
      <c r="A610" s="1" t="s">
        <v>3481</v>
      </c>
      <c r="B610" s="1">
        <v>23596.0</v>
      </c>
      <c r="C610" s="1" t="s">
        <v>3482</v>
      </c>
      <c r="D610" s="2" t="s">
        <v>3483</v>
      </c>
      <c r="E610" s="1" t="s">
        <v>3484</v>
      </c>
      <c r="F610" s="1" t="s">
        <v>3485</v>
      </c>
      <c r="G610" s="1">
        <v>195.0</v>
      </c>
      <c r="H610" s="1" t="s">
        <v>278</v>
      </c>
      <c r="I610" s="1">
        <v>2924.0</v>
      </c>
      <c r="J610" s="1">
        <v>2041.0</v>
      </c>
      <c r="K610" s="1">
        <v>1770.0</v>
      </c>
      <c r="L610" s="1">
        <f t="shared" si="1"/>
        <v>0.86722195</v>
      </c>
      <c r="M610" s="1" t="s">
        <v>3486</v>
      </c>
      <c r="N610" s="1">
        <v>1707.0</v>
      </c>
      <c r="O610" s="1">
        <v>0.0</v>
      </c>
      <c r="P610" s="1">
        <v>2.0</v>
      </c>
    </row>
    <row r="611">
      <c r="A611" s="1" t="s">
        <v>3487</v>
      </c>
      <c r="B611" s="1">
        <v>23568.0</v>
      </c>
      <c r="C611" s="1" t="s">
        <v>3488</v>
      </c>
      <c r="D611" s="2" t="s">
        <v>3489</v>
      </c>
      <c r="E611" s="1" t="s">
        <v>3490</v>
      </c>
      <c r="F611" s="1" t="s">
        <v>3491</v>
      </c>
      <c r="G611" s="1">
        <v>33.0</v>
      </c>
      <c r="H611" s="1" t="s">
        <v>207</v>
      </c>
      <c r="I611" s="1">
        <v>124.0</v>
      </c>
      <c r="J611" s="1">
        <v>215.0</v>
      </c>
      <c r="K611" s="1">
        <v>133.0</v>
      </c>
      <c r="L611" s="1">
        <f t="shared" si="1"/>
        <v>0.6186046512</v>
      </c>
      <c r="M611" s="1" t="s">
        <v>3492</v>
      </c>
      <c r="N611" s="1">
        <v>1195.0</v>
      </c>
      <c r="O611" s="1">
        <v>0.0</v>
      </c>
      <c r="P611" s="1">
        <v>106.0</v>
      </c>
    </row>
    <row r="612">
      <c r="A612" s="1" t="s">
        <v>3493</v>
      </c>
      <c r="B612" s="1">
        <v>23563.0</v>
      </c>
      <c r="C612" s="1" t="s">
        <v>3494</v>
      </c>
      <c r="D612" s="2" t="s">
        <v>3495</v>
      </c>
      <c r="E612" s="1" t="s">
        <v>3496</v>
      </c>
      <c r="F612" s="1" t="s">
        <v>3497</v>
      </c>
      <c r="G612" s="1">
        <v>93.0</v>
      </c>
      <c r="H612" s="1" t="s">
        <v>207</v>
      </c>
      <c r="I612" s="1">
        <v>468.0</v>
      </c>
      <c r="J612" s="1">
        <v>1280.0</v>
      </c>
      <c r="K612" s="1">
        <v>1227.0</v>
      </c>
      <c r="L612" s="1">
        <f t="shared" si="1"/>
        <v>0.95859375</v>
      </c>
      <c r="M612" s="1" t="s">
        <v>3498</v>
      </c>
      <c r="N612" s="1">
        <v>2734.0</v>
      </c>
      <c r="O612" s="1">
        <v>0.0</v>
      </c>
      <c r="P612" s="1">
        <v>15.0</v>
      </c>
    </row>
    <row r="613">
      <c r="A613" s="1" t="s">
        <v>3499</v>
      </c>
      <c r="B613" s="1">
        <v>23546.0</v>
      </c>
      <c r="C613" s="1" t="s">
        <v>3500</v>
      </c>
      <c r="D613" s="2" t="s">
        <v>3501</v>
      </c>
      <c r="E613" s="1" t="s">
        <v>3502</v>
      </c>
      <c r="F613" s="1" t="s">
        <v>1152</v>
      </c>
      <c r="G613" s="1">
        <v>0.0</v>
      </c>
      <c r="H613" s="1" t="s">
        <v>143</v>
      </c>
      <c r="I613" s="1">
        <v>11.0</v>
      </c>
      <c r="J613" s="1">
        <v>155.0</v>
      </c>
      <c r="K613" s="1">
        <v>95.0</v>
      </c>
      <c r="L613" s="1">
        <f t="shared" si="1"/>
        <v>0.6129032258</v>
      </c>
      <c r="N613" s="1">
        <v>2887.0</v>
      </c>
      <c r="O613" s="1">
        <v>0.0</v>
      </c>
    </row>
    <row r="614">
      <c r="A614" s="1" t="s">
        <v>3503</v>
      </c>
      <c r="B614" s="1">
        <v>23518.0</v>
      </c>
      <c r="C614" s="1" t="s">
        <v>3504</v>
      </c>
      <c r="D614" s="2" t="s">
        <v>3505</v>
      </c>
      <c r="E614" s="1" t="s">
        <v>3506</v>
      </c>
      <c r="F614" s="1" t="s">
        <v>3507</v>
      </c>
      <c r="G614" s="1">
        <v>0.0</v>
      </c>
      <c r="H614" s="1" t="s">
        <v>60</v>
      </c>
      <c r="I614" s="1">
        <v>31.0</v>
      </c>
      <c r="J614" s="1">
        <v>32.0</v>
      </c>
      <c r="K614" s="1">
        <v>21.0</v>
      </c>
      <c r="L614" s="1">
        <f t="shared" si="1"/>
        <v>0.65625</v>
      </c>
      <c r="N614" s="1">
        <v>2771.0</v>
      </c>
      <c r="O614" s="1">
        <v>0.0</v>
      </c>
    </row>
    <row r="615">
      <c r="A615" s="1" t="s">
        <v>3508</v>
      </c>
      <c r="B615" s="1">
        <v>23489.0</v>
      </c>
      <c r="C615" s="1" t="s">
        <v>3509</v>
      </c>
      <c r="D615" s="2" t="s">
        <v>3510</v>
      </c>
      <c r="E615" s="1" t="s">
        <v>3511</v>
      </c>
      <c r="F615" s="1" t="s">
        <v>3512</v>
      </c>
      <c r="G615" s="1">
        <v>96.0</v>
      </c>
      <c r="H615" s="1" t="s">
        <v>77</v>
      </c>
      <c r="I615" s="1">
        <v>294.0</v>
      </c>
      <c r="J615" s="1">
        <v>577.0</v>
      </c>
      <c r="K615" s="1">
        <v>551.0</v>
      </c>
      <c r="L615" s="1">
        <f t="shared" si="1"/>
        <v>0.9549393414</v>
      </c>
      <c r="M615" s="1" t="s">
        <v>3513</v>
      </c>
      <c r="N615" s="1">
        <v>1700.0</v>
      </c>
      <c r="O615" s="1">
        <v>0.0</v>
      </c>
      <c r="P615" s="1">
        <v>73.0</v>
      </c>
    </row>
    <row r="616">
      <c r="A616" s="1" t="s">
        <v>3514</v>
      </c>
      <c r="B616" s="1">
        <v>23441.0</v>
      </c>
      <c r="C616" s="1" t="s">
        <v>3515</v>
      </c>
      <c r="D616" s="2" t="s">
        <v>3516</v>
      </c>
      <c r="E616" s="1" t="s">
        <v>3517</v>
      </c>
      <c r="F616" s="1" t="s">
        <v>3518</v>
      </c>
      <c r="G616" s="1">
        <v>227.0</v>
      </c>
      <c r="H616" s="1" t="s">
        <v>112</v>
      </c>
      <c r="I616" s="1">
        <v>2417.0</v>
      </c>
      <c r="J616" s="1">
        <v>2421.0</v>
      </c>
      <c r="K616" s="1">
        <v>2373.0</v>
      </c>
      <c r="L616" s="1">
        <f t="shared" si="1"/>
        <v>0.980173482</v>
      </c>
      <c r="M616" s="1" t="s">
        <v>3519</v>
      </c>
      <c r="N616" s="1">
        <v>3365.0</v>
      </c>
      <c r="O616" s="1">
        <v>0.0</v>
      </c>
      <c r="P616" s="1">
        <v>7.0</v>
      </c>
    </row>
    <row r="617">
      <c r="A617" s="1" t="s">
        <v>3520</v>
      </c>
      <c r="B617" s="1">
        <v>23425.0</v>
      </c>
      <c r="C617" s="1" t="s">
        <v>3521</v>
      </c>
      <c r="D617" s="2" t="s">
        <v>3522</v>
      </c>
      <c r="E617" s="1" t="s">
        <v>3523</v>
      </c>
      <c r="F617" s="1" t="s">
        <v>3524</v>
      </c>
      <c r="G617" s="1">
        <v>28.0</v>
      </c>
      <c r="H617" s="1" t="s">
        <v>156</v>
      </c>
      <c r="I617" s="1">
        <v>612.0</v>
      </c>
      <c r="J617" s="1">
        <v>1809.0</v>
      </c>
      <c r="K617" s="1">
        <v>1443.0</v>
      </c>
      <c r="L617" s="1">
        <f t="shared" si="1"/>
        <v>0.7976782753</v>
      </c>
      <c r="M617" s="1" t="s">
        <v>3525</v>
      </c>
      <c r="N617" s="1">
        <v>1728.0</v>
      </c>
      <c r="O617" s="1">
        <v>0.0</v>
      </c>
      <c r="P617" s="1">
        <v>62.0</v>
      </c>
    </row>
    <row r="618">
      <c r="A618" s="1" t="s">
        <v>3526</v>
      </c>
      <c r="B618" s="1">
        <v>23388.0</v>
      </c>
      <c r="C618" s="1" t="s">
        <v>3527</v>
      </c>
      <c r="D618" s="2" t="s">
        <v>3528</v>
      </c>
      <c r="E618" s="1" t="s">
        <v>3529</v>
      </c>
      <c r="F618" s="1" t="s">
        <v>3530</v>
      </c>
      <c r="G618" s="1">
        <v>163.0</v>
      </c>
      <c r="H618" s="1" t="s">
        <v>84</v>
      </c>
      <c r="I618" s="1">
        <v>580.0</v>
      </c>
      <c r="J618" s="1">
        <v>2635.0</v>
      </c>
      <c r="K618" s="1">
        <v>2171.0</v>
      </c>
      <c r="L618" s="1">
        <f t="shared" si="1"/>
        <v>0.8239089184</v>
      </c>
      <c r="M618" s="1" t="s">
        <v>3531</v>
      </c>
      <c r="N618" s="1">
        <v>3555.0</v>
      </c>
      <c r="O618" s="1">
        <v>0.0</v>
      </c>
      <c r="P618" s="1">
        <v>1.0</v>
      </c>
    </row>
    <row r="619">
      <c r="A619" s="1" t="s">
        <v>3532</v>
      </c>
      <c r="B619" s="1">
        <v>23332.0</v>
      </c>
      <c r="C619" s="1" t="s">
        <v>3533</v>
      </c>
      <c r="D619" s="2" t="s">
        <v>3534</v>
      </c>
      <c r="E619" s="1" t="s">
        <v>3535</v>
      </c>
      <c r="F619" s="1" t="s">
        <v>3536</v>
      </c>
      <c r="G619" s="1">
        <v>0.0</v>
      </c>
      <c r="H619" s="1" t="s">
        <v>77</v>
      </c>
      <c r="I619" s="1">
        <v>20.0</v>
      </c>
      <c r="J619" s="1">
        <v>0.0</v>
      </c>
      <c r="K619" s="1">
        <v>0.0</v>
      </c>
      <c r="L619" s="1" t="str">
        <f t="shared" si="1"/>
        <v/>
      </c>
      <c r="N619" s="1">
        <v>2358.0</v>
      </c>
      <c r="O619" s="1">
        <v>0.0</v>
      </c>
    </row>
    <row r="620">
      <c r="A620" s="1" t="s">
        <v>3537</v>
      </c>
      <c r="B620" s="1">
        <v>23297.0</v>
      </c>
      <c r="C620" s="1" t="s">
        <v>3538</v>
      </c>
      <c r="D620" s="2" t="s">
        <v>3539</v>
      </c>
      <c r="E620" s="1" t="s">
        <v>3540</v>
      </c>
      <c r="F620" s="1" t="s">
        <v>3541</v>
      </c>
      <c r="G620" s="1">
        <v>69.0</v>
      </c>
      <c r="H620" s="1" t="s">
        <v>77</v>
      </c>
      <c r="I620" s="1">
        <v>586.0</v>
      </c>
      <c r="J620" s="1">
        <v>909.0</v>
      </c>
      <c r="K620" s="1">
        <v>904.0</v>
      </c>
      <c r="L620" s="1">
        <f t="shared" si="1"/>
        <v>0.9944994499</v>
      </c>
      <c r="M620" s="1" t="s">
        <v>3542</v>
      </c>
      <c r="N620" s="1">
        <v>4029.0</v>
      </c>
      <c r="O620" s="1">
        <v>0.0</v>
      </c>
      <c r="P620" s="1">
        <v>41.0</v>
      </c>
    </row>
    <row r="621">
      <c r="A621" s="1" t="s">
        <v>3543</v>
      </c>
      <c r="B621" s="1">
        <v>23295.0</v>
      </c>
      <c r="C621" s="1" t="s">
        <v>3544</v>
      </c>
      <c r="D621" s="2" t="s">
        <v>3545</v>
      </c>
      <c r="E621" s="1" t="s">
        <v>3546</v>
      </c>
      <c r="F621" s="1" t="s">
        <v>3547</v>
      </c>
      <c r="G621" s="1">
        <v>0.0</v>
      </c>
      <c r="I621" s="1">
        <v>82.0</v>
      </c>
      <c r="J621" s="1">
        <v>47.0</v>
      </c>
      <c r="K621" s="1">
        <v>39.0</v>
      </c>
      <c r="L621" s="1">
        <f t="shared" si="1"/>
        <v>0.829787234</v>
      </c>
      <c r="N621" s="1">
        <v>1802.0</v>
      </c>
      <c r="O621" s="1">
        <v>0.0</v>
      </c>
    </row>
    <row r="622">
      <c r="A622" s="1" t="s">
        <v>3548</v>
      </c>
      <c r="B622" s="1">
        <v>23283.0</v>
      </c>
      <c r="C622" s="1" t="s">
        <v>3549</v>
      </c>
      <c r="D622" s="2" t="s">
        <v>3550</v>
      </c>
      <c r="E622" s="1" t="s">
        <v>3551</v>
      </c>
      <c r="F622" s="1" t="s">
        <v>3552</v>
      </c>
      <c r="G622" s="1">
        <v>87.0</v>
      </c>
      <c r="H622" s="1" t="s">
        <v>156</v>
      </c>
      <c r="I622" s="1">
        <v>642.0</v>
      </c>
      <c r="J622" s="1">
        <v>1471.0</v>
      </c>
      <c r="K622" s="1">
        <v>1305.0</v>
      </c>
      <c r="L622" s="1">
        <f t="shared" si="1"/>
        <v>0.8871515976</v>
      </c>
      <c r="M622" s="1" t="s">
        <v>3553</v>
      </c>
      <c r="N622" s="1">
        <v>1618.0</v>
      </c>
      <c r="O622" s="1">
        <v>0.0</v>
      </c>
      <c r="P622" s="1">
        <v>49.0</v>
      </c>
    </row>
    <row r="623">
      <c r="A623" s="1" t="s">
        <v>3554</v>
      </c>
      <c r="B623" s="1">
        <v>23281.0</v>
      </c>
      <c r="C623" s="1" t="s">
        <v>3555</v>
      </c>
      <c r="D623" s="2" t="s">
        <v>3556</v>
      </c>
      <c r="E623" s="1" t="s">
        <v>3557</v>
      </c>
      <c r="F623" s="1" t="s">
        <v>3558</v>
      </c>
      <c r="G623" s="1">
        <v>44.0</v>
      </c>
      <c r="H623" s="1" t="s">
        <v>60</v>
      </c>
      <c r="I623" s="1">
        <v>372.0</v>
      </c>
      <c r="J623" s="1">
        <v>778.0</v>
      </c>
      <c r="K623" s="1">
        <v>668.0</v>
      </c>
      <c r="L623" s="1">
        <f t="shared" si="1"/>
        <v>0.8586118252</v>
      </c>
      <c r="M623" s="1" t="s">
        <v>3559</v>
      </c>
      <c r="N623" s="1">
        <v>3834.0</v>
      </c>
      <c r="O623" s="1">
        <v>0.0</v>
      </c>
      <c r="P623" s="1">
        <v>111.0</v>
      </c>
    </row>
    <row r="624">
      <c r="A624" s="1" t="s">
        <v>3560</v>
      </c>
      <c r="B624" s="1">
        <v>23277.0</v>
      </c>
      <c r="C624" s="1" t="s">
        <v>3561</v>
      </c>
      <c r="D624" s="2" t="s">
        <v>3562</v>
      </c>
      <c r="E624" s="1" t="s">
        <v>3563</v>
      </c>
      <c r="F624" s="1" t="s">
        <v>3564</v>
      </c>
      <c r="G624" s="1">
        <v>0.0</v>
      </c>
      <c r="H624" s="1" t="s">
        <v>77</v>
      </c>
      <c r="I624" s="1">
        <v>102.0</v>
      </c>
      <c r="J624" s="1">
        <v>58.0</v>
      </c>
      <c r="K624" s="1">
        <v>53.0</v>
      </c>
      <c r="L624" s="1">
        <f t="shared" si="1"/>
        <v>0.9137931034</v>
      </c>
      <c r="N624" s="1">
        <v>1547.0</v>
      </c>
      <c r="O624" s="1">
        <v>0.0</v>
      </c>
    </row>
    <row r="625">
      <c r="A625" s="1" t="s">
        <v>3565</v>
      </c>
      <c r="B625" s="1">
        <v>23252.0</v>
      </c>
      <c r="C625" s="1" t="s">
        <v>3566</v>
      </c>
      <c r="D625" s="2" t="s">
        <v>3567</v>
      </c>
      <c r="E625" s="1" t="s">
        <v>3568</v>
      </c>
      <c r="F625" s="1" t="s">
        <v>891</v>
      </c>
      <c r="G625" s="1">
        <v>30.0</v>
      </c>
      <c r="H625" s="1" t="s">
        <v>278</v>
      </c>
      <c r="I625" s="1">
        <v>1339.0</v>
      </c>
      <c r="J625" s="1">
        <v>1055.0</v>
      </c>
      <c r="K625" s="1">
        <v>968.0</v>
      </c>
      <c r="L625" s="1">
        <f t="shared" si="1"/>
        <v>0.917535545</v>
      </c>
      <c r="M625" s="1" t="s">
        <v>3569</v>
      </c>
      <c r="N625" s="1">
        <v>1713.0</v>
      </c>
      <c r="O625" s="1">
        <v>0.0</v>
      </c>
      <c r="P625" s="1">
        <v>257.0</v>
      </c>
    </row>
    <row r="626">
      <c r="A626" s="1" t="s">
        <v>3570</v>
      </c>
      <c r="B626" s="1">
        <v>23241.0</v>
      </c>
      <c r="C626" s="1" t="s">
        <v>3571</v>
      </c>
      <c r="D626" s="2" t="s">
        <v>3572</v>
      </c>
      <c r="E626" s="1" t="s">
        <v>3573</v>
      </c>
      <c r="F626" s="1" t="s">
        <v>3574</v>
      </c>
      <c r="G626" s="1">
        <v>0.0</v>
      </c>
      <c r="H626" s="1" t="s">
        <v>21</v>
      </c>
      <c r="I626" s="1">
        <v>373.0</v>
      </c>
      <c r="J626" s="1">
        <v>14528.0</v>
      </c>
      <c r="K626" s="1">
        <v>1232.0</v>
      </c>
      <c r="L626" s="1">
        <f t="shared" si="1"/>
        <v>0.08480176211</v>
      </c>
      <c r="N626" s="1">
        <v>763.0</v>
      </c>
      <c r="O626" s="1">
        <v>0.0</v>
      </c>
    </row>
    <row r="627">
      <c r="A627" s="1" t="s">
        <v>3575</v>
      </c>
      <c r="B627" s="1">
        <v>23236.0</v>
      </c>
      <c r="C627" s="1" t="s">
        <v>3576</v>
      </c>
      <c r="D627" s="2" t="s">
        <v>3577</v>
      </c>
      <c r="E627" s="1" t="s">
        <v>3578</v>
      </c>
      <c r="F627" s="1" t="s">
        <v>3579</v>
      </c>
      <c r="G627" s="1">
        <v>0.0</v>
      </c>
      <c r="I627" s="1">
        <v>258.0</v>
      </c>
      <c r="J627" s="1">
        <v>41.0</v>
      </c>
      <c r="K627" s="1">
        <v>41.0</v>
      </c>
      <c r="L627" s="1">
        <f t="shared" si="1"/>
        <v>1</v>
      </c>
      <c r="N627" s="1">
        <v>2681.0</v>
      </c>
      <c r="O627" s="1">
        <v>0.0</v>
      </c>
    </row>
    <row r="628">
      <c r="A628" s="1" t="s">
        <v>3580</v>
      </c>
      <c r="B628" s="1">
        <v>23211.0</v>
      </c>
      <c r="C628" s="1" t="s">
        <v>3581</v>
      </c>
      <c r="D628" s="2" t="s">
        <v>3582</v>
      </c>
      <c r="E628" s="1" t="s">
        <v>3583</v>
      </c>
      <c r="F628" s="1" t="s">
        <v>3584</v>
      </c>
      <c r="G628" s="1">
        <v>0.0</v>
      </c>
      <c r="H628" s="1" t="s">
        <v>112</v>
      </c>
      <c r="I628" s="1">
        <v>104.0</v>
      </c>
      <c r="J628" s="1">
        <v>516.0</v>
      </c>
      <c r="K628" s="1">
        <v>410.0</v>
      </c>
      <c r="L628" s="1">
        <f t="shared" si="1"/>
        <v>0.7945736434</v>
      </c>
      <c r="N628" s="1">
        <v>3225.0</v>
      </c>
      <c r="O628" s="1">
        <v>0.0</v>
      </c>
    </row>
    <row r="629">
      <c r="A629" s="1" t="s">
        <v>3585</v>
      </c>
      <c r="B629" s="1">
        <v>23210.0</v>
      </c>
      <c r="C629" s="1" t="s">
        <v>3586</v>
      </c>
      <c r="D629" s="2" t="s">
        <v>3587</v>
      </c>
      <c r="E629" s="1" t="s">
        <v>3588</v>
      </c>
      <c r="F629" s="1" t="s">
        <v>3589</v>
      </c>
      <c r="G629" s="1">
        <v>39.0</v>
      </c>
      <c r="H629" s="1" t="s">
        <v>60</v>
      </c>
      <c r="I629" s="1">
        <v>1179.0</v>
      </c>
      <c r="J629" s="1">
        <v>3737.0</v>
      </c>
      <c r="K629" s="1">
        <v>3391.0</v>
      </c>
      <c r="L629" s="1">
        <f t="shared" si="1"/>
        <v>0.9074123629</v>
      </c>
      <c r="M629" s="1" t="s">
        <v>3590</v>
      </c>
      <c r="N629" s="1">
        <v>2043.0</v>
      </c>
      <c r="O629" s="1">
        <v>0.0</v>
      </c>
      <c r="P629" s="1">
        <v>1.0</v>
      </c>
    </row>
    <row r="630">
      <c r="A630" s="1" t="s">
        <v>3591</v>
      </c>
      <c r="B630" s="1">
        <v>23187.0</v>
      </c>
      <c r="C630" s="1" t="s">
        <v>3592</v>
      </c>
      <c r="D630" s="2" t="s">
        <v>3593</v>
      </c>
      <c r="E630" s="1" t="s">
        <v>3594</v>
      </c>
      <c r="F630" s="1" t="s">
        <v>3595</v>
      </c>
      <c r="G630" s="1">
        <v>0.0</v>
      </c>
      <c r="H630" s="1" t="s">
        <v>636</v>
      </c>
      <c r="I630" s="1">
        <v>86.0</v>
      </c>
      <c r="J630" s="1">
        <v>710.0</v>
      </c>
      <c r="K630" s="1">
        <v>549.0</v>
      </c>
      <c r="L630" s="1">
        <f t="shared" si="1"/>
        <v>0.7732394366</v>
      </c>
      <c r="N630" s="1">
        <v>4330.0</v>
      </c>
      <c r="O630" s="1">
        <v>0.0</v>
      </c>
    </row>
    <row r="631">
      <c r="A631" s="1" t="s">
        <v>3596</v>
      </c>
      <c r="B631" s="1">
        <v>23169.0</v>
      </c>
      <c r="C631" s="1" t="s">
        <v>3597</v>
      </c>
      <c r="D631" s="2" t="s">
        <v>3598</v>
      </c>
      <c r="E631" s="1" t="s">
        <v>3599</v>
      </c>
      <c r="F631" s="1" t="s">
        <v>3600</v>
      </c>
      <c r="G631" s="1">
        <v>0.0</v>
      </c>
      <c r="H631" s="1" t="s">
        <v>77</v>
      </c>
      <c r="I631" s="1">
        <v>114.0</v>
      </c>
      <c r="J631" s="1">
        <v>1033.0</v>
      </c>
      <c r="K631" s="1">
        <v>759.0</v>
      </c>
      <c r="L631" s="1">
        <f t="shared" si="1"/>
        <v>0.7347531462</v>
      </c>
      <c r="N631" s="1">
        <v>3828.0</v>
      </c>
      <c r="O631" s="1">
        <v>0.0</v>
      </c>
    </row>
    <row r="632">
      <c r="A632" s="1" t="s">
        <v>3601</v>
      </c>
      <c r="B632" s="1">
        <v>23163.0</v>
      </c>
      <c r="C632" s="1" t="s">
        <v>3602</v>
      </c>
      <c r="D632" s="2" t="s">
        <v>3603</v>
      </c>
      <c r="E632" s="1" t="s">
        <v>3604</v>
      </c>
      <c r="F632" s="1" t="s">
        <v>3605</v>
      </c>
      <c r="G632" s="1">
        <v>0.0</v>
      </c>
      <c r="H632" s="1" t="s">
        <v>143</v>
      </c>
      <c r="I632" s="1">
        <v>10.0</v>
      </c>
      <c r="J632" s="1">
        <v>2304.0</v>
      </c>
      <c r="K632" s="1">
        <v>533.0</v>
      </c>
      <c r="L632" s="1">
        <f t="shared" si="1"/>
        <v>0.2313368056</v>
      </c>
      <c r="N632" s="1">
        <v>3058.0</v>
      </c>
      <c r="O632" s="1">
        <v>0.0</v>
      </c>
    </row>
    <row r="633">
      <c r="A633" s="1" t="s">
        <v>3606</v>
      </c>
      <c r="B633" s="1">
        <v>23139.0</v>
      </c>
      <c r="C633" s="1" t="s">
        <v>3607</v>
      </c>
      <c r="D633" s="2" t="s">
        <v>3608</v>
      </c>
      <c r="E633" s="1" t="s">
        <v>3609</v>
      </c>
      <c r="F633" s="1" t="s">
        <v>3610</v>
      </c>
      <c r="G633" s="1">
        <v>4.0</v>
      </c>
      <c r="H633" s="1" t="s">
        <v>123</v>
      </c>
      <c r="I633" s="1">
        <v>158.0</v>
      </c>
      <c r="J633" s="1">
        <v>0.0</v>
      </c>
      <c r="K633" s="1">
        <v>0.0</v>
      </c>
      <c r="L633" s="1" t="str">
        <f t="shared" si="1"/>
        <v/>
      </c>
      <c r="M633" s="1" t="s">
        <v>3611</v>
      </c>
      <c r="N633" s="1">
        <v>1325.0</v>
      </c>
      <c r="O633" s="1">
        <v>0.0</v>
      </c>
      <c r="P633" s="1">
        <v>1304.0</v>
      </c>
    </row>
    <row r="634">
      <c r="A634" s="1" t="s">
        <v>3612</v>
      </c>
      <c r="B634" s="1">
        <v>23111.0</v>
      </c>
      <c r="C634" s="1" t="s">
        <v>3613</v>
      </c>
      <c r="D634" s="2" t="s">
        <v>3614</v>
      </c>
      <c r="E634" s="1" t="s">
        <v>3615</v>
      </c>
      <c r="F634" s="1" t="s">
        <v>3616</v>
      </c>
      <c r="G634" s="1">
        <v>4.0</v>
      </c>
      <c r="H634" s="1" t="s">
        <v>338</v>
      </c>
      <c r="I634" s="1">
        <v>13.0</v>
      </c>
      <c r="J634" s="1">
        <v>641.0</v>
      </c>
      <c r="K634" s="1">
        <v>407.0</v>
      </c>
      <c r="L634" s="1">
        <f t="shared" si="1"/>
        <v>0.6349453978</v>
      </c>
      <c r="M634" s="1" t="s">
        <v>3617</v>
      </c>
      <c r="N634" s="1">
        <v>3320.0</v>
      </c>
      <c r="O634" s="1">
        <v>0.0</v>
      </c>
      <c r="P634" s="1">
        <v>2391.0</v>
      </c>
    </row>
    <row r="635">
      <c r="A635" s="1" t="s">
        <v>3618</v>
      </c>
      <c r="B635" s="1">
        <v>23109.0</v>
      </c>
      <c r="C635" s="1" t="s">
        <v>3619</v>
      </c>
      <c r="D635" s="2" t="s">
        <v>3620</v>
      </c>
      <c r="E635" s="1" t="s">
        <v>3621</v>
      </c>
      <c r="F635" s="1" t="s">
        <v>3622</v>
      </c>
      <c r="G635" s="1">
        <v>43.0</v>
      </c>
      <c r="H635" s="1" t="s">
        <v>84</v>
      </c>
      <c r="I635" s="1">
        <v>3083.0</v>
      </c>
      <c r="J635" s="1">
        <v>4510.0</v>
      </c>
      <c r="K635" s="1">
        <v>4241.0</v>
      </c>
      <c r="L635" s="1">
        <f t="shared" si="1"/>
        <v>0.9403547672</v>
      </c>
      <c r="M635" s="1" t="s">
        <v>3623</v>
      </c>
      <c r="N635" s="1">
        <v>3122.0</v>
      </c>
      <c r="O635" s="1">
        <v>0.0</v>
      </c>
      <c r="P635" s="1">
        <v>3.0</v>
      </c>
    </row>
    <row r="636">
      <c r="A636" s="1" t="s">
        <v>3624</v>
      </c>
      <c r="B636" s="1">
        <v>23103.0</v>
      </c>
      <c r="C636" s="1" t="s">
        <v>3625</v>
      </c>
      <c r="D636" s="2" t="s">
        <v>3626</v>
      </c>
      <c r="E636" s="1" t="s">
        <v>3627</v>
      </c>
      <c r="F636" s="1" t="s">
        <v>3628</v>
      </c>
      <c r="G636" s="1">
        <v>51.0</v>
      </c>
      <c r="H636" s="1" t="s">
        <v>77</v>
      </c>
      <c r="I636" s="1">
        <v>235.0</v>
      </c>
      <c r="J636" s="1">
        <v>2989.0</v>
      </c>
      <c r="K636" s="1">
        <v>2892.0</v>
      </c>
      <c r="L636" s="1">
        <f t="shared" si="1"/>
        <v>0.9675476748</v>
      </c>
      <c r="M636" s="1" t="s">
        <v>3629</v>
      </c>
      <c r="N636" s="1">
        <v>3293.0</v>
      </c>
      <c r="O636" s="1">
        <v>0.0</v>
      </c>
      <c r="P636" s="1">
        <v>64.0</v>
      </c>
    </row>
    <row r="637">
      <c r="A637" s="1" t="s">
        <v>3630</v>
      </c>
      <c r="B637" s="1">
        <v>23099.0</v>
      </c>
      <c r="C637" s="1" t="s">
        <v>3631</v>
      </c>
      <c r="D637" s="2" t="s">
        <v>3632</v>
      </c>
      <c r="E637" s="1" t="s">
        <v>3633</v>
      </c>
      <c r="F637" s="1" t="s">
        <v>3634</v>
      </c>
      <c r="G637" s="1">
        <v>0.0</v>
      </c>
      <c r="I637" s="1">
        <v>0.0</v>
      </c>
      <c r="J637" s="1">
        <v>407.0</v>
      </c>
      <c r="K637" s="1">
        <v>132.0</v>
      </c>
      <c r="L637" s="1">
        <f t="shared" si="1"/>
        <v>0.3243243243</v>
      </c>
      <c r="N637" s="1">
        <v>809.0</v>
      </c>
      <c r="O637" s="1">
        <v>0.0</v>
      </c>
    </row>
    <row r="638">
      <c r="A638" s="1" t="s">
        <v>3635</v>
      </c>
      <c r="B638" s="1">
        <v>23063.0</v>
      </c>
      <c r="C638" s="1" t="s">
        <v>3636</v>
      </c>
      <c r="D638" s="2" t="s">
        <v>3637</v>
      </c>
      <c r="E638" s="1" t="s">
        <v>3638</v>
      </c>
      <c r="F638" s="1" t="s">
        <v>1365</v>
      </c>
      <c r="G638" s="1">
        <v>193.0</v>
      </c>
      <c r="H638" s="1" t="s">
        <v>156</v>
      </c>
      <c r="I638" s="1">
        <v>191.0</v>
      </c>
      <c r="J638" s="1">
        <v>3392.0</v>
      </c>
      <c r="K638" s="1">
        <v>2886.0</v>
      </c>
      <c r="L638" s="1">
        <f t="shared" si="1"/>
        <v>0.8508254717</v>
      </c>
      <c r="M638" s="1" t="s">
        <v>3639</v>
      </c>
      <c r="N638" s="1">
        <v>2328.0</v>
      </c>
      <c r="O638" s="1">
        <v>0.0</v>
      </c>
      <c r="P638" s="1">
        <v>2.0</v>
      </c>
    </row>
    <row r="639">
      <c r="A639" s="1" t="s">
        <v>3640</v>
      </c>
      <c r="B639" s="1">
        <v>23040.0</v>
      </c>
      <c r="C639" s="1" t="s">
        <v>3641</v>
      </c>
      <c r="D639" s="2" t="s">
        <v>3642</v>
      </c>
      <c r="E639" s="1" t="s">
        <v>3643</v>
      </c>
      <c r="F639" s="1" t="s">
        <v>3644</v>
      </c>
      <c r="G639" s="1">
        <v>48.0</v>
      </c>
      <c r="H639" s="1" t="s">
        <v>1274</v>
      </c>
      <c r="I639" s="1">
        <v>489.0</v>
      </c>
      <c r="J639" s="1">
        <v>1072.0</v>
      </c>
      <c r="K639" s="1">
        <v>1016.0</v>
      </c>
      <c r="L639" s="1">
        <f t="shared" si="1"/>
        <v>0.947761194</v>
      </c>
      <c r="M639" s="1" t="s">
        <v>3645</v>
      </c>
      <c r="N639" s="1">
        <v>2149.0</v>
      </c>
      <c r="O639" s="1">
        <v>0.0</v>
      </c>
      <c r="P639" s="1">
        <v>9.0</v>
      </c>
    </row>
    <row r="640">
      <c r="A640" s="1" t="s">
        <v>3646</v>
      </c>
      <c r="B640" s="1">
        <v>23009.0</v>
      </c>
      <c r="C640" s="1" t="s">
        <v>3647</v>
      </c>
      <c r="D640" s="2" t="s">
        <v>3648</v>
      </c>
      <c r="E640" s="1" t="s">
        <v>3649</v>
      </c>
      <c r="F640" s="1" t="s">
        <v>3650</v>
      </c>
      <c r="G640" s="1">
        <v>0.0</v>
      </c>
      <c r="H640" s="1" t="s">
        <v>799</v>
      </c>
      <c r="I640" s="1">
        <v>2227.0</v>
      </c>
      <c r="J640" s="1">
        <v>0.0</v>
      </c>
      <c r="K640" s="1">
        <v>0.0</v>
      </c>
      <c r="L640" s="1" t="str">
        <f t="shared" si="1"/>
        <v/>
      </c>
      <c r="N640" s="1">
        <v>3980.0</v>
      </c>
      <c r="O640" s="1">
        <v>0.0</v>
      </c>
    </row>
    <row r="641">
      <c r="A641" s="1" t="s">
        <v>3651</v>
      </c>
      <c r="B641" s="1">
        <v>23003.0</v>
      </c>
      <c r="C641" s="1" t="s">
        <v>3652</v>
      </c>
      <c r="D641" s="2" t="s">
        <v>3653</v>
      </c>
      <c r="E641" s="1" t="s">
        <v>3654</v>
      </c>
      <c r="F641" s="1" t="s">
        <v>3655</v>
      </c>
      <c r="G641" s="1">
        <v>101.0</v>
      </c>
      <c r="H641" s="1" t="s">
        <v>84</v>
      </c>
      <c r="I641" s="1">
        <v>4.0</v>
      </c>
      <c r="J641" s="1">
        <v>954.0</v>
      </c>
      <c r="K641" s="1">
        <v>624.0</v>
      </c>
      <c r="L641" s="1">
        <f t="shared" si="1"/>
        <v>0.6540880503</v>
      </c>
      <c r="M641" s="1" t="s">
        <v>3656</v>
      </c>
      <c r="N641" s="1">
        <v>3737.0</v>
      </c>
      <c r="O641" s="1">
        <v>0.0</v>
      </c>
      <c r="P641" s="1">
        <v>3.0</v>
      </c>
    </row>
    <row r="642">
      <c r="A642" s="1" t="s">
        <v>3657</v>
      </c>
      <c r="B642" s="1">
        <v>22917.0</v>
      </c>
      <c r="C642" s="1" t="s">
        <v>3658</v>
      </c>
      <c r="D642" s="2" t="s">
        <v>3659</v>
      </c>
      <c r="E642" s="1" t="s">
        <v>3660</v>
      </c>
      <c r="F642" s="1" t="s">
        <v>3661</v>
      </c>
      <c r="G642" s="1">
        <v>0.0</v>
      </c>
      <c r="I642" s="1">
        <v>528.0</v>
      </c>
      <c r="J642" s="1">
        <v>46.0</v>
      </c>
      <c r="K642" s="1">
        <v>40.0</v>
      </c>
      <c r="L642" s="1">
        <f t="shared" si="1"/>
        <v>0.8695652174</v>
      </c>
      <c r="N642" s="1">
        <v>2792.0</v>
      </c>
      <c r="O642" s="1">
        <v>0.0</v>
      </c>
    </row>
    <row r="643">
      <c r="A643" s="1" t="s">
        <v>3662</v>
      </c>
      <c r="B643" s="1">
        <v>22913.0</v>
      </c>
      <c r="C643" s="1" t="s">
        <v>3663</v>
      </c>
      <c r="D643" s="2" t="s">
        <v>3664</v>
      </c>
      <c r="E643" s="1" t="s">
        <v>3665</v>
      </c>
      <c r="F643" s="1" t="s">
        <v>3579</v>
      </c>
      <c r="G643" s="1">
        <v>0.0</v>
      </c>
      <c r="H643" s="1" t="s">
        <v>156</v>
      </c>
      <c r="I643" s="1">
        <v>5715.0</v>
      </c>
      <c r="J643" s="1">
        <v>0.0</v>
      </c>
      <c r="K643" s="1">
        <v>0.0</v>
      </c>
      <c r="L643" s="1" t="str">
        <f t="shared" si="1"/>
        <v/>
      </c>
      <c r="N643" s="1">
        <v>4028.0</v>
      </c>
      <c r="O643" s="1">
        <v>0.0</v>
      </c>
    </row>
    <row r="644">
      <c r="A644" s="1" t="s">
        <v>3666</v>
      </c>
      <c r="B644" s="1">
        <v>22902.0</v>
      </c>
      <c r="C644" s="1" t="s">
        <v>3667</v>
      </c>
      <c r="D644" s="2" t="s">
        <v>3668</v>
      </c>
      <c r="E644" s="1" t="s">
        <v>3669</v>
      </c>
      <c r="F644" s="1" t="s">
        <v>3670</v>
      </c>
      <c r="G644" s="1">
        <v>312.0</v>
      </c>
      <c r="H644" s="1" t="s">
        <v>21</v>
      </c>
      <c r="I644" s="1">
        <v>10133.0</v>
      </c>
      <c r="J644" s="1">
        <v>13316.0</v>
      </c>
      <c r="K644" s="1">
        <v>11677.0</v>
      </c>
      <c r="L644" s="1">
        <f t="shared" si="1"/>
        <v>0.8769149895</v>
      </c>
      <c r="M644" s="1" t="s">
        <v>3671</v>
      </c>
      <c r="N644" s="1">
        <v>2425.0</v>
      </c>
      <c r="O644" s="1">
        <v>0.0</v>
      </c>
      <c r="P644" s="1">
        <v>6.0</v>
      </c>
    </row>
    <row r="645">
      <c r="A645" s="1" t="s">
        <v>3672</v>
      </c>
      <c r="B645" s="1">
        <v>22888.0</v>
      </c>
      <c r="C645" s="1" t="s">
        <v>3673</v>
      </c>
      <c r="D645" s="2" t="s">
        <v>3674</v>
      </c>
      <c r="E645" s="1" t="s">
        <v>3675</v>
      </c>
      <c r="F645" s="1" t="s">
        <v>3676</v>
      </c>
      <c r="G645" s="1">
        <v>8.0</v>
      </c>
      <c r="H645" s="1" t="s">
        <v>60</v>
      </c>
      <c r="I645" s="1">
        <v>49.0</v>
      </c>
      <c r="J645" s="1">
        <v>257.0</v>
      </c>
      <c r="K645" s="1">
        <v>159.0</v>
      </c>
      <c r="L645" s="1">
        <f t="shared" si="1"/>
        <v>0.6186770428</v>
      </c>
      <c r="M645" s="1" t="s">
        <v>3677</v>
      </c>
      <c r="N645" s="1">
        <v>2011.0</v>
      </c>
      <c r="O645" s="1">
        <v>0.0</v>
      </c>
      <c r="P645" s="1">
        <v>580.0</v>
      </c>
    </row>
    <row r="646">
      <c r="A646" s="1" t="s">
        <v>3678</v>
      </c>
      <c r="B646" s="1">
        <v>22886.0</v>
      </c>
      <c r="C646" s="1" t="s">
        <v>3679</v>
      </c>
      <c r="D646" s="2" t="s">
        <v>3680</v>
      </c>
      <c r="E646" s="1" t="s">
        <v>3681</v>
      </c>
      <c r="F646" s="1" t="s">
        <v>3682</v>
      </c>
      <c r="G646" s="1">
        <v>79.0</v>
      </c>
      <c r="H646" s="1" t="s">
        <v>156</v>
      </c>
      <c r="I646" s="1">
        <v>672.0</v>
      </c>
      <c r="J646" s="1">
        <v>1021.0</v>
      </c>
      <c r="K646" s="1">
        <v>681.0</v>
      </c>
      <c r="L646" s="1">
        <f t="shared" si="1"/>
        <v>0.666993144</v>
      </c>
      <c r="M646" s="1" t="s">
        <v>3683</v>
      </c>
      <c r="N646" s="1">
        <v>3566.0</v>
      </c>
      <c r="O646" s="1">
        <v>0.0</v>
      </c>
      <c r="P646" s="1">
        <v>1378.0</v>
      </c>
    </row>
    <row r="647">
      <c r="A647" s="1" t="s">
        <v>3684</v>
      </c>
      <c r="B647" s="1">
        <v>22857.0</v>
      </c>
      <c r="C647" s="1" t="s">
        <v>3685</v>
      </c>
      <c r="D647" s="2" t="s">
        <v>3686</v>
      </c>
      <c r="E647" s="1" t="s">
        <v>3687</v>
      </c>
      <c r="F647" s="1" t="s">
        <v>3688</v>
      </c>
      <c r="G647" s="1">
        <v>9.0</v>
      </c>
      <c r="H647" s="1" t="s">
        <v>143</v>
      </c>
      <c r="I647" s="1">
        <v>225.0</v>
      </c>
      <c r="J647" s="1">
        <v>1918.0</v>
      </c>
      <c r="K647" s="1">
        <v>1284.0</v>
      </c>
      <c r="L647" s="1">
        <f t="shared" si="1"/>
        <v>0.669447341</v>
      </c>
      <c r="M647" s="1" t="s">
        <v>3689</v>
      </c>
      <c r="N647" s="1">
        <v>3690.0</v>
      </c>
      <c r="O647" s="1">
        <v>0.0</v>
      </c>
      <c r="P647" s="1">
        <v>1392.0</v>
      </c>
    </row>
    <row r="648">
      <c r="A648" s="1" t="s">
        <v>3690</v>
      </c>
      <c r="B648" s="1">
        <v>22845.0</v>
      </c>
      <c r="C648" s="1" t="s">
        <v>3691</v>
      </c>
      <c r="D648" s="2" t="s">
        <v>3692</v>
      </c>
      <c r="E648" s="1" t="s">
        <v>3693</v>
      </c>
      <c r="F648" s="1" t="s">
        <v>3694</v>
      </c>
      <c r="G648" s="1">
        <v>127.0</v>
      </c>
      <c r="H648" s="1" t="s">
        <v>21</v>
      </c>
      <c r="I648" s="1">
        <v>364.0</v>
      </c>
      <c r="J648" s="1">
        <v>1238.0</v>
      </c>
      <c r="K648" s="1">
        <v>1129.0</v>
      </c>
      <c r="L648" s="1">
        <f t="shared" si="1"/>
        <v>0.9119547658</v>
      </c>
      <c r="M648" s="1" t="s">
        <v>3695</v>
      </c>
      <c r="N648" s="1">
        <v>1622.0</v>
      </c>
      <c r="O648" s="1">
        <v>0.0</v>
      </c>
      <c r="P648" s="1">
        <v>195.0</v>
      </c>
    </row>
    <row r="649">
      <c r="A649" s="1" t="s">
        <v>3696</v>
      </c>
      <c r="B649" s="1">
        <v>22838.0</v>
      </c>
      <c r="C649" s="1" t="s">
        <v>3697</v>
      </c>
      <c r="D649" s="2" t="s">
        <v>3698</v>
      </c>
      <c r="E649" s="1" t="s">
        <v>3699</v>
      </c>
      <c r="F649" s="1" t="s">
        <v>3700</v>
      </c>
      <c r="G649" s="1">
        <v>0.0</v>
      </c>
      <c r="H649" s="1" t="s">
        <v>112</v>
      </c>
      <c r="I649" s="1">
        <v>527.0</v>
      </c>
      <c r="J649" s="1">
        <v>1140.0</v>
      </c>
      <c r="K649" s="1">
        <v>929.0</v>
      </c>
      <c r="L649" s="1">
        <f t="shared" si="1"/>
        <v>0.8149122807</v>
      </c>
      <c r="N649" s="1">
        <v>3077.0</v>
      </c>
      <c r="O649" s="1">
        <v>1.0</v>
      </c>
    </row>
    <row r="650">
      <c r="A650" s="1" t="s">
        <v>3701</v>
      </c>
      <c r="B650" s="1">
        <v>22830.0</v>
      </c>
      <c r="C650" s="1" t="s">
        <v>3702</v>
      </c>
      <c r="D650" s="2" t="s">
        <v>3703</v>
      </c>
      <c r="E650" s="1" t="s">
        <v>3704</v>
      </c>
      <c r="F650" s="1" t="s">
        <v>3705</v>
      </c>
      <c r="G650" s="1">
        <v>17.0</v>
      </c>
      <c r="H650" s="1" t="s">
        <v>207</v>
      </c>
      <c r="I650" s="1">
        <v>66.0</v>
      </c>
      <c r="J650" s="1">
        <v>654.0</v>
      </c>
      <c r="K650" s="1">
        <v>587.0</v>
      </c>
      <c r="L650" s="1">
        <f t="shared" si="1"/>
        <v>0.8975535168</v>
      </c>
      <c r="M650" s="1" t="s">
        <v>3706</v>
      </c>
      <c r="N650" s="1">
        <v>2896.0</v>
      </c>
      <c r="O650" s="1">
        <v>0.0</v>
      </c>
      <c r="P650" s="1">
        <v>258.0</v>
      </c>
    </row>
    <row r="651">
      <c r="A651" s="1" t="s">
        <v>3707</v>
      </c>
      <c r="B651" s="1">
        <v>22819.0</v>
      </c>
      <c r="C651" s="1" t="s">
        <v>3708</v>
      </c>
      <c r="D651" s="2" t="s">
        <v>3709</v>
      </c>
      <c r="E651" s="1" t="s">
        <v>3710</v>
      </c>
      <c r="F651" s="1" t="s">
        <v>3711</v>
      </c>
      <c r="G651" s="1">
        <v>76.0</v>
      </c>
      <c r="H651" s="1" t="s">
        <v>21</v>
      </c>
      <c r="I651" s="1">
        <v>247.0</v>
      </c>
      <c r="J651" s="1">
        <v>1462.0</v>
      </c>
      <c r="K651" s="1">
        <v>1067.0</v>
      </c>
      <c r="L651" s="1">
        <f t="shared" si="1"/>
        <v>0.7298221614</v>
      </c>
      <c r="M651" s="1" t="s">
        <v>3712</v>
      </c>
      <c r="N651" s="1">
        <v>2887.0</v>
      </c>
      <c r="O651" s="1">
        <v>0.0</v>
      </c>
      <c r="P651" s="1">
        <v>43.0</v>
      </c>
    </row>
    <row r="652">
      <c r="A652" s="1" t="s">
        <v>3713</v>
      </c>
      <c r="B652" s="1">
        <v>22807.0</v>
      </c>
      <c r="C652" s="1" t="s">
        <v>3714</v>
      </c>
      <c r="D652" s="2" t="s">
        <v>3715</v>
      </c>
      <c r="E652" s="1" t="s">
        <v>3716</v>
      </c>
      <c r="F652" s="1" t="s">
        <v>3717</v>
      </c>
      <c r="G652" s="1">
        <v>24.0</v>
      </c>
      <c r="H652" s="1" t="s">
        <v>207</v>
      </c>
      <c r="I652" s="1">
        <v>216.0</v>
      </c>
      <c r="J652" s="1">
        <v>867.0</v>
      </c>
      <c r="K652" s="1">
        <v>796.0</v>
      </c>
      <c r="L652" s="1">
        <f t="shared" si="1"/>
        <v>0.9181084198</v>
      </c>
      <c r="M652" s="1" t="s">
        <v>3718</v>
      </c>
      <c r="N652" s="1">
        <v>2399.0</v>
      </c>
      <c r="O652" s="1">
        <v>0.0</v>
      </c>
      <c r="P652" s="1">
        <v>35.0</v>
      </c>
    </row>
    <row r="653">
      <c r="A653" s="1" t="s">
        <v>3719</v>
      </c>
      <c r="B653" s="1">
        <v>22779.0</v>
      </c>
      <c r="C653" s="1" t="s">
        <v>3720</v>
      </c>
      <c r="D653" s="2" t="s">
        <v>3721</v>
      </c>
      <c r="E653" s="1" t="s">
        <v>3722</v>
      </c>
      <c r="F653" s="1" t="s">
        <v>3723</v>
      </c>
      <c r="G653" s="1">
        <v>118.0</v>
      </c>
      <c r="H653" s="1" t="s">
        <v>60</v>
      </c>
      <c r="I653" s="1">
        <v>268.0</v>
      </c>
      <c r="J653" s="1">
        <v>844.0</v>
      </c>
      <c r="K653" s="1">
        <v>554.0</v>
      </c>
      <c r="L653" s="1">
        <f t="shared" si="1"/>
        <v>0.6563981043</v>
      </c>
      <c r="M653" s="1" t="s">
        <v>3724</v>
      </c>
      <c r="N653" s="1">
        <v>2640.0</v>
      </c>
      <c r="O653" s="1">
        <v>0.0</v>
      </c>
      <c r="P653" s="1">
        <v>143.0</v>
      </c>
    </row>
    <row r="654">
      <c r="A654" s="1" t="s">
        <v>3725</v>
      </c>
      <c r="B654" s="1">
        <v>22719.0</v>
      </c>
      <c r="C654" s="1" t="s">
        <v>3726</v>
      </c>
      <c r="D654" s="2" t="s">
        <v>3727</v>
      </c>
      <c r="E654" s="1" t="s">
        <v>3728</v>
      </c>
      <c r="F654" s="1" t="s">
        <v>3729</v>
      </c>
      <c r="G654" s="1">
        <v>82.0</v>
      </c>
      <c r="H654" s="1" t="s">
        <v>21</v>
      </c>
      <c r="I654" s="1">
        <v>1137.0</v>
      </c>
      <c r="J654" s="1">
        <v>1978.0</v>
      </c>
      <c r="K654" s="1">
        <v>1944.0</v>
      </c>
      <c r="L654" s="1">
        <f t="shared" si="1"/>
        <v>0.9828109201</v>
      </c>
      <c r="M654" s="1" t="s">
        <v>3730</v>
      </c>
      <c r="N654" s="1">
        <v>2177.0</v>
      </c>
      <c r="O654" s="1">
        <v>0.0</v>
      </c>
      <c r="P654" s="1">
        <v>25.0</v>
      </c>
    </row>
    <row r="655">
      <c r="A655" s="1" t="s">
        <v>3731</v>
      </c>
      <c r="B655" s="1">
        <v>22717.0</v>
      </c>
      <c r="C655" s="1" t="s">
        <v>3732</v>
      </c>
      <c r="D655" s="2" t="s">
        <v>3733</v>
      </c>
      <c r="E655" s="1" t="s">
        <v>3734</v>
      </c>
      <c r="F655" s="1" t="s">
        <v>3735</v>
      </c>
      <c r="G655" s="1">
        <v>0.0</v>
      </c>
      <c r="H655" s="1" t="s">
        <v>156</v>
      </c>
      <c r="I655" s="1">
        <v>238.0</v>
      </c>
      <c r="J655" s="1">
        <v>9734.0</v>
      </c>
      <c r="K655" s="1">
        <v>9505.0</v>
      </c>
      <c r="L655" s="1">
        <f t="shared" si="1"/>
        <v>0.9764742141</v>
      </c>
      <c r="N655" s="1">
        <v>3906.0</v>
      </c>
      <c r="O655" s="1">
        <v>0.0</v>
      </c>
    </row>
    <row r="656">
      <c r="A656" s="1" t="s">
        <v>3736</v>
      </c>
      <c r="B656" s="1">
        <v>22715.0</v>
      </c>
      <c r="C656" s="1" t="s">
        <v>3737</v>
      </c>
      <c r="D656" s="2" t="s">
        <v>3738</v>
      </c>
      <c r="E656" s="1" t="s">
        <v>3739</v>
      </c>
      <c r="F656" s="1" t="s">
        <v>3740</v>
      </c>
      <c r="G656" s="1">
        <v>270.0</v>
      </c>
      <c r="H656" s="1" t="s">
        <v>77</v>
      </c>
      <c r="I656" s="1">
        <v>1578.0</v>
      </c>
      <c r="J656" s="1">
        <v>2674.0</v>
      </c>
      <c r="K656" s="1">
        <v>2224.0</v>
      </c>
      <c r="L656" s="1">
        <f t="shared" si="1"/>
        <v>0.8317127898</v>
      </c>
      <c r="M656" s="1" t="s">
        <v>3741</v>
      </c>
      <c r="N656" s="1">
        <v>2315.0</v>
      </c>
      <c r="O656" s="1">
        <v>0.0</v>
      </c>
      <c r="P656" s="1">
        <v>0.0</v>
      </c>
    </row>
    <row r="657">
      <c r="A657" s="1" t="s">
        <v>3742</v>
      </c>
      <c r="B657" s="1">
        <v>22709.0</v>
      </c>
      <c r="C657" s="1" t="s">
        <v>3743</v>
      </c>
      <c r="D657" s="2" t="s">
        <v>3744</v>
      </c>
      <c r="E657" s="1" t="s">
        <v>3745</v>
      </c>
      <c r="F657" s="1" t="s">
        <v>2147</v>
      </c>
      <c r="G657" s="1">
        <v>95.0</v>
      </c>
      <c r="H657" s="1" t="s">
        <v>207</v>
      </c>
      <c r="I657" s="1">
        <v>2671.0</v>
      </c>
      <c r="J657" s="1">
        <v>4317.0</v>
      </c>
      <c r="K657" s="1">
        <v>3519.0</v>
      </c>
      <c r="L657" s="1">
        <f t="shared" si="1"/>
        <v>0.8151494093</v>
      </c>
      <c r="M657" s="1" t="s">
        <v>3746</v>
      </c>
      <c r="N657" s="1">
        <v>2289.0</v>
      </c>
      <c r="O657" s="1">
        <v>0.0</v>
      </c>
      <c r="P657" s="1">
        <v>30.0</v>
      </c>
    </row>
    <row r="658">
      <c r="A658" s="1" t="s">
        <v>3747</v>
      </c>
      <c r="B658" s="1">
        <v>22700.0</v>
      </c>
      <c r="C658" s="1" t="s">
        <v>3748</v>
      </c>
      <c r="D658" s="2" t="s">
        <v>3749</v>
      </c>
      <c r="E658" s="1" t="s">
        <v>3750</v>
      </c>
      <c r="F658" s="1" t="s">
        <v>3751</v>
      </c>
      <c r="G658" s="1">
        <v>33.0</v>
      </c>
      <c r="H658" s="1" t="s">
        <v>156</v>
      </c>
      <c r="I658" s="1">
        <v>1523.0</v>
      </c>
      <c r="J658" s="1">
        <v>2783.0</v>
      </c>
      <c r="K658" s="1">
        <v>2149.0</v>
      </c>
      <c r="L658" s="1">
        <f t="shared" si="1"/>
        <v>0.772188286</v>
      </c>
      <c r="M658" s="1" t="s">
        <v>3752</v>
      </c>
      <c r="N658" s="1">
        <v>1336.0</v>
      </c>
      <c r="O658" s="1">
        <v>0.0</v>
      </c>
      <c r="P658" s="1">
        <v>44.0</v>
      </c>
    </row>
    <row r="659">
      <c r="A659" s="1" t="s">
        <v>3753</v>
      </c>
      <c r="B659" s="1">
        <v>22697.0</v>
      </c>
      <c r="C659" s="1" t="s">
        <v>3754</v>
      </c>
      <c r="D659" s="2" t="s">
        <v>3755</v>
      </c>
      <c r="E659" s="1" t="s">
        <v>3756</v>
      </c>
      <c r="F659" s="1" t="s">
        <v>3757</v>
      </c>
      <c r="G659" s="1">
        <v>3.0</v>
      </c>
      <c r="H659" s="1" t="s">
        <v>143</v>
      </c>
      <c r="I659" s="1">
        <v>1547.0</v>
      </c>
      <c r="J659" s="1">
        <v>6897.0</v>
      </c>
      <c r="K659" s="1">
        <v>6494.0</v>
      </c>
      <c r="L659" s="1">
        <f t="shared" si="1"/>
        <v>0.941568798</v>
      </c>
      <c r="M659" s="1" t="s">
        <v>3758</v>
      </c>
      <c r="N659" s="1">
        <v>1814.0</v>
      </c>
      <c r="O659" s="1">
        <v>0.0</v>
      </c>
      <c r="P659" s="1">
        <v>40.0</v>
      </c>
    </row>
    <row r="660">
      <c r="A660" s="1" t="s">
        <v>3759</v>
      </c>
      <c r="B660" s="1">
        <v>22669.0</v>
      </c>
      <c r="C660" s="1" t="s">
        <v>3760</v>
      </c>
      <c r="D660" s="2" t="s">
        <v>3761</v>
      </c>
      <c r="E660" s="1" t="s">
        <v>3762</v>
      </c>
      <c r="F660" s="1" t="s">
        <v>3763</v>
      </c>
      <c r="G660" s="1">
        <v>46.0</v>
      </c>
      <c r="H660" s="1" t="s">
        <v>1147</v>
      </c>
      <c r="I660" s="1">
        <v>1596.0</v>
      </c>
      <c r="J660" s="1">
        <v>1651.0</v>
      </c>
      <c r="K660" s="1">
        <v>1546.0</v>
      </c>
      <c r="L660" s="1">
        <f t="shared" si="1"/>
        <v>0.9364021805</v>
      </c>
      <c r="M660" s="1" t="s">
        <v>3764</v>
      </c>
      <c r="N660" s="1">
        <v>1811.0</v>
      </c>
      <c r="O660" s="1">
        <v>0.0</v>
      </c>
      <c r="P660" s="1">
        <v>23.0</v>
      </c>
    </row>
    <row r="661">
      <c r="A661" s="1" t="s">
        <v>3765</v>
      </c>
      <c r="B661" s="1">
        <v>22664.0</v>
      </c>
      <c r="C661" s="1" t="s">
        <v>3766</v>
      </c>
      <c r="D661" s="2" t="s">
        <v>3767</v>
      </c>
      <c r="E661" s="1" t="s">
        <v>3768</v>
      </c>
      <c r="F661" s="1" t="s">
        <v>3769</v>
      </c>
      <c r="G661" s="1">
        <v>0.0</v>
      </c>
      <c r="H661" s="1" t="s">
        <v>60</v>
      </c>
      <c r="I661" s="1">
        <v>14.0</v>
      </c>
      <c r="J661" s="1">
        <v>0.0</v>
      </c>
      <c r="K661" s="1">
        <v>0.0</v>
      </c>
      <c r="L661" s="1" t="str">
        <f t="shared" si="1"/>
        <v/>
      </c>
      <c r="N661" s="1">
        <v>627.0</v>
      </c>
      <c r="O661" s="1">
        <v>0.0</v>
      </c>
    </row>
    <row r="662">
      <c r="A662" s="1" t="s">
        <v>3770</v>
      </c>
      <c r="B662" s="1">
        <v>22654.0</v>
      </c>
      <c r="C662" s="1" t="s">
        <v>3771</v>
      </c>
      <c r="D662" s="2" t="s">
        <v>3772</v>
      </c>
      <c r="E662" s="1" t="s">
        <v>3773</v>
      </c>
      <c r="F662" s="1" t="s">
        <v>3774</v>
      </c>
      <c r="G662" s="1">
        <v>30.0</v>
      </c>
      <c r="H662" s="1" t="s">
        <v>207</v>
      </c>
      <c r="I662" s="1">
        <v>652.0</v>
      </c>
      <c r="J662" s="1">
        <v>612.0</v>
      </c>
      <c r="K662" s="1">
        <v>560.0</v>
      </c>
      <c r="L662" s="1">
        <f t="shared" si="1"/>
        <v>0.9150326797</v>
      </c>
      <c r="M662" s="1" t="s">
        <v>3775</v>
      </c>
      <c r="N662" s="1">
        <v>3757.0</v>
      </c>
      <c r="O662" s="1">
        <v>0.0</v>
      </c>
      <c r="P662" s="1">
        <v>374.0</v>
      </c>
    </row>
    <row r="663">
      <c r="A663" s="1" t="s">
        <v>3776</v>
      </c>
      <c r="B663" s="1">
        <v>22653.0</v>
      </c>
      <c r="C663" s="1" t="s">
        <v>3777</v>
      </c>
      <c r="D663" s="2" t="s">
        <v>3778</v>
      </c>
      <c r="E663" s="1" t="s">
        <v>3779</v>
      </c>
      <c r="F663" s="1" t="s">
        <v>3780</v>
      </c>
      <c r="G663" s="1">
        <v>16.0</v>
      </c>
      <c r="H663" s="1" t="s">
        <v>799</v>
      </c>
      <c r="I663" s="1">
        <v>750.0</v>
      </c>
      <c r="J663" s="1">
        <v>4107.0</v>
      </c>
      <c r="K663" s="1">
        <v>3961.0</v>
      </c>
      <c r="L663" s="1">
        <f t="shared" si="1"/>
        <v>0.9644509374</v>
      </c>
      <c r="M663" s="1" t="s">
        <v>3781</v>
      </c>
      <c r="N663" s="1">
        <v>4726.0</v>
      </c>
      <c r="O663" s="1">
        <v>0.0</v>
      </c>
      <c r="P663" s="1">
        <v>252.0</v>
      </c>
    </row>
    <row r="664">
      <c r="A664" s="1" t="s">
        <v>3782</v>
      </c>
      <c r="B664" s="1">
        <v>22651.0</v>
      </c>
      <c r="C664" s="1" t="s">
        <v>3783</v>
      </c>
      <c r="D664" s="2" t="s">
        <v>3784</v>
      </c>
      <c r="E664" s="1" t="s">
        <v>3785</v>
      </c>
      <c r="F664" s="1" t="s">
        <v>3786</v>
      </c>
      <c r="G664" s="1">
        <v>0.0</v>
      </c>
      <c r="I664" s="1">
        <v>49.0</v>
      </c>
      <c r="J664" s="1">
        <v>51.0</v>
      </c>
      <c r="K664" s="1">
        <v>48.0</v>
      </c>
      <c r="L664" s="1">
        <f t="shared" si="1"/>
        <v>0.9411764706</v>
      </c>
      <c r="N664" s="1">
        <v>2553.0</v>
      </c>
      <c r="O664" s="1">
        <v>0.0</v>
      </c>
    </row>
    <row r="665">
      <c r="A665" s="1" t="s">
        <v>3787</v>
      </c>
      <c r="B665" s="1">
        <v>22641.0</v>
      </c>
      <c r="C665" s="1" t="s">
        <v>3788</v>
      </c>
      <c r="D665" s="2" t="s">
        <v>3789</v>
      </c>
      <c r="E665" s="1" t="s">
        <v>3790</v>
      </c>
      <c r="F665" s="1" t="s">
        <v>3791</v>
      </c>
      <c r="G665" s="1">
        <v>235.0</v>
      </c>
      <c r="H665" s="1" t="s">
        <v>21</v>
      </c>
      <c r="I665" s="1">
        <v>622.0</v>
      </c>
      <c r="J665" s="1">
        <v>918.0</v>
      </c>
      <c r="K665" s="1">
        <v>901.0</v>
      </c>
      <c r="L665" s="1">
        <f t="shared" si="1"/>
        <v>0.9814814815</v>
      </c>
      <c r="M665" s="1" t="s">
        <v>3792</v>
      </c>
      <c r="N665" s="1">
        <v>2340.0</v>
      </c>
      <c r="O665" s="1">
        <v>0.0</v>
      </c>
      <c r="P665" s="1">
        <v>14.0</v>
      </c>
    </row>
    <row r="666">
      <c r="A666" s="1" t="s">
        <v>3793</v>
      </c>
      <c r="B666" s="1">
        <v>22639.0</v>
      </c>
      <c r="C666" s="1" t="s">
        <v>3794</v>
      </c>
      <c r="D666" s="2" t="s">
        <v>3795</v>
      </c>
      <c r="E666" s="1" t="s">
        <v>3796</v>
      </c>
      <c r="F666" s="1" t="s">
        <v>3797</v>
      </c>
      <c r="G666" s="1">
        <v>1.0</v>
      </c>
      <c r="I666" s="1">
        <v>817.0</v>
      </c>
      <c r="J666" s="1">
        <v>114.0</v>
      </c>
      <c r="K666" s="1">
        <v>114.0</v>
      </c>
      <c r="L666" s="1">
        <f t="shared" si="1"/>
        <v>1</v>
      </c>
      <c r="M666" s="1" t="s">
        <v>3798</v>
      </c>
      <c r="N666" s="1">
        <v>2895.0</v>
      </c>
      <c r="O666" s="1">
        <v>0.0</v>
      </c>
      <c r="P666" s="1">
        <v>2576.0</v>
      </c>
    </row>
    <row r="667">
      <c r="A667" s="1" t="s">
        <v>3799</v>
      </c>
      <c r="B667" s="1">
        <v>22614.0</v>
      </c>
      <c r="C667" s="1" t="s">
        <v>3800</v>
      </c>
      <c r="D667" s="2" t="s">
        <v>3801</v>
      </c>
      <c r="E667" s="1" t="s">
        <v>3802</v>
      </c>
      <c r="F667" s="1" t="s">
        <v>3803</v>
      </c>
      <c r="G667" s="1">
        <v>0.0</v>
      </c>
      <c r="H667" s="1" t="s">
        <v>143</v>
      </c>
      <c r="I667" s="1">
        <v>8297.0</v>
      </c>
      <c r="J667" s="1">
        <v>7663.0</v>
      </c>
      <c r="K667" s="1">
        <v>6576.0</v>
      </c>
      <c r="L667" s="1">
        <f t="shared" si="1"/>
        <v>0.8581495498</v>
      </c>
      <c r="N667" s="1">
        <v>4212.0</v>
      </c>
      <c r="O667" s="1">
        <v>0.0</v>
      </c>
    </row>
    <row r="668">
      <c r="A668" s="1" t="s">
        <v>3804</v>
      </c>
      <c r="B668" s="1">
        <v>22611.0</v>
      </c>
      <c r="C668" s="1" t="s">
        <v>3805</v>
      </c>
      <c r="D668" s="2" t="s">
        <v>3806</v>
      </c>
      <c r="E668" s="1" t="s">
        <v>3807</v>
      </c>
      <c r="F668" s="1" t="s">
        <v>3808</v>
      </c>
      <c r="G668" s="1">
        <v>59.0</v>
      </c>
      <c r="H668" s="1" t="s">
        <v>207</v>
      </c>
      <c r="I668" s="1">
        <v>74.0</v>
      </c>
      <c r="J668" s="1">
        <v>1000.0</v>
      </c>
      <c r="K668" s="1">
        <v>657.0</v>
      </c>
      <c r="L668" s="1">
        <f t="shared" si="1"/>
        <v>0.657</v>
      </c>
      <c r="M668" s="1" t="s">
        <v>3809</v>
      </c>
      <c r="N668" s="1">
        <v>1390.0</v>
      </c>
      <c r="O668" s="1">
        <v>0.0</v>
      </c>
      <c r="P668" s="1">
        <v>504.0</v>
      </c>
    </row>
    <row r="669">
      <c r="A669" s="1" t="s">
        <v>3810</v>
      </c>
      <c r="B669" s="1">
        <v>22570.0</v>
      </c>
      <c r="C669" s="1" t="s">
        <v>3811</v>
      </c>
      <c r="D669" s="2" t="s">
        <v>3812</v>
      </c>
      <c r="E669" s="1" t="s">
        <v>3813</v>
      </c>
      <c r="F669" s="1" t="s">
        <v>3814</v>
      </c>
      <c r="G669" s="1">
        <v>22.0</v>
      </c>
      <c r="H669" s="1" t="s">
        <v>1669</v>
      </c>
      <c r="I669" s="1">
        <v>193.0</v>
      </c>
      <c r="J669" s="1">
        <v>1150.0</v>
      </c>
      <c r="K669" s="1">
        <v>1138.0</v>
      </c>
      <c r="L669" s="1">
        <f t="shared" si="1"/>
        <v>0.9895652174</v>
      </c>
      <c r="M669" s="1" t="s">
        <v>3815</v>
      </c>
      <c r="N669" s="1">
        <v>2929.0</v>
      </c>
      <c r="O669" s="1">
        <v>0.0</v>
      </c>
      <c r="P669" s="1">
        <v>24.0</v>
      </c>
    </row>
    <row r="670">
      <c r="A670" s="1" t="s">
        <v>3816</v>
      </c>
      <c r="B670" s="1">
        <v>22564.0</v>
      </c>
      <c r="C670" s="1" t="s">
        <v>3817</v>
      </c>
      <c r="D670" s="2" t="s">
        <v>3818</v>
      </c>
      <c r="E670" s="1" t="s">
        <v>3819</v>
      </c>
      <c r="F670" s="1" t="s">
        <v>3820</v>
      </c>
      <c r="G670" s="1">
        <v>240.0</v>
      </c>
      <c r="H670" s="1" t="s">
        <v>77</v>
      </c>
      <c r="I670" s="1">
        <v>2230.0</v>
      </c>
      <c r="J670" s="1">
        <v>4894.0</v>
      </c>
      <c r="K670" s="1">
        <v>4119.0</v>
      </c>
      <c r="L670" s="1">
        <f t="shared" si="1"/>
        <v>0.841642828</v>
      </c>
      <c r="M670" s="1" t="s">
        <v>3821</v>
      </c>
      <c r="N670" s="1">
        <v>4059.0</v>
      </c>
      <c r="O670" s="1">
        <v>0.0</v>
      </c>
      <c r="P670" s="1">
        <v>8.0</v>
      </c>
    </row>
    <row r="671">
      <c r="A671" s="1" t="s">
        <v>3822</v>
      </c>
      <c r="B671" s="1">
        <v>22532.0</v>
      </c>
      <c r="C671" s="1" t="s">
        <v>3823</v>
      </c>
      <c r="D671" s="2" t="s">
        <v>3824</v>
      </c>
      <c r="E671" s="1" t="s">
        <v>3825</v>
      </c>
      <c r="F671" s="1" t="s">
        <v>3826</v>
      </c>
      <c r="G671" s="1">
        <v>82.0</v>
      </c>
      <c r="H671" s="1" t="s">
        <v>77</v>
      </c>
      <c r="I671" s="1">
        <v>365.0</v>
      </c>
      <c r="J671" s="1">
        <v>1892.0</v>
      </c>
      <c r="K671" s="1">
        <v>1157.0</v>
      </c>
      <c r="L671" s="1">
        <f t="shared" si="1"/>
        <v>0.6115221987</v>
      </c>
      <c r="M671" s="1" t="s">
        <v>3827</v>
      </c>
      <c r="N671" s="1">
        <v>2749.0</v>
      </c>
      <c r="O671" s="1">
        <v>0.0</v>
      </c>
      <c r="P671" s="1">
        <v>127.0</v>
      </c>
    </row>
    <row r="672">
      <c r="A672" s="1" t="s">
        <v>3828</v>
      </c>
      <c r="B672" s="1">
        <v>22514.0</v>
      </c>
      <c r="C672" s="1" t="s">
        <v>3829</v>
      </c>
      <c r="D672" s="2" t="s">
        <v>3830</v>
      </c>
      <c r="E672" s="1" t="s">
        <v>3831</v>
      </c>
      <c r="F672" s="1" t="s">
        <v>3832</v>
      </c>
      <c r="G672" s="1">
        <v>25.0</v>
      </c>
      <c r="H672" s="1" t="s">
        <v>77</v>
      </c>
      <c r="I672" s="1">
        <v>267.0</v>
      </c>
      <c r="J672" s="1">
        <v>568.0</v>
      </c>
      <c r="K672" s="1">
        <v>566.0</v>
      </c>
      <c r="L672" s="1">
        <f t="shared" si="1"/>
        <v>0.9964788732</v>
      </c>
      <c r="M672" s="1" t="s">
        <v>3833</v>
      </c>
      <c r="N672" s="1">
        <v>3412.0</v>
      </c>
      <c r="O672" s="1">
        <v>0.0</v>
      </c>
      <c r="P672" s="1">
        <v>163.0</v>
      </c>
    </row>
    <row r="673">
      <c r="A673" s="1" t="s">
        <v>3834</v>
      </c>
      <c r="B673" s="1">
        <v>22510.0</v>
      </c>
      <c r="C673" s="1" t="s">
        <v>3835</v>
      </c>
      <c r="D673" s="2" t="s">
        <v>3836</v>
      </c>
      <c r="E673" s="1" t="s">
        <v>3837</v>
      </c>
      <c r="F673" s="1" t="s">
        <v>3838</v>
      </c>
      <c r="G673" s="1">
        <v>71.0</v>
      </c>
      <c r="H673" s="1" t="s">
        <v>1274</v>
      </c>
      <c r="I673" s="1">
        <v>748.0</v>
      </c>
      <c r="J673" s="1">
        <v>1178.0</v>
      </c>
      <c r="K673" s="1">
        <v>1172.0</v>
      </c>
      <c r="L673" s="1">
        <f t="shared" si="1"/>
        <v>0.9949066214</v>
      </c>
      <c r="M673" s="1" t="s">
        <v>3839</v>
      </c>
      <c r="N673" s="1">
        <v>2697.0</v>
      </c>
      <c r="O673" s="1">
        <v>0.0</v>
      </c>
      <c r="P673" s="1">
        <v>223.0</v>
      </c>
    </row>
    <row r="674">
      <c r="A674" s="1" t="s">
        <v>3840</v>
      </c>
      <c r="B674" s="1">
        <v>22502.0</v>
      </c>
      <c r="C674" s="1" t="s">
        <v>3841</v>
      </c>
      <c r="D674" s="2" t="s">
        <v>3842</v>
      </c>
      <c r="E674" s="1" t="s">
        <v>3843</v>
      </c>
      <c r="F674" s="1" t="s">
        <v>3844</v>
      </c>
      <c r="G674" s="1">
        <v>0.0</v>
      </c>
      <c r="H674" s="1" t="s">
        <v>77</v>
      </c>
      <c r="I674" s="1">
        <v>145.0</v>
      </c>
      <c r="J674" s="1">
        <v>185.0</v>
      </c>
      <c r="K674" s="1">
        <v>153.0</v>
      </c>
      <c r="L674" s="1">
        <f t="shared" si="1"/>
        <v>0.827027027</v>
      </c>
      <c r="N674" s="1">
        <v>1693.0</v>
      </c>
      <c r="O674" s="1">
        <v>0.0</v>
      </c>
    </row>
    <row r="675">
      <c r="A675" s="1" t="s">
        <v>3845</v>
      </c>
      <c r="B675" s="1">
        <v>22483.0</v>
      </c>
      <c r="C675" s="1" t="s">
        <v>3846</v>
      </c>
      <c r="D675" s="2" t="s">
        <v>3847</v>
      </c>
      <c r="E675" s="1" t="s">
        <v>3848</v>
      </c>
      <c r="F675" s="1" t="s">
        <v>3849</v>
      </c>
      <c r="G675" s="1">
        <v>118.0</v>
      </c>
      <c r="H675" s="1" t="s">
        <v>77</v>
      </c>
      <c r="I675" s="1">
        <v>1674.0</v>
      </c>
      <c r="J675" s="1">
        <v>5506.0</v>
      </c>
      <c r="K675" s="1">
        <v>5283.0</v>
      </c>
      <c r="L675" s="1">
        <f t="shared" si="1"/>
        <v>0.9594987287</v>
      </c>
      <c r="M675" s="1" t="s">
        <v>3850</v>
      </c>
      <c r="N675" s="1">
        <v>4460.0</v>
      </c>
      <c r="O675" s="1">
        <v>0.0</v>
      </c>
      <c r="P675" s="1">
        <v>0.0</v>
      </c>
    </row>
    <row r="676">
      <c r="A676" s="1" t="s">
        <v>3851</v>
      </c>
      <c r="B676" s="1">
        <v>22481.0</v>
      </c>
      <c r="C676" s="1" t="s">
        <v>3852</v>
      </c>
      <c r="D676" s="2" t="s">
        <v>3853</v>
      </c>
      <c r="E676" s="1" t="s">
        <v>3854</v>
      </c>
      <c r="F676" s="1" t="s">
        <v>3855</v>
      </c>
      <c r="G676" s="1">
        <v>161.0</v>
      </c>
      <c r="H676" s="1" t="s">
        <v>207</v>
      </c>
      <c r="I676" s="1">
        <v>3316.0</v>
      </c>
      <c r="J676" s="1">
        <v>6615.0</v>
      </c>
      <c r="K676" s="1">
        <v>6326.0</v>
      </c>
      <c r="L676" s="1">
        <f t="shared" si="1"/>
        <v>0.9563114135</v>
      </c>
      <c r="M676" s="1" t="s">
        <v>3856</v>
      </c>
      <c r="N676" s="1">
        <v>2515.0</v>
      </c>
      <c r="O676" s="1">
        <v>0.0</v>
      </c>
      <c r="P676" s="1">
        <v>1.0</v>
      </c>
    </row>
    <row r="677">
      <c r="A677" s="1" t="s">
        <v>3857</v>
      </c>
      <c r="B677" s="1">
        <v>22453.0</v>
      </c>
      <c r="C677" s="1" t="s">
        <v>3858</v>
      </c>
      <c r="D677" s="2" t="s">
        <v>3859</v>
      </c>
      <c r="E677" s="1" t="s">
        <v>3860</v>
      </c>
      <c r="F677" s="1" t="s">
        <v>3861</v>
      </c>
      <c r="G677" s="1">
        <v>158.0</v>
      </c>
      <c r="H677" s="1" t="s">
        <v>3862</v>
      </c>
      <c r="I677" s="1">
        <v>1520.0</v>
      </c>
      <c r="J677" s="1">
        <v>8231.0</v>
      </c>
      <c r="K677" s="1">
        <v>7870.0</v>
      </c>
      <c r="L677" s="1">
        <f t="shared" si="1"/>
        <v>0.9561414166</v>
      </c>
      <c r="M677" s="1" t="s">
        <v>3863</v>
      </c>
      <c r="N677" s="1">
        <v>3538.0</v>
      </c>
      <c r="O677" s="1">
        <v>0.0</v>
      </c>
      <c r="P677" s="1">
        <v>1673.0</v>
      </c>
    </row>
    <row r="678">
      <c r="A678" s="1" t="s">
        <v>3864</v>
      </c>
      <c r="B678" s="1">
        <v>22426.0</v>
      </c>
      <c r="C678" s="1" t="s">
        <v>3865</v>
      </c>
      <c r="D678" s="2" t="s">
        <v>3866</v>
      </c>
      <c r="E678" s="1" t="s">
        <v>3867</v>
      </c>
      <c r="F678" s="1" t="s">
        <v>3868</v>
      </c>
      <c r="G678" s="1">
        <v>0.0</v>
      </c>
      <c r="H678" s="1" t="s">
        <v>1147</v>
      </c>
      <c r="I678" s="1">
        <v>63.0</v>
      </c>
      <c r="J678" s="1">
        <v>466.0</v>
      </c>
      <c r="K678" s="1">
        <v>290.0</v>
      </c>
      <c r="L678" s="1">
        <f t="shared" si="1"/>
        <v>0.6223175966</v>
      </c>
      <c r="N678" s="1">
        <v>1325.0</v>
      </c>
      <c r="O678" s="1">
        <v>0.0</v>
      </c>
    </row>
    <row r="679">
      <c r="A679" s="1" t="s">
        <v>3869</v>
      </c>
      <c r="B679" s="1">
        <v>22413.0</v>
      </c>
      <c r="C679" s="1" t="s">
        <v>3870</v>
      </c>
      <c r="D679" s="2" t="s">
        <v>3871</v>
      </c>
      <c r="E679" s="1" t="s">
        <v>3872</v>
      </c>
      <c r="F679" s="1" t="s">
        <v>3873</v>
      </c>
      <c r="G679" s="1">
        <v>13.0</v>
      </c>
      <c r="H679" s="1" t="s">
        <v>60</v>
      </c>
      <c r="I679" s="1">
        <v>29.0</v>
      </c>
      <c r="J679" s="1">
        <v>847.0</v>
      </c>
      <c r="K679" s="1">
        <v>609.0</v>
      </c>
      <c r="L679" s="1">
        <f t="shared" si="1"/>
        <v>0.7190082645</v>
      </c>
      <c r="M679" s="1" t="s">
        <v>3874</v>
      </c>
      <c r="N679" s="1">
        <v>2410.0</v>
      </c>
      <c r="O679" s="1">
        <v>0.0</v>
      </c>
      <c r="P679" s="1">
        <v>1866.0</v>
      </c>
    </row>
    <row r="680">
      <c r="A680" s="1" t="s">
        <v>3875</v>
      </c>
      <c r="B680" s="1">
        <v>22340.0</v>
      </c>
      <c r="C680" s="1" t="s">
        <v>3876</v>
      </c>
      <c r="D680" s="2" t="s">
        <v>3877</v>
      </c>
      <c r="E680" s="1" t="s">
        <v>3878</v>
      </c>
      <c r="F680" s="1" t="s">
        <v>3879</v>
      </c>
      <c r="G680" s="1">
        <v>0.0</v>
      </c>
      <c r="H680" s="1" t="s">
        <v>799</v>
      </c>
      <c r="I680" s="1">
        <v>1379.0</v>
      </c>
      <c r="J680" s="1">
        <v>122.0</v>
      </c>
      <c r="K680" s="1">
        <v>121.0</v>
      </c>
      <c r="L680" s="1">
        <f t="shared" si="1"/>
        <v>0.9918032787</v>
      </c>
      <c r="N680" s="1">
        <v>2968.0</v>
      </c>
      <c r="O680" s="1">
        <v>0.0</v>
      </c>
    </row>
    <row r="681">
      <c r="A681" s="1" t="s">
        <v>3880</v>
      </c>
      <c r="B681" s="1">
        <v>22333.0</v>
      </c>
      <c r="C681" s="1" t="s">
        <v>3881</v>
      </c>
      <c r="D681" s="2" t="s">
        <v>3882</v>
      </c>
      <c r="E681" s="1" t="s">
        <v>3883</v>
      </c>
      <c r="F681" s="1" t="s">
        <v>3884</v>
      </c>
      <c r="G681" s="1">
        <v>0.0</v>
      </c>
      <c r="H681" s="1" t="s">
        <v>84</v>
      </c>
      <c r="I681" s="1">
        <v>115.0</v>
      </c>
      <c r="J681" s="1">
        <v>0.0</v>
      </c>
      <c r="K681" s="1">
        <v>0.0</v>
      </c>
      <c r="L681" s="1" t="str">
        <f t="shared" si="1"/>
        <v/>
      </c>
      <c r="N681" s="1">
        <v>4970.0</v>
      </c>
      <c r="O681" s="1">
        <v>0.0</v>
      </c>
    </row>
    <row r="682">
      <c r="A682" s="1" t="s">
        <v>3885</v>
      </c>
      <c r="B682" s="1">
        <v>22330.0</v>
      </c>
      <c r="C682" s="1" t="s">
        <v>3886</v>
      </c>
      <c r="D682" s="2" t="s">
        <v>3887</v>
      </c>
      <c r="E682" s="1" t="s">
        <v>3888</v>
      </c>
      <c r="F682" s="1" t="s">
        <v>3889</v>
      </c>
      <c r="G682" s="1">
        <v>31.0</v>
      </c>
      <c r="H682" s="1" t="s">
        <v>156</v>
      </c>
      <c r="I682" s="1">
        <v>96.0</v>
      </c>
      <c r="J682" s="1">
        <v>2569.0</v>
      </c>
      <c r="K682" s="1">
        <v>1698.0</v>
      </c>
      <c r="L682" s="1">
        <f t="shared" si="1"/>
        <v>0.660957571</v>
      </c>
      <c r="M682" s="1" t="s">
        <v>3890</v>
      </c>
      <c r="N682" s="1">
        <v>2462.0</v>
      </c>
      <c r="O682" s="1">
        <v>0.0</v>
      </c>
      <c r="P682" s="1">
        <v>96.0</v>
      </c>
    </row>
    <row r="683">
      <c r="A683" s="1" t="s">
        <v>3891</v>
      </c>
      <c r="B683" s="1">
        <v>22327.0</v>
      </c>
      <c r="C683" s="1" t="s">
        <v>3892</v>
      </c>
      <c r="D683" s="2" t="s">
        <v>3893</v>
      </c>
      <c r="E683" s="1" t="s">
        <v>3894</v>
      </c>
      <c r="F683" s="1" t="s">
        <v>3895</v>
      </c>
      <c r="G683" s="1">
        <v>110.0</v>
      </c>
      <c r="H683" s="1" t="s">
        <v>21</v>
      </c>
      <c r="I683" s="1">
        <v>483.0</v>
      </c>
      <c r="J683" s="1">
        <v>1183.0</v>
      </c>
      <c r="K683" s="1">
        <v>1170.0</v>
      </c>
      <c r="L683" s="1">
        <f t="shared" si="1"/>
        <v>0.989010989</v>
      </c>
      <c r="M683" s="1" t="s">
        <v>3896</v>
      </c>
      <c r="N683" s="1">
        <v>2602.0</v>
      </c>
      <c r="O683" s="1">
        <v>0.0</v>
      </c>
      <c r="P683" s="1">
        <v>95.0</v>
      </c>
    </row>
    <row r="684">
      <c r="A684" s="1" t="s">
        <v>3897</v>
      </c>
      <c r="B684" s="1">
        <v>22316.0</v>
      </c>
      <c r="C684" s="1" t="s">
        <v>3898</v>
      </c>
      <c r="D684" s="2" t="s">
        <v>3899</v>
      </c>
      <c r="E684" s="1" t="s">
        <v>3900</v>
      </c>
      <c r="F684" s="1" t="s">
        <v>3901</v>
      </c>
      <c r="G684" s="1">
        <v>0.0</v>
      </c>
      <c r="I684" s="1">
        <v>183.0</v>
      </c>
      <c r="J684" s="1">
        <v>98.0</v>
      </c>
      <c r="K684" s="1">
        <v>26.0</v>
      </c>
      <c r="L684" s="1">
        <f t="shared" si="1"/>
        <v>0.2653061224</v>
      </c>
      <c r="N684" s="1">
        <v>3119.0</v>
      </c>
      <c r="O684" s="1">
        <v>0.0</v>
      </c>
    </row>
    <row r="685">
      <c r="A685" s="1" t="s">
        <v>3902</v>
      </c>
      <c r="B685" s="1">
        <v>22311.0</v>
      </c>
      <c r="C685" s="1" t="s">
        <v>3903</v>
      </c>
      <c r="D685" s="2" t="s">
        <v>3904</v>
      </c>
      <c r="E685" s="1" t="s">
        <v>3905</v>
      </c>
      <c r="F685" s="1" t="s">
        <v>3906</v>
      </c>
      <c r="G685" s="1">
        <v>42.0</v>
      </c>
      <c r="H685" s="1" t="s">
        <v>77</v>
      </c>
      <c r="I685" s="1">
        <v>124.0</v>
      </c>
      <c r="J685" s="1">
        <v>739.0</v>
      </c>
      <c r="K685" s="1">
        <v>615.0</v>
      </c>
      <c r="L685" s="1">
        <f t="shared" si="1"/>
        <v>0.8322056834</v>
      </c>
      <c r="M685" s="1" t="s">
        <v>3907</v>
      </c>
      <c r="N685" s="1">
        <v>1325.0</v>
      </c>
      <c r="O685" s="1">
        <v>0.0</v>
      </c>
      <c r="P685" s="1">
        <v>4.0</v>
      </c>
    </row>
    <row r="686">
      <c r="A686" s="1" t="s">
        <v>3908</v>
      </c>
      <c r="B686" s="1">
        <v>22304.0</v>
      </c>
      <c r="C686" s="1" t="s">
        <v>3909</v>
      </c>
      <c r="D686" s="2" t="s">
        <v>3910</v>
      </c>
      <c r="E686" s="1" t="s">
        <v>3911</v>
      </c>
      <c r="F686" s="1" t="s">
        <v>3912</v>
      </c>
      <c r="G686" s="1">
        <v>26.0</v>
      </c>
      <c r="H686" s="1" t="s">
        <v>77</v>
      </c>
      <c r="I686" s="1">
        <v>1275.0</v>
      </c>
      <c r="J686" s="1">
        <v>1567.0</v>
      </c>
      <c r="K686" s="1">
        <v>1454.0</v>
      </c>
      <c r="L686" s="1">
        <f t="shared" si="1"/>
        <v>0.9278876835</v>
      </c>
      <c r="M686" s="1" t="s">
        <v>3913</v>
      </c>
      <c r="N686" s="1">
        <v>3352.0</v>
      </c>
      <c r="O686" s="1">
        <v>0.0</v>
      </c>
      <c r="P686" s="1">
        <v>221.0</v>
      </c>
    </row>
    <row r="687">
      <c r="A687" s="1" t="s">
        <v>3914</v>
      </c>
      <c r="B687" s="1">
        <v>22289.0</v>
      </c>
      <c r="C687" s="1" t="s">
        <v>3915</v>
      </c>
      <c r="D687" s="2" t="s">
        <v>3916</v>
      </c>
      <c r="E687" s="1" t="s">
        <v>3917</v>
      </c>
      <c r="F687" s="1" t="s">
        <v>3918</v>
      </c>
      <c r="G687" s="1">
        <v>40.0</v>
      </c>
      <c r="H687" s="1" t="s">
        <v>77</v>
      </c>
      <c r="I687" s="1">
        <v>536.0</v>
      </c>
      <c r="J687" s="1">
        <v>6321.0</v>
      </c>
      <c r="K687" s="1">
        <v>5842.0</v>
      </c>
      <c r="L687" s="1">
        <f t="shared" si="1"/>
        <v>0.9242208511</v>
      </c>
      <c r="M687" s="1" t="s">
        <v>3919</v>
      </c>
      <c r="N687" s="1">
        <v>3812.0</v>
      </c>
      <c r="O687" s="1">
        <v>0.0</v>
      </c>
      <c r="P687" s="1">
        <v>685.0</v>
      </c>
    </row>
    <row r="688">
      <c r="A688" s="1" t="s">
        <v>3920</v>
      </c>
      <c r="B688" s="1">
        <v>22263.0</v>
      </c>
      <c r="C688" s="1" t="s">
        <v>3921</v>
      </c>
      <c r="D688" s="2" t="s">
        <v>3922</v>
      </c>
      <c r="E688" s="1" t="s">
        <v>3923</v>
      </c>
      <c r="F688" s="1" t="s">
        <v>3924</v>
      </c>
      <c r="G688" s="1">
        <v>66.0</v>
      </c>
      <c r="H688" s="1" t="s">
        <v>77</v>
      </c>
      <c r="I688" s="1">
        <v>656.0</v>
      </c>
      <c r="J688" s="1">
        <v>1452.0</v>
      </c>
      <c r="K688" s="1">
        <v>1413.0</v>
      </c>
      <c r="L688" s="1">
        <f t="shared" si="1"/>
        <v>0.9731404959</v>
      </c>
      <c r="M688" s="1" t="s">
        <v>3925</v>
      </c>
      <c r="N688" s="1">
        <v>2461.0</v>
      </c>
      <c r="O688" s="1">
        <v>0.0</v>
      </c>
      <c r="P688" s="1">
        <v>5.0</v>
      </c>
    </row>
    <row r="689">
      <c r="A689" s="1" t="s">
        <v>3926</v>
      </c>
      <c r="B689" s="1">
        <v>22259.0</v>
      </c>
      <c r="C689" s="1" t="s">
        <v>3927</v>
      </c>
      <c r="D689" s="2" t="s">
        <v>3928</v>
      </c>
      <c r="E689" s="1" t="s">
        <v>3929</v>
      </c>
      <c r="F689" s="1" t="s">
        <v>3930</v>
      </c>
      <c r="G689" s="1">
        <v>446.0</v>
      </c>
      <c r="H689" s="1" t="s">
        <v>77</v>
      </c>
      <c r="I689" s="1">
        <v>7783.0</v>
      </c>
      <c r="J689" s="1">
        <v>6598.0</v>
      </c>
      <c r="K689" s="1">
        <v>6239.0</v>
      </c>
      <c r="L689" s="1">
        <f t="shared" si="1"/>
        <v>0.9455895726</v>
      </c>
      <c r="M689" s="1" t="s">
        <v>3931</v>
      </c>
      <c r="N689" s="1">
        <v>4110.0</v>
      </c>
      <c r="O689" s="1">
        <v>0.0</v>
      </c>
      <c r="P689" s="1">
        <v>31.0</v>
      </c>
    </row>
    <row r="690">
      <c r="A690" s="1" t="s">
        <v>3932</v>
      </c>
      <c r="B690" s="1">
        <v>22252.0</v>
      </c>
      <c r="C690" s="1" t="s">
        <v>3933</v>
      </c>
      <c r="D690" s="2" t="s">
        <v>3934</v>
      </c>
      <c r="E690" s="1" t="s">
        <v>3935</v>
      </c>
      <c r="F690" s="1" t="s">
        <v>3936</v>
      </c>
      <c r="G690" s="1">
        <v>193.0</v>
      </c>
      <c r="H690" s="1" t="s">
        <v>21</v>
      </c>
      <c r="I690" s="1">
        <v>162.0</v>
      </c>
      <c r="J690" s="1">
        <v>428.0</v>
      </c>
      <c r="K690" s="1">
        <v>327.0</v>
      </c>
      <c r="L690" s="1">
        <f t="shared" si="1"/>
        <v>0.7640186916</v>
      </c>
      <c r="M690" s="1" t="s">
        <v>3937</v>
      </c>
      <c r="N690" s="1">
        <v>488.0</v>
      </c>
      <c r="O690" s="1">
        <v>0.0</v>
      </c>
      <c r="P690" s="1">
        <v>10.0</v>
      </c>
    </row>
    <row r="691">
      <c r="A691" s="1" t="s">
        <v>3938</v>
      </c>
      <c r="B691" s="1">
        <v>22140.0</v>
      </c>
      <c r="C691" s="1" t="s">
        <v>3939</v>
      </c>
      <c r="D691" s="2" t="s">
        <v>3940</v>
      </c>
      <c r="E691" s="1" t="s">
        <v>3941</v>
      </c>
      <c r="F691" s="1" t="s">
        <v>3942</v>
      </c>
      <c r="G691" s="1">
        <v>0.0</v>
      </c>
      <c r="H691" s="1" t="s">
        <v>1109</v>
      </c>
      <c r="I691" s="1">
        <v>214.0</v>
      </c>
      <c r="J691" s="1">
        <v>672.0</v>
      </c>
      <c r="K691" s="1">
        <v>535.0</v>
      </c>
      <c r="L691" s="1">
        <f t="shared" si="1"/>
        <v>0.7961309524</v>
      </c>
      <c r="N691" s="1">
        <v>1934.0</v>
      </c>
      <c r="O691" s="1">
        <v>0.0</v>
      </c>
    </row>
    <row r="692">
      <c r="A692" s="1" t="s">
        <v>3943</v>
      </c>
      <c r="B692" s="1">
        <v>22138.0</v>
      </c>
      <c r="C692" s="1" t="s">
        <v>3944</v>
      </c>
      <c r="D692" s="2" t="s">
        <v>3945</v>
      </c>
      <c r="E692" s="1" t="s">
        <v>3946</v>
      </c>
      <c r="F692" s="1" t="s">
        <v>3947</v>
      </c>
      <c r="G692" s="1">
        <v>0.0</v>
      </c>
      <c r="H692" s="1" t="s">
        <v>77</v>
      </c>
      <c r="I692" s="1">
        <v>249.0</v>
      </c>
      <c r="J692" s="1">
        <v>741.0</v>
      </c>
      <c r="K692" s="1">
        <v>698.0</v>
      </c>
      <c r="L692" s="1">
        <f t="shared" si="1"/>
        <v>0.9419703104</v>
      </c>
      <c r="N692" s="1">
        <v>3030.0</v>
      </c>
      <c r="O692" s="1">
        <v>0.0</v>
      </c>
    </row>
    <row r="693">
      <c r="A693" s="1" t="s">
        <v>3948</v>
      </c>
      <c r="B693" s="1">
        <v>22138.0</v>
      </c>
      <c r="C693" s="1" t="s">
        <v>3949</v>
      </c>
      <c r="D693" s="2" t="s">
        <v>3950</v>
      </c>
      <c r="E693" s="1" t="s">
        <v>3951</v>
      </c>
      <c r="F693" s="1" t="s">
        <v>3952</v>
      </c>
      <c r="G693" s="1">
        <v>0.0</v>
      </c>
      <c r="I693" s="1">
        <v>1.0</v>
      </c>
      <c r="J693" s="1">
        <v>14.0</v>
      </c>
      <c r="K693" s="1">
        <v>4.0</v>
      </c>
      <c r="L693" s="1">
        <f t="shared" si="1"/>
        <v>0.2857142857</v>
      </c>
      <c r="N693" s="1">
        <v>3044.0</v>
      </c>
      <c r="O693" s="1">
        <v>0.0</v>
      </c>
    </row>
    <row r="694">
      <c r="A694" s="1" t="s">
        <v>3953</v>
      </c>
      <c r="B694" s="1">
        <v>22120.0</v>
      </c>
      <c r="C694" s="1" t="s">
        <v>3954</v>
      </c>
      <c r="D694" s="2" t="s">
        <v>3955</v>
      </c>
      <c r="E694" s="1" t="s">
        <v>3956</v>
      </c>
      <c r="F694" s="1" t="s">
        <v>3957</v>
      </c>
      <c r="G694" s="1">
        <v>12.0</v>
      </c>
      <c r="H694" s="1" t="s">
        <v>77</v>
      </c>
      <c r="I694" s="1">
        <v>63.0</v>
      </c>
      <c r="J694" s="1">
        <v>1726.0</v>
      </c>
      <c r="K694" s="1">
        <v>1151.0</v>
      </c>
      <c r="L694" s="1">
        <f t="shared" si="1"/>
        <v>0.6668597914</v>
      </c>
      <c r="M694" s="1" t="s">
        <v>3958</v>
      </c>
      <c r="N694" s="1">
        <v>4158.0</v>
      </c>
      <c r="O694" s="1">
        <v>0.0</v>
      </c>
      <c r="P694" s="1">
        <v>151.0</v>
      </c>
    </row>
    <row r="695">
      <c r="A695" s="1" t="s">
        <v>3959</v>
      </c>
      <c r="B695" s="1">
        <v>22098.0</v>
      </c>
      <c r="C695" s="1" t="s">
        <v>3960</v>
      </c>
      <c r="D695" s="2" t="s">
        <v>3961</v>
      </c>
      <c r="E695" s="1" t="s">
        <v>3962</v>
      </c>
      <c r="F695" s="1" t="s">
        <v>3963</v>
      </c>
      <c r="G695" s="1">
        <v>38.0</v>
      </c>
      <c r="H695" s="1" t="s">
        <v>338</v>
      </c>
      <c r="I695" s="1">
        <v>285.0</v>
      </c>
      <c r="J695" s="1">
        <v>3296.0</v>
      </c>
      <c r="K695" s="1">
        <v>2402.0</v>
      </c>
      <c r="L695" s="1">
        <f t="shared" si="1"/>
        <v>0.7287621359</v>
      </c>
      <c r="M695" s="1" t="s">
        <v>3964</v>
      </c>
      <c r="N695" s="1">
        <v>3171.0</v>
      </c>
      <c r="O695" s="1">
        <v>0.0</v>
      </c>
      <c r="P695" s="1">
        <v>822.0</v>
      </c>
    </row>
    <row r="696">
      <c r="A696" s="1" t="s">
        <v>3965</v>
      </c>
      <c r="B696" s="1">
        <v>22076.0</v>
      </c>
      <c r="C696" s="1" t="s">
        <v>3966</v>
      </c>
      <c r="D696" s="2" t="s">
        <v>3967</v>
      </c>
      <c r="E696" s="1" t="s">
        <v>3968</v>
      </c>
      <c r="F696" s="1" t="s">
        <v>3969</v>
      </c>
      <c r="G696" s="1">
        <v>3.0</v>
      </c>
      <c r="H696" s="1" t="s">
        <v>60</v>
      </c>
      <c r="I696" s="1">
        <v>65.0</v>
      </c>
      <c r="J696" s="1">
        <v>2593.0</v>
      </c>
      <c r="K696" s="1">
        <v>819.0</v>
      </c>
      <c r="L696" s="1">
        <f t="shared" si="1"/>
        <v>0.3158503664</v>
      </c>
      <c r="M696" s="1" t="s">
        <v>3970</v>
      </c>
      <c r="N696" s="1">
        <v>1771.0</v>
      </c>
      <c r="O696" s="1">
        <v>0.0</v>
      </c>
      <c r="P696" s="1">
        <v>1620.0</v>
      </c>
    </row>
    <row r="697">
      <c r="A697" s="1" t="s">
        <v>3971</v>
      </c>
      <c r="B697" s="1">
        <v>22073.0</v>
      </c>
      <c r="C697" s="1" t="s">
        <v>3972</v>
      </c>
      <c r="D697" s="2" t="s">
        <v>3973</v>
      </c>
      <c r="E697" s="1" t="s">
        <v>3974</v>
      </c>
      <c r="F697" s="1" t="s">
        <v>3975</v>
      </c>
      <c r="G697" s="1">
        <v>13.0</v>
      </c>
      <c r="H697" s="1" t="s">
        <v>21</v>
      </c>
      <c r="I697" s="1">
        <v>84.0</v>
      </c>
      <c r="J697" s="1">
        <v>702.0</v>
      </c>
      <c r="K697" s="1">
        <v>548.0</v>
      </c>
      <c r="L697" s="1">
        <f t="shared" si="1"/>
        <v>0.7806267806</v>
      </c>
      <c r="M697" s="1" t="s">
        <v>3976</v>
      </c>
      <c r="N697" s="1">
        <v>2886.0</v>
      </c>
      <c r="O697" s="1">
        <v>0.0</v>
      </c>
      <c r="P697" s="1">
        <v>1715.0</v>
      </c>
    </row>
    <row r="698">
      <c r="A698" s="1" t="s">
        <v>3977</v>
      </c>
      <c r="B698" s="1">
        <v>22071.0</v>
      </c>
      <c r="C698" s="1" t="s">
        <v>3978</v>
      </c>
      <c r="D698" s="2" t="s">
        <v>3979</v>
      </c>
      <c r="E698" s="1" t="s">
        <v>3980</v>
      </c>
      <c r="F698" s="1" t="s">
        <v>3981</v>
      </c>
      <c r="G698" s="1">
        <v>339.0</v>
      </c>
      <c r="H698" s="1" t="s">
        <v>77</v>
      </c>
      <c r="I698" s="1">
        <v>1490.0</v>
      </c>
      <c r="J698" s="1">
        <v>2849.0</v>
      </c>
      <c r="K698" s="1">
        <v>2460.0</v>
      </c>
      <c r="L698" s="1">
        <f t="shared" si="1"/>
        <v>0.8634608635</v>
      </c>
      <c r="M698" s="1" t="s">
        <v>3982</v>
      </c>
      <c r="N698" s="1">
        <v>2660.0</v>
      </c>
      <c r="O698" s="1">
        <v>0.0</v>
      </c>
      <c r="P698" s="1">
        <v>6.0</v>
      </c>
    </row>
    <row r="699">
      <c r="A699" s="1" t="s">
        <v>3983</v>
      </c>
      <c r="B699" s="1">
        <v>22060.0</v>
      </c>
      <c r="C699" s="1" t="s">
        <v>3984</v>
      </c>
      <c r="D699" s="2" t="s">
        <v>3985</v>
      </c>
      <c r="E699" s="1" t="s">
        <v>3986</v>
      </c>
      <c r="F699" s="1" t="s">
        <v>3987</v>
      </c>
      <c r="G699" s="1">
        <v>51.0</v>
      </c>
      <c r="H699" s="1" t="s">
        <v>77</v>
      </c>
      <c r="I699" s="1">
        <v>98.0</v>
      </c>
      <c r="J699" s="1">
        <v>580.0</v>
      </c>
      <c r="K699" s="1">
        <v>226.0</v>
      </c>
      <c r="L699" s="1">
        <f t="shared" si="1"/>
        <v>0.3896551724</v>
      </c>
      <c r="M699" s="1" t="s">
        <v>3988</v>
      </c>
      <c r="N699" s="1">
        <v>3011.0</v>
      </c>
      <c r="O699" s="1">
        <v>1.0</v>
      </c>
      <c r="P699" s="1">
        <v>149.0</v>
      </c>
    </row>
    <row r="700">
      <c r="A700" s="1" t="s">
        <v>3989</v>
      </c>
      <c r="B700" s="1">
        <v>22058.0</v>
      </c>
      <c r="C700" s="1" t="s">
        <v>3990</v>
      </c>
      <c r="D700" s="2" t="s">
        <v>3991</v>
      </c>
      <c r="E700" s="1" t="s">
        <v>3992</v>
      </c>
      <c r="F700" s="1" t="s">
        <v>3993</v>
      </c>
      <c r="G700" s="1">
        <v>0.0</v>
      </c>
      <c r="H700" s="1" t="s">
        <v>112</v>
      </c>
      <c r="I700" s="1">
        <v>260.0</v>
      </c>
      <c r="J700" s="1">
        <v>91.0</v>
      </c>
      <c r="K700" s="1">
        <v>76.0</v>
      </c>
      <c r="L700" s="1">
        <f t="shared" si="1"/>
        <v>0.8351648352</v>
      </c>
      <c r="N700" s="1">
        <v>4164.0</v>
      </c>
      <c r="O700" s="1">
        <v>0.0</v>
      </c>
    </row>
    <row r="701">
      <c r="A701" s="1" t="s">
        <v>3994</v>
      </c>
      <c r="B701" s="1">
        <v>22056.0</v>
      </c>
      <c r="C701" s="1" t="s">
        <v>3995</v>
      </c>
      <c r="D701" s="2" t="s">
        <v>3996</v>
      </c>
      <c r="E701" s="1" t="s">
        <v>3997</v>
      </c>
      <c r="F701" s="1" t="s">
        <v>3998</v>
      </c>
      <c r="G701" s="1">
        <v>34.0</v>
      </c>
      <c r="H701" s="1" t="s">
        <v>630</v>
      </c>
      <c r="I701" s="1">
        <v>309.0</v>
      </c>
      <c r="J701" s="1">
        <v>2367.0</v>
      </c>
      <c r="K701" s="1">
        <v>2120.0</v>
      </c>
      <c r="L701" s="1">
        <f t="shared" si="1"/>
        <v>0.8956485002</v>
      </c>
      <c r="M701" s="1" t="s">
        <v>3999</v>
      </c>
      <c r="N701" s="1">
        <v>4147.0</v>
      </c>
      <c r="O701" s="1">
        <v>3.0</v>
      </c>
      <c r="P701" s="1">
        <v>1539.0</v>
      </c>
    </row>
    <row r="702">
      <c r="A702" s="1" t="s">
        <v>4000</v>
      </c>
      <c r="B702" s="1">
        <v>22032.0</v>
      </c>
      <c r="C702" s="1" t="s">
        <v>4001</v>
      </c>
      <c r="D702" s="2" t="s">
        <v>4002</v>
      </c>
      <c r="E702" s="1" t="s">
        <v>4003</v>
      </c>
      <c r="F702" s="1" t="s">
        <v>4004</v>
      </c>
      <c r="G702" s="1">
        <v>52.0</v>
      </c>
      <c r="H702" s="1" t="s">
        <v>402</v>
      </c>
      <c r="I702" s="1">
        <v>882.0</v>
      </c>
      <c r="J702" s="1">
        <v>1764.0</v>
      </c>
      <c r="K702" s="1">
        <v>1741.0</v>
      </c>
      <c r="L702" s="1">
        <f t="shared" si="1"/>
        <v>0.9869614512</v>
      </c>
      <c r="M702" s="1" t="s">
        <v>4005</v>
      </c>
      <c r="N702" s="1">
        <v>4196.0</v>
      </c>
      <c r="O702" s="1">
        <v>0.0</v>
      </c>
      <c r="P702" s="1">
        <v>66.0</v>
      </c>
    </row>
    <row r="703">
      <c r="A703" s="1" t="s">
        <v>4006</v>
      </c>
      <c r="B703" s="1">
        <v>22024.0</v>
      </c>
      <c r="C703" s="1" t="s">
        <v>4007</v>
      </c>
      <c r="D703" s="2" t="s">
        <v>4008</v>
      </c>
      <c r="E703" s="1" t="s">
        <v>4009</v>
      </c>
      <c r="F703" s="1" t="s">
        <v>4010</v>
      </c>
      <c r="G703" s="1">
        <v>0.0</v>
      </c>
      <c r="H703" s="1" t="s">
        <v>207</v>
      </c>
      <c r="I703" s="1">
        <v>34.0</v>
      </c>
      <c r="J703" s="1">
        <v>790.0</v>
      </c>
      <c r="K703" s="1">
        <v>535.0</v>
      </c>
      <c r="L703" s="1">
        <f t="shared" si="1"/>
        <v>0.6772151899</v>
      </c>
      <c r="N703" s="1">
        <v>3445.0</v>
      </c>
      <c r="O703" s="1">
        <v>0.0</v>
      </c>
    </row>
    <row r="704">
      <c r="A704" s="1" t="s">
        <v>4011</v>
      </c>
      <c r="B704" s="1">
        <v>22024.0</v>
      </c>
      <c r="C704" s="1" t="s">
        <v>4012</v>
      </c>
      <c r="D704" s="2" t="s">
        <v>4013</v>
      </c>
      <c r="E704" s="1" t="s">
        <v>4014</v>
      </c>
      <c r="F704" s="1" t="s">
        <v>2967</v>
      </c>
      <c r="G704" s="1">
        <v>458.0</v>
      </c>
      <c r="H704" s="1" t="s">
        <v>1274</v>
      </c>
      <c r="I704" s="1">
        <v>1063.0</v>
      </c>
      <c r="J704" s="1">
        <v>1508.0</v>
      </c>
      <c r="K704" s="1">
        <v>1431.0</v>
      </c>
      <c r="L704" s="1">
        <f t="shared" si="1"/>
        <v>0.948938992</v>
      </c>
      <c r="M704" s="1" t="s">
        <v>4015</v>
      </c>
      <c r="N704" s="1">
        <v>2411.0</v>
      </c>
      <c r="O704" s="1">
        <v>0.0</v>
      </c>
      <c r="P704" s="1">
        <v>7.0</v>
      </c>
    </row>
    <row r="705">
      <c r="A705" s="1" t="s">
        <v>4016</v>
      </c>
      <c r="B705" s="1">
        <v>22022.0</v>
      </c>
      <c r="C705" s="1" t="s">
        <v>4017</v>
      </c>
      <c r="D705" s="2" t="s">
        <v>4018</v>
      </c>
      <c r="E705" s="1" t="s">
        <v>4019</v>
      </c>
      <c r="F705" s="1" t="s">
        <v>4020</v>
      </c>
      <c r="G705" s="1">
        <v>1.0</v>
      </c>
      <c r="H705" s="1" t="s">
        <v>77</v>
      </c>
      <c r="I705" s="1">
        <v>270.0</v>
      </c>
      <c r="J705" s="1">
        <v>269.0</v>
      </c>
      <c r="K705" s="1">
        <v>203.0</v>
      </c>
      <c r="L705" s="1">
        <f t="shared" si="1"/>
        <v>0.7546468401</v>
      </c>
      <c r="M705" s="1" t="s">
        <v>4021</v>
      </c>
      <c r="N705" s="1">
        <v>2668.0</v>
      </c>
      <c r="O705" s="1">
        <v>0.0</v>
      </c>
      <c r="P705" s="1">
        <v>372.0</v>
      </c>
    </row>
    <row r="706">
      <c r="A706" s="1" t="s">
        <v>4022</v>
      </c>
      <c r="B706" s="1">
        <v>22022.0</v>
      </c>
      <c r="C706" s="1" t="s">
        <v>4023</v>
      </c>
      <c r="D706" s="2" t="s">
        <v>4024</v>
      </c>
      <c r="E706" s="1" t="s">
        <v>4025</v>
      </c>
      <c r="F706" s="1" t="s">
        <v>4026</v>
      </c>
      <c r="G706" s="1">
        <v>10.0</v>
      </c>
      <c r="H706" s="1" t="s">
        <v>60</v>
      </c>
      <c r="I706" s="1">
        <v>0.0</v>
      </c>
      <c r="J706" s="1">
        <v>3093.0</v>
      </c>
      <c r="K706" s="1">
        <v>2863.0</v>
      </c>
      <c r="L706" s="1">
        <f t="shared" si="1"/>
        <v>0.9256385386</v>
      </c>
      <c r="M706" s="1" t="s">
        <v>4027</v>
      </c>
      <c r="N706" s="1">
        <v>1085.0</v>
      </c>
      <c r="O706" s="1">
        <v>0.0</v>
      </c>
      <c r="P706" s="1">
        <v>303.0</v>
      </c>
    </row>
    <row r="707">
      <c r="A707" s="1" t="s">
        <v>4028</v>
      </c>
      <c r="B707" s="1">
        <v>22002.0</v>
      </c>
      <c r="C707" s="1" t="s">
        <v>4029</v>
      </c>
      <c r="D707" s="2" t="s">
        <v>4030</v>
      </c>
      <c r="E707" s="1" t="s">
        <v>4031</v>
      </c>
      <c r="F707" s="1" t="s">
        <v>4032</v>
      </c>
      <c r="G707" s="1">
        <v>152.0</v>
      </c>
      <c r="H707" s="1" t="s">
        <v>207</v>
      </c>
      <c r="I707" s="1">
        <v>663.0</v>
      </c>
      <c r="J707" s="1">
        <v>795.0</v>
      </c>
      <c r="K707" s="1">
        <v>773.0</v>
      </c>
      <c r="L707" s="1">
        <f t="shared" si="1"/>
        <v>0.972327044</v>
      </c>
      <c r="M707" s="1" t="s">
        <v>4033</v>
      </c>
      <c r="N707" s="1">
        <v>2072.0</v>
      </c>
      <c r="O707" s="1">
        <v>0.0</v>
      </c>
      <c r="P707" s="1">
        <v>1.0</v>
      </c>
    </row>
    <row r="708">
      <c r="A708" s="1" t="s">
        <v>4034</v>
      </c>
      <c r="B708" s="1">
        <v>21986.0</v>
      </c>
      <c r="C708" s="1" t="s">
        <v>4035</v>
      </c>
      <c r="D708" s="2" t="s">
        <v>4036</v>
      </c>
      <c r="E708" s="1" t="s">
        <v>4037</v>
      </c>
      <c r="F708" s="1" t="s">
        <v>359</v>
      </c>
      <c r="G708" s="1">
        <v>60.0</v>
      </c>
      <c r="H708" s="1" t="s">
        <v>207</v>
      </c>
      <c r="I708" s="1">
        <v>399.0</v>
      </c>
      <c r="J708" s="1">
        <v>1986.0</v>
      </c>
      <c r="K708" s="1">
        <v>1752.0</v>
      </c>
      <c r="L708" s="1">
        <f t="shared" si="1"/>
        <v>0.8821752266</v>
      </c>
      <c r="M708" s="1" t="s">
        <v>4038</v>
      </c>
      <c r="N708" s="1">
        <v>4646.0</v>
      </c>
      <c r="O708" s="1">
        <v>0.0</v>
      </c>
      <c r="P708" s="1">
        <v>903.0</v>
      </c>
    </row>
    <row r="709">
      <c r="A709" s="1" t="s">
        <v>4039</v>
      </c>
      <c r="B709" s="1">
        <v>21977.0</v>
      </c>
      <c r="C709" s="1" t="s">
        <v>4040</v>
      </c>
      <c r="D709" s="2" t="s">
        <v>4041</v>
      </c>
      <c r="E709" s="1" t="s">
        <v>4042</v>
      </c>
      <c r="F709" s="1" t="s">
        <v>4043</v>
      </c>
      <c r="G709" s="1">
        <v>0.0</v>
      </c>
      <c r="H709" s="1" t="s">
        <v>77</v>
      </c>
      <c r="I709" s="1">
        <v>87.0</v>
      </c>
      <c r="J709" s="1">
        <v>25.0</v>
      </c>
      <c r="K709" s="1">
        <v>17.0</v>
      </c>
      <c r="L709" s="1">
        <f t="shared" si="1"/>
        <v>0.68</v>
      </c>
      <c r="N709" s="1">
        <v>2707.0</v>
      </c>
      <c r="O709" s="1">
        <v>0.0</v>
      </c>
    </row>
    <row r="710">
      <c r="A710" s="1" t="s">
        <v>4044</v>
      </c>
      <c r="B710" s="1">
        <v>21974.0</v>
      </c>
      <c r="C710" s="1" t="s">
        <v>4045</v>
      </c>
      <c r="D710" s="2" t="s">
        <v>4046</v>
      </c>
      <c r="E710" s="1" t="s">
        <v>4047</v>
      </c>
      <c r="F710" s="1" t="s">
        <v>4048</v>
      </c>
      <c r="G710" s="1">
        <v>26.0</v>
      </c>
      <c r="H710" s="1" t="s">
        <v>77</v>
      </c>
      <c r="I710" s="1">
        <v>216.0</v>
      </c>
      <c r="J710" s="1">
        <v>1759.0</v>
      </c>
      <c r="K710" s="1">
        <v>971.0</v>
      </c>
      <c r="L710" s="1">
        <f t="shared" si="1"/>
        <v>0.5520181922</v>
      </c>
      <c r="M710" s="1" t="s">
        <v>4049</v>
      </c>
      <c r="N710" s="1">
        <v>2379.0</v>
      </c>
      <c r="O710" s="1">
        <v>0.0</v>
      </c>
      <c r="P710" s="1">
        <v>742.0</v>
      </c>
    </row>
    <row r="711">
      <c r="A711" s="1" t="s">
        <v>4050</v>
      </c>
      <c r="B711" s="1">
        <v>21957.0</v>
      </c>
      <c r="C711" s="1" t="s">
        <v>4051</v>
      </c>
      <c r="D711" s="2" t="s">
        <v>4052</v>
      </c>
      <c r="E711" s="1" t="s">
        <v>4053</v>
      </c>
      <c r="F711" s="1" t="s">
        <v>4054</v>
      </c>
      <c r="G711" s="1">
        <v>95.0</v>
      </c>
      <c r="H711" s="1" t="s">
        <v>207</v>
      </c>
      <c r="I711" s="1">
        <v>977.0</v>
      </c>
      <c r="J711" s="1">
        <v>926.0</v>
      </c>
      <c r="K711" s="1">
        <v>902.0</v>
      </c>
      <c r="L711" s="1">
        <f t="shared" si="1"/>
        <v>0.9740820734</v>
      </c>
      <c r="M711" s="1" t="s">
        <v>4055</v>
      </c>
      <c r="N711" s="1">
        <v>952.0</v>
      </c>
      <c r="O711" s="1">
        <v>0.0</v>
      </c>
      <c r="P711" s="1">
        <v>7.0</v>
      </c>
    </row>
    <row r="712">
      <c r="A712" s="1" t="s">
        <v>4056</v>
      </c>
      <c r="B712" s="1">
        <v>21931.0</v>
      </c>
      <c r="C712" s="1" t="s">
        <v>4057</v>
      </c>
      <c r="D712" s="2" t="s">
        <v>4058</v>
      </c>
      <c r="E712" s="1" t="s">
        <v>4059</v>
      </c>
      <c r="F712" s="1" t="s">
        <v>4060</v>
      </c>
      <c r="G712" s="1">
        <v>2.0</v>
      </c>
      <c r="H712" s="1" t="s">
        <v>77</v>
      </c>
      <c r="I712" s="1">
        <v>8.0</v>
      </c>
      <c r="J712" s="1">
        <v>5120.0</v>
      </c>
      <c r="K712" s="1">
        <v>22.0</v>
      </c>
      <c r="L712" s="1">
        <f t="shared" si="1"/>
        <v>0.004296875</v>
      </c>
      <c r="M712" s="1" t="s">
        <v>4061</v>
      </c>
      <c r="N712" s="1">
        <v>1226.0</v>
      </c>
      <c r="O712" s="1">
        <v>0.0</v>
      </c>
      <c r="P712" s="1">
        <v>1068.0</v>
      </c>
    </row>
    <row r="713">
      <c r="A713" s="1" t="s">
        <v>4062</v>
      </c>
      <c r="B713" s="1">
        <v>21892.0</v>
      </c>
      <c r="C713" s="1" t="s">
        <v>4063</v>
      </c>
      <c r="D713" s="2" t="s">
        <v>4064</v>
      </c>
      <c r="E713" s="1" t="s">
        <v>4065</v>
      </c>
      <c r="F713" s="1" t="s">
        <v>4066</v>
      </c>
      <c r="G713" s="1">
        <v>0.0</v>
      </c>
      <c r="I713" s="1">
        <v>2.0</v>
      </c>
      <c r="J713" s="1">
        <v>142.0</v>
      </c>
      <c r="K713" s="1">
        <v>25.0</v>
      </c>
      <c r="L713" s="1">
        <f t="shared" si="1"/>
        <v>0.176056338</v>
      </c>
      <c r="N713" s="1">
        <v>603.0</v>
      </c>
      <c r="O713" s="1">
        <v>0.0</v>
      </c>
    </row>
    <row r="714">
      <c r="A714" s="1" t="s">
        <v>4067</v>
      </c>
      <c r="B714" s="1">
        <v>21881.0</v>
      </c>
      <c r="C714" s="1" t="s">
        <v>4068</v>
      </c>
      <c r="D714" s="2" t="s">
        <v>4069</v>
      </c>
      <c r="E714" s="1" t="s">
        <v>4070</v>
      </c>
      <c r="F714" s="1" t="s">
        <v>4071</v>
      </c>
      <c r="G714" s="1">
        <v>8.0</v>
      </c>
      <c r="H714" s="1" t="s">
        <v>77</v>
      </c>
      <c r="I714" s="1">
        <v>465.0</v>
      </c>
      <c r="J714" s="1">
        <v>2139.0</v>
      </c>
      <c r="K714" s="1">
        <v>1790.0</v>
      </c>
      <c r="L714" s="1">
        <f t="shared" si="1"/>
        <v>0.8368396447</v>
      </c>
      <c r="M714" s="1" t="s">
        <v>4072</v>
      </c>
      <c r="N714" s="1">
        <v>2110.0</v>
      </c>
      <c r="O714" s="1">
        <v>0.0</v>
      </c>
      <c r="P714" s="1">
        <v>782.0</v>
      </c>
    </row>
    <row r="715">
      <c r="A715" s="1" t="s">
        <v>4073</v>
      </c>
      <c r="B715" s="1">
        <v>21869.0</v>
      </c>
      <c r="C715" s="1" t="s">
        <v>4074</v>
      </c>
      <c r="D715" s="2" t="s">
        <v>4075</v>
      </c>
      <c r="E715" s="1" t="s">
        <v>4076</v>
      </c>
      <c r="F715" s="1" t="s">
        <v>4077</v>
      </c>
      <c r="G715" s="1">
        <v>44.0</v>
      </c>
      <c r="H715" s="1" t="s">
        <v>207</v>
      </c>
      <c r="I715" s="1">
        <v>296.0</v>
      </c>
      <c r="J715" s="1">
        <v>1532.0</v>
      </c>
      <c r="K715" s="1">
        <v>1224.0</v>
      </c>
      <c r="L715" s="1">
        <f t="shared" si="1"/>
        <v>0.7989556136</v>
      </c>
      <c r="M715" s="1" t="s">
        <v>4078</v>
      </c>
      <c r="N715" s="1">
        <v>1671.0</v>
      </c>
      <c r="O715" s="1">
        <v>0.0</v>
      </c>
      <c r="P715" s="1">
        <v>26.0</v>
      </c>
    </row>
    <row r="716">
      <c r="A716" s="1" t="s">
        <v>4079</v>
      </c>
      <c r="B716" s="1">
        <v>21846.0</v>
      </c>
      <c r="C716" s="1" t="s">
        <v>4080</v>
      </c>
      <c r="D716" s="2" t="s">
        <v>4081</v>
      </c>
      <c r="E716" s="1" t="s">
        <v>4082</v>
      </c>
      <c r="F716" s="1" t="s">
        <v>4083</v>
      </c>
      <c r="G716" s="1">
        <v>0.0</v>
      </c>
      <c r="H716" s="1" t="s">
        <v>799</v>
      </c>
      <c r="I716" s="1">
        <v>680.0</v>
      </c>
      <c r="J716" s="1">
        <v>82.0</v>
      </c>
      <c r="K716" s="1">
        <v>74.0</v>
      </c>
      <c r="L716" s="1">
        <f t="shared" si="1"/>
        <v>0.9024390244</v>
      </c>
      <c r="N716" s="1">
        <v>2630.0</v>
      </c>
      <c r="O716" s="1">
        <v>0.0</v>
      </c>
    </row>
    <row r="717">
      <c r="A717" s="1" t="s">
        <v>4084</v>
      </c>
      <c r="B717" s="1">
        <v>21845.0</v>
      </c>
      <c r="C717" s="1" t="s">
        <v>4085</v>
      </c>
      <c r="D717" s="2" t="s">
        <v>4086</v>
      </c>
      <c r="E717" s="1" t="s">
        <v>4087</v>
      </c>
      <c r="F717" s="1" t="s">
        <v>4088</v>
      </c>
      <c r="G717" s="1">
        <v>686.0</v>
      </c>
      <c r="H717" s="1" t="s">
        <v>77</v>
      </c>
      <c r="I717" s="1">
        <v>3194.0</v>
      </c>
      <c r="J717" s="1">
        <v>6894.0</v>
      </c>
      <c r="K717" s="1">
        <v>6549.0</v>
      </c>
      <c r="L717" s="1">
        <f t="shared" si="1"/>
        <v>0.9499564839</v>
      </c>
      <c r="M717" s="1" t="s">
        <v>4089</v>
      </c>
      <c r="N717" s="1">
        <v>2516.0</v>
      </c>
      <c r="O717" s="1">
        <v>0.0</v>
      </c>
      <c r="P717" s="1">
        <v>22.0</v>
      </c>
    </row>
    <row r="718">
      <c r="A718" s="1" t="s">
        <v>4090</v>
      </c>
      <c r="B718" s="1">
        <v>21816.0</v>
      </c>
      <c r="C718" s="1" t="s">
        <v>4091</v>
      </c>
      <c r="D718" s="2" t="s">
        <v>4092</v>
      </c>
      <c r="E718" s="1" t="s">
        <v>4093</v>
      </c>
      <c r="F718" s="1" t="s">
        <v>4094</v>
      </c>
      <c r="G718" s="1">
        <v>115.0</v>
      </c>
      <c r="H718" s="1" t="s">
        <v>630</v>
      </c>
      <c r="I718" s="1">
        <v>1071.0</v>
      </c>
      <c r="J718" s="1">
        <v>3905.0</v>
      </c>
      <c r="K718" s="1">
        <v>3865.0</v>
      </c>
      <c r="L718" s="1">
        <f t="shared" si="1"/>
        <v>0.9897567222</v>
      </c>
      <c r="M718" s="1" t="s">
        <v>4095</v>
      </c>
      <c r="N718" s="1">
        <v>3654.0</v>
      </c>
      <c r="O718" s="1">
        <v>0.0</v>
      </c>
      <c r="P718" s="1">
        <v>848.0</v>
      </c>
    </row>
    <row r="719">
      <c r="A719" s="1" t="s">
        <v>4096</v>
      </c>
      <c r="B719" s="1">
        <v>21813.0</v>
      </c>
      <c r="C719" s="1" t="s">
        <v>4097</v>
      </c>
      <c r="D719" s="2" t="s">
        <v>4098</v>
      </c>
      <c r="E719" s="1" t="s">
        <v>4099</v>
      </c>
      <c r="F719" s="1" t="s">
        <v>4100</v>
      </c>
      <c r="G719" s="1">
        <v>0.0</v>
      </c>
      <c r="H719" s="1" t="s">
        <v>77</v>
      </c>
      <c r="I719" s="1">
        <v>576.0</v>
      </c>
      <c r="J719" s="1">
        <v>148.0</v>
      </c>
      <c r="K719" s="1">
        <v>147.0</v>
      </c>
      <c r="L719" s="1">
        <f t="shared" si="1"/>
        <v>0.9932432432</v>
      </c>
      <c r="N719" s="1">
        <v>1869.0</v>
      </c>
      <c r="O719" s="1">
        <v>0.0</v>
      </c>
    </row>
    <row r="720">
      <c r="A720" s="1" t="s">
        <v>4101</v>
      </c>
      <c r="B720" s="1">
        <v>21805.0</v>
      </c>
      <c r="C720" s="1" t="s">
        <v>4102</v>
      </c>
      <c r="D720" s="2" t="s">
        <v>4103</v>
      </c>
      <c r="E720" s="1" t="s">
        <v>4104</v>
      </c>
      <c r="F720" s="1" t="s">
        <v>4105</v>
      </c>
      <c r="G720" s="1">
        <v>256.0</v>
      </c>
      <c r="H720" s="1" t="s">
        <v>4106</v>
      </c>
      <c r="I720" s="1">
        <v>160.0</v>
      </c>
      <c r="J720" s="1">
        <v>6581.0</v>
      </c>
      <c r="K720" s="1">
        <v>4314.0</v>
      </c>
      <c r="L720" s="1">
        <f t="shared" si="1"/>
        <v>0.6555234767</v>
      </c>
      <c r="M720" s="1" t="s">
        <v>4107</v>
      </c>
      <c r="N720" s="1">
        <v>2858.0</v>
      </c>
      <c r="O720" s="1">
        <v>0.0</v>
      </c>
      <c r="P720" s="1">
        <v>1.0</v>
      </c>
    </row>
    <row r="721">
      <c r="A721" s="1" t="s">
        <v>4108</v>
      </c>
      <c r="B721" s="1">
        <v>21788.0</v>
      </c>
      <c r="C721" s="1" t="s">
        <v>4109</v>
      </c>
      <c r="D721" s="2" t="s">
        <v>4110</v>
      </c>
      <c r="E721" s="1" t="s">
        <v>4111</v>
      </c>
      <c r="F721" s="1" t="s">
        <v>4112</v>
      </c>
      <c r="G721" s="1">
        <v>40.0</v>
      </c>
      <c r="H721" s="1" t="s">
        <v>77</v>
      </c>
      <c r="I721" s="1">
        <v>155.0</v>
      </c>
      <c r="J721" s="1">
        <v>1287.0</v>
      </c>
      <c r="K721" s="1">
        <v>1237.0</v>
      </c>
      <c r="L721" s="1">
        <f t="shared" si="1"/>
        <v>0.9611499611</v>
      </c>
      <c r="M721" s="1" t="s">
        <v>4113</v>
      </c>
      <c r="N721" s="1">
        <v>2208.0</v>
      </c>
      <c r="O721" s="1">
        <v>0.0</v>
      </c>
      <c r="P721" s="1">
        <v>43.0</v>
      </c>
    </row>
    <row r="722">
      <c r="A722" s="1" t="s">
        <v>4114</v>
      </c>
      <c r="B722" s="1">
        <v>21732.0</v>
      </c>
      <c r="C722" s="1" t="s">
        <v>4115</v>
      </c>
      <c r="D722" s="2" t="s">
        <v>4116</v>
      </c>
      <c r="E722" s="1" t="s">
        <v>4117</v>
      </c>
      <c r="F722" s="1" t="s">
        <v>4118</v>
      </c>
      <c r="G722" s="1">
        <v>0.0</v>
      </c>
      <c r="I722" s="1">
        <v>62.0</v>
      </c>
      <c r="J722" s="1">
        <v>38.0</v>
      </c>
      <c r="K722" s="1">
        <v>22.0</v>
      </c>
      <c r="L722" s="1">
        <f t="shared" si="1"/>
        <v>0.5789473684</v>
      </c>
      <c r="N722" s="1">
        <v>2407.0</v>
      </c>
      <c r="O722" s="1">
        <v>0.0</v>
      </c>
    </row>
    <row r="723">
      <c r="A723" s="1" t="s">
        <v>4119</v>
      </c>
      <c r="B723" s="1">
        <v>21726.0</v>
      </c>
      <c r="C723" s="1" t="s">
        <v>4120</v>
      </c>
      <c r="D723" s="2" t="s">
        <v>4121</v>
      </c>
      <c r="E723" s="1" t="s">
        <v>4122</v>
      </c>
      <c r="F723" s="1" t="s">
        <v>4123</v>
      </c>
      <c r="G723" s="1">
        <v>59.0</v>
      </c>
      <c r="H723" s="1" t="s">
        <v>60</v>
      </c>
      <c r="I723" s="1">
        <v>13688.0</v>
      </c>
      <c r="J723" s="1">
        <v>11079.0</v>
      </c>
      <c r="K723" s="1">
        <v>8648.0</v>
      </c>
      <c r="L723" s="1">
        <f t="shared" si="1"/>
        <v>0.7805758642</v>
      </c>
      <c r="M723" s="1" t="s">
        <v>4124</v>
      </c>
      <c r="N723" s="1">
        <v>2130.0</v>
      </c>
      <c r="O723" s="1">
        <v>0.0</v>
      </c>
      <c r="P723" s="1">
        <v>7.0</v>
      </c>
    </row>
    <row r="724">
      <c r="A724" s="1" t="s">
        <v>4125</v>
      </c>
      <c r="B724" s="1">
        <v>21685.0</v>
      </c>
      <c r="C724" s="1" t="s">
        <v>4126</v>
      </c>
      <c r="D724" s="2" t="s">
        <v>4127</v>
      </c>
      <c r="E724" s="1" t="s">
        <v>4128</v>
      </c>
      <c r="F724" s="1" t="s">
        <v>4129</v>
      </c>
      <c r="G724" s="1">
        <v>0.0</v>
      </c>
      <c r="I724" s="1">
        <v>43.0</v>
      </c>
      <c r="J724" s="1">
        <v>51.0</v>
      </c>
      <c r="K724" s="1">
        <v>23.0</v>
      </c>
      <c r="L724" s="1">
        <f t="shared" si="1"/>
        <v>0.4509803922</v>
      </c>
      <c r="N724" s="1">
        <v>3298.0</v>
      </c>
      <c r="O724" s="1">
        <v>0.0</v>
      </c>
    </row>
    <row r="725">
      <c r="A725" s="1" t="s">
        <v>4130</v>
      </c>
      <c r="B725" s="1">
        <v>21620.0</v>
      </c>
      <c r="C725" s="1" t="s">
        <v>4131</v>
      </c>
      <c r="D725" s="2" t="s">
        <v>4132</v>
      </c>
      <c r="E725" s="1" t="s">
        <v>4133</v>
      </c>
      <c r="F725" s="1" t="s">
        <v>4134</v>
      </c>
      <c r="G725" s="1">
        <v>2.0</v>
      </c>
      <c r="H725" s="1" t="s">
        <v>1109</v>
      </c>
      <c r="I725" s="1">
        <v>65.0</v>
      </c>
      <c r="J725" s="1">
        <v>237.0</v>
      </c>
      <c r="K725" s="1">
        <v>186.0</v>
      </c>
      <c r="L725" s="1">
        <f t="shared" si="1"/>
        <v>0.7848101266</v>
      </c>
      <c r="M725" s="1" t="s">
        <v>4135</v>
      </c>
      <c r="N725" s="1">
        <v>3068.0</v>
      </c>
      <c r="O725" s="1">
        <v>0.0</v>
      </c>
      <c r="P725" s="1">
        <v>2507.0</v>
      </c>
    </row>
    <row r="726">
      <c r="A726" s="1" t="s">
        <v>4136</v>
      </c>
      <c r="B726" s="1">
        <v>21608.0</v>
      </c>
      <c r="C726" s="1" t="s">
        <v>4137</v>
      </c>
      <c r="D726" s="2" t="s">
        <v>4138</v>
      </c>
      <c r="E726" s="1" t="s">
        <v>4139</v>
      </c>
      <c r="F726" s="1" t="s">
        <v>4140</v>
      </c>
      <c r="G726" s="1">
        <v>98.0</v>
      </c>
      <c r="H726" s="1" t="s">
        <v>60</v>
      </c>
      <c r="I726" s="1">
        <v>2662.0</v>
      </c>
      <c r="J726" s="1">
        <v>2226.0</v>
      </c>
      <c r="K726" s="1">
        <v>1739.0</v>
      </c>
      <c r="L726" s="1">
        <f t="shared" si="1"/>
        <v>0.7812219227</v>
      </c>
      <c r="M726" s="1" t="s">
        <v>4141</v>
      </c>
      <c r="N726" s="1">
        <v>3223.0</v>
      </c>
      <c r="O726" s="1">
        <v>0.0</v>
      </c>
      <c r="P726" s="1">
        <v>274.0</v>
      </c>
    </row>
    <row r="727">
      <c r="A727" s="1" t="s">
        <v>4142</v>
      </c>
      <c r="B727" s="1">
        <v>21605.0</v>
      </c>
      <c r="C727" s="1" t="s">
        <v>4143</v>
      </c>
      <c r="D727" s="2" t="s">
        <v>4144</v>
      </c>
      <c r="E727" s="1" t="s">
        <v>4145</v>
      </c>
      <c r="F727" s="1" t="s">
        <v>4146</v>
      </c>
      <c r="G727" s="1">
        <v>74.0</v>
      </c>
      <c r="H727" s="1" t="s">
        <v>77</v>
      </c>
      <c r="I727" s="1">
        <v>1159.0</v>
      </c>
      <c r="J727" s="1">
        <v>2832.0</v>
      </c>
      <c r="K727" s="1">
        <v>2590.0</v>
      </c>
      <c r="L727" s="1">
        <f t="shared" si="1"/>
        <v>0.9145480226</v>
      </c>
      <c r="M727" s="1" t="s">
        <v>4147</v>
      </c>
      <c r="N727" s="1">
        <v>4189.0</v>
      </c>
      <c r="O727" s="1">
        <v>1.0</v>
      </c>
      <c r="P727" s="1">
        <v>116.0</v>
      </c>
    </row>
    <row r="728">
      <c r="A728" s="1" t="s">
        <v>4148</v>
      </c>
      <c r="B728" s="1">
        <v>21593.0</v>
      </c>
      <c r="C728" s="1" t="s">
        <v>4149</v>
      </c>
      <c r="D728" s="2" t="s">
        <v>4150</v>
      </c>
      <c r="E728" s="1" t="s">
        <v>4151</v>
      </c>
      <c r="F728" s="1" t="s">
        <v>4152</v>
      </c>
      <c r="G728" s="1">
        <v>30.0</v>
      </c>
      <c r="H728" s="1" t="s">
        <v>21</v>
      </c>
      <c r="I728" s="1">
        <v>228.0</v>
      </c>
      <c r="J728" s="1">
        <v>519.0</v>
      </c>
      <c r="K728" s="1">
        <v>493.0</v>
      </c>
      <c r="L728" s="1">
        <f t="shared" si="1"/>
        <v>0.9499036609</v>
      </c>
      <c r="M728" s="1" t="s">
        <v>4153</v>
      </c>
      <c r="N728" s="1">
        <v>1584.0</v>
      </c>
      <c r="O728" s="1">
        <v>0.0</v>
      </c>
      <c r="P728" s="1">
        <v>105.0</v>
      </c>
    </row>
    <row r="729">
      <c r="A729" s="1" t="s">
        <v>4154</v>
      </c>
      <c r="B729" s="1">
        <v>21553.0</v>
      </c>
      <c r="C729" s="1" t="s">
        <v>4155</v>
      </c>
      <c r="D729" s="2" t="s">
        <v>4156</v>
      </c>
      <c r="E729" s="1" t="s">
        <v>4157</v>
      </c>
      <c r="F729" s="1" t="s">
        <v>4158</v>
      </c>
      <c r="G729" s="1">
        <v>22.0</v>
      </c>
      <c r="H729" s="1" t="s">
        <v>84</v>
      </c>
      <c r="I729" s="1">
        <v>28.0</v>
      </c>
      <c r="J729" s="1">
        <v>1195.0</v>
      </c>
      <c r="K729" s="1">
        <v>543.0</v>
      </c>
      <c r="L729" s="1">
        <f t="shared" si="1"/>
        <v>0.4543933054</v>
      </c>
      <c r="M729" s="1" t="s">
        <v>4159</v>
      </c>
      <c r="N729" s="1">
        <v>1852.0</v>
      </c>
      <c r="O729" s="1">
        <v>0.0</v>
      </c>
      <c r="P729" s="1">
        <v>203.0</v>
      </c>
    </row>
    <row r="730">
      <c r="A730" s="1" t="s">
        <v>4160</v>
      </c>
      <c r="B730" s="1">
        <v>21539.0</v>
      </c>
      <c r="C730" s="1" t="s">
        <v>4161</v>
      </c>
      <c r="D730" s="2" t="s">
        <v>4162</v>
      </c>
      <c r="E730" s="1" t="s">
        <v>4163</v>
      </c>
      <c r="F730" s="1" t="s">
        <v>4164</v>
      </c>
      <c r="G730" s="1">
        <v>1175.0</v>
      </c>
      <c r="H730" s="1" t="s">
        <v>21</v>
      </c>
      <c r="I730" s="1">
        <v>990.0</v>
      </c>
      <c r="J730" s="1">
        <v>8711.0</v>
      </c>
      <c r="K730" s="1">
        <v>8199.0</v>
      </c>
      <c r="L730" s="1">
        <f t="shared" si="1"/>
        <v>0.9412237401</v>
      </c>
      <c r="M730" s="1" t="s">
        <v>4165</v>
      </c>
      <c r="N730" s="1">
        <v>2037.0</v>
      </c>
      <c r="O730" s="1">
        <v>0.0</v>
      </c>
      <c r="P730" s="1">
        <v>1.0</v>
      </c>
    </row>
    <row r="731">
      <c r="A731" s="1" t="s">
        <v>4166</v>
      </c>
      <c r="B731" s="1">
        <v>21518.0</v>
      </c>
      <c r="C731" s="1" t="s">
        <v>4167</v>
      </c>
      <c r="D731" s="2" t="s">
        <v>4168</v>
      </c>
      <c r="E731" s="1" t="s">
        <v>4169</v>
      </c>
      <c r="F731" s="1" t="s">
        <v>4170</v>
      </c>
      <c r="G731" s="1">
        <v>122.0</v>
      </c>
      <c r="H731" s="1" t="s">
        <v>21</v>
      </c>
      <c r="I731" s="1">
        <v>2923.0</v>
      </c>
      <c r="J731" s="1">
        <v>6466.0</v>
      </c>
      <c r="K731" s="1">
        <v>5564.0</v>
      </c>
      <c r="L731" s="1">
        <f t="shared" si="1"/>
        <v>0.8605010826</v>
      </c>
      <c r="M731" s="1" t="s">
        <v>4171</v>
      </c>
      <c r="N731" s="1">
        <v>2734.0</v>
      </c>
      <c r="O731" s="1">
        <v>0.0</v>
      </c>
      <c r="P731" s="1">
        <v>5.0</v>
      </c>
    </row>
    <row r="732">
      <c r="A732" s="1" t="s">
        <v>4172</v>
      </c>
      <c r="B732" s="1">
        <v>21511.0</v>
      </c>
      <c r="C732" s="1" t="s">
        <v>4173</v>
      </c>
      <c r="D732" s="2" t="s">
        <v>4174</v>
      </c>
      <c r="E732" s="1" t="s">
        <v>4175</v>
      </c>
      <c r="F732" s="1" t="s">
        <v>4176</v>
      </c>
      <c r="G732" s="1">
        <v>21.0</v>
      </c>
      <c r="H732" s="1" t="s">
        <v>1274</v>
      </c>
      <c r="I732" s="1">
        <v>215.0</v>
      </c>
      <c r="J732" s="1">
        <v>688.0</v>
      </c>
      <c r="K732" s="1">
        <v>573.0</v>
      </c>
      <c r="L732" s="1">
        <f t="shared" si="1"/>
        <v>0.8328488372</v>
      </c>
      <c r="M732" s="1" t="s">
        <v>4177</v>
      </c>
      <c r="N732" s="1">
        <v>2990.0</v>
      </c>
      <c r="O732" s="1">
        <v>0.0</v>
      </c>
      <c r="P732" s="1">
        <v>1241.0</v>
      </c>
    </row>
    <row r="733">
      <c r="A733" s="1" t="s">
        <v>4178</v>
      </c>
      <c r="B733" s="1">
        <v>21510.0</v>
      </c>
      <c r="C733" s="1" t="s">
        <v>4179</v>
      </c>
      <c r="D733" s="2" t="s">
        <v>4180</v>
      </c>
      <c r="E733" s="1" t="s">
        <v>4181</v>
      </c>
      <c r="F733" s="1" t="s">
        <v>3457</v>
      </c>
      <c r="G733" s="1">
        <v>1.0</v>
      </c>
      <c r="H733" s="1" t="s">
        <v>338</v>
      </c>
      <c r="I733" s="1">
        <v>53.0</v>
      </c>
      <c r="J733" s="1">
        <v>0.0</v>
      </c>
      <c r="K733" s="1">
        <v>0.0</v>
      </c>
      <c r="L733" s="1" t="str">
        <f t="shared" si="1"/>
        <v/>
      </c>
      <c r="M733" s="1" t="s">
        <v>4182</v>
      </c>
      <c r="N733" s="1">
        <v>2612.0</v>
      </c>
      <c r="O733" s="1">
        <v>0.0</v>
      </c>
      <c r="P733" s="1">
        <v>626.0</v>
      </c>
    </row>
    <row r="734">
      <c r="A734" s="1" t="s">
        <v>4183</v>
      </c>
      <c r="B734" s="1">
        <v>21491.0</v>
      </c>
      <c r="C734" s="1" t="s">
        <v>4184</v>
      </c>
      <c r="D734" s="2" t="s">
        <v>4185</v>
      </c>
      <c r="E734" s="1" t="s">
        <v>4186</v>
      </c>
      <c r="F734" s="1" t="s">
        <v>4187</v>
      </c>
      <c r="G734" s="1">
        <v>0.0</v>
      </c>
      <c r="I734" s="1">
        <v>14177.0</v>
      </c>
      <c r="J734" s="1">
        <v>11639.0</v>
      </c>
      <c r="K734" s="1">
        <v>8246.0</v>
      </c>
      <c r="L734" s="1">
        <f t="shared" si="1"/>
        <v>0.70848011</v>
      </c>
      <c r="N734" s="1">
        <v>3851.0</v>
      </c>
      <c r="O734" s="1">
        <v>0.0</v>
      </c>
    </row>
    <row r="735">
      <c r="A735" s="1" t="s">
        <v>4188</v>
      </c>
      <c r="B735" s="1">
        <v>21488.0</v>
      </c>
      <c r="C735" s="1" t="s">
        <v>4189</v>
      </c>
      <c r="D735" s="2" t="s">
        <v>4190</v>
      </c>
      <c r="E735" s="1" t="s">
        <v>4191</v>
      </c>
      <c r="F735" s="1" t="s">
        <v>4192</v>
      </c>
      <c r="G735" s="1">
        <v>0.0</v>
      </c>
      <c r="H735" s="1" t="s">
        <v>4193</v>
      </c>
      <c r="I735" s="1">
        <v>566.0</v>
      </c>
      <c r="J735" s="1">
        <v>362.0</v>
      </c>
      <c r="K735" s="1">
        <v>308.0</v>
      </c>
      <c r="L735" s="1">
        <f t="shared" si="1"/>
        <v>0.8508287293</v>
      </c>
      <c r="N735" s="1">
        <v>1656.0</v>
      </c>
      <c r="O735" s="1">
        <v>0.0</v>
      </c>
    </row>
    <row r="736">
      <c r="A736" s="1" t="s">
        <v>4194</v>
      </c>
      <c r="B736" s="1">
        <v>21483.0</v>
      </c>
      <c r="C736" s="1" t="s">
        <v>4195</v>
      </c>
      <c r="D736" s="2" t="s">
        <v>4196</v>
      </c>
      <c r="E736" s="1" t="s">
        <v>4197</v>
      </c>
      <c r="F736" s="1" t="s">
        <v>4198</v>
      </c>
      <c r="G736" s="1">
        <v>108.0</v>
      </c>
      <c r="H736" s="1" t="s">
        <v>630</v>
      </c>
      <c r="I736" s="1">
        <v>476.0</v>
      </c>
      <c r="J736" s="1">
        <v>574.0</v>
      </c>
      <c r="K736" s="1">
        <v>558.0</v>
      </c>
      <c r="L736" s="1">
        <f t="shared" si="1"/>
        <v>0.9721254355</v>
      </c>
      <c r="M736" s="1" t="s">
        <v>4199</v>
      </c>
      <c r="N736" s="1">
        <v>1001.0</v>
      </c>
      <c r="O736" s="1">
        <v>0.0</v>
      </c>
      <c r="P736" s="1">
        <v>35.0</v>
      </c>
    </row>
    <row r="737">
      <c r="A737" s="1" t="s">
        <v>4200</v>
      </c>
      <c r="B737" s="1">
        <v>21469.0</v>
      </c>
      <c r="C737" s="1" t="s">
        <v>4201</v>
      </c>
      <c r="D737" s="2" t="s">
        <v>4202</v>
      </c>
      <c r="E737" s="1" t="s">
        <v>4203</v>
      </c>
      <c r="F737" s="1" t="s">
        <v>4204</v>
      </c>
      <c r="G737" s="1">
        <v>1.0</v>
      </c>
      <c r="H737" s="1" t="s">
        <v>60</v>
      </c>
      <c r="I737" s="1">
        <v>422.0</v>
      </c>
      <c r="J737" s="1">
        <v>156.0</v>
      </c>
      <c r="K737" s="1">
        <v>97.0</v>
      </c>
      <c r="L737" s="1">
        <f t="shared" si="1"/>
        <v>0.6217948718</v>
      </c>
      <c r="M737" s="1" t="s">
        <v>4205</v>
      </c>
      <c r="N737" s="1">
        <v>2107.0</v>
      </c>
      <c r="O737" s="1">
        <v>0.0</v>
      </c>
      <c r="P737" s="1">
        <v>690.0</v>
      </c>
    </row>
    <row r="738">
      <c r="A738" s="1" t="s">
        <v>4206</v>
      </c>
      <c r="B738" s="1">
        <v>21459.0</v>
      </c>
      <c r="C738" s="1" t="s">
        <v>4207</v>
      </c>
      <c r="D738" s="2" t="s">
        <v>4208</v>
      </c>
      <c r="E738" s="1" t="s">
        <v>4209</v>
      </c>
      <c r="F738" s="1" t="s">
        <v>4210</v>
      </c>
      <c r="G738" s="1">
        <v>12.0</v>
      </c>
      <c r="H738" s="1" t="s">
        <v>77</v>
      </c>
      <c r="I738" s="1">
        <v>502.0</v>
      </c>
      <c r="J738" s="1">
        <v>1098.0</v>
      </c>
      <c r="K738" s="1">
        <v>923.0</v>
      </c>
      <c r="L738" s="1">
        <f t="shared" si="1"/>
        <v>0.8406193078</v>
      </c>
      <c r="M738" s="1" t="s">
        <v>4211</v>
      </c>
      <c r="N738" s="1">
        <v>2104.0</v>
      </c>
      <c r="O738" s="1">
        <v>0.0</v>
      </c>
      <c r="P738" s="1">
        <v>231.0</v>
      </c>
    </row>
    <row r="739">
      <c r="A739" s="1" t="s">
        <v>4212</v>
      </c>
      <c r="B739" s="1">
        <v>21453.0</v>
      </c>
      <c r="C739" s="1" t="s">
        <v>4213</v>
      </c>
      <c r="D739" s="2" t="s">
        <v>4214</v>
      </c>
      <c r="E739" s="1" t="s">
        <v>4215</v>
      </c>
      <c r="F739" s="1" t="s">
        <v>4216</v>
      </c>
      <c r="G739" s="1">
        <v>32.0</v>
      </c>
      <c r="H739" s="1" t="s">
        <v>77</v>
      </c>
      <c r="I739" s="1">
        <v>376.0</v>
      </c>
      <c r="J739" s="1">
        <v>743.0</v>
      </c>
      <c r="K739" s="1">
        <v>699.0</v>
      </c>
      <c r="L739" s="1">
        <f t="shared" si="1"/>
        <v>0.9407806191</v>
      </c>
      <c r="M739" s="1" t="s">
        <v>4217</v>
      </c>
      <c r="N739" s="1">
        <v>3455.0</v>
      </c>
      <c r="O739" s="1">
        <v>0.0</v>
      </c>
      <c r="P739" s="1">
        <v>46.0</v>
      </c>
    </row>
    <row r="740">
      <c r="A740" s="1" t="s">
        <v>4218</v>
      </c>
      <c r="B740" s="1">
        <v>21434.0</v>
      </c>
      <c r="C740" s="1" t="s">
        <v>4219</v>
      </c>
      <c r="D740" s="2" t="s">
        <v>4220</v>
      </c>
      <c r="E740" s="1" t="s">
        <v>4221</v>
      </c>
      <c r="F740" s="1" t="s">
        <v>4222</v>
      </c>
      <c r="G740" s="1">
        <v>5.0</v>
      </c>
      <c r="H740" s="1" t="s">
        <v>21</v>
      </c>
      <c r="I740" s="1">
        <v>513.0</v>
      </c>
      <c r="J740" s="1">
        <v>1175.0</v>
      </c>
      <c r="K740" s="1">
        <v>1172.0</v>
      </c>
      <c r="L740" s="1">
        <f t="shared" si="1"/>
        <v>0.9974468085</v>
      </c>
      <c r="M740" s="1" t="s">
        <v>4223</v>
      </c>
      <c r="N740" s="1">
        <v>3053.0</v>
      </c>
      <c r="O740" s="1">
        <v>0.0</v>
      </c>
      <c r="P740" s="1">
        <v>2555.0</v>
      </c>
    </row>
    <row r="741">
      <c r="A741" s="1" t="s">
        <v>4224</v>
      </c>
      <c r="B741" s="1">
        <v>21431.0</v>
      </c>
      <c r="C741" s="1" t="s">
        <v>4225</v>
      </c>
      <c r="D741" s="2" t="s">
        <v>4226</v>
      </c>
      <c r="E741" s="1" t="s">
        <v>4227</v>
      </c>
      <c r="F741" s="1" t="s">
        <v>3735</v>
      </c>
      <c r="G741" s="1">
        <v>10.0</v>
      </c>
      <c r="H741" s="1" t="s">
        <v>84</v>
      </c>
      <c r="I741" s="1">
        <v>9684.0</v>
      </c>
      <c r="J741" s="1">
        <v>3671.0</v>
      </c>
      <c r="K741" s="1">
        <v>2893.0</v>
      </c>
      <c r="L741" s="1">
        <f t="shared" si="1"/>
        <v>0.7880686461</v>
      </c>
      <c r="M741" s="1" t="s">
        <v>4228</v>
      </c>
      <c r="N741" s="1">
        <v>1878.0</v>
      </c>
      <c r="O741" s="1">
        <v>0.0</v>
      </c>
      <c r="P741" s="1">
        <v>240.0</v>
      </c>
    </row>
    <row r="742">
      <c r="A742" s="1" t="s">
        <v>4229</v>
      </c>
      <c r="B742" s="1">
        <v>21427.0</v>
      </c>
      <c r="C742" s="1" t="s">
        <v>4230</v>
      </c>
      <c r="D742" s="2" t="s">
        <v>4231</v>
      </c>
      <c r="E742" s="1" t="s">
        <v>4232</v>
      </c>
      <c r="F742" s="1" t="s">
        <v>4233</v>
      </c>
      <c r="G742" s="1">
        <v>15.0</v>
      </c>
      <c r="H742" s="1" t="s">
        <v>77</v>
      </c>
      <c r="I742" s="1">
        <v>20.0</v>
      </c>
      <c r="J742" s="1">
        <v>682.0</v>
      </c>
      <c r="K742" s="1">
        <v>292.0</v>
      </c>
      <c r="L742" s="1">
        <f t="shared" si="1"/>
        <v>0.4281524927</v>
      </c>
      <c r="M742" s="1" t="s">
        <v>4234</v>
      </c>
      <c r="N742" s="1">
        <v>2296.0</v>
      </c>
      <c r="O742" s="1">
        <v>0.0</v>
      </c>
      <c r="P742" s="1">
        <v>346.0</v>
      </c>
    </row>
    <row r="743">
      <c r="A743" s="1" t="s">
        <v>4235</v>
      </c>
      <c r="B743" s="1">
        <v>21410.0</v>
      </c>
      <c r="C743" s="1" t="s">
        <v>4236</v>
      </c>
      <c r="D743" s="2" t="s">
        <v>4237</v>
      </c>
      <c r="E743" s="1" t="s">
        <v>4238</v>
      </c>
      <c r="F743" s="1" t="s">
        <v>4239</v>
      </c>
      <c r="G743" s="1">
        <v>0.0</v>
      </c>
      <c r="H743" s="1" t="s">
        <v>60</v>
      </c>
      <c r="I743" s="1">
        <v>580.0</v>
      </c>
      <c r="J743" s="1">
        <v>290.0</v>
      </c>
      <c r="K743" s="1">
        <v>268.0</v>
      </c>
      <c r="L743" s="1">
        <f t="shared" si="1"/>
        <v>0.924137931</v>
      </c>
      <c r="N743" s="1">
        <v>1343.0</v>
      </c>
      <c r="O743" s="1">
        <v>0.0</v>
      </c>
    </row>
    <row r="744">
      <c r="A744" s="1" t="s">
        <v>4240</v>
      </c>
      <c r="B744" s="1">
        <v>21394.0</v>
      </c>
      <c r="C744" s="1" t="s">
        <v>4241</v>
      </c>
      <c r="D744" s="2" t="s">
        <v>4242</v>
      </c>
      <c r="E744" s="1" t="s">
        <v>4243</v>
      </c>
      <c r="F744" s="1" t="s">
        <v>4244</v>
      </c>
      <c r="G744" s="1">
        <v>0.0</v>
      </c>
      <c r="H744" s="1" t="s">
        <v>84</v>
      </c>
      <c r="I744" s="1">
        <v>4878.0</v>
      </c>
      <c r="J744" s="1">
        <v>2940.0</v>
      </c>
      <c r="K744" s="1">
        <v>1946.0</v>
      </c>
      <c r="L744" s="1">
        <f t="shared" si="1"/>
        <v>0.6619047619</v>
      </c>
      <c r="N744" s="1">
        <v>1695.0</v>
      </c>
      <c r="O744" s="1">
        <v>0.0</v>
      </c>
    </row>
    <row r="745">
      <c r="A745" s="1" t="s">
        <v>4245</v>
      </c>
      <c r="B745" s="1">
        <v>21371.0</v>
      </c>
      <c r="C745" s="1" t="s">
        <v>4246</v>
      </c>
      <c r="D745" s="2" t="s">
        <v>4247</v>
      </c>
      <c r="E745" s="1" t="s">
        <v>4248</v>
      </c>
      <c r="F745" s="1" t="s">
        <v>4249</v>
      </c>
      <c r="G745" s="1">
        <v>0.0</v>
      </c>
      <c r="I745" s="1">
        <v>9.0</v>
      </c>
      <c r="J745" s="1">
        <v>0.0</v>
      </c>
      <c r="K745" s="1">
        <v>0.0</v>
      </c>
      <c r="L745" s="1" t="str">
        <f t="shared" si="1"/>
        <v/>
      </c>
      <c r="N745" s="1">
        <v>306.0</v>
      </c>
      <c r="O745" s="1">
        <v>0.0</v>
      </c>
    </row>
    <row r="746">
      <c r="A746" s="1" t="s">
        <v>4250</v>
      </c>
      <c r="B746" s="1">
        <v>21362.0</v>
      </c>
      <c r="C746" s="1" t="s">
        <v>4251</v>
      </c>
      <c r="D746" s="2" t="s">
        <v>4252</v>
      </c>
      <c r="E746" s="1" t="s">
        <v>4253</v>
      </c>
      <c r="F746" s="1" t="s">
        <v>4254</v>
      </c>
      <c r="G746" s="1">
        <v>0.0</v>
      </c>
      <c r="I746" s="1">
        <v>0.0</v>
      </c>
      <c r="J746" s="1">
        <v>172.0</v>
      </c>
      <c r="K746" s="1">
        <v>133.0</v>
      </c>
      <c r="L746" s="1">
        <f t="shared" si="1"/>
        <v>0.773255814</v>
      </c>
      <c r="N746" s="1">
        <v>2060.0</v>
      </c>
      <c r="O746" s="1">
        <v>0.0</v>
      </c>
    </row>
    <row r="747">
      <c r="A747" s="1" t="s">
        <v>4255</v>
      </c>
      <c r="B747" s="1">
        <v>21360.0</v>
      </c>
      <c r="C747" s="1" t="s">
        <v>4256</v>
      </c>
      <c r="D747" s="2" t="s">
        <v>4257</v>
      </c>
      <c r="E747" s="1" t="s">
        <v>4258</v>
      </c>
      <c r="F747" s="1" t="s">
        <v>4259</v>
      </c>
      <c r="G747" s="1">
        <v>10.0</v>
      </c>
      <c r="H747" s="1" t="s">
        <v>338</v>
      </c>
      <c r="I747" s="1">
        <v>494.0</v>
      </c>
      <c r="J747" s="1">
        <v>1157.0</v>
      </c>
      <c r="K747" s="1">
        <v>1127.0</v>
      </c>
      <c r="L747" s="1">
        <f t="shared" si="1"/>
        <v>0.9740708729</v>
      </c>
      <c r="M747" s="1" t="s">
        <v>4260</v>
      </c>
      <c r="N747" s="1">
        <v>2150.0</v>
      </c>
      <c r="O747" s="1">
        <v>0.0</v>
      </c>
      <c r="P747" s="1">
        <v>302.0</v>
      </c>
    </row>
    <row r="748">
      <c r="A748" s="1" t="s">
        <v>4261</v>
      </c>
      <c r="B748" s="1">
        <v>21356.0</v>
      </c>
      <c r="C748" s="1" t="s">
        <v>4262</v>
      </c>
      <c r="D748" s="2" t="s">
        <v>4263</v>
      </c>
      <c r="E748" s="1" t="s">
        <v>4264</v>
      </c>
      <c r="F748" s="1" t="s">
        <v>4265</v>
      </c>
      <c r="G748" s="1">
        <v>0.0</v>
      </c>
      <c r="H748" s="1" t="s">
        <v>1147</v>
      </c>
      <c r="I748" s="1">
        <v>12.0</v>
      </c>
      <c r="J748" s="1">
        <v>275.0</v>
      </c>
      <c r="K748" s="1">
        <v>190.0</v>
      </c>
      <c r="L748" s="1">
        <f t="shared" si="1"/>
        <v>0.6909090909</v>
      </c>
      <c r="N748" s="1">
        <v>1655.0</v>
      </c>
      <c r="O748" s="1">
        <v>0.0</v>
      </c>
    </row>
    <row r="749">
      <c r="A749" s="1" t="s">
        <v>4266</v>
      </c>
      <c r="B749" s="1">
        <v>21349.0</v>
      </c>
      <c r="C749" s="1" t="s">
        <v>4267</v>
      </c>
      <c r="D749" s="2" t="s">
        <v>4268</v>
      </c>
      <c r="E749" s="1" t="s">
        <v>4269</v>
      </c>
      <c r="F749" s="1" t="s">
        <v>4270</v>
      </c>
      <c r="G749" s="1">
        <v>0.0</v>
      </c>
      <c r="H749" s="1" t="s">
        <v>60</v>
      </c>
      <c r="I749" s="1">
        <v>9.0</v>
      </c>
      <c r="J749" s="1">
        <v>65.0</v>
      </c>
      <c r="K749" s="1">
        <v>36.0</v>
      </c>
      <c r="L749" s="1">
        <f t="shared" si="1"/>
        <v>0.5538461538</v>
      </c>
      <c r="N749" s="1">
        <v>2027.0</v>
      </c>
      <c r="O749" s="1">
        <v>0.0</v>
      </c>
    </row>
    <row r="750">
      <c r="A750" s="1" t="s">
        <v>4271</v>
      </c>
      <c r="B750" s="1">
        <v>21345.0</v>
      </c>
      <c r="C750" s="1" t="s">
        <v>4272</v>
      </c>
      <c r="D750" s="2" t="s">
        <v>4273</v>
      </c>
      <c r="E750" s="1" t="s">
        <v>4274</v>
      </c>
      <c r="F750" s="1" t="s">
        <v>4275</v>
      </c>
      <c r="G750" s="1">
        <v>455.0</v>
      </c>
      <c r="H750" s="1" t="s">
        <v>60</v>
      </c>
      <c r="I750" s="1">
        <v>394.0</v>
      </c>
      <c r="J750" s="1">
        <v>1444.0</v>
      </c>
      <c r="K750" s="1">
        <v>1413.0</v>
      </c>
      <c r="L750" s="1">
        <f t="shared" si="1"/>
        <v>0.978531856</v>
      </c>
      <c r="M750" s="1" t="s">
        <v>4276</v>
      </c>
      <c r="N750" s="1">
        <v>3787.0</v>
      </c>
      <c r="O750" s="1">
        <v>0.0</v>
      </c>
      <c r="P750" s="1">
        <v>1.0</v>
      </c>
    </row>
    <row r="751">
      <c r="A751" s="1" t="s">
        <v>4277</v>
      </c>
      <c r="B751" s="1">
        <v>21331.0</v>
      </c>
      <c r="C751" s="1" t="s">
        <v>4278</v>
      </c>
      <c r="D751" s="2" t="s">
        <v>4279</v>
      </c>
      <c r="E751" s="1" t="s">
        <v>4280</v>
      </c>
      <c r="F751" s="1" t="s">
        <v>4281</v>
      </c>
      <c r="G751" s="1">
        <v>6.0</v>
      </c>
      <c r="H751" s="1" t="s">
        <v>60</v>
      </c>
      <c r="I751" s="1">
        <v>12.0</v>
      </c>
      <c r="J751" s="1">
        <v>211.0</v>
      </c>
      <c r="K751" s="1">
        <v>71.0</v>
      </c>
      <c r="L751" s="1">
        <f t="shared" si="1"/>
        <v>0.336492891</v>
      </c>
      <c r="M751" s="1" t="s">
        <v>4282</v>
      </c>
      <c r="N751" s="1">
        <v>524.0</v>
      </c>
      <c r="O751" s="1">
        <v>0.0</v>
      </c>
      <c r="P751" s="1">
        <v>43.0</v>
      </c>
    </row>
    <row r="752">
      <c r="A752" s="1" t="s">
        <v>4283</v>
      </c>
      <c r="B752" s="1">
        <v>21315.0</v>
      </c>
      <c r="C752" s="1" t="s">
        <v>4284</v>
      </c>
      <c r="D752" s="2" t="s">
        <v>4285</v>
      </c>
      <c r="E752" s="1" t="s">
        <v>4286</v>
      </c>
      <c r="F752" s="1" t="s">
        <v>4287</v>
      </c>
      <c r="G752" s="1">
        <v>75.0</v>
      </c>
      <c r="H752" s="1" t="s">
        <v>338</v>
      </c>
      <c r="I752" s="1">
        <v>696.0</v>
      </c>
      <c r="J752" s="1">
        <v>5438.0</v>
      </c>
      <c r="K752" s="1">
        <v>5087.0</v>
      </c>
      <c r="L752" s="1">
        <f t="shared" si="1"/>
        <v>0.9354542111</v>
      </c>
      <c r="M752" s="1" t="s">
        <v>4288</v>
      </c>
      <c r="N752" s="1">
        <v>3243.0</v>
      </c>
      <c r="O752" s="1">
        <v>0.0</v>
      </c>
      <c r="P752" s="1">
        <v>41.0</v>
      </c>
    </row>
    <row r="753">
      <c r="A753" s="1" t="s">
        <v>4289</v>
      </c>
      <c r="B753" s="1">
        <v>21291.0</v>
      </c>
      <c r="C753" s="1" t="s">
        <v>4290</v>
      </c>
      <c r="D753" s="2" t="s">
        <v>4291</v>
      </c>
      <c r="E753" s="1" t="s">
        <v>4292</v>
      </c>
      <c r="F753" s="1" t="s">
        <v>4293</v>
      </c>
      <c r="G753" s="1">
        <v>4.0</v>
      </c>
      <c r="H753" s="1" t="s">
        <v>156</v>
      </c>
      <c r="I753" s="1">
        <v>364.0</v>
      </c>
      <c r="J753" s="1">
        <v>1481.0</v>
      </c>
      <c r="K753" s="1">
        <v>1164.0</v>
      </c>
      <c r="L753" s="1">
        <f t="shared" si="1"/>
        <v>0.7859554355</v>
      </c>
      <c r="M753" s="1" t="s">
        <v>4294</v>
      </c>
      <c r="N753" s="1">
        <v>2716.0</v>
      </c>
      <c r="O753" s="1">
        <v>0.0</v>
      </c>
      <c r="P753" s="1">
        <v>25.0</v>
      </c>
    </row>
    <row r="754">
      <c r="A754" s="1" t="s">
        <v>4295</v>
      </c>
      <c r="B754" s="1">
        <v>21286.0</v>
      </c>
      <c r="C754" s="1" t="s">
        <v>4296</v>
      </c>
      <c r="D754" s="2" t="s">
        <v>4297</v>
      </c>
      <c r="E754" s="1" t="s">
        <v>4298</v>
      </c>
      <c r="F754" s="1" t="s">
        <v>4299</v>
      </c>
      <c r="G754" s="1">
        <v>0.0</v>
      </c>
      <c r="H754" s="1" t="s">
        <v>77</v>
      </c>
      <c r="I754" s="1">
        <v>57.0</v>
      </c>
      <c r="J754" s="1">
        <v>510.0</v>
      </c>
      <c r="K754" s="1">
        <v>406.0</v>
      </c>
      <c r="L754" s="1">
        <f t="shared" si="1"/>
        <v>0.7960784314</v>
      </c>
      <c r="N754" s="1">
        <v>2691.0</v>
      </c>
      <c r="O754" s="1">
        <v>0.0</v>
      </c>
    </row>
    <row r="755">
      <c r="A755" s="1" t="s">
        <v>4300</v>
      </c>
      <c r="B755" s="1">
        <v>21279.0</v>
      </c>
      <c r="C755" s="1" t="s">
        <v>4301</v>
      </c>
      <c r="D755" s="2" t="s">
        <v>4302</v>
      </c>
      <c r="E755" s="1" t="s">
        <v>4303</v>
      </c>
      <c r="F755" s="1" t="s">
        <v>4304</v>
      </c>
      <c r="G755" s="1">
        <v>89.0</v>
      </c>
      <c r="H755" s="1" t="s">
        <v>60</v>
      </c>
      <c r="I755" s="1">
        <v>9087.0</v>
      </c>
      <c r="J755" s="1">
        <v>10817.0</v>
      </c>
      <c r="K755" s="1">
        <v>8798.0</v>
      </c>
      <c r="L755" s="1">
        <f t="shared" si="1"/>
        <v>0.8133493575</v>
      </c>
      <c r="M755" s="1" t="s">
        <v>4305</v>
      </c>
      <c r="N755" s="1">
        <v>4364.0</v>
      </c>
      <c r="O755" s="1">
        <v>0.0</v>
      </c>
      <c r="P755" s="1">
        <v>12.0</v>
      </c>
    </row>
    <row r="756">
      <c r="A756" s="1" t="s">
        <v>4306</v>
      </c>
      <c r="B756" s="1">
        <v>21275.0</v>
      </c>
      <c r="C756" s="1" t="s">
        <v>4307</v>
      </c>
      <c r="D756" s="2" t="s">
        <v>4308</v>
      </c>
      <c r="E756" s="1" t="s">
        <v>4309</v>
      </c>
      <c r="F756" s="1" t="s">
        <v>4310</v>
      </c>
      <c r="G756" s="1">
        <v>29.0</v>
      </c>
      <c r="H756" s="1" t="s">
        <v>60</v>
      </c>
      <c r="I756" s="1">
        <v>438.0</v>
      </c>
      <c r="J756" s="1">
        <v>1520.0</v>
      </c>
      <c r="K756" s="1">
        <v>1297.0</v>
      </c>
      <c r="L756" s="1">
        <f t="shared" si="1"/>
        <v>0.8532894737</v>
      </c>
      <c r="M756" s="1" t="s">
        <v>4311</v>
      </c>
      <c r="N756" s="1">
        <v>3917.0</v>
      </c>
      <c r="O756" s="1">
        <v>0.0</v>
      </c>
      <c r="P756" s="1">
        <v>28.0</v>
      </c>
    </row>
    <row r="757">
      <c r="A757" s="1" t="s">
        <v>4312</v>
      </c>
      <c r="B757" s="1">
        <v>21227.0</v>
      </c>
      <c r="C757" s="1" t="s">
        <v>4313</v>
      </c>
      <c r="D757" s="2" t="s">
        <v>4314</v>
      </c>
      <c r="E757" s="1" t="s">
        <v>4315</v>
      </c>
      <c r="F757" s="1" t="s">
        <v>4316</v>
      </c>
      <c r="G757" s="1">
        <v>0.0</v>
      </c>
      <c r="H757" s="1" t="s">
        <v>77</v>
      </c>
      <c r="I757" s="1">
        <v>13.0</v>
      </c>
      <c r="J757" s="1">
        <v>50.0</v>
      </c>
      <c r="K757" s="1">
        <v>42.0</v>
      </c>
      <c r="L757" s="1">
        <f t="shared" si="1"/>
        <v>0.84</v>
      </c>
      <c r="N757" s="1">
        <v>670.0</v>
      </c>
      <c r="O757" s="1">
        <v>0.0</v>
      </c>
    </row>
    <row r="758">
      <c r="A758" s="1" t="s">
        <v>4317</v>
      </c>
      <c r="B758" s="1">
        <v>21203.0</v>
      </c>
      <c r="C758" s="1" t="s">
        <v>4318</v>
      </c>
      <c r="D758" s="2" t="s">
        <v>4319</v>
      </c>
      <c r="E758" s="1" t="s">
        <v>4320</v>
      </c>
      <c r="F758" s="1" t="s">
        <v>4321</v>
      </c>
      <c r="G758" s="1">
        <v>0.0</v>
      </c>
      <c r="I758" s="1">
        <v>189.0</v>
      </c>
      <c r="J758" s="1">
        <v>16.0</v>
      </c>
      <c r="K758" s="1">
        <v>13.0</v>
      </c>
      <c r="L758" s="1">
        <f t="shared" si="1"/>
        <v>0.8125</v>
      </c>
      <c r="N758" s="1">
        <v>782.0</v>
      </c>
      <c r="O758" s="1">
        <v>0.0</v>
      </c>
    </row>
    <row r="759">
      <c r="A759" s="1" t="s">
        <v>4322</v>
      </c>
      <c r="B759" s="1">
        <v>21203.0</v>
      </c>
      <c r="C759" s="1" t="s">
        <v>4323</v>
      </c>
      <c r="D759" s="2" t="s">
        <v>4324</v>
      </c>
      <c r="E759" s="1" t="s">
        <v>4325</v>
      </c>
      <c r="F759" s="1" t="s">
        <v>4326</v>
      </c>
      <c r="G759" s="1">
        <v>0.0</v>
      </c>
      <c r="H759" s="1" t="s">
        <v>60</v>
      </c>
      <c r="I759" s="1">
        <v>321.0</v>
      </c>
      <c r="J759" s="1">
        <v>121.0</v>
      </c>
      <c r="K759" s="1">
        <v>22.0</v>
      </c>
      <c r="L759" s="1">
        <f t="shared" si="1"/>
        <v>0.1818181818</v>
      </c>
      <c r="N759" s="1">
        <v>1431.0</v>
      </c>
      <c r="O759" s="1">
        <v>0.0</v>
      </c>
    </row>
    <row r="760">
      <c r="A760" s="1" t="s">
        <v>4327</v>
      </c>
      <c r="B760" s="1">
        <v>21176.0</v>
      </c>
      <c r="C760" s="1" t="s">
        <v>4328</v>
      </c>
      <c r="D760" s="2" t="s">
        <v>4329</v>
      </c>
      <c r="E760" s="1" t="s">
        <v>4330</v>
      </c>
      <c r="F760" s="1" t="s">
        <v>4331</v>
      </c>
      <c r="G760" s="1">
        <v>28.0</v>
      </c>
      <c r="H760" s="1" t="s">
        <v>21</v>
      </c>
      <c r="I760" s="1">
        <v>230.0</v>
      </c>
      <c r="J760" s="1">
        <v>187.0</v>
      </c>
      <c r="K760" s="1">
        <v>135.0</v>
      </c>
      <c r="L760" s="1">
        <f t="shared" si="1"/>
        <v>0.7219251337</v>
      </c>
      <c r="M760" s="1" t="s">
        <v>4332</v>
      </c>
      <c r="N760" s="1">
        <v>1166.0</v>
      </c>
      <c r="O760" s="1">
        <v>0.0</v>
      </c>
      <c r="P760" s="1">
        <v>11.0</v>
      </c>
    </row>
    <row r="761">
      <c r="A761" s="1" t="s">
        <v>4333</v>
      </c>
      <c r="B761" s="1">
        <v>21156.0</v>
      </c>
      <c r="C761" s="1" t="s">
        <v>4334</v>
      </c>
      <c r="D761" s="2" t="s">
        <v>4335</v>
      </c>
      <c r="E761" s="1" t="s">
        <v>4336</v>
      </c>
      <c r="F761" s="1" t="s">
        <v>4337</v>
      </c>
      <c r="G761" s="1">
        <v>14.0</v>
      </c>
      <c r="H761" s="1" t="s">
        <v>207</v>
      </c>
      <c r="I761" s="1">
        <v>397.0</v>
      </c>
      <c r="J761" s="1">
        <v>635.0</v>
      </c>
      <c r="K761" s="1">
        <v>631.0</v>
      </c>
      <c r="L761" s="1">
        <f t="shared" si="1"/>
        <v>0.9937007874</v>
      </c>
      <c r="M761" s="1" t="s">
        <v>4338</v>
      </c>
      <c r="N761" s="1">
        <v>3235.0</v>
      </c>
      <c r="O761" s="1">
        <v>0.0</v>
      </c>
      <c r="P761" s="1">
        <v>37.0</v>
      </c>
    </row>
    <row r="762">
      <c r="A762" s="1" t="s">
        <v>4339</v>
      </c>
      <c r="B762" s="1">
        <v>21131.0</v>
      </c>
      <c r="C762" s="1" t="s">
        <v>4340</v>
      </c>
      <c r="D762" s="2" t="s">
        <v>4341</v>
      </c>
      <c r="E762" s="1" t="s">
        <v>4342</v>
      </c>
      <c r="F762" s="1" t="s">
        <v>4343</v>
      </c>
      <c r="G762" s="1">
        <v>0.0</v>
      </c>
      <c r="H762" s="1" t="s">
        <v>77</v>
      </c>
      <c r="I762" s="1">
        <v>38.0</v>
      </c>
      <c r="J762" s="1">
        <v>626.0</v>
      </c>
      <c r="K762" s="1">
        <v>348.0</v>
      </c>
      <c r="L762" s="1">
        <f t="shared" si="1"/>
        <v>0.5559105431</v>
      </c>
      <c r="N762" s="1">
        <v>2604.0</v>
      </c>
      <c r="O762" s="1">
        <v>0.0</v>
      </c>
    </row>
    <row r="763">
      <c r="A763" s="1" t="s">
        <v>4344</v>
      </c>
      <c r="B763" s="1">
        <v>21130.0</v>
      </c>
      <c r="C763" s="1" t="s">
        <v>4345</v>
      </c>
      <c r="D763" s="2" t="s">
        <v>4346</v>
      </c>
      <c r="E763" s="1" t="s">
        <v>4347</v>
      </c>
      <c r="F763" s="1" t="s">
        <v>4348</v>
      </c>
      <c r="G763" s="1">
        <v>273.0</v>
      </c>
      <c r="H763" s="1" t="s">
        <v>77</v>
      </c>
      <c r="I763" s="1">
        <v>5207.0</v>
      </c>
      <c r="J763" s="1">
        <v>9195.0</v>
      </c>
      <c r="K763" s="1">
        <v>9097.0</v>
      </c>
      <c r="L763" s="1">
        <f t="shared" si="1"/>
        <v>0.9893420337</v>
      </c>
      <c r="M763" s="1" t="s">
        <v>4349</v>
      </c>
      <c r="N763" s="1">
        <v>3344.0</v>
      </c>
      <c r="O763" s="1">
        <v>0.0</v>
      </c>
      <c r="P763" s="1">
        <v>11.0</v>
      </c>
    </row>
    <row r="764">
      <c r="A764" s="1" t="s">
        <v>4350</v>
      </c>
      <c r="B764" s="1">
        <v>21111.0</v>
      </c>
      <c r="C764" s="1" t="s">
        <v>4351</v>
      </c>
      <c r="D764" s="2" t="s">
        <v>4352</v>
      </c>
      <c r="E764" s="1" t="s">
        <v>4353</v>
      </c>
      <c r="F764" s="1" t="s">
        <v>4354</v>
      </c>
      <c r="G764" s="1">
        <v>0.0</v>
      </c>
      <c r="I764" s="1">
        <v>126.0</v>
      </c>
      <c r="J764" s="1">
        <v>210.0</v>
      </c>
      <c r="K764" s="1">
        <v>204.0</v>
      </c>
      <c r="L764" s="1">
        <f t="shared" si="1"/>
        <v>0.9714285714</v>
      </c>
      <c r="N764" s="1">
        <v>3117.0</v>
      </c>
      <c r="O764" s="1">
        <v>0.0</v>
      </c>
    </row>
    <row r="765">
      <c r="A765" s="1" t="s">
        <v>4355</v>
      </c>
      <c r="B765" s="1">
        <v>21101.0</v>
      </c>
      <c r="C765" s="1" t="s">
        <v>4356</v>
      </c>
      <c r="D765" s="2" t="s">
        <v>4357</v>
      </c>
      <c r="E765" s="1" t="s">
        <v>4358</v>
      </c>
      <c r="F765" s="1" t="s">
        <v>4359</v>
      </c>
      <c r="G765" s="1">
        <v>4.0</v>
      </c>
      <c r="H765" s="1" t="s">
        <v>77</v>
      </c>
      <c r="I765" s="1">
        <v>144.0</v>
      </c>
      <c r="J765" s="1">
        <v>394.0</v>
      </c>
      <c r="K765" s="1">
        <v>248.0</v>
      </c>
      <c r="L765" s="1">
        <f t="shared" si="1"/>
        <v>0.6294416244</v>
      </c>
      <c r="M765" s="1" t="s">
        <v>4360</v>
      </c>
      <c r="N765" s="1">
        <v>2632.0</v>
      </c>
      <c r="O765" s="1">
        <v>0.0</v>
      </c>
      <c r="P765" s="1">
        <v>1788.0</v>
      </c>
    </row>
    <row r="766">
      <c r="A766" s="1" t="s">
        <v>4361</v>
      </c>
      <c r="B766" s="1">
        <v>21096.0</v>
      </c>
      <c r="C766" s="1" t="s">
        <v>4362</v>
      </c>
      <c r="D766" s="2" t="s">
        <v>4363</v>
      </c>
      <c r="E766" s="1" t="s">
        <v>4364</v>
      </c>
      <c r="F766" s="1" t="s">
        <v>4365</v>
      </c>
      <c r="G766" s="1">
        <v>172.0</v>
      </c>
      <c r="H766" s="1" t="s">
        <v>21</v>
      </c>
      <c r="I766" s="1">
        <v>1135.0</v>
      </c>
      <c r="J766" s="1">
        <v>1108.0</v>
      </c>
      <c r="K766" s="1">
        <v>952.0</v>
      </c>
      <c r="L766" s="1">
        <f t="shared" si="1"/>
        <v>0.8592057762</v>
      </c>
      <c r="M766" s="1" t="s">
        <v>4366</v>
      </c>
      <c r="N766" s="1">
        <v>2537.0</v>
      </c>
      <c r="O766" s="1">
        <v>0.0</v>
      </c>
      <c r="P766" s="1">
        <v>2.0</v>
      </c>
    </row>
    <row r="767">
      <c r="A767" s="1" t="s">
        <v>4367</v>
      </c>
      <c r="B767" s="1">
        <v>21060.0</v>
      </c>
      <c r="C767" s="1" t="s">
        <v>4368</v>
      </c>
      <c r="D767" s="2" t="s">
        <v>4369</v>
      </c>
      <c r="E767" s="1" t="s">
        <v>4370</v>
      </c>
      <c r="F767" s="1" t="s">
        <v>4371</v>
      </c>
      <c r="G767" s="1">
        <v>0.0</v>
      </c>
      <c r="I767" s="1">
        <v>134.0</v>
      </c>
      <c r="J767" s="1">
        <v>27.0</v>
      </c>
      <c r="K767" s="1">
        <v>22.0</v>
      </c>
      <c r="L767" s="1">
        <f t="shared" si="1"/>
        <v>0.8148148148</v>
      </c>
      <c r="N767" s="1">
        <v>2942.0</v>
      </c>
      <c r="O767" s="1">
        <v>0.0</v>
      </c>
    </row>
    <row r="768">
      <c r="A768" s="1" t="s">
        <v>4372</v>
      </c>
      <c r="B768" s="1">
        <v>21056.0</v>
      </c>
      <c r="C768" s="1" t="s">
        <v>4373</v>
      </c>
      <c r="D768" s="2" t="s">
        <v>4374</v>
      </c>
      <c r="E768" s="1" t="s">
        <v>4375</v>
      </c>
      <c r="F768" s="1" t="s">
        <v>4376</v>
      </c>
      <c r="G768" s="1">
        <v>113.0</v>
      </c>
      <c r="H768" s="1" t="s">
        <v>60</v>
      </c>
      <c r="I768" s="1">
        <v>1216.0</v>
      </c>
      <c r="J768" s="1">
        <v>4089.0</v>
      </c>
      <c r="K768" s="1">
        <v>3176.0</v>
      </c>
      <c r="L768" s="1">
        <f t="shared" si="1"/>
        <v>0.776718024</v>
      </c>
      <c r="M768" s="1" t="s">
        <v>4377</v>
      </c>
      <c r="N768" s="1">
        <v>1639.0</v>
      </c>
      <c r="O768" s="1">
        <v>0.0</v>
      </c>
      <c r="P768" s="1">
        <v>2.0</v>
      </c>
    </row>
    <row r="769">
      <c r="A769" s="1" t="s">
        <v>4378</v>
      </c>
      <c r="B769" s="1">
        <v>21026.0</v>
      </c>
      <c r="C769" s="1" t="s">
        <v>4379</v>
      </c>
      <c r="D769" s="2" t="s">
        <v>4380</v>
      </c>
      <c r="E769" s="1" t="s">
        <v>4381</v>
      </c>
      <c r="F769" s="1" t="s">
        <v>1507</v>
      </c>
      <c r="G769" s="1">
        <v>44.0</v>
      </c>
      <c r="H769" s="1" t="s">
        <v>21</v>
      </c>
      <c r="I769" s="1">
        <v>2512.0</v>
      </c>
      <c r="J769" s="1">
        <v>3331.0</v>
      </c>
      <c r="K769" s="1">
        <v>3191.0</v>
      </c>
      <c r="L769" s="1">
        <f t="shared" si="1"/>
        <v>0.9579705794</v>
      </c>
      <c r="M769" s="1" t="s">
        <v>4382</v>
      </c>
      <c r="N769" s="1">
        <v>3163.0</v>
      </c>
      <c r="O769" s="1">
        <v>0.0</v>
      </c>
      <c r="P769" s="1">
        <v>20.0</v>
      </c>
    </row>
    <row r="770">
      <c r="A770" s="1" t="s">
        <v>4383</v>
      </c>
      <c r="B770" s="1">
        <v>21011.0</v>
      </c>
      <c r="C770" s="1" t="s">
        <v>4384</v>
      </c>
      <c r="D770" s="2" t="s">
        <v>4385</v>
      </c>
      <c r="E770" s="1" t="s">
        <v>4386</v>
      </c>
      <c r="F770" s="1" t="s">
        <v>4387</v>
      </c>
      <c r="G770" s="1">
        <v>15.0</v>
      </c>
      <c r="H770" s="1" t="s">
        <v>207</v>
      </c>
      <c r="I770" s="1">
        <v>245.0</v>
      </c>
      <c r="J770" s="1">
        <v>200.0</v>
      </c>
      <c r="K770" s="1">
        <v>197.0</v>
      </c>
      <c r="L770" s="1">
        <f t="shared" si="1"/>
        <v>0.985</v>
      </c>
      <c r="M770" s="1" t="s">
        <v>4388</v>
      </c>
      <c r="N770" s="1">
        <v>2911.0</v>
      </c>
      <c r="O770" s="1">
        <v>0.0</v>
      </c>
      <c r="P770" s="1">
        <v>267.0</v>
      </c>
    </row>
    <row r="771">
      <c r="A771" s="1" t="s">
        <v>4389</v>
      </c>
      <c r="B771" s="1">
        <v>21009.0</v>
      </c>
      <c r="C771" s="1" t="s">
        <v>4390</v>
      </c>
      <c r="D771" s="2" t="s">
        <v>4391</v>
      </c>
      <c r="E771" s="1" t="s">
        <v>4392</v>
      </c>
      <c r="F771" s="1" t="s">
        <v>4393</v>
      </c>
      <c r="G771" s="1">
        <v>35.0</v>
      </c>
      <c r="H771" s="1" t="s">
        <v>60</v>
      </c>
      <c r="I771" s="1">
        <v>1817.0</v>
      </c>
      <c r="J771" s="1">
        <v>6216.0</v>
      </c>
      <c r="K771" s="1">
        <v>5650.0</v>
      </c>
      <c r="L771" s="1">
        <f t="shared" si="1"/>
        <v>0.9089446589</v>
      </c>
      <c r="M771" s="1" t="s">
        <v>4394</v>
      </c>
      <c r="N771" s="1">
        <v>1464.0</v>
      </c>
      <c r="O771" s="1">
        <v>0.0</v>
      </c>
      <c r="P771" s="1">
        <v>28.0</v>
      </c>
    </row>
    <row r="772">
      <c r="A772" s="1" t="s">
        <v>4395</v>
      </c>
      <c r="B772" s="1">
        <v>20981.0</v>
      </c>
      <c r="C772" s="1" t="s">
        <v>4396</v>
      </c>
      <c r="D772" s="2" t="s">
        <v>4397</v>
      </c>
      <c r="E772" s="1" t="s">
        <v>4398</v>
      </c>
      <c r="F772" s="1" t="s">
        <v>4399</v>
      </c>
      <c r="G772" s="1">
        <v>0.0</v>
      </c>
      <c r="H772" s="1" t="s">
        <v>77</v>
      </c>
      <c r="I772" s="1">
        <v>32.0</v>
      </c>
      <c r="J772" s="1">
        <v>471.0</v>
      </c>
      <c r="K772" s="1">
        <v>450.0</v>
      </c>
      <c r="L772" s="1">
        <f t="shared" si="1"/>
        <v>0.9554140127</v>
      </c>
      <c r="N772" s="1">
        <v>3143.0</v>
      </c>
      <c r="O772" s="1">
        <v>1.0</v>
      </c>
    </row>
    <row r="773">
      <c r="A773" s="1" t="s">
        <v>4400</v>
      </c>
      <c r="B773" s="1">
        <v>20980.0</v>
      </c>
      <c r="C773" s="1" t="s">
        <v>4401</v>
      </c>
      <c r="D773" s="2" t="s">
        <v>4402</v>
      </c>
      <c r="E773" s="1" t="s">
        <v>4403</v>
      </c>
      <c r="F773" s="1" t="s">
        <v>176</v>
      </c>
      <c r="G773" s="1">
        <v>226.0</v>
      </c>
      <c r="H773" s="1" t="s">
        <v>77</v>
      </c>
      <c r="I773" s="1">
        <v>5434.0</v>
      </c>
      <c r="J773" s="1">
        <v>3749.0</v>
      </c>
      <c r="K773" s="1">
        <v>3473.0</v>
      </c>
      <c r="L773" s="1">
        <f t="shared" si="1"/>
        <v>0.9263803681</v>
      </c>
      <c r="M773" s="1" t="s">
        <v>4404</v>
      </c>
      <c r="N773" s="1">
        <v>1606.0</v>
      </c>
      <c r="O773" s="1">
        <v>0.0</v>
      </c>
      <c r="P773" s="1">
        <v>1359.0</v>
      </c>
    </row>
    <row r="774">
      <c r="A774" s="1" t="s">
        <v>4405</v>
      </c>
      <c r="B774" s="1">
        <v>20975.0</v>
      </c>
      <c r="C774" s="1" t="s">
        <v>4406</v>
      </c>
      <c r="D774" s="2" t="s">
        <v>4407</v>
      </c>
      <c r="E774" s="1" t="s">
        <v>4408</v>
      </c>
      <c r="F774" s="1" t="s">
        <v>4409</v>
      </c>
      <c r="G774" s="1">
        <v>37.0</v>
      </c>
      <c r="H774" s="1" t="s">
        <v>1274</v>
      </c>
      <c r="I774" s="1">
        <v>114.0</v>
      </c>
      <c r="J774" s="1">
        <v>588.0</v>
      </c>
      <c r="K774" s="1">
        <v>565.0</v>
      </c>
      <c r="L774" s="1">
        <f t="shared" si="1"/>
        <v>0.9608843537</v>
      </c>
      <c r="M774" s="1" t="s">
        <v>4410</v>
      </c>
      <c r="N774" s="1">
        <v>2100.0</v>
      </c>
      <c r="O774" s="1">
        <v>0.0</v>
      </c>
      <c r="P774" s="1">
        <v>536.0</v>
      </c>
    </row>
    <row r="775">
      <c r="A775" s="1" t="s">
        <v>4411</v>
      </c>
      <c r="B775" s="1">
        <v>20906.0</v>
      </c>
      <c r="C775" s="1" t="s">
        <v>4412</v>
      </c>
      <c r="D775" s="2" t="s">
        <v>4413</v>
      </c>
      <c r="E775" s="1" t="s">
        <v>4414</v>
      </c>
      <c r="F775" s="1" t="s">
        <v>4415</v>
      </c>
      <c r="G775" s="1">
        <v>26.0</v>
      </c>
      <c r="H775" s="1" t="s">
        <v>77</v>
      </c>
      <c r="I775" s="1">
        <v>98.0</v>
      </c>
      <c r="J775" s="1">
        <v>0.0</v>
      </c>
      <c r="K775" s="1">
        <v>0.0</v>
      </c>
      <c r="L775" s="1" t="str">
        <f t="shared" si="1"/>
        <v/>
      </c>
      <c r="M775" s="1" t="s">
        <v>4416</v>
      </c>
      <c r="N775" s="1">
        <v>2927.0</v>
      </c>
      <c r="O775" s="1">
        <v>0.0</v>
      </c>
      <c r="P775" s="1">
        <v>159.0</v>
      </c>
    </row>
    <row r="776">
      <c r="A776" s="1" t="s">
        <v>4417</v>
      </c>
      <c r="B776" s="1">
        <v>20898.0</v>
      </c>
      <c r="C776" s="1" t="s">
        <v>4418</v>
      </c>
      <c r="D776" s="2" t="s">
        <v>4419</v>
      </c>
      <c r="E776" s="1" t="s">
        <v>4420</v>
      </c>
      <c r="F776" s="1" t="s">
        <v>4421</v>
      </c>
      <c r="G776" s="1">
        <v>55.0</v>
      </c>
      <c r="H776" s="1" t="s">
        <v>21</v>
      </c>
      <c r="I776" s="1">
        <v>334.0</v>
      </c>
      <c r="J776" s="1">
        <v>503.0</v>
      </c>
      <c r="K776" s="1">
        <v>479.0</v>
      </c>
      <c r="L776" s="1">
        <f t="shared" si="1"/>
        <v>0.9522862823</v>
      </c>
      <c r="M776" s="1" t="s">
        <v>4422</v>
      </c>
      <c r="N776" s="1">
        <v>1234.0</v>
      </c>
      <c r="O776" s="1">
        <v>0.0</v>
      </c>
      <c r="P776" s="1">
        <v>3.0</v>
      </c>
    </row>
    <row r="777">
      <c r="A777" s="1" t="s">
        <v>4423</v>
      </c>
      <c r="B777" s="1">
        <v>20897.0</v>
      </c>
      <c r="C777" s="1" t="s">
        <v>4424</v>
      </c>
      <c r="D777" s="2" t="s">
        <v>4425</v>
      </c>
      <c r="E777" s="1" t="s">
        <v>4426</v>
      </c>
      <c r="F777" s="1" t="s">
        <v>4427</v>
      </c>
      <c r="G777" s="1">
        <v>0.0</v>
      </c>
      <c r="H777" s="1" t="s">
        <v>77</v>
      </c>
      <c r="I777" s="1">
        <v>240.0</v>
      </c>
      <c r="J777" s="1">
        <v>41.0</v>
      </c>
      <c r="K777" s="1">
        <v>23.0</v>
      </c>
      <c r="L777" s="1">
        <f t="shared" si="1"/>
        <v>0.5609756098</v>
      </c>
      <c r="N777" s="1">
        <v>2391.0</v>
      </c>
      <c r="O777" s="1">
        <v>0.0</v>
      </c>
    </row>
    <row r="778">
      <c r="A778" s="1" t="s">
        <v>4428</v>
      </c>
      <c r="B778" s="1">
        <v>20891.0</v>
      </c>
      <c r="C778" s="1" t="s">
        <v>4429</v>
      </c>
      <c r="D778" s="2" t="s">
        <v>4430</v>
      </c>
      <c r="E778" s="1" t="s">
        <v>4431</v>
      </c>
      <c r="F778" s="1" t="s">
        <v>4432</v>
      </c>
      <c r="G778" s="1">
        <v>22.0</v>
      </c>
      <c r="H778" s="1" t="s">
        <v>77</v>
      </c>
      <c r="I778" s="1">
        <v>501.0</v>
      </c>
      <c r="J778" s="1">
        <v>2526.0</v>
      </c>
      <c r="K778" s="1">
        <v>2259.0</v>
      </c>
      <c r="L778" s="1">
        <f t="shared" si="1"/>
        <v>0.8942992874</v>
      </c>
      <c r="M778" s="1" t="s">
        <v>4433</v>
      </c>
      <c r="N778" s="1">
        <v>4446.0</v>
      </c>
      <c r="O778" s="1">
        <v>1.0</v>
      </c>
      <c r="P778" s="1">
        <v>543.0</v>
      </c>
    </row>
    <row r="779">
      <c r="A779" s="1" t="s">
        <v>4434</v>
      </c>
      <c r="B779" s="1">
        <v>20885.0</v>
      </c>
      <c r="C779" s="1" t="s">
        <v>4435</v>
      </c>
      <c r="D779" s="2" t="s">
        <v>4436</v>
      </c>
      <c r="E779" s="1" t="s">
        <v>4437</v>
      </c>
      <c r="F779" s="1" t="s">
        <v>4438</v>
      </c>
      <c r="G779" s="1">
        <v>26.0</v>
      </c>
      <c r="H779" s="1" t="s">
        <v>77</v>
      </c>
      <c r="I779" s="1">
        <v>267.0</v>
      </c>
      <c r="J779" s="1">
        <v>683.0</v>
      </c>
      <c r="K779" s="1">
        <v>489.0</v>
      </c>
      <c r="L779" s="1">
        <f t="shared" si="1"/>
        <v>0.7159590044</v>
      </c>
      <c r="M779" s="1" t="s">
        <v>4439</v>
      </c>
      <c r="N779" s="1">
        <v>3220.0</v>
      </c>
      <c r="O779" s="1">
        <v>0.0</v>
      </c>
      <c r="P779" s="1">
        <v>372.0</v>
      </c>
    </row>
    <row r="780">
      <c r="A780" s="1" t="s">
        <v>4440</v>
      </c>
      <c r="B780" s="1">
        <v>20875.0</v>
      </c>
      <c r="C780" s="1" t="s">
        <v>4441</v>
      </c>
      <c r="D780" s="2" t="s">
        <v>4442</v>
      </c>
      <c r="E780" s="1" t="s">
        <v>4443</v>
      </c>
      <c r="F780" s="1" t="s">
        <v>4444</v>
      </c>
      <c r="G780" s="1">
        <v>82.0</v>
      </c>
      <c r="H780" s="1" t="s">
        <v>21</v>
      </c>
      <c r="I780" s="1">
        <v>607.0</v>
      </c>
      <c r="J780" s="1">
        <v>2816.0</v>
      </c>
      <c r="K780" s="1">
        <v>2802.0</v>
      </c>
      <c r="L780" s="1">
        <f t="shared" si="1"/>
        <v>0.9950284091</v>
      </c>
      <c r="M780" s="1" t="s">
        <v>4445</v>
      </c>
      <c r="N780" s="1">
        <v>1577.0</v>
      </c>
      <c r="O780" s="1">
        <v>0.0</v>
      </c>
      <c r="P780" s="1">
        <v>25.0</v>
      </c>
    </row>
    <row r="781">
      <c r="A781" s="1" t="s">
        <v>4446</v>
      </c>
      <c r="B781" s="1">
        <v>20825.0</v>
      </c>
      <c r="C781" s="1" t="s">
        <v>4447</v>
      </c>
      <c r="D781" s="2" t="s">
        <v>4448</v>
      </c>
      <c r="E781" s="1" t="s">
        <v>4449</v>
      </c>
      <c r="F781" s="1" t="s">
        <v>4450</v>
      </c>
      <c r="G781" s="1">
        <v>17.0</v>
      </c>
      <c r="H781" s="1" t="s">
        <v>60</v>
      </c>
      <c r="I781" s="1">
        <v>71.0</v>
      </c>
      <c r="J781" s="1">
        <v>540.0</v>
      </c>
      <c r="K781" s="1">
        <v>451.0</v>
      </c>
      <c r="L781" s="1">
        <f t="shared" si="1"/>
        <v>0.8351851852</v>
      </c>
      <c r="M781" s="1" t="s">
        <v>4451</v>
      </c>
      <c r="N781" s="1">
        <v>1142.0</v>
      </c>
      <c r="O781" s="1">
        <v>0.0</v>
      </c>
      <c r="P781" s="1">
        <v>255.0</v>
      </c>
    </row>
    <row r="782">
      <c r="A782" s="1" t="s">
        <v>4452</v>
      </c>
      <c r="B782" s="1">
        <v>20822.0</v>
      </c>
      <c r="C782" s="1" t="s">
        <v>4453</v>
      </c>
      <c r="D782" s="2" t="s">
        <v>4454</v>
      </c>
      <c r="E782" s="1" t="s">
        <v>4455</v>
      </c>
      <c r="F782" s="1" t="s">
        <v>4456</v>
      </c>
      <c r="G782" s="1">
        <v>0.0</v>
      </c>
      <c r="I782" s="1">
        <v>50.0</v>
      </c>
      <c r="J782" s="1">
        <v>413.0</v>
      </c>
      <c r="K782" s="1">
        <v>351.0</v>
      </c>
      <c r="L782" s="1">
        <f t="shared" si="1"/>
        <v>0.8498789346</v>
      </c>
      <c r="N782" s="1">
        <v>1846.0</v>
      </c>
      <c r="O782" s="1">
        <v>0.0</v>
      </c>
    </row>
    <row r="783">
      <c r="A783" s="1" t="s">
        <v>4457</v>
      </c>
      <c r="B783" s="1">
        <v>20803.0</v>
      </c>
      <c r="C783" s="1" t="s">
        <v>4458</v>
      </c>
      <c r="D783" s="2" t="s">
        <v>4459</v>
      </c>
      <c r="E783" s="1" t="s">
        <v>4460</v>
      </c>
      <c r="F783" s="1" t="s">
        <v>4461</v>
      </c>
      <c r="G783" s="1">
        <v>0.0</v>
      </c>
      <c r="H783" s="1" t="s">
        <v>84</v>
      </c>
      <c r="I783" s="1">
        <v>10512.0</v>
      </c>
      <c r="J783" s="1">
        <v>3067.0</v>
      </c>
      <c r="K783" s="1">
        <v>2561.0</v>
      </c>
      <c r="L783" s="1">
        <f t="shared" si="1"/>
        <v>0.8350179328</v>
      </c>
      <c r="N783" s="1">
        <v>1362.0</v>
      </c>
      <c r="O783" s="1">
        <v>0.0</v>
      </c>
    </row>
    <row r="784">
      <c r="A784" s="1" t="s">
        <v>4462</v>
      </c>
      <c r="B784" s="1">
        <v>20790.0</v>
      </c>
      <c r="C784" s="1" t="s">
        <v>4463</v>
      </c>
      <c r="D784" s="2" t="s">
        <v>4464</v>
      </c>
      <c r="E784" s="1" t="s">
        <v>4465</v>
      </c>
      <c r="F784" s="1" t="s">
        <v>4466</v>
      </c>
      <c r="G784" s="1">
        <v>424.0</v>
      </c>
      <c r="H784" s="1" t="s">
        <v>207</v>
      </c>
      <c r="I784" s="1">
        <v>1955.0</v>
      </c>
      <c r="J784" s="1">
        <v>3461.0</v>
      </c>
      <c r="K784" s="1">
        <v>3135.0</v>
      </c>
      <c r="L784" s="1">
        <f t="shared" si="1"/>
        <v>0.9058075701</v>
      </c>
      <c r="M784" s="1" t="s">
        <v>4467</v>
      </c>
      <c r="N784" s="1">
        <v>1547.0</v>
      </c>
      <c r="O784" s="1">
        <v>0.0</v>
      </c>
      <c r="P784" s="1">
        <v>6.0</v>
      </c>
    </row>
    <row r="785">
      <c r="A785" s="1" t="s">
        <v>4468</v>
      </c>
      <c r="B785" s="1">
        <v>20783.0</v>
      </c>
      <c r="C785" s="1" t="s">
        <v>4469</v>
      </c>
      <c r="D785" s="2" t="s">
        <v>4470</v>
      </c>
      <c r="E785" s="1" t="s">
        <v>4471</v>
      </c>
      <c r="F785" s="1" t="s">
        <v>4472</v>
      </c>
      <c r="G785" s="1">
        <v>3.0</v>
      </c>
      <c r="H785" s="1" t="s">
        <v>60</v>
      </c>
      <c r="I785" s="1">
        <v>466.0</v>
      </c>
      <c r="J785" s="1">
        <v>96.0</v>
      </c>
      <c r="K785" s="1">
        <v>65.0</v>
      </c>
      <c r="L785" s="1">
        <f t="shared" si="1"/>
        <v>0.6770833333</v>
      </c>
      <c r="M785" s="1" t="s">
        <v>4473</v>
      </c>
      <c r="N785" s="1">
        <v>1525.0</v>
      </c>
      <c r="O785" s="1">
        <v>0.0</v>
      </c>
      <c r="P785" s="1">
        <v>887.0</v>
      </c>
    </row>
    <row r="786">
      <c r="A786" s="1" t="s">
        <v>4474</v>
      </c>
      <c r="B786" s="1">
        <v>20773.0</v>
      </c>
      <c r="C786" s="1" t="s">
        <v>4475</v>
      </c>
      <c r="D786" s="2" t="s">
        <v>4476</v>
      </c>
      <c r="E786" s="1" t="s">
        <v>4477</v>
      </c>
      <c r="F786" s="1" t="s">
        <v>4478</v>
      </c>
      <c r="G786" s="1">
        <v>0.0</v>
      </c>
      <c r="I786" s="1">
        <v>114.0</v>
      </c>
      <c r="J786" s="1">
        <v>80.0</v>
      </c>
      <c r="K786" s="1">
        <v>48.0</v>
      </c>
      <c r="L786" s="1">
        <f t="shared" si="1"/>
        <v>0.6</v>
      </c>
      <c r="N786" s="1">
        <v>4110.0</v>
      </c>
      <c r="O786" s="1">
        <v>0.0</v>
      </c>
    </row>
    <row r="787">
      <c r="A787" s="1" t="s">
        <v>4479</v>
      </c>
      <c r="B787" s="1">
        <v>20764.0</v>
      </c>
      <c r="C787" s="1" t="s">
        <v>4480</v>
      </c>
      <c r="D787" s="2" t="s">
        <v>4481</v>
      </c>
      <c r="E787" s="1" t="s">
        <v>4482</v>
      </c>
      <c r="F787" s="1" t="s">
        <v>4483</v>
      </c>
      <c r="G787" s="1">
        <v>153.0</v>
      </c>
      <c r="H787" s="1" t="s">
        <v>77</v>
      </c>
      <c r="I787" s="1">
        <v>123.0</v>
      </c>
      <c r="J787" s="1">
        <v>304.0</v>
      </c>
      <c r="K787" s="1">
        <v>302.0</v>
      </c>
      <c r="L787" s="1">
        <f t="shared" si="1"/>
        <v>0.9934210526</v>
      </c>
      <c r="M787" s="1" t="s">
        <v>4484</v>
      </c>
      <c r="N787" s="1">
        <v>1984.0</v>
      </c>
      <c r="O787" s="1">
        <v>0.0</v>
      </c>
      <c r="P787" s="1">
        <v>3.0</v>
      </c>
    </row>
    <row r="788">
      <c r="A788" s="1" t="s">
        <v>4485</v>
      </c>
      <c r="B788" s="1">
        <v>20734.0</v>
      </c>
      <c r="C788" s="1" t="s">
        <v>4486</v>
      </c>
      <c r="D788" s="2" t="s">
        <v>4487</v>
      </c>
      <c r="E788" s="1" t="s">
        <v>4488</v>
      </c>
      <c r="F788" s="1" t="s">
        <v>4489</v>
      </c>
      <c r="G788" s="1">
        <v>21.0</v>
      </c>
      <c r="H788" s="1" t="s">
        <v>77</v>
      </c>
      <c r="I788" s="1">
        <v>768.0</v>
      </c>
      <c r="J788" s="1">
        <v>1869.0</v>
      </c>
      <c r="K788" s="1">
        <v>1403.0</v>
      </c>
      <c r="L788" s="1">
        <f t="shared" si="1"/>
        <v>0.7506688068</v>
      </c>
      <c r="M788" s="1" t="s">
        <v>4490</v>
      </c>
      <c r="N788" s="1">
        <v>1603.0</v>
      </c>
      <c r="O788" s="1">
        <v>0.0</v>
      </c>
      <c r="P788" s="1">
        <v>245.0</v>
      </c>
    </row>
    <row r="789">
      <c r="A789" s="1" t="s">
        <v>4491</v>
      </c>
      <c r="B789" s="1">
        <v>20729.0</v>
      </c>
      <c r="C789" s="1" t="s">
        <v>4492</v>
      </c>
      <c r="D789" s="2" t="s">
        <v>4493</v>
      </c>
      <c r="E789" s="1" t="s">
        <v>4494</v>
      </c>
      <c r="F789" s="1" t="s">
        <v>4495</v>
      </c>
      <c r="G789" s="1">
        <v>0.0</v>
      </c>
      <c r="H789" s="1" t="s">
        <v>402</v>
      </c>
      <c r="I789" s="1">
        <v>277.0</v>
      </c>
      <c r="J789" s="1">
        <v>111.0</v>
      </c>
      <c r="K789" s="1">
        <v>111.0</v>
      </c>
      <c r="L789" s="1">
        <f t="shared" si="1"/>
        <v>1</v>
      </c>
      <c r="N789" s="1">
        <v>4021.0</v>
      </c>
      <c r="O789" s="1">
        <v>0.0</v>
      </c>
    </row>
    <row r="790">
      <c r="A790" s="1" t="s">
        <v>4496</v>
      </c>
      <c r="B790" s="1">
        <v>20703.0</v>
      </c>
      <c r="C790" s="1" t="s">
        <v>4497</v>
      </c>
      <c r="D790" s="2" t="s">
        <v>4498</v>
      </c>
      <c r="E790" s="1" t="s">
        <v>4499</v>
      </c>
      <c r="F790" s="1" t="s">
        <v>4500</v>
      </c>
      <c r="G790" s="1">
        <v>0.0</v>
      </c>
      <c r="H790" s="1" t="s">
        <v>60</v>
      </c>
      <c r="I790" s="1">
        <v>849.0</v>
      </c>
      <c r="J790" s="1">
        <v>1731.0</v>
      </c>
      <c r="K790" s="1">
        <v>1530.0</v>
      </c>
      <c r="L790" s="1">
        <f t="shared" si="1"/>
        <v>0.883882149</v>
      </c>
      <c r="N790" s="1">
        <v>4733.0</v>
      </c>
      <c r="O790" s="1">
        <v>0.0</v>
      </c>
    </row>
    <row r="791">
      <c r="A791" s="1" t="s">
        <v>4501</v>
      </c>
      <c r="B791" s="1">
        <v>20702.0</v>
      </c>
      <c r="C791" s="1" t="s">
        <v>4502</v>
      </c>
      <c r="D791" s="2" t="s">
        <v>4503</v>
      </c>
      <c r="E791" s="1" t="s">
        <v>4504</v>
      </c>
      <c r="F791" s="1" t="s">
        <v>4505</v>
      </c>
      <c r="G791" s="1">
        <v>0.0</v>
      </c>
      <c r="H791" s="1" t="s">
        <v>360</v>
      </c>
      <c r="I791" s="1">
        <v>32.0</v>
      </c>
      <c r="J791" s="1">
        <v>0.0</v>
      </c>
      <c r="K791" s="1">
        <v>0.0</v>
      </c>
      <c r="L791" s="1" t="str">
        <f t="shared" si="1"/>
        <v/>
      </c>
      <c r="N791" s="1">
        <v>647.0</v>
      </c>
      <c r="O791" s="1">
        <v>0.0</v>
      </c>
    </row>
    <row r="792">
      <c r="A792" s="1" t="s">
        <v>4506</v>
      </c>
      <c r="B792" s="1">
        <v>20688.0</v>
      </c>
      <c r="C792" s="1" t="s">
        <v>4507</v>
      </c>
      <c r="D792" s="2" t="s">
        <v>4508</v>
      </c>
      <c r="E792" s="1" t="s">
        <v>4509</v>
      </c>
      <c r="F792" s="1" t="s">
        <v>4510</v>
      </c>
      <c r="G792" s="1">
        <v>86.0</v>
      </c>
      <c r="H792" s="1" t="s">
        <v>84</v>
      </c>
      <c r="I792" s="1">
        <v>420.0</v>
      </c>
      <c r="J792" s="1">
        <v>4524.0</v>
      </c>
      <c r="K792" s="1">
        <v>4489.0</v>
      </c>
      <c r="L792" s="1">
        <f t="shared" si="1"/>
        <v>0.9922634836</v>
      </c>
      <c r="M792" s="1" t="s">
        <v>4511</v>
      </c>
      <c r="N792" s="1">
        <v>3307.0</v>
      </c>
      <c r="O792" s="1">
        <v>0.0</v>
      </c>
      <c r="P792" s="1">
        <v>28.0</v>
      </c>
    </row>
    <row r="793">
      <c r="A793" s="1" t="s">
        <v>4512</v>
      </c>
      <c r="B793" s="1">
        <v>20687.0</v>
      </c>
      <c r="C793" s="1" t="s">
        <v>4513</v>
      </c>
      <c r="D793" s="2" t="s">
        <v>4514</v>
      </c>
      <c r="E793" s="1" t="s">
        <v>4515</v>
      </c>
      <c r="F793" s="1" t="s">
        <v>4516</v>
      </c>
      <c r="G793" s="1">
        <v>0.0</v>
      </c>
      <c r="H793" s="1" t="s">
        <v>630</v>
      </c>
      <c r="I793" s="1">
        <v>145.0</v>
      </c>
      <c r="J793" s="1">
        <v>0.0</v>
      </c>
      <c r="K793" s="1">
        <v>0.0</v>
      </c>
      <c r="L793" s="1" t="str">
        <f t="shared" si="1"/>
        <v/>
      </c>
      <c r="N793" s="1">
        <v>2087.0</v>
      </c>
      <c r="O793" s="1">
        <v>0.0</v>
      </c>
    </row>
    <row r="794">
      <c r="A794" s="1" t="s">
        <v>4517</v>
      </c>
      <c r="B794" s="1">
        <v>20684.0</v>
      </c>
      <c r="C794" s="1" t="s">
        <v>4518</v>
      </c>
      <c r="D794" s="2" t="s">
        <v>4519</v>
      </c>
      <c r="E794" s="1" t="s">
        <v>4520</v>
      </c>
      <c r="F794" s="1" t="s">
        <v>4521</v>
      </c>
      <c r="G794" s="1">
        <v>115.0</v>
      </c>
      <c r="H794" s="1" t="s">
        <v>77</v>
      </c>
      <c r="I794" s="1">
        <v>3513.0</v>
      </c>
      <c r="J794" s="1">
        <v>3387.0</v>
      </c>
      <c r="K794" s="1">
        <v>3318.0</v>
      </c>
      <c r="L794" s="1">
        <f t="shared" si="1"/>
        <v>0.9796279894</v>
      </c>
      <c r="M794" s="1" t="s">
        <v>4522</v>
      </c>
      <c r="N794" s="1">
        <v>2572.0</v>
      </c>
      <c r="O794" s="1">
        <v>0.0</v>
      </c>
      <c r="P794" s="1">
        <v>3.0</v>
      </c>
    </row>
    <row r="795">
      <c r="A795" s="1" t="s">
        <v>4523</v>
      </c>
      <c r="B795" s="1">
        <v>20655.0</v>
      </c>
      <c r="C795" s="1" t="s">
        <v>4524</v>
      </c>
      <c r="D795" s="2" t="s">
        <v>4525</v>
      </c>
      <c r="E795" s="1" t="s">
        <v>4526</v>
      </c>
      <c r="F795" s="1" t="s">
        <v>4527</v>
      </c>
      <c r="G795" s="1">
        <v>123.0</v>
      </c>
      <c r="H795" s="1" t="s">
        <v>4528</v>
      </c>
      <c r="I795" s="1">
        <v>6087.0</v>
      </c>
      <c r="J795" s="1">
        <v>4771.0</v>
      </c>
      <c r="K795" s="1">
        <v>4755.0</v>
      </c>
      <c r="L795" s="1">
        <f t="shared" si="1"/>
        <v>0.9966464054</v>
      </c>
      <c r="M795" s="1" t="s">
        <v>4529</v>
      </c>
      <c r="N795" s="1">
        <v>4246.0</v>
      </c>
      <c r="O795" s="1">
        <v>0.0</v>
      </c>
      <c r="P795" s="1">
        <v>10.0</v>
      </c>
    </row>
    <row r="796">
      <c r="A796" s="1" t="s">
        <v>4530</v>
      </c>
      <c r="B796" s="1">
        <v>20605.0</v>
      </c>
      <c r="C796" s="1" t="s">
        <v>4531</v>
      </c>
      <c r="D796" s="2" t="s">
        <v>4532</v>
      </c>
      <c r="E796" s="1" t="s">
        <v>4533</v>
      </c>
      <c r="F796" s="1" t="s">
        <v>4534</v>
      </c>
      <c r="G796" s="1">
        <v>0.0</v>
      </c>
      <c r="H796" s="1" t="s">
        <v>84</v>
      </c>
      <c r="I796" s="1">
        <v>512.0</v>
      </c>
      <c r="J796" s="1">
        <v>198.0</v>
      </c>
      <c r="K796" s="1">
        <v>196.0</v>
      </c>
      <c r="L796" s="1">
        <f t="shared" si="1"/>
        <v>0.9898989899</v>
      </c>
      <c r="N796" s="1">
        <v>2231.0</v>
      </c>
      <c r="O796" s="1">
        <v>0.0</v>
      </c>
    </row>
    <row r="797">
      <c r="A797" s="1" t="s">
        <v>4535</v>
      </c>
      <c r="B797" s="1">
        <v>20595.0</v>
      </c>
      <c r="C797" s="1" t="s">
        <v>4536</v>
      </c>
      <c r="D797" s="2" t="s">
        <v>4537</v>
      </c>
      <c r="E797" s="1" t="s">
        <v>4538</v>
      </c>
      <c r="F797" s="1" t="s">
        <v>4539</v>
      </c>
      <c r="G797" s="1">
        <v>75.0</v>
      </c>
      <c r="H797" s="1" t="s">
        <v>156</v>
      </c>
      <c r="I797" s="1">
        <v>20.0</v>
      </c>
      <c r="J797" s="1">
        <v>0.0</v>
      </c>
      <c r="K797" s="1">
        <v>0.0</v>
      </c>
      <c r="L797" s="1" t="str">
        <f t="shared" si="1"/>
        <v/>
      </c>
      <c r="M797" s="1" t="s">
        <v>4540</v>
      </c>
      <c r="N797" s="1">
        <v>3226.0</v>
      </c>
      <c r="O797" s="1">
        <v>0.0</v>
      </c>
      <c r="P797" s="1">
        <v>65.0</v>
      </c>
    </row>
    <row r="798">
      <c r="A798" s="1" t="s">
        <v>4541</v>
      </c>
      <c r="B798" s="1">
        <v>20595.0</v>
      </c>
      <c r="C798" s="1" t="s">
        <v>4542</v>
      </c>
      <c r="D798" s="2" t="s">
        <v>4543</v>
      </c>
      <c r="E798" s="1" t="s">
        <v>4544</v>
      </c>
      <c r="F798" s="1" t="s">
        <v>4545</v>
      </c>
      <c r="G798" s="1">
        <v>121.0</v>
      </c>
      <c r="H798" s="1" t="s">
        <v>156</v>
      </c>
      <c r="I798" s="1">
        <v>1278.0</v>
      </c>
      <c r="J798" s="1">
        <v>6969.0</v>
      </c>
      <c r="K798" s="1">
        <v>5872.0</v>
      </c>
      <c r="L798" s="1">
        <f t="shared" si="1"/>
        <v>0.8425886067</v>
      </c>
      <c r="M798" s="1" t="s">
        <v>4546</v>
      </c>
      <c r="N798" s="1">
        <v>2548.0</v>
      </c>
      <c r="O798" s="1">
        <v>0.0</v>
      </c>
      <c r="P798" s="1">
        <v>0.0</v>
      </c>
    </row>
    <row r="799">
      <c r="A799" s="1" t="s">
        <v>4547</v>
      </c>
      <c r="B799" s="1">
        <v>20587.0</v>
      </c>
      <c r="C799" s="1" t="s">
        <v>4548</v>
      </c>
      <c r="D799" s="2" t="s">
        <v>4549</v>
      </c>
      <c r="E799" s="1" t="s">
        <v>4550</v>
      </c>
      <c r="F799" s="1" t="s">
        <v>4551</v>
      </c>
      <c r="G799" s="1">
        <v>7.0</v>
      </c>
      <c r="H799" s="1" t="s">
        <v>630</v>
      </c>
      <c r="I799" s="1">
        <v>161.0</v>
      </c>
      <c r="J799" s="1">
        <v>639.0</v>
      </c>
      <c r="K799" s="1">
        <v>609.0</v>
      </c>
      <c r="L799" s="1">
        <f t="shared" si="1"/>
        <v>0.9530516432</v>
      </c>
      <c r="M799" s="1" t="s">
        <v>4552</v>
      </c>
      <c r="N799" s="1">
        <v>2659.0</v>
      </c>
      <c r="O799" s="1">
        <v>0.0</v>
      </c>
      <c r="P799" s="1">
        <v>1009.0</v>
      </c>
    </row>
    <row r="800">
      <c r="A800" s="1" t="s">
        <v>4553</v>
      </c>
      <c r="B800" s="1">
        <v>20581.0</v>
      </c>
      <c r="C800" s="1" t="s">
        <v>4554</v>
      </c>
      <c r="D800" s="2" t="s">
        <v>4555</v>
      </c>
      <c r="E800" s="1" t="s">
        <v>4556</v>
      </c>
      <c r="F800" s="1" t="s">
        <v>4557</v>
      </c>
      <c r="G800" s="1">
        <v>0.0</v>
      </c>
      <c r="I800" s="1">
        <v>0.0</v>
      </c>
      <c r="J800" s="1">
        <v>71.0</v>
      </c>
      <c r="K800" s="1">
        <v>11.0</v>
      </c>
      <c r="L800" s="1">
        <f t="shared" si="1"/>
        <v>0.1549295775</v>
      </c>
      <c r="N800" s="1">
        <v>3724.0</v>
      </c>
      <c r="O800" s="1">
        <v>0.0</v>
      </c>
    </row>
    <row r="801">
      <c r="A801" s="1" t="s">
        <v>4558</v>
      </c>
      <c r="B801" s="1">
        <v>20579.0</v>
      </c>
      <c r="C801" s="1" t="s">
        <v>4559</v>
      </c>
      <c r="D801" s="2" t="s">
        <v>4560</v>
      </c>
      <c r="E801" s="1" t="s">
        <v>4561</v>
      </c>
      <c r="F801" s="1" t="s">
        <v>4562</v>
      </c>
      <c r="G801" s="1">
        <v>124.0</v>
      </c>
      <c r="H801" s="1" t="s">
        <v>21</v>
      </c>
      <c r="I801" s="1">
        <v>5552.0</v>
      </c>
      <c r="J801" s="1">
        <v>9355.0</v>
      </c>
      <c r="K801" s="1">
        <v>6934.0</v>
      </c>
      <c r="L801" s="1">
        <f t="shared" si="1"/>
        <v>0.7412079102</v>
      </c>
      <c r="M801" s="1" t="s">
        <v>4563</v>
      </c>
      <c r="N801" s="1">
        <v>786.0</v>
      </c>
      <c r="O801" s="1">
        <v>0.0</v>
      </c>
      <c r="P801" s="1">
        <v>1.0</v>
      </c>
    </row>
    <row r="802">
      <c r="A802" s="1" t="s">
        <v>4564</v>
      </c>
      <c r="B802" s="1">
        <v>20577.0</v>
      </c>
      <c r="C802" s="1" t="s">
        <v>4565</v>
      </c>
      <c r="D802" s="2" t="s">
        <v>4566</v>
      </c>
      <c r="E802" s="1" t="s">
        <v>4567</v>
      </c>
      <c r="F802" s="1" t="s">
        <v>4568</v>
      </c>
      <c r="G802" s="1">
        <v>40.0</v>
      </c>
      <c r="H802" s="1" t="s">
        <v>84</v>
      </c>
      <c r="I802" s="1">
        <v>184.0</v>
      </c>
      <c r="J802" s="1">
        <v>463.0</v>
      </c>
      <c r="K802" s="1">
        <v>409.0</v>
      </c>
      <c r="L802" s="1">
        <f t="shared" si="1"/>
        <v>0.8833693305</v>
      </c>
      <c r="M802" s="1" t="s">
        <v>4569</v>
      </c>
      <c r="N802" s="1">
        <v>653.0</v>
      </c>
      <c r="O802" s="1">
        <v>0.0</v>
      </c>
      <c r="P802" s="1">
        <v>8.0</v>
      </c>
    </row>
    <row r="803">
      <c r="A803" s="1" t="s">
        <v>4570</v>
      </c>
      <c r="B803" s="1">
        <v>20576.0</v>
      </c>
      <c r="C803" s="1" t="s">
        <v>4571</v>
      </c>
      <c r="D803" s="2" t="s">
        <v>4572</v>
      </c>
      <c r="E803" s="1" t="s">
        <v>4573</v>
      </c>
      <c r="F803" s="1" t="s">
        <v>4574</v>
      </c>
      <c r="G803" s="1">
        <v>24.0</v>
      </c>
      <c r="H803" s="1" t="s">
        <v>77</v>
      </c>
      <c r="I803" s="1">
        <v>127.0</v>
      </c>
      <c r="J803" s="1">
        <v>1320.0</v>
      </c>
      <c r="K803" s="1">
        <v>1037.0</v>
      </c>
      <c r="L803" s="1">
        <f t="shared" si="1"/>
        <v>0.7856060606</v>
      </c>
      <c r="M803" s="1" t="s">
        <v>4575</v>
      </c>
      <c r="N803" s="1">
        <v>3496.0</v>
      </c>
      <c r="O803" s="1">
        <v>0.0</v>
      </c>
      <c r="P803" s="1">
        <v>421.0</v>
      </c>
    </row>
    <row r="804">
      <c r="A804" s="1" t="s">
        <v>4576</v>
      </c>
      <c r="B804" s="1">
        <v>20574.0</v>
      </c>
      <c r="C804" s="1" t="s">
        <v>4577</v>
      </c>
      <c r="D804" s="2" t="s">
        <v>4578</v>
      </c>
      <c r="E804" s="1" t="s">
        <v>4579</v>
      </c>
      <c r="F804" s="1" t="s">
        <v>4580</v>
      </c>
      <c r="G804" s="1">
        <v>1.0</v>
      </c>
      <c r="H804" s="1" t="s">
        <v>360</v>
      </c>
      <c r="I804" s="1">
        <v>692.0</v>
      </c>
      <c r="J804" s="1">
        <v>402.0</v>
      </c>
      <c r="K804" s="1">
        <v>395.0</v>
      </c>
      <c r="L804" s="1">
        <f t="shared" si="1"/>
        <v>0.9825870647</v>
      </c>
      <c r="M804" s="1" t="s">
        <v>4581</v>
      </c>
      <c r="N804" s="1">
        <v>3005.0</v>
      </c>
      <c r="O804" s="1">
        <v>0.0</v>
      </c>
      <c r="P804" s="1">
        <v>2162.0</v>
      </c>
    </row>
    <row r="805">
      <c r="A805" s="1" t="s">
        <v>4582</v>
      </c>
      <c r="B805" s="1">
        <v>20571.0</v>
      </c>
      <c r="C805" s="1" t="s">
        <v>4583</v>
      </c>
      <c r="D805" s="2" t="s">
        <v>4584</v>
      </c>
      <c r="E805" s="1" t="s">
        <v>4585</v>
      </c>
      <c r="F805" s="1" t="s">
        <v>4586</v>
      </c>
      <c r="G805" s="1">
        <v>31.0</v>
      </c>
      <c r="H805" s="1" t="s">
        <v>21</v>
      </c>
      <c r="I805" s="1">
        <v>297.0</v>
      </c>
      <c r="J805" s="1">
        <v>2803.0</v>
      </c>
      <c r="K805" s="1">
        <v>2787.0</v>
      </c>
      <c r="L805" s="1">
        <f t="shared" si="1"/>
        <v>0.9942918302</v>
      </c>
      <c r="M805" s="1" t="s">
        <v>4587</v>
      </c>
      <c r="N805" s="1">
        <v>2824.0</v>
      </c>
      <c r="O805" s="1">
        <v>0.0</v>
      </c>
      <c r="P805" s="1">
        <v>64.0</v>
      </c>
    </row>
    <row r="806">
      <c r="A806" s="1" t="s">
        <v>4588</v>
      </c>
      <c r="B806" s="1">
        <v>20549.0</v>
      </c>
      <c r="C806" s="1" t="s">
        <v>4589</v>
      </c>
      <c r="D806" s="2" t="s">
        <v>4590</v>
      </c>
      <c r="E806" s="1" t="s">
        <v>4591</v>
      </c>
      <c r="F806" s="1" t="s">
        <v>4592</v>
      </c>
      <c r="G806" s="1">
        <v>135.0</v>
      </c>
      <c r="H806" s="1" t="s">
        <v>207</v>
      </c>
      <c r="I806" s="1">
        <v>137.0</v>
      </c>
      <c r="J806" s="1">
        <v>338.0</v>
      </c>
      <c r="K806" s="1">
        <v>257.0</v>
      </c>
      <c r="L806" s="1">
        <f t="shared" si="1"/>
        <v>0.7603550296</v>
      </c>
      <c r="M806" s="1" t="s">
        <v>4593</v>
      </c>
      <c r="N806" s="1">
        <v>1773.0</v>
      </c>
      <c r="O806" s="1">
        <v>0.0</v>
      </c>
      <c r="P806" s="1">
        <v>48.0</v>
      </c>
    </row>
    <row r="807">
      <c r="A807" s="1" t="s">
        <v>4594</v>
      </c>
      <c r="B807" s="1">
        <v>20540.0</v>
      </c>
      <c r="C807" s="1" t="s">
        <v>4595</v>
      </c>
      <c r="D807" s="2" t="s">
        <v>4596</v>
      </c>
      <c r="E807" s="1" t="s">
        <v>4597</v>
      </c>
      <c r="F807" s="1" t="s">
        <v>4598</v>
      </c>
      <c r="G807" s="1">
        <v>0.0</v>
      </c>
      <c r="H807" s="1" t="s">
        <v>77</v>
      </c>
      <c r="I807" s="1">
        <v>51.0</v>
      </c>
      <c r="J807" s="1">
        <v>718.0</v>
      </c>
      <c r="K807" s="1">
        <v>405.0</v>
      </c>
      <c r="L807" s="1">
        <f t="shared" si="1"/>
        <v>0.5640668524</v>
      </c>
      <c r="N807" s="1">
        <v>3974.0</v>
      </c>
      <c r="O807" s="1">
        <v>1.0</v>
      </c>
    </row>
    <row r="808">
      <c r="A808" s="1" t="s">
        <v>4599</v>
      </c>
      <c r="B808" s="1">
        <v>20529.0</v>
      </c>
      <c r="C808" s="1" t="s">
        <v>4600</v>
      </c>
      <c r="D808" s="2" t="s">
        <v>4601</v>
      </c>
      <c r="E808" s="1" t="s">
        <v>4602</v>
      </c>
      <c r="F808" s="1" t="s">
        <v>4603</v>
      </c>
      <c r="G808" s="1">
        <v>0.0</v>
      </c>
      <c r="H808" s="1" t="s">
        <v>143</v>
      </c>
      <c r="I808" s="1">
        <v>254.0</v>
      </c>
      <c r="J808" s="1">
        <v>133.0</v>
      </c>
      <c r="K808" s="1">
        <v>83.0</v>
      </c>
      <c r="L808" s="1">
        <f t="shared" si="1"/>
        <v>0.6240601504</v>
      </c>
      <c r="N808" s="1">
        <v>3176.0</v>
      </c>
      <c r="O808" s="1">
        <v>0.0</v>
      </c>
    </row>
    <row r="809">
      <c r="A809" s="1" t="s">
        <v>4604</v>
      </c>
      <c r="B809" s="1">
        <v>20525.0</v>
      </c>
      <c r="C809" s="1" t="s">
        <v>4605</v>
      </c>
      <c r="D809" s="2" t="s">
        <v>4606</v>
      </c>
      <c r="E809" s="1" t="s">
        <v>4607</v>
      </c>
      <c r="F809" s="1" t="s">
        <v>4608</v>
      </c>
      <c r="G809" s="1">
        <v>0.0</v>
      </c>
      <c r="I809" s="1">
        <v>94.0</v>
      </c>
      <c r="J809" s="1">
        <v>70.0</v>
      </c>
      <c r="K809" s="1">
        <v>62.0</v>
      </c>
      <c r="L809" s="1">
        <f t="shared" si="1"/>
        <v>0.8857142857</v>
      </c>
      <c r="N809" s="1">
        <v>631.0</v>
      </c>
      <c r="O809" s="1">
        <v>0.0</v>
      </c>
    </row>
    <row r="810">
      <c r="A810" s="1" t="s">
        <v>4609</v>
      </c>
      <c r="B810" s="1">
        <v>20524.0</v>
      </c>
      <c r="C810" s="1" t="s">
        <v>4610</v>
      </c>
      <c r="D810" s="2" t="s">
        <v>4611</v>
      </c>
      <c r="E810" s="1" t="s">
        <v>4612</v>
      </c>
      <c r="F810" s="1" t="s">
        <v>4613</v>
      </c>
      <c r="G810" s="1">
        <v>187.0</v>
      </c>
      <c r="H810" s="1" t="s">
        <v>77</v>
      </c>
      <c r="I810" s="1">
        <v>266.0</v>
      </c>
      <c r="J810" s="1">
        <v>1122.0</v>
      </c>
      <c r="K810" s="1">
        <v>1089.0</v>
      </c>
      <c r="L810" s="1">
        <f t="shared" si="1"/>
        <v>0.9705882353</v>
      </c>
      <c r="M810" s="1" t="s">
        <v>4614</v>
      </c>
      <c r="N810" s="1">
        <v>3451.0</v>
      </c>
      <c r="O810" s="1">
        <v>0.0</v>
      </c>
      <c r="P810" s="1">
        <v>27.0</v>
      </c>
    </row>
    <row r="811">
      <c r="A811" s="1" t="s">
        <v>4615</v>
      </c>
      <c r="B811" s="1">
        <v>20496.0</v>
      </c>
      <c r="C811" s="1" t="s">
        <v>4616</v>
      </c>
      <c r="D811" s="2" t="s">
        <v>4617</v>
      </c>
      <c r="E811" s="1" t="s">
        <v>4618</v>
      </c>
      <c r="F811" s="1" t="s">
        <v>4619</v>
      </c>
      <c r="G811" s="1">
        <v>35.0</v>
      </c>
      <c r="H811" s="1" t="s">
        <v>60</v>
      </c>
      <c r="I811" s="1">
        <v>171.0</v>
      </c>
      <c r="J811" s="1">
        <v>569.0</v>
      </c>
      <c r="K811" s="1">
        <v>513.0</v>
      </c>
      <c r="L811" s="1">
        <f t="shared" si="1"/>
        <v>0.9015817223</v>
      </c>
      <c r="M811" s="1" t="s">
        <v>4620</v>
      </c>
      <c r="N811" s="1">
        <v>1300.0</v>
      </c>
      <c r="O811" s="1">
        <v>0.0</v>
      </c>
      <c r="P811" s="1">
        <v>1.0</v>
      </c>
    </row>
    <row r="812">
      <c r="A812" s="1" t="s">
        <v>4621</v>
      </c>
      <c r="B812" s="1">
        <v>20477.0</v>
      </c>
      <c r="C812" s="1" t="s">
        <v>4622</v>
      </c>
      <c r="D812" s="2" t="s">
        <v>4623</v>
      </c>
      <c r="E812" s="1" t="s">
        <v>4624</v>
      </c>
      <c r="F812" s="1" t="s">
        <v>4625</v>
      </c>
      <c r="G812" s="1">
        <v>167.0</v>
      </c>
      <c r="H812" s="1" t="s">
        <v>1274</v>
      </c>
      <c r="I812" s="1">
        <v>555.0</v>
      </c>
      <c r="J812" s="1">
        <v>1228.0</v>
      </c>
      <c r="K812" s="1">
        <v>1150.0</v>
      </c>
      <c r="L812" s="1">
        <f t="shared" si="1"/>
        <v>0.9364820847</v>
      </c>
      <c r="M812" s="1" t="s">
        <v>4626</v>
      </c>
      <c r="N812" s="1">
        <v>2698.0</v>
      </c>
      <c r="O812" s="1">
        <v>0.0</v>
      </c>
      <c r="P812" s="1">
        <v>15.0</v>
      </c>
    </row>
    <row r="813">
      <c r="A813" s="1" t="s">
        <v>4627</v>
      </c>
      <c r="B813" s="1">
        <v>20472.0</v>
      </c>
      <c r="C813" s="1" t="s">
        <v>4628</v>
      </c>
      <c r="D813" s="2" t="s">
        <v>4629</v>
      </c>
      <c r="E813" s="1" t="s">
        <v>4630</v>
      </c>
      <c r="F813" s="1" t="s">
        <v>4631</v>
      </c>
      <c r="G813" s="1">
        <v>57.0</v>
      </c>
      <c r="H813" s="1" t="s">
        <v>77</v>
      </c>
      <c r="I813" s="1">
        <v>500.0</v>
      </c>
      <c r="J813" s="1">
        <v>1347.0</v>
      </c>
      <c r="K813" s="1">
        <v>699.0</v>
      </c>
      <c r="L813" s="1">
        <f t="shared" si="1"/>
        <v>0.5189309577</v>
      </c>
      <c r="M813" s="1" t="s">
        <v>4632</v>
      </c>
      <c r="N813" s="1">
        <v>418.0</v>
      </c>
      <c r="O813" s="1">
        <v>0.0</v>
      </c>
      <c r="P813" s="1">
        <v>12.0</v>
      </c>
    </row>
    <row r="814">
      <c r="A814" s="1" t="s">
        <v>4633</v>
      </c>
      <c r="B814" s="1">
        <v>20413.0</v>
      </c>
      <c r="C814" s="1" t="s">
        <v>4634</v>
      </c>
      <c r="D814" s="2" t="s">
        <v>4635</v>
      </c>
      <c r="E814" s="1" t="s">
        <v>4636</v>
      </c>
      <c r="F814" s="1" t="s">
        <v>4637</v>
      </c>
      <c r="G814" s="1">
        <v>42.0</v>
      </c>
      <c r="H814" s="1" t="s">
        <v>60</v>
      </c>
      <c r="I814" s="1">
        <v>2128.0</v>
      </c>
      <c r="J814" s="1">
        <v>2629.0</v>
      </c>
      <c r="K814" s="1">
        <v>2022.0</v>
      </c>
      <c r="L814" s="1">
        <f t="shared" si="1"/>
        <v>0.7691137315</v>
      </c>
      <c r="M814" s="1" t="s">
        <v>4638</v>
      </c>
      <c r="N814" s="1">
        <v>1097.0</v>
      </c>
      <c r="O814" s="1">
        <v>0.0</v>
      </c>
      <c r="P814" s="1">
        <v>15.0</v>
      </c>
    </row>
    <row r="815">
      <c r="A815" s="1" t="s">
        <v>4639</v>
      </c>
      <c r="B815" s="1">
        <v>20393.0</v>
      </c>
      <c r="C815" s="1" t="s">
        <v>4640</v>
      </c>
      <c r="D815" s="2" t="s">
        <v>4641</v>
      </c>
      <c r="E815" s="1" t="s">
        <v>4642</v>
      </c>
      <c r="F815" s="1" t="s">
        <v>4643</v>
      </c>
      <c r="G815" s="1">
        <v>0.0</v>
      </c>
      <c r="H815" s="1" t="s">
        <v>77</v>
      </c>
      <c r="I815" s="1">
        <v>138.0</v>
      </c>
      <c r="J815" s="1">
        <v>33.0</v>
      </c>
      <c r="K815" s="1">
        <v>17.0</v>
      </c>
      <c r="L815" s="1">
        <f t="shared" si="1"/>
        <v>0.5151515152</v>
      </c>
      <c r="N815" s="1">
        <v>2598.0</v>
      </c>
      <c r="O815" s="1">
        <v>0.0</v>
      </c>
    </row>
    <row r="816">
      <c r="A816" s="1" t="s">
        <v>4644</v>
      </c>
      <c r="B816" s="1">
        <v>20387.0</v>
      </c>
      <c r="C816" s="1" t="s">
        <v>4645</v>
      </c>
      <c r="D816" s="2" t="s">
        <v>4646</v>
      </c>
      <c r="E816" s="1" t="s">
        <v>4647</v>
      </c>
      <c r="F816" s="1" t="s">
        <v>4648</v>
      </c>
      <c r="G816" s="1">
        <v>19.0</v>
      </c>
      <c r="H816" s="1" t="s">
        <v>77</v>
      </c>
      <c r="I816" s="1">
        <v>64.0</v>
      </c>
      <c r="J816" s="1">
        <v>1687.0</v>
      </c>
      <c r="K816" s="1">
        <v>1264.0</v>
      </c>
      <c r="L816" s="1">
        <f t="shared" si="1"/>
        <v>0.7492590397</v>
      </c>
      <c r="M816" s="1" t="s">
        <v>4649</v>
      </c>
      <c r="N816" s="1">
        <v>1632.0</v>
      </c>
      <c r="O816" s="1">
        <v>0.0</v>
      </c>
      <c r="P816" s="1">
        <v>1203.0</v>
      </c>
    </row>
    <row r="817">
      <c r="A817" s="1" t="s">
        <v>4650</v>
      </c>
      <c r="B817" s="1">
        <v>20372.0</v>
      </c>
      <c r="C817" s="1" t="s">
        <v>4651</v>
      </c>
      <c r="D817" s="2" t="s">
        <v>4652</v>
      </c>
      <c r="E817" s="1" t="s">
        <v>4653</v>
      </c>
      <c r="F817" s="1" t="s">
        <v>38</v>
      </c>
      <c r="G817" s="1">
        <v>57.0</v>
      </c>
      <c r="H817" s="1" t="s">
        <v>278</v>
      </c>
      <c r="I817" s="1">
        <v>3332.0</v>
      </c>
      <c r="J817" s="1">
        <v>2663.0</v>
      </c>
      <c r="K817" s="1">
        <v>2250.0</v>
      </c>
      <c r="L817" s="1">
        <f t="shared" si="1"/>
        <v>0.8449117537</v>
      </c>
      <c r="M817" s="1" t="s">
        <v>4654</v>
      </c>
      <c r="N817" s="1">
        <v>1203.0</v>
      </c>
      <c r="O817" s="1">
        <v>0.0</v>
      </c>
      <c r="P817" s="1">
        <v>9.0</v>
      </c>
    </row>
    <row r="818">
      <c r="A818" s="1" t="s">
        <v>4655</v>
      </c>
      <c r="B818" s="1">
        <v>20371.0</v>
      </c>
      <c r="C818" s="1" t="s">
        <v>4656</v>
      </c>
      <c r="D818" s="2" t="s">
        <v>4657</v>
      </c>
      <c r="E818" s="1" t="s">
        <v>4658</v>
      </c>
      <c r="F818" s="1" t="s">
        <v>4659</v>
      </c>
      <c r="G818" s="1">
        <v>9.0</v>
      </c>
      <c r="H818" s="1" t="s">
        <v>156</v>
      </c>
      <c r="I818" s="1">
        <v>2440.0</v>
      </c>
      <c r="J818" s="1">
        <v>3521.0</v>
      </c>
      <c r="K818" s="1">
        <v>3341.0</v>
      </c>
      <c r="L818" s="1">
        <f t="shared" si="1"/>
        <v>0.9488781596</v>
      </c>
      <c r="M818" s="1" t="s">
        <v>4660</v>
      </c>
      <c r="N818" s="1">
        <v>3667.0</v>
      </c>
      <c r="O818" s="1">
        <v>0.0</v>
      </c>
      <c r="P818" s="1">
        <v>106.0</v>
      </c>
    </row>
    <row r="819">
      <c r="A819" s="1" t="s">
        <v>4661</v>
      </c>
      <c r="B819" s="1">
        <v>20369.0</v>
      </c>
      <c r="C819" s="1" t="s">
        <v>4662</v>
      </c>
      <c r="D819" s="2" t="s">
        <v>4663</v>
      </c>
      <c r="E819" s="1" t="s">
        <v>4664</v>
      </c>
      <c r="F819" s="1" t="s">
        <v>4665</v>
      </c>
      <c r="G819" s="1">
        <v>248.0</v>
      </c>
      <c r="H819" s="1" t="s">
        <v>21</v>
      </c>
      <c r="I819" s="1">
        <v>3536.0</v>
      </c>
      <c r="J819" s="1">
        <v>3829.0</v>
      </c>
      <c r="K819" s="1">
        <v>3731.0</v>
      </c>
      <c r="L819" s="1">
        <f t="shared" si="1"/>
        <v>0.9744058501</v>
      </c>
      <c r="M819" s="1" t="s">
        <v>4666</v>
      </c>
      <c r="N819" s="1">
        <v>2234.0</v>
      </c>
      <c r="O819" s="1">
        <v>0.0</v>
      </c>
      <c r="P819" s="1">
        <v>2.0</v>
      </c>
    </row>
    <row r="820">
      <c r="A820" s="1" t="s">
        <v>4667</v>
      </c>
      <c r="B820" s="1">
        <v>20361.0</v>
      </c>
      <c r="C820" s="1" t="s">
        <v>4668</v>
      </c>
      <c r="D820" s="2" t="s">
        <v>4669</v>
      </c>
      <c r="E820" s="1" t="s">
        <v>4670</v>
      </c>
      <c r="F820" s="1" t="s">
        <v>1681</v>
      </c>
      <c r="G820" s="1">
        <v>19.0</v>
      </c>
      <c r="H820" s="1" t="s">
        <v>207</v>
      </c>
      <c r="I820" s="1">
        <v>249.0</v>
      </c>
      <c r="J820" s="1">
        <v>743.0</v>
      </c>
      <c r="K820" s="1">
        <v>396.0</v>
      </c>
      <c r="L820" s="1">
        <f t="shared" si="1"/>
        <v>0.532974428</v>
      </c>
      <c r="M820" s="1" t="s">
        <v>4671</v>
      </c>
      <c r="N820" s="1">
        <v>3067.0</v>
      </c>
      <c r="O820" s="1">
        <v>0.0</v>
      </c>
      <c r="P820" s="1">
        <v>91.0</v>
      </c>
    </row>
    <row r="821">
      <c r="A821" s="1" t="s">
        <v>4672</v>
      </c>
      <c r="B821" s="1">
        <v>20356.0</v>
      </c>
      <c r="C821" s="1" t="s">
        <v>4673</v>
      </c>
      <c r="D821" s="2" t="s">
        <v>4674</v>
      </c>
      <c r="E821" s="1" t="s">
        <v>4675</v>
      </c>
      <c r="F821" s="1" t="s">
        <v>4676</v>
      </c>
      <c r="G821" s="1">
        <v>34.0</v>
      </c>
      <c r="H821" s="1" t="s">
        <v>77</v>
      </c>
      <c r="I821" s="1">
        <v>1289.0</v>
      </c>
      <c r="J821" s="1">
        <v>1844.0</v>
      </c>
      <c r="K821" s="1">
        <v>1791.0</v>
      </c>
      <c r="L821" s="1">
        <f t="shared" si="1"/>
        <v>0.9712581345</v>
      </c>
      <c r="M821" s="1" t="s">
        <v>4677</v>
      </c>
      <c r="N821" s="1">
        <v>4254.0</v>
      </c>
      <c r="O821" s="1">
        <v>0.0</v>
      </c>
      <c r="P821" s="1">
        <v>43.0</v>
      </c>
    </row>
    <row r="822">
      <c r="A822" s="1" t="s">
        <v>4678</v>
      </c>
      <c r="B822" s="1">
        <v>20329.0</v>
      </c>
      <c r="C822" s="1" t="s">
        <v>4679</v>
      </c>
      <c r="D822" s="2" t="s">
        <v>4680</v>
      </c>
      <c r="E822" s="1" t="s">
        <v>4681</v>
      </c>
      <c r="F822" s="1" t="s">
        <v>4682</v>
      </c>
      <c r="G822" s="1">
        <v>2.0</v>
      </c>
      <c r="H822" s="1" t="s">
        <v>60</v>
      </c>
      <c r="I822" s="1">
        <v>46.0</v>
      </c>
      <c r="J822" s="1">
        <v>681.0</v>
      </c>
      <c r="K822" s="1">
        <v>538.0</v>
      </c>
      <c r="L822" s="1">
        <f t="shared" si="1"/>
        <v>0.7900146843</v>
      </c>
      <c r="M822" s="1" t="s">
        <v>4683</v>
      </c>
      <c r="N822" s="1">
        <v>1064.0</v>
      </c>
      <c r="O822" s="1">
        <v>0.0</v>
      </c>
      <c r="P822" s="1">
        <v>356.0</v>
      </c>
    </row>
    <row r="823">
      <c r="A823" s="1" t="s">
        <v>4684</v>
      </c>
      <c r="B823" s="1">
        <v>20324.0</v>
      </c>
      <c r="C823" s="1" t="s">
        <v>4685</v>
      </c>
      <c r="D823" s="2" t="s">
        <v>4686</v>
      </c>
      <c r="E823" s="1" t="s">
        <v>4687</v>
      </c>
      <c r="F823" s="1" t="s">
        <v>4688</v>
      </c>
      <c r="G823" s="1">
        <v>0.0</v>
      </c>
      <c r="I823" s="1">
        <v>26.0</v>
      </c>
      <c r="J823" s="1">
        <v>12.0</v>
      </c>
      <c r="K823" s="1">
        <v>4.0</v>
      </c>
      <c r="L823" s="1">
        <f t="shared" si="1"/>
        <v>0.3333333333</v>
      </c>
      <c r="N823" s="1">
        <v>2269.0</v>
      </c>
      <c r="O823" s="1">
        <v>0.0</v>
      </c>
    </row>
    <row r="824">
      <c r="A824" s="1" t="s">
        <v>4689</v>
      </c>
      <c r="B824" s="1">
        <v>20308.0</v>
      </c>
      <c r="C824" s="1" t="s">
        <v>4690</v>
      </c>
      <c r="D824" s="2" t="s">
        <v>4691</v>
      </c>
      <c r="E824" s="1" t="s">
        <v>4692</v>
      </c>
      <c r="F824" s="1" t="s">
        <v>4693</v>
      </c>
      <c r="G824" s="1">
        <v>0.0</v>
      </c>
      <c r="H824" s="1" t="s">
        <v>60</v>
      </c>
      <c r="I824" s="1">
        <v>25.0</v>
      </c>
      <c r="J824" s="1">
        <v>223.0</v>
      </c>
      <c r="K824" s="1">
        <v>154.0</v>
      </c>
      <c r="L824" s="1">
        <f t="shared" si="1"/>
        <v>0.6905829596</v>
      </c>
      <c r="N824" s="1">
        <v>866.0</v>
      </c>
      <c r="O824" s="1">
        <v>0.0</v>
      </c>
    </row>
    <row r="825">
      <c r="A825" s="1" t="s">
        <v>4694</v>
      </c>
      <c r="B825" s="1">
        <v>20280.0</v>
      </c>
      <c r="C825" s="1" t="s">
        <v>4695</v>
      </c>
      <c r="D825" s="2" t="s">
        <v>4696</v>
      </c>
      <c r="E825" s="1" t="s">
        <v>4697</v>
      </c>
      <c r="F825" s="1" t="s">
        <v>4698</v>
      </c>
      <c r="G825" s="1">
        <v>4.0</v>
      </c>
      <c r="I825" s="1">
        <v>45.0</v>
      </c>
      <c r="J825" s="1">
        <v>66.0</v>
      </c>
      <c r="K825" s="1">
        <v>49.0</v>
      </c>
      <c r="L825" s="1">
        <f t="shared" si="1"/>
        <v>0.7424242424</v>
      </c>
      <c r="M825" s="1" t="s">
        <v>4699</v>
      </c>
      <c r="N825" s="1">
        <v>1342.0</v>
      </c>
      <c r="O825" s="1">
        <v>0.0</v>
      </c>
      <c r="P825" s="1">
        <v>497.0</v>
      </c>
    </row>
    <row r="826">
      <c r="A826" s="1" t="s">
        <v>4700</v>
      </c>
      <c r="B826" s="1">
        <v>20272.0</v>
      </c>
      <c r="C826" s="1" t="s">
        <v>4701</v>
      </c>
      <c r="D826" s="2" t="s">
        <v>4702</v>
      </c>
      <c r="E826" s="1" t="s">
        <v>4703</v>
      </c>
      <c r="F826" s="1" t="s">
        <v>4704</v>
      </c>
      <c r="G826" s="1">
        <v>90.0</v>
      </c>
      <c r="H826" s="1" t="s">
        <v>84</v>
      </c>
      <c r="I826" s="1">
        <v>12293.0</v>
      </c>
      <c r="J826" s="1">
        <v>7831.0</v>
      </c>
      <c r="K826" s="1">
        <v>6609.0</v>
      </c>
      <c r="L826" s="1">
        <f t="shared" si="1"/>
        <v>0.8439535181</v>
      </c>
      <c r="M826" s="1" t="s">
        <v>4705</v>
      </c>
      <c r="N826" s="1">
        <v>2208.0</v>
      </c>
      <c r="O826" s="1">
        <v>0.0</v>
      </c>
      <c r="P826" s="1">
        <v>13.0</v>
      </c>
    </row>
    <row r="827">
      <c r="A827" s="1" t="s">
        <v>4706</v>
      </c>
      <c r="B827" s="1">
        <v>20243.0</v>
      </c>
      <c r="C827" s="1" t="s">
        <v>4707</v>
      </c>
      <c r="D827" s="2" t="s">
        <v>4708</v>
      </c>
      <c r="E827" s="1" t="s">
        <v>4709</v>
      </c>
      <c r="F827" s="1" t="s">
        <v>4710</v>
      </c>
      <c r="G827" s="1">
        <v>3.0</v>
      </c>
      <c r="H827" s="1" t="s">
        <v>4711</v>
      </c>
      <c r="I827" s="1">
        <v>435.0</v>
      </c>
      <c r="J827" s="1">
        <v>350.0</v>
      </c>
      <c r="K827" s="1">
        <v>295.0</v>
      </c>
      <c r="L827" s="1">
        <f t="shared" si="1"/>
        <v>0.8428571429</v>
      </c>
      <c r="M827" s="1" t="s">
        <v>4712</v>
      </c>
      <c r="N827" s="1">
        <v>3301.0</v>
      </c>
      <c r="O827" s="1">
        <v>0.0</v>
      </c>
      <c r="P827" s="1">
        <v>1636.0</v>
      </c>
    </row>
    <row r="828">
      <c r="A828" s="1" t="s">
        <v>4713</v>
      </c>
      <c r="B828" s="1">
        <v>20230.0</v>
      </c>
      <c r="C828" s="1" t="s">
        <v>4714</v>
      </c>
      <c r="D828" s="2" t="s">
        <v>4715</v>
      </c>
      <c r="E828" s="1" t="s">
        <v>4716</v>
      </c>
      <c r="F828" s="1" t="s">
        <v>4717</v>
      </c>
      <c r="G828" s="1">
        <v>1.0</v>
      </c>
      <c r="H828" s="1" t="s">
        <v>77</v>
      </c>
      <c r="I828" s="1">
        <v>164.0</v>
      </c>
      <c r="J828" s="1">
        <v>68.0</v>
      </c>
      <c r="K828" s="1">
        <v>66.0</v>
      </c>
      <c r="L828" s="1">
        <f t="shared" si="1"/>
        <v>0.9705882353</v>
      </c>
      <c r="M828" s="1" t="s">
        <v>4718</v>
      </c>
      <c r="N828" s="1">
        <v>2469.0</v>
      </c>
      <c r="O828" s="1">
        <v>0.0</v>
      </c>
      <c r="P828" s="1">
        <v>2416.0</v>
      </c>
    </row>
    <row r="829">
      <c r="A829" s="1" t="s">
        <v>4719</v>
      </c>
      <c r="B829" s="1">
        <v>20224.0</v>
      </c>
      <c r="C829" s="1" t="s">
        <v>4720</v>
      </c>
      <c r="D829" s="2" t="s">
        <v>4721</v>
      </c>
      <c r="E829" s="1" t="s">
        <v>4722</v>
      </c>
      <c r="F829" s="1" t="s">
        <v>4723</v>
      </c>
      <c r="G829" s="1">
        <v>0.0</v>
      </c>
      <c r="H829" s="1" t="s">
        <v>77</v>
      </c>
      <c r="I829" s="1">
        <v>359.0</v>
      </c>
      <c r="J829" s="1">
        <v>544.0</v>
      </c>
      <c r="K829" s="1">
        <v>544.0</v>
      </c>
      <c r="L829" s="1">
        <f t="shared" si="1"/>
        <v>1</v>
      </c>
      <c r="N829" s="1">
        <v>3049.0</v>
      </c>
      <c r="O829" s="1">
        <v>1.0</v>
      </c>
    </row>
    <row r="830">
      <c r="A830" s="1" t="s">
        <v>4724</v>
      </c>
      <c r="B830" s="1">
        <v>20202.0</v>
      </c>
      <c r="C830" s="1" t="s">
        <v>4725</v>
      </c>
      <c r="D830" s="2" t="s">
        <v>4726</v>
      </c>
      <c r="E830" s="1" t="s">
        <v>4727</v>
      </c>
      <c r="F830" s="1" t="s">
        <v>4728</v>
      </c>
      <c r="G830" s="1">
        <v>87.0</v>
      </c>
      <c r="H830" s="1" t="s">
        <v>77</v>
      </c>
      <c r="I830" s="1">
        <v>5.0</v>
      </c>
      <c r="J830" s="1">
        <v>894.0</v>
      </c>
      <c r="K830" s="1">
        <v>744.0</v>
      </c>
      <c r="L830" s="1">
        <f t="shared" si="1"/>
        <v>0.8322147651</v>
      </c>
      <c r="M830" s="1" t="s">
        <v>4729</v>
      </c>
      <c r="N830" s="1">
        <v>1107.0</v>
      </c>
      <c r="O830" s="1">
        <v>0.0</v>
      </c>
      <c r="P830" s="1">
        <v>7.0</v>
      </c>
    </row>
    <row r="831">
      <c r="A831" s="1" t="s">
        <v>4730</v>
      </c>
      <c r="B831" s="1">
        <v>20201.0</v>
      </c>
      <c r="C831" s="1" t="s">
        <v>4731</v>
      </c>
      <c r="D831" s="2" t="s">
        <v>4732</v>
      </c>
      <c r="E831" s="1" t="s">
        <v>4733</v>
      </c>
      <c r="F831" s="1" t="s">
        <v>4734</v>
      </c>
      <c r="G831" s="1">
        <v>20.0</v>
      </c>
      <c r="H831" s="1" t="s">
        <v>21</v>
      </c>
      <c r="I831" s="1">
        <v>25.0</v>
      </c>
      <c r="J831" s="1">
        <v>1531.0</v>
      </c>
      <c r="K831" s="1">
        <v>891.0</v>
      </c>
      <c r="L831" s="1">
        <f t="shared" si="1"/>
        <v>0.5819725669</v>
      </c>
      <c r="M831" s="1" t="s">
        <v>4735</v>
      </c>
      <c r="N831" s="1">
        <v>1342.0</v>
      </c>
      <c r="O831" s="1">
        <v>0.0</v>
      </c>
      <c r="P831" s="1">
        <v>950.0</v>
      </c>
    </row>
    <row r="832">
      <c r="A832" s="1" t="s">
        <v>4736</v>
      </c>
      <c r="B832" s="1">
        <v>20175.0</v>
      </c>
      <c r="C832" s="1" t="s">
        <v>4737</v>
      </c>
      <c r="D832" s="2" t="s">
        <v>4738</v>
      </c>
      <c r="E832" s="1" t="s">
        <v>4739</v>
      </c>
      <c r="F832" s="1" t="s">
        <v>4740</v>
      </c>
      <c r="G832" s="1">
        <v>20.0</v>
      </c>
      <c r="H832" s="1" t="s">
        <v>77</v>
      </c>
      <c r="I832" s="1">
        <v>53.0</v>
      </c>
      <c r="J832" s="1">
        <v>1612.0</v>
      </c>
      <c r="K832" s="1">
        <v>1532.0</v>
      </c>
      <c r="L832" s="1">
        <f t="shared" si="1"/>
        <v>0.9503722084</v>
      </c>
      <c r="M832" s="1" t="s">
        <v>4741</v>
      </c>
      <c r="N832" s="1">
        <v>2634.0</v>
      </c>
      <c r="O832" s="1">
        <v>0.0</v>
      </c>
      <c r="P832" s="1">
        <v>76.0</v>
      </c>
    </row>
    <row r="833">
      <c r="A833" s="1" t="s">
        <v>4742</v>
      </c>
      <c r="B833" s="1">
        <v>20148.0</v>
      </c>
      <c r="C833" s="1" t="s">
        <v>4743</v>
      </c>
      <c r="D833" s="2" t="s">
        <v>4744</v>
      </c>
      <c r="E833" s="1" t="s">
        <v>4745</v>
      </c>
      <c r="F833" s="1" t="s">
        <v>4746</v>
      </c>
      <c r="G833" s="1">
        <v>71.0</v>
      </c>
      <c r="H833" s="1" t="s">
        <v>207</v>
      </c>
      <c r="I833" s="1">
        <v>1089.0</v>
      </c>
      <c r="J833" s="1">
        <v>904.0</v>
      </c>
      <c r="K833" s="1">
        <v>842.0</v>
      </c>
      <c r="L833" s="1">
        <f t="shared" si="1"/>
        <v>0.9314159292</v>
      </c>
      <c r="M833" s="1" t="s">
        <v>4747</v>
      </c>
      <c r="N833" s="1">
        <v>748.0</v>
      </c>
      <c r="O833" s="1">
        <v>0.0</v>
      </c>
      <c r="P833" s="1">
        <v>18.0</v>
      </c>
    </row>
    <row r="834">
      <c r="A834" s="1" t="s">
        <v>4748</v>
      </c>
      <c r="B834" s="1">
        <v>20139.0</v>
      </c>
      <c r="C834" s="1" t="s">
        <v>4749</v>
      </c>
      <c r="D834" s="2" t="s">
        <v>4750</v>
      </c>
      <c r="E834" s="1" t="s">
        <v>4751</v>
      </c>
      <c r="F834" s="1" t="s">
        <v>4752</v>
      </c>
      <c r="G834" s="1">
        <v>181.0</v>
      </c>
      <c r="H834" s="1" t="s">
        <v>1274</v>
      </c>
      <c r="I834" s="1">
        <v>216.0</v>
      </c>
      <c r="J834" s="1">
        <v>965.0</v>
      </c>
      <c r="K834" s="1">
        <v>918.0</v>
      </c>
      <c r="L834" s="1">
        <f t="shared" si="1"/>
        <v>0.9512953368</v>
      </c>
      <c r="M834" s="1" t="s">
        <v>4753</v>
      </c>
      <c r="N834" s="1">
        <v>2495.0</v>
      </c>
      <c r="O834" s="1">
        <v>1.0</v>
      </c>
      <c r="P834" s="1">
        <v>9.0</v>
      </c>
    </row>
    <row r="835">
      <c r="A835" s="1" t="s">
        <v>4754</v>
      </c>
      <c r="B835" s="1">
        <v>20137.0</v>
      </c>
      <c r="C835" s="1" t="s">
        <v>4755</v>
      </c>
      <c r="D835" s="2" t="s">
        <v>4756</v>
      </c>
      <c r="E835" s="1" t="s">
        <v>4757</v>
      </c>
      <c r="F835" s="1" t="s">
        <v>4758</v>
      </c>
      <c r="G835" s="1">
        <v>123.0</v>
      </c>
      <c r="H835" s="1" t="s">
        <v>77</v>
      </c>
      <c r="I835" s="1">
        <v>290.0</v>
      </c>
      <c r="J835" s="1">
        <v>1138.0</v>
      </c>
      <c r="K835" s="1">
        <v>1072.0</v>
      </c>
      <c r="L835" s="1">
        <f t="shared" si="1"/>
        <v>0.9420035149</v>
      </c>
      <c r="M835" s="1" t="s">
        <v>4759</v>
      </c>
      <c r="N835" s="1">
        <v>3274.0</v>
      </c>
      <c r="O835" s="1">
        <v>0.0</v>
      </c>
      <c r="P835" s="1">
        <v>1001.0</v>
      </c>
    </row>
    <row r="836">
      <c r="A836" s="1" t="s">
        <v>4760</v>
      </c>
      <c r="B836" s="1">
        <v>20127.0</v>
      </c>
      <c r="C836" s="1" t="s">
        <v>4761</v>
      </c>
      <c r="D836" s="2" t="s">
        <v>4762</v>
      </c>
      <c r="E836" s="1" t="s">
        <v>4763</v>
      </c>
      <c r="F836" s="1" t="s">
        <v>4764</v>
      </c>
      <c r="G836" s="1">
        <v>0.0</v>
      </c>
      <c r="I836" s="1">
        <v>80.0</v>
      </c>
      <c r="J836" s="1">
        <v>84.0</v>
      </c>
      <c r="K836" s="1">
        <v>61.0</v>
      </c>
      <c r="L836" s="1">
        <f t="shared" si="1"/>
        <v>0.7261904762</v>
      </c>
      <c r="N836" s="1">
        <v>2949.0</v>
      </c>
      <c r="O836" s="1">
        <v>1.0</v>
      </c>
    </row>
    <row r="837">
      <c r="A837" s="1" t="s">
        <v>4765</v>
      </c>
      <c r="B837" s="1">
        <v>20111.0</v>
      </c>
      <c r="C837" s="1" t="s">
        <v>4766</v>
      </c>
      <c r="D837" s="2" t="s">
        <v>4767</v>
      </c>
      <c r="E837" s="1" t="s">
        <v>4768</v>
      </c>
      <c r="F837" s="1" t="s">
        <v>4769</v>
      </c>
      <c r="G837" s="1">
        <v>104.0</v>
      </c>
      <c r="H837" s="1" t="s">
        <v>84</v>
      </c>
      <c r="I837" s="1">
        <v>3542.0</v>
      </c>
      <c r="J837" s="1">
        <v>1921.0</v>
      </c>
      <c r="K837" s="1">
        <v>1392.0</v>
      </c>
      <c r="L837" s="1">
        <f t="shared" si="1"/>
        <v>0.7246225924</v>
      </c>
      <c r="M837" s="1" t="s">
        <v>4770</v>
      </c>
      <c r="N837" s="1">
        <v>2100.0</v>
      </c>
      <c r="O837" s="1">
        <v>0.0</v>
      </c>
      <c r="P837" s="1">
        <v>7.0</v>
      </c>
    </row>
    <row r="838">
      <c r="A838" s="1" t="s">
        <v>4771</v>
      </c>
      <c r="B838" s="1">
        <v>20100.0</v>
      </c>
      <c r="C838" s="1" t="s">
        <v>4772</v>
      </c>
      <c r="D838" s="2" t="s">
        <v>4773</v>
      </c>
      <c r="E838" s="1" t="s">
        <v>4774</v>
      </c>
      <c r="F838" s="1" t="s">
        <v>4775</v>
      </c>
      <c r="G838" s="1">
        <v>0.0</v>
      </c>
      <c r="H838" s="1" t="s">
        <v>630</v>
      </c>
      <c r="I838" s="1">
        <v>260.0</v>
      </c>
      <c r="J838" s="1">
        <v>0.0</v>
      </c>
      <c r="K838" s="1">
        <v>0.0</v>
      </c>
      <c r="L838" s="1" t="str">
        <f t="shared" si="1"/>
        <v/>
      </c>
      <c r="N838" s="1">
        <v>44.0</v>
      </c>
      <c r="O838" s="1">
        <v>0.0</v>
      </c>
    </row>
    <row r="839">
      <c r="A839" s="1" t="s">
        <v>4776</v>
      </c>
      <c r="B839" s="1">
        <v>20085.0</v>
      </c>
      <c r="C839" s="1" t="s">
        <v>4777</v>
      </c>
      <c r="D839" s="2" t="s">
        <v>4778</v>
      </c>
      <c r="E839" s="1" t="s">
        <v>4779</v>
      </c>
      <c r="F839" s="1" t="s">
        <v>4780</v>
      </c>
      <c r="G839" s="1">
        <v>182.0</v>
      </c>
      <c r="H839" s="1" t="s">
        <v>21</v>
      </c>
      <c r="I839" s="1">
        <v>4188.0</v>
      </c>
      <c r="J839" s="1">
        <v>6342.0</v>
      </c>
      <c r="K839" s="1">
        <v>6312.0</v>
      </c>
      <c r="L839" s="1">
        <f t="shared" si="1"/>
        <v>0.995269631</v>
      </c>
      <c r="M839" s="1" t="s">
        <v>4781</v>
      </c>
      <c r="N839" s="1">
        <v>1954.0</v>
      </c>
      <c r="O839" s="1">
        <v>0.0</v>
      </c>
      <c r="P839" s="1">
        <v>1.0</v>
      </c>
    </row>
    <row r="840">
      <c r="A840" s="1" t="s">
        <v>4782</v>
      </c>
      <c r="B840" s="1">
        <v>20082.0</v>
      </c>
      <c r="C840" s="1" t="s">
        <v>4783</v>
      </c>
      <c r="D840" s="2" t="s">
        <v>4784</v>
      </c>
      <c r="E840" s="1" t="s">
        <v>4785</v>
      </c>
      <c r="F840" s="1" t="s">
        <v>4786</v>
      </c>
      <c r="G840" s="1">
        <v>105.0</v>
      </c>
      <c r="H840" s="1" t="s">
        <v>84</v>
      </c>
      <c r="I840" s="1">
        <v>1338.0</v>
      </c>
      <c r="J840" s="1">
        <v>2068.0</v>
      </c>
      <c r="K840" s="1">
        <v>1963.0</v>
      </c>
      <c r="L840" s="1">
        <f t="shared" si="1"/>
        <v>0.9492263056</v>
      </c>
      <c r="M840" s="1" t="s">
        <v>4787</v>
      </c>
      <c r="N840" s="1">
        <v>2275.0</v>
      </c>
      <c r="O840" s="1">
        <v>0.0</v>
      </c>
      <c r="P840" s="1">
        <v>614.0</v>
      </c>
    </row>
    <row r="841">
      <c r="A841" s="1" t="s">
        <v>4788</v>
      </c>
      <c r="B841" s="1">
        <v>20069.0</v>
      </c>
      <c r="C841" s="1" t="s">
        <v>4789</v>
      </c>
      <c r="D841" s="2" t="s">
        <v>4790</v>
      </c>
      <c r="E841" s="1" t="s">
        <v>4791</v>
      </c>
      <c r="F841" s="1" t="s">
        <v>4792</v>
      </c>
      <c r="G841" s="1">
        <v>9.0</v>
      </c>
      <c r="H841" s="1" t="s">
        <v>77</v>
      </c>
      <c r="I841" s="1">
        <v>649.0</v>
      </c>
      <c r="J841" s="1">
        <v>927.0</v>
      </c>
      <c r="K841" s="1">
        <v>786.0</v>
      </c>
      <c r="L841" s="1">
        <f t="shared" si="1"/>
        <v>0.8478964401</v>
      </c>
      <c r="M841" s="1" t="s">
        <v>4793</v>
      </c>
      <c r="N841" s="1">
        <v>4341.0</v>
      </c>
      <c r="O841" s="1">
        <v>0.0</v>
      </c>
      <c r="P841" s="1">
        <v>297.0</v>
      </c>
    </row>
    <row r="842">
      <c r="A842" s="1" t="s">
        <v>4794</v>
      </c>
      <c r="B842" s="1">
        <v>20069.0</v>
      </c>
      <c r="C842" s="1" t="s">
        <v>4795</v>
      </c>
      <c r="D842" s="2" t="s">
        <v>4796</v>
      </c>
      <c r="E842" s="1" t="s">
        <v>4797</v>
      </c>
      <c r="F842" s="1" t="s">
        <v>4798</v>
      </c>
      <c r="G842" s="1">
        <v>34.0</v>
      </c>
      <c r="H842" s="1" t="s">
        <v>84</v>
      </c>
      <c r="I842" s="1">
        <v>8821.0</v>
      </c>
      <c r="J842" s="1">
        <v>9526.0</v>
      </c>
      <c r="K842" s="1">
        <v>7742.0</v>
      </c>
      <c r="L842" s="1">
        <f t="shared" si="1"/>
        <v>0.8127230737</v>
      </c>
      <c r="M842" s="1" t="s">
        <v>4799</v>
      </c>
      <c r="N842" s="1">
        <v>2674.0</v>
      </c>
      <c r="O842" s="1">
        <v>0.0</v>
      </c>
      <c r="P842" s="1">
        <v>126.0</v>
      </c>
    </row>
    <row r="843">
      <c r="A843" s="1" t="s">
        <v>4800</v>
      </c>
      <c r="B843" s="1">
        <v>20068.0</v>
      </c>
      <c r="C843" s="1" t="s">
        <v>4801</v>
      </c>
      <c r="D843" s="2" t="s">
        <v>4802</v>
      </c>
      <c r="E843" s="1" t="s">
        <v>4803</v>
      </c>
      <c r="F843" s="1" t="s">
        <v>4804</v>
      </c>
      <c r="G843" s="1">
        <v>52.0</v>
      </c>
      <c r="H843" s="1" t="s">
        <v>156</v>
      </c>
      <c r="I843" s="1">
        <v>3729.0</v>
      </c>
      <c r="J843" s="1">
        <v>4371.0</v>
      </c>
      <c r="K843" s="1">
        <v>4300.0</v>
      </c>
      <c r="L843" s="1">
        <f t="shared" si="1"/>
        <v>0.9837565774</v>
      </c>
      <c r="M843" s="1" t="s">
        <v>4805</v>
      </c>
      <c r="N843" s="1">
        <v>2483.0</v>
      </c>
      <c r="O843" s="1">
        <v>0.0</v>
      </c>
      <c r="P843" s="1">
        <v>77.0</v>
      </c>
    </row>
    <row r="844">
      <c r="A844" s="1" t="s">
        <v>4806</v>
      </c>
      <c r="B844" s="1">
        <v>20060.0</v>
      </c>
      <c r="C844" s="1" t="s">
        <v>4807</v>
      </c>
      <c r="D844" s="2" t="s">
        <v>4808</v>
      </c>
      <c r="E844" s="1" t="s">
        <v>4809</v>
      </c>
      <c r="F844" s="1" t="s">
        <v>4810</v>
      </c>
      <c r="G844" s="1">
        <v>63.0</v>
      </c>
      <c r="H844" s="1" t="s">
        <v>207</v>
      </c>
      <c r="I844" s="1">
        <v>130.0</v>
      </c>
      <c r="J844" s="1">
        <v>384.0</v>
      </c>
      <c r="K844" s="1">
        <v>302.0</v>
      </c>
      <c r="L844" s="1">
        <f t="shared" si="1"/>
        <v>0.7864583333</v>
      </c>
      <c r="M844" s="1" t="s">
        <v>4811</v>
      </c>
      <c r="N844" s="1">
        <v>3299.0</v>
      </c>
      <c r="O844" s="1">
        <v>0.0</v>
      </c>
      <c r="P844" s="1">
        <v>683.0</v>
      </c>
    </row>
    <row r="845">
      <c r="A845" s="1" t="s">
        <v>4812</v>
      </c>
      <c r="B845" s="1">
        <v>20053.0</v>
      </c>
      <c r="C845" s="1" t="s">
        <v>4813</v>
      </c>
      <c r="D845" s="2" t="s">
        <v>4814</v>
      </c>
      <c r="E845" s="1" t="s">
        <v>4815</v>
      </c>
      <c r="F845" s="1" t="s">
        <v>4816</v>
      </c>
      <c r="G845" s="1">
        <v>0.0</v>
      </c>
      <c r="H845" s="1" t="s">
        <v>84</v>
      </c>
      <c r="I845" s="1">
        <v>0.0</v>
      </c>
      <c r="J845" s="1">
        <v>0.0</v>
      </c>
      <c r="K845" s="1">
        <v>0.0</v>
      </c>
      <c r="L845" s="1" t="str">
        <f t="shared" si="1"/>
        <v/>
      </c>
      <c r="N845" s="1">
        <v>2892.0</v>
      </c>
      <c r="O845" s="1">
        <v>0.0</v>
      </c>
    </row>
    <row r="846">
      <c r="A846" s="1" t="s">
        <v>4817</v>
      </c>
      <c r="B846" s="1">
        <v>20051.0</v>
      </c>
      <c r="C846" s="1" t="s">
        <v>4818</v>
      </c>
      <c r="D846" s="2" t="s">
        <v>4819</v>
      </c>
      <c r="E846" s="1" t="s">
        <v>4820</v>
      </c>
      <c r="F846" s="1" t="s">
        <v>4821</v>
      </c>
      <c r="G846" s="1">
        <v>58.0</v>
      </c>
      <c r="H846" s="1" t="s">
        <v>21</v>
      </c>
      <c r="I846" s="1">
        <v>771.0</v>
      </c>
      <c r="J846" s="1">
        <v>1700.0</v>
      </c>
      <c r="K846" s="1">
        <v>1657.0</v>
      </c>
      <c r="L846" s="1">
        <f t="shared" si="1"/>
        <v>0.9747058824</v>
      </c>
      <c r="M846" s="1" t="s">
        <v>4822</v>
      </c>
      <c r="N846" s="1">
        <v>2656.0</v>
      </c>
      <c r="O846" s="1">
        <v>0.0</v>
      </c>
      <c r="P846" s="1">
        <v>102.0</v>
      </c>
    </row>
    <row r="847">
      <c r="A847" s="1" t="s">
        <v>4823</v>
      </c>
      <c r="B847" s="1">
        <v>20039.0</v>
      </c>
      <c r="C847" s="1" t="s">
        <v>4824</v>
      </c>
      <c r="D847" s="2" t="s">
        <v>4825</v>
      </c>
      <c r="E847" s="1" t="s">
        <v>4826</v>
      </c>
      <c r="F847" s="1" t="s">
        <v>4827</v>
      </c>
      <c r="G847" s="1">
        <v>0.0</v>
      </c>
      <c r="I847" s="1">
        <v>0.0</v>
      </c>
      <c r="J847" s="1">
        <v>2244.0</v>
      </c>
      <c r="K847" s="1">
        <v>1843.0</v>
      </c>
      <c r="L847" s="1">
        <f t="shared" si="1"/>
        <v>0.8213012478</v>
      </c>
      <c r="N847" s="1">
        <v>2722.0</v>
      </c>
      <c r="O847" s="1">
        <v>0.0</v>
      </c>
    </row>
    <row r="848">
      <c r="A848" s="1" t="s">
        <v>4828</v>
      </c>
      <c r="B848" s="1">
        <v>20032.0</v>
      </c>
      <c r="C848" s="1" t="s">
        <v>4829</v>
      </c>
      <c r="D848" s="2" t="s">
        <v>4830</v>
      </c>
      <c r="E848" s="1" t="s">
        <v>4831</v>
      </c>
      <c r="F848" s="1" t="s">
        <v>4832</v>
      </c>
      <c r="G848" s="1">
        <v>33.0</v>
      </c>
      <c r="H848" s="1" t="s">
        <v>207</v>
      </c>
      <c r="I848" s="1">
        <v>548.0</v>
      </c>
      <c r="J848" s="1">
        <v>1795.0</v>
      </c>
      <c r="K848" s="1">
        <v>1181.0</v>
      </c>
      <c r="L848" s="1">
        <f t="shared" si="1"/>
        <v>0.6579387187</v>
      </c>
      <c r="M848" s="1" t="s">
        <v>4833</v>
      </c>
      <c r="N848" s="1">
        <v>2358.0</v>
      </c>
      <c r="O848" s="1">
        <v>0.0</v>
      </c>
      <c r="P848" s="1">
        <v>32.0</v>
      </c>
    </row>
    <row r="849">
      <c r="A849" s="1" t="s">
        <v>4834</v>
      </c>
      <c r="B849" s="1">
        <v>20009.0</v>
      </c>
      <c r="C849" s="1" t="s">
        <v>4835</v>
      </c>
      <c r="D849" s="2" t="s">
        <v>4836</v>
      </c>
      <c r="E849" s="1" t="s">
        <v>4837</v>
      </c>
      <c r="F849" s="1" t="s">
        <v>4838</v>
      </c>
      <c r="G849" s="1">
        <v>0.0</v>
      </c>
      <c r="I849" s="1">
        <v>39.0</v>
      </c>
      <c r="J849" s="1">
        <v>75.0</v>
      </c>
      <c r="K849" s="1">
        <v>75.0</v>
      </c>
      <c r="L849" s="1">
        <f t="shared" si="1"/>
        <v>1</v>
      </c>
      <c r="N849" s="1">
        <v>2565.0</v>
      </c>
      <c r="O849" s="1">
        <v>0.0</v>
      </c>
    </row>
    <row r="850">
      <c r="A850" s="1" t="s">
        <v>4839</v>
      </c>
      <c r="B850" s="1">
        <v>19983.0</v>
      </c>
      <c r="C850" s="1" t="s">
        <v>4840</v>
      </c>
      <c r="D850" s="2" t="s">
        <v>4841</v>
      </c>
      <c r="E850" s="1" t="s">
        <v>4842</v>
      </c>
      <c r="F850" s="1" t="s">
        <v>4843</v>
      </c>
      <c r="G850" s="1">
        <v>83.0</v>
      </c>
      <c r="H850" s="1" t="s">
        <v>1274</v>
      </c>
      <c r="I850" s="1">
        <v>1348.0</v>
      </c>
      <c r="J850" s="1">
        <v>2002.0</v>
      </c>
      <c r="K850" s="1">
        <v>2002.0</v>
      </c>
      <c r="L850" s="1">
        <f t="shared" si="1"/>
        <v>1</v>
      </c>
      <c r="M850" s="1" t="s">
        <v>4844</v>
      </c>
      <c r="N850" s="1">
        <v>3828.0</v>
      </c>
      <c r="O850" s="1">
        <v>0.0</v>
      </c>
      <c r="P850" s="1">
        <v>278.0</v>
      </c>
    </row>
    <row r="851">
      <c r="A851" s="1" t="s">
        <v>4845</v>
      </c>
      <c r="B851" s="1">
        <v>19980.0</v>
      </c>
      <c r="C851" s="1" t="s">
        <v>4846</v>
      </c>
      <c r="D851" s="2" t="s">
        <v>4847</v>
      </c>
      <c r="E851" s="1" t="s">
        <v>4848</v>
      </c>
      <c r="F851" s="1" t="s">
        <v>4849</v>
      </c>
      <c r="G851" s="1">
        <v>3.0</v>
      </c>
      <c r="H851" s="1" t="s">
        <v>1776</v>
      </c>
      <c r="I851" s="1">
        <v>241.0</v>
      </c>
      <c r="J851" s="1">
        <v>2212.0</v>
      </c>
      <c r="K851" s="1">
        <v>1308.0</v>
      </c>
      <c r="L851" s="1">
        <f t="shared" si="1"/>
        <v>0.5913200723</v>
      </c>
      <c r="M851" s="1" t="s">
        <v>4850</v>
      </c>
      <c r="N851" s="1">
        <v>3846.0</v>
      </c>
      <c r="O851" s="1">
        <v>1.0</v>
      </c>
      <c r="P851" s="1">
        <v>2681.0</v>
      </c>
    </row>
    <row r="852">
      <c r="A852" s="1" t="s">
        <v>4851</v>
      </c>
      <c r="B852" s="1">
        <v>19956.0</v>
      </c>
      <c r="C852" s="1" t="s">
        <v>4852</v>
      </c>
      <c r="D852" s="2" t="s">
        <v>4853</v>
      </c>
      <c r="E852" s="1" t="s">
        <v>4854</v>
      </c>
      <c r="F852" s="1" t="s">
        <v>4855</v>
      </c>
      <c r="G852" s="1">
        <v>31.0</v>
      </c>
      <c r="H852" s="1" t="s">
        <v>21</v>
      </c>
      <c r="I852" s="1">
        <v>677.0</v>
      </c>
      <c r="J852" s="1">
        <v>1121.0</v>
      </c>
      <c r="K852" s="1">
        <v>741.0</v>
      </c>
      <c r="L852" s="1">
        <f t="shared" si="1"/>
        <v>0.6610169492</v>
      </c>
      <c r="M852" s="1" t="s">
        <v>4856</v>
      </c>
      <c r="N852" s="1">
        <v>2462.0</v>
      </c>
      <c r="O852" s="1">
        <v>0.0</v>
      </c>
      <c r="P852" s="1">
        <v>69.0</v>
      </c>
    </row>
    <row r="853">
      <c r="A853" s="1" t="s">
        <v>4857</v>
      </c>
      <c r="B853" s="1">
        <v>19954.0</v>
      </c>
      <c r="C853" s="1" t="s">
        <v>4858</v>
      </c>
      <c r="D853" s="2" t="s">
        <v>4859</v>
      </c>
      <c r="E853" s="1" t="s">
        <v>4860</v>
      </c>
      <c r="F853" s="1" t="s">
        <v>1651</v>
      </c>
      <c r="G853" s="1">
        <v>40.0</v>
      </c>
      <c r="H853" s="1" t="s">
        <v>60</v>
      </c>
      <c r="I853" s="1">
        <v>5990.0</v>
      </c>
      <c r="J853" s="1">
        <v>3425.0</v>
      </c>
      <c r="K853" s="1">
        <v>2586.0</v>
      </c>
      <c r="L853" s="1">
        <f t="shared" si="1"/>
        <v>0.7550364964</v>
      </c>
      <c r="M853" s="1" t="s">
        <v>4861</v>
      </c>
      <c r="N853" s="1">
        <v>1400.0</v>
      </c>
      <c r="O853" s="1">
        <v>0.0</v>
      </c>
      <c r="P853" s="1">
        <v>14.0</v>
      </c>
    </row>
    <row r="854">
      <c r="A854" s="1" t="s">
        <v>4862</v>
      </c>
      <c r="B854" s="1">
        <v>19947.0</v>
      </c>
      <c r="C854" s="1" t="s">
        <v>4863</v>
      </c>
      <c r="D854" s="2" t="s">
        <v>4864</v>
      </c>
      <c r="E854" s="1" t="s">
        <v>4865</v>
      </c>
      <c r="F854" s="1" t="s">
        <v>4866</v>
      </c>
      <c r="G854" s="1">
        <v>37.0</v>
      </c>
      <c r="H854" s="1" t="s">
        <v>60</v>
      </c>
      <c r="I854" s="1">
        <v>1811.0</v>
      </c>
      <c r="J854" s="1">
        <v>4731.0</v>
      </c>
      <c r="K854" s="1">
        <v>4228.0</v>
      </c>
      <c r="L854" s="1">
        <f t="shared" si="1"/>
        <v>0.8936799831</v>
      </c>
      <c r="M854" s="1" t="s">
        <v>4867</v>
      </c>
      <c r="N854" s="1">
        <v>4871.0</v>
      </c>
      <c r="O854" s="1">
        <v>0.0</v>
      </c>
      <c r="P854" s="1">
        <v>24.0</v>
      </c>
    </row>
    <row r="855">
      <c r="A855" s="1" t="s">
        <v>4868</v>
      </c>
      <c r="B855" s="1">
        <v>19946.0</v>
      </c>
      <c r="C855" s="1" t="s">
        <v>4869</v>
      </c>
      <c r="D855" s="2" t="s">
        <v>4870</v>
      </c>
      <c r="E855" s="1" t="s">
        <v>4871</v>
      </c>
      <c r="F855" s="1" t="s">
        <v>4872</v>
      </c>
      <c r="G855" s="1">
        <v>1.0</v>
      </c>
      <c r="H855" s="1" t="s">
        <v>143</v>
      </c>
      <c r="I855" s="1">
        <v>42.0</v>
      </c>
      <c r="J855" s="1">
        <v>72.0</v>
      </c>
      <c r="K855" s="1">
        <v>28.0</v>
      </c>
      <c r="L855" s="1">
        <f t="shared" si="1"/>
        <v>0.3888888889</v>
      </c>
      <c r="M855" s="1" t="s">
        <v>4873</v>
      </c>
      <c r="N855" s="1">
        <v>3191.0</v>
      </c>
      <c r="O855" s="1">
        <v>0.0</v>
      </c>
      <c r="P855" s="1">
        <v>3010.0</v>
      </c>
    </row>
    <row r="856">
      <c r="A856" s="1" t="s">
        <v>4874</v>
      </c>
      <c r="B856" s="1">
        <v>19939.0</v>
      </c>
      <c r="C856" s="1" t="s">
        <v>4875</v>
      </c>
      <c r="D856" s="2" t="s">
        <v>4876</v>
      </c>
      <c r="E856" s="1" t="s">
        <v>4877</v>
      </c>
      <c r="F856" s="1" t="s">
        <v>4878</v>
      </c>
      <c r="G856" s="1">
        <v>87.0</v>
      </c>
      <c r="H856" s="1" t="s">
        <v>77</v>
      </c>
      <c r="I856" s="1">
        <v>993.0</v>
      </c>
      <c r="J856" s="1">
        <v>1583.0</v>
      </c>
      <c r="K856" s="1">
        <v>1495.0</v>
      </c>
      <c r="L856" s="1">
        <f t="shared" si="1"/>
        <v>0.9444093493</v>
      </c>
      <c r="M856" s="1" t="s">
        <v>4879</v>
      </c>
      <c r="N856" s="1">
        <v>2837.0</v>
      </c>
      <c r="O856" s="1">
        <v>0.0</v>
      </c>
      <c r="P856" s="1">
        <v>46.0</v>
      </c>
    </row>
    <row r="857">
      <c r="A857" s="1" t="s">
        <v>4880</v>
      </c>
      <c r="B857" s="1">
        <v>19937.0</v>
      </c>
      <c r="C857" s="1" t="s">
        <v>4881</v>
      </c>
      <c r="D857" s="2" t="s">
        <v>4882</v>
      </c>
      <c r="E857" s="1" t="s">
        <v>4883</v>
      </c>
      <c r="F857" s="1" t="s">
        <v>4884</v>
      </c>
      <c r="G857" s="1">
        <v>0.0</v>
      </c>
      <c r="H857" s="1" t="s">
        <v>77</v>
      </c>
      <c r="I857" s="1">
        <v>646.0</v>
      </c>
      <c r="J857" s="1">
        <v>1758.0</v>
      </c>
      <c r="K857" s="1">
        <v>1501.0</v>
      </c>
      <c r="L857" s="1">
        <f t="shared" si="1"/>
        <v>0.853811149</v>
      </c>
      <c r="N857" s="1">
        <v>2480.0</v>
      </c>
      <c r="O857" s="1">
        <v>0.0</v>
      </c>
    </row>
    <row r="858">
      <c r="A858" s="1" t="s">
        <v>4885</v>
      </c>
      <c r="B858" s="1">
        <v>19937.0</v>
      </c>
      <c r="C858" s="1" t="s">
        <v>4886</v>
      </c>
      <c r="D858" s="2" t="s">
        <v>4887</v>
      </c>
      <c r="E858" s="1" t="s">
        <v>4888</v>
      </c>
      <c r="F858" s="1" t="s">
        <v>4889</v>
      </c>
      <c r="G858" s="1">
        <v>5.0</v>
      </c>
      <c r="H858" s="1" t="s">
        <v>143</v>
      </c>
      <c r="I858" s="1">
        <v>687.0</v>
      </c>
      <c r="J858" s="1">
        <v>1483.0</v>
      </c>
      <c r="K858" s="1">
        <v>1370.0</v>
      </c>
      <c r="L858" s="1">
        <f t="shared" si="1"/>
        <v>0.9238031018</v>
      </c>
      <c r="M858" s="1" t="s">
        <v>4890</v>
      </c>
      <c r="N858" s="1">
        <v>3190.0</v>
      </c>
      <c r="O858" s="1">
        <v>0.0</v>
      </c>
      <c r="P858" s="1">
        <v>44.0</v>
      </c>
    </row>
    <row r="859">
      <c r="A859" s="1" t="s">
        <v>4891</v>
      </c>
      <c r="B859" s="1">
        <v>19935.0</v>
      </c>
      <c r="C859" s="1" t="s">
        <v>4892</v>
      </c>
      <c r="D859" s="2" t="s">
        <v>4893</v>
      </c>
      <c r="E859" s="1" t="s">
        <v>4894</v>
      </c>
      <c r="F859" s="1" t="s">
        <v>4895</v>
      </c>
      <c r="G859" s="1">
        <v>0.0</v>
      </c>
      <c r="I859" s="1">
        <v>134.0</v>
      </c>
      <c r="J859" s="1">
        <v>168.0</v>
      </c>
      <c r="K859" s="1">
        <v>88.0</v>
      </c>
      <c r="L859" s="1">
        <f t="shared" si="1"/>
        <v>0.5238095238</v>
      </c>
      <c r="N859" s="1">
        <v>2235.0</v>
      </c>
      <c r="O859" s="1">
        <v>0.0</v>
      </c>
    </row>
    <row r="860">
      <c r="A860" s="1" t="s">
        <v>4896</v>
      </c>
      <c r="B860" s="1">
        <v>19918.0</v>
      </c>
      <c r="C860" s="1" t="s">
        <v>4897</v>
      </c>
      <c r="D860" s="2" t="s">
        <v>4898</v>
      </c>
      <c r="E860" s="1" t="s">
        <v>4899</v>
      </c>
      <c r="F860" s="1" t="s">
        <v>4900</v>
      </c>
      <c r="G860" s="1">
        <v>0.0</v>
      </c>
      <c r="I860" s="1">
        <v>206.0</v>
      </c>
      <c r="J860" s="1">
        <v>108.0</v>
      </c>
      <c r="K860" s="1">
        <v>75.0</v>
      </c>
      <c r="L860" s="1">
        <f t="shared" si="1"/>
        <v>0.6944444444</v>
      </c>
      <c r="N860" s="1">
        <v>2278.0</v>
      </c>
      <c r="O860" s="1">
        <v>0.0</v>
      </c>
    </row>
    <row r="861">
      <c r="A861" s="1" t="s">
        <v>4901</v>
      </c>
      <c r="B861" s="1">
        <v>19905.0</v>
      </c>
      <c r="C861" s="1" t="s">
        <v>4902</v>
      </c>
      <c r="D861" s="2" t="s">
        <v>4903</v>
      </c>
      <c r="E861" s="1" t="s">
        <v>4904</v>
      </c>
      <c r="F861" s="1" t="s">
        <v>4905</v>
      </c>
      <c r="G861" s="1">
        <v>0.0</v>
      </c>
      <c r="I861" s="1">
        <v>192.0</v>
      </c>
      <c r="J861" s="1">
        <v>243.0</v>
      </c>
      <c r="K861" s="1">
        <v>82.0</v>
      </c>
      <c r="L861" s="1">
        <f t="shared" si="1"/>
        <v>0.3374485597</v>
      </c>
      <c r="N861" s="1">
        <v>3885.0</v>
      </c>
      <c r="O861" s="1">
        <v>0.0</v>
      </c>
    </row>
    <row r="862">
      <c r="A862" s="1" t="s">
        <v>4906</v>
      </c>
      <c r="B862" s="1">
        <v>19889.0</v>
      </c>
      <c r="C862" s="1" t="s">
        <v>4907</v>
      </c>
      <c r="D862" s="2" t="s">
        <v>4908</v>
      </c>
      <c r="E862" s="1" t="s">
        <v>4909</v>
      </c>
      <c r="F862" s="1" t="s">
        <v>4910</v>
      </c>
      <c r="G862" s="1">
        <v>0.0</v>
      </c>
      <c r="H862" s="1" t="s">
        <v>207</v>
      </c>
      <c r="I862" s="1">
        <v>10.0</v>
      </c>
      <c r="J862" s="1">
        <v>26.0</v>
      </c>
      <c r="K862" s="1">
        <v>13.0</v>
      </c>
      <c r="L862" s="1">
        <f t="shared" si="1"/>
        <v>0.5</v>
      </c>
      <c r="N862" s="1">
        <v>2446.0</v>
      </c>
      <c r="O862" s="1">
        <v>0.0</v>
      </c>
    </row>
    <row r="863">
      <c r="A863" s="1" t="s">
        <v>4911</v>
      </c>
      <c r="B863" s="1">
        <v>19868.0</v>
      </c>
      <c r="C863" s="1" t="s">
        <v>4912</v>
      </c>
      <c r="D863" s="2" t="s">
        <v>4913</v>
      </c>
      <c r="E863" s="1" t="s">
        <v>4914</v>
      </c>
      <c r="F863" s="1" t="s">
        <v>4915</v>
      </c>
      <c r="G863" s="1">
        <v>0.0</v>
      </c>
      <c r="H863" s="1" t="s">
        <v>60</v>
      </c>
      <c r="I863" s="1">
        <v>27.0</v>
      </c>
      <c r="J863" s="1">
        <v>12.0</v>
      </c>
      <c r="K863" s="1">
        <v>12.0</v>
      </c>
      <c r="L863" s="1">
        <f t="shared" si="1"/>
        <v>1</v>
      </c>
      <c r="N863" s="1">
        <v>2483.0</v>
      </c>
      <c r="O863" s="1">
        <v>0.0</v>
      </c>
    </row>
    <row r="864">
      <c r="A864" s="1" t="s">
        <v>4916</v>
      </c>
      <c r="B864" s="1">
        <v>19862.0</v>
      </c>
      <c r="C864" s="1" t="s">
        <v>4917</v>
      </c>
      <c r="D864" s="2" t="s">
        <v>4918</v>
      </c>
      <c r="E864" s="1" t="s">
        <v>4919</v>
      </c>
      <c r="F864" s="1" t="s">
        <v>4920</v>
      </c>
      <c r="G864" s="1">
        <v>72.0</v>
      </c>
      <c r="H864" s="1" t="s">
        <v>143</v>
      </c>
      <c r="I864" s="1">
        <v>0.0</v>
      </c>
      <c r="J864" s="1">
        <v>1834.0</v>
      </c>
      <c r="K864" s="1">
        <v>1823.0</v>
      </c>
      <c r="L864" s="1">
        <f t="shared" si="1"/>
        <v>0.994002181</v>
      </c>
      <c r="M864" s="1" t="s">
        <v>4921</v>
      </c>
      <c r="N864" s="1">
        <v>3932.0</v>
      </c>
      <c r="O864" s="1">
        <v>0.0</v>
      </c>
      <c r="P864" s="1">
        <v>22.0</v>
      </c>
    </row>
    <row r="865">
      <c r="A865" s="1" t="s">
        <v>4922</v>
      </c>
      <c r="B865" s="1">
        <v>19855.0</v>
      </c>
      <c r="C865" s="1" t="s">
        <v>4923</v>
      </c>
      <c r="D865" s="2" t="s">
        <v>4924</v>
      </c>
      <c r="E865" s="1" t="s">
        <v>4925</v>
      </c>
      <c r="F865" s="1" t="s">
        <v>4926</v>
      </c>
      <c r="G865" s="1">
        <v>60.0</v>
      </c>
      <c r="H865" s="1" t="s">
        <v>402</v>
      </c>
      <c r="I865" s="1">
        <v>647.0</v>
      </c>
      <c r="J865" s="1">
        <v>741.0</v>
      </c>
      <c r="K865" s="1">
        <v>722.0</v>
      </c>
      <c r="L865" s="1">
        <f t="shared" si="1"/>
        <v>0.9743589744</v>
      </c>
      <c r="M865" s="1" t="s">
        <v>4927</v>
      </c>
      <c r="N865" s="1">
        <v>4207.0</v>
      </c>
      <c r="O865" s="1">
        <v>0.0</v>
      </c>
      <c r="P865" s="1">
        <v>32.0</v>
      </c>
    </row>
    <row r="866">
      <c r="A866" s="1" t="s">
        <v>4928</v>
      </c>
      <c r="B866" s="1">
        <v>19841.0</v>
      </c>
      <c r="C866" s="1" t="s">
        <v>4929</v>
      </c>
      <c r="D866" s="2" t="s">
        <v>4930</v>
      </c>
      <c r="E866" s="1" t="s">
        <v>4931</v>
      </c>
      <c r="F866" s="1" t="s">
        <v>4932</v>
      </c>
      <c r="G866" s="1">
        <v>24.0</v>
      </c>
      <c r="H866" s="1" t="s">
        <v>77</v>
      </c>
      <c r="I866" s="1">
        <v>11182.0</v>
      </c>
      <c r="J866" s="1">
        <v>7080.0</v>
      </c>
      <c r="K866" s="1">
        <v>6893.0</v>
      </c>
      <c r="L866" s="1">
        <f t="shared" si="1"/>
        <v>0.9735875706</v>
      </c>
      <c r="M866" s="1" t="s">
        <v>4933</v>
      </c>
      <c r="N866" s="1">
        <v>3230.0</v>
      </c>
      <c r="O866" s="1">
        <v>0.0</v>
      </c>
      <c r="P866" s="1">
        <v>22.0</v>
      </c>
    </row>
    <row r="867">
      <c r="A867" s="1" t="s">
        <v>4934</v>
      </c>
      <c r="B867" s="1">
        <v>19820.0</v>
      </c>
      <c r="C867" s="1" t="s">
        <v>4935</v>
      </c>
      <c r="D867" s="2" t="s">
        <v>4936</v>
      </c>
      <c r="E867" s="1" t="s">
        <v>4937</v>
      </c>
      <c r="F867" s="1" t="s">
        <v>4938</v>
      </c>
      <c r="G867" s="1">
        <v>34.0</v>
      </c>
      <c r="H867" s="1" t="s">
        <v>77</v>
      </c>
      <c r="I867" s="1">
        <v>69.0</v>
      </c>
      <c r="J867" s="1">
        <v>513.0</v>
      </c>
      <c r="K867" s="1">
        <v>512.0</v>
      </c>
      <c r="L867" s="1">
        <f t="shared" si="1"/>
        <v>0.9980506823</v>
      </c>
      <c r="M867" s="1" t="s">
        <v>4939</v>
      </c>
      <c r="N867" s="1">
        <v>2716.0</v>
      </c>
      <c r="O867" s="1">
        <v>0.0</v>
      </c>
      <c r="P867" s="1">
        <v>358.0</v>
      </c>
    </row>
    <row r="868">
      <c r="A868" s="1" t="s">
        <v>4940</v>
      </c>
      <c r="B868" s="1">
        <v>19816.0</v>
      </c>
      <c r="C868" s="1" t="s">
        <v>4941</v>
      </c>
      <c r="D868" s="2" t="s">
        <v>4942</v>
      </c>
      <c r="E868" s="1" t="s">
        <v>4943</v>
      </c>
      <c r="F868" s="1" t="s">
        <v>4944</v>
      </c>
      <c r="G868" s="1">
        <v>1031.0</v>
      </c>
      <c r="H868" s="1" t="s">
        <v>21</v>
      </c>
      <c r="I868" s="1">
        <v>932.0</v>
      </c>
      <c r="J868" s="1">
        <v>378.0</v>
      </c>
      <c r="K868" s="1">
        <v>232.0</v>
      </c>
      <c r="L868" s="1">
        <f t="shared" si="1"/>
        <v>0.6137566138</v>
      </c>
      <c r="M868" s="1" t="s">
        <v>4945</v>
      </c>
      <c r="N868" s="1">
        <v>695.0</v>
      </c>
      <c r="O868" s="1">
        <v>0.0</v>
      </c>
      <c r="P868" s="1">
        <v>0.0</v>
      </c>
    </row>
    <row r="869">
      <c r="A869" s="1" t="s">
        <v>4946</v>
      </c>
      <c r="B869" s="1">
        <v>19811.0</v>
      </c>
      <c r="C869" s="1" t="s">
        <v>4947</v>
      </c>
      <c r="D869" s="2" t="s">
        <v>4948</v>
      </c>
      <c r="E869" s="1" t="s">
        <v>4949</v>
      </c>
      <c r="F869" s="1" t="s">
        <v>4950</v>
      </c>
      <c r="G869" s="1">
        <v>100.0</v>
      </c>
      <c r="H869" s="1" t="s">
        <v>60</v>
      </c>
      <c r="I869" s="1">
        <v>5690.0</v>
      </c>
      <c r="J869" s="1">
        <v>5285.0</v>
      </c>
      <c r="K869" s="1">
        <v>4842.0</v>
      </c>
      <c r="L869" s="1">
        <f t="shared" si="1"/>
        <v>0.9161778619</v>
      </c>
      <c r="M869" s="1" t="s">
        <v>4951</v>
      </c>
      <c r="N869" s="1">
        <v>1243.0</v>
      </c>
      <c r="O869" s="1">
        <v>0.0</v>
      </c>
      <c r="P869" s="1">
        <v>2.0</v>
      </c>
    </row>
    <row r="870">
      <c r="A870" s="1" t="s">
        <v>4952</v>
      </c>
      <c r="B870" s="1">
        <v>19802.0</v>
      </c>
      <c r="C870" s="1" t="s">
        <v>4953</v>
      </c>
      <c r="D870" s="2" t="s">
        <v>4954</v>
      </c>
      <c r="E870" s="1" t="s">
        <v>4955</v>
      </c>
      <c r="F870" s="1" t="s">
        <v>4956</v>
      </c>
      <c r="G870" s="1">
        <v>62.0</v>
      </c>
      <c r="H870" s="1" t="s">
        <v>402</v>
      </c>
      <c r="I870" s="1">
        <v>15955.0</v>
      </c>
      <c r="J870" s="1">
        <v>14348.0</v>
      </c>
      <c r="K870" s="1">
        <v>12253.0</v>
      </c>
      <c r="L870" s="1">
        <f t="shared" si="1"/>
        <v>0.8539866183</v>
      </c>
      <c r="M870" s="1" t="s">
        <v>4957</v>
      </c>
      <c r="N870" s="1">
        <v>2275.0</v>
      </c>
      <c r="O870" s="1">
        <v>0.0</v>
      </c>
      <c r="P870" s="1">
        <v>14.0</v>
      </c>
    </row>
    <row r="871">
      <c r="A871" s="1" t="s">
        <v>4958</v>
      </c>
      <c r="B871" s="1">
        <v>19797.0</v>
      </c>
      <c r="C871" s="1" t="s">
        <v>4959</v>
      </c>
      <c r="D871" s="2" t="s">
        <v>4960</v>
      </c>
      <c r="E871" s="1" t="s">
        <v>4961</v>
      </c>
      <c r="F871" s="1" t="s">
        <v>4962</v>
      </c>
      <c r="G871" s="1">
        <v>80.0</v>
      </c>
      <c r="H871" s="1" t="s">
        <v>143</v>
      </c>
      <c r="I871" s="1">
        <v>1281.0</v>
      </c>
      <c r="J871" s="1">
        <v>7674.0</v>
      </c>
      <c r="K871" s="1">
        <v>6876.0</v>
      </c>
      <c r="L871" s="1">
        <f t="shared" si="1"/>
        <v>0.8960125098</v>
      </c>
      <c r="M871" s="1" t="s">
        <v>4963</v>
      </c>
      <c r="N871" s="1">
        <v>3603.0</v>
      </c>
      <c r="O871" s="1">
        <v>0.0</v>
      </c>
      <c r="P871" s="1">
        <v>234.0</v>
      </c>
    </row>
    <row r="872">
      <c r="A872" s="1" t="s">
        <v>4964</v>
      </c>
      <c r="B872" s="1">
        <v>19786.0</v>
      </c>
      <c r="C872" s="1" t="s">
        <v>4965</v>
      </c>
      <c r="D872" s="2" t="s">
        <v>4966</v>
      </c>
      <c r="E872" s="1" t="s">
        <v>4967</v>
      </c>
      <c r="F872" s="1" t="s">
        <v>4968</v>
      </c>
      <c r="G872" s="1">
        <v>3.0</v>
      </c>
      <c r="H872" s="1" t="s">
        <v>4969</v>
      </c>
      <c r="I872" s="1">
        <v>100.0</v>
      </c>
      <c r="J872" s="1">
        <v>256.0</v>
      </c>
      <c r="K872" s="1">
        <v>211.0</v>
      </c>
      <c r="L872" s="1">
        <f t="shared" si="1"/>
        <v>0.82421875</v>
      </c>
      <c r="M872" s="1" t="s">
        <v>4970</v>
      </c>
      <c r="N872" s="1">
        <v>3070.0</v>
      </c>
      <c r="O872" s="1">
        <v>1.0</v>
      </c>
      <c r="P872" s="1">
        <v>1414.0</v>
      </c>
    </row>
    <row r="873">
      <c r="A873" s="1" t="s">
        <v>4971</v>
      </c>
      <c r="B873" s="1">
        <v>19775.0</v>
      </c>
      <c r="C873" s="1" t="s">
        <v>4972</v>
      </c>
      <c r="D873" s="2" t="s">
        <v>4973</v>
      </c>
      <c r="E873" s="1" t="s">
        <v>4974</v>
      </c>
      <c r="F873" s="1" t="s">
        <v>4975</v>
      </c>
      <c r="G873" s="1">
        <v>83.0</v>
      </c>
      <c r="H873" s="1" t="s">
        <v>77</v>
      </c>
      <c r="I873" s="1">
        <v>1203.0</v>
      </c>
      <c r="J873" s="1">
        <v>878.0</v>
      </c>
      <c r="K873" s="1">
        <v>533.0</v>
      </c>
      <c r="L873" s="1">
        <f t="shared" si="1"/>
        <v>0.6070615034</v>
      </c>
      <c r="M873" s="1" t="s">
        <v>4976</v>
      </c>
      <c r="N873" s="1">
        <v>1276.0</v>
      </c>
      <c r="O873" s="1">
        <v>0.0</v>
      </c>
      <c r="P873" s="1">
        <v>364.0</v>
      </c>
    </row>
    <row r="874">
      <c r="A874" s="1" t="s">
        <v>4977</v>
      </c>
      <c r="B874" s="1">
        <v>19752.0</v>
      </c>
      <c r="C874" s="1" t="s">
        <v>4978</v>
      </c>
      <c r="D874" s="2" t="s">
        <v>4979</v>
      </c>
      <c r="E874" s="1" t="s">
        <v>4980</v>
      </c>
      <c r="F874" s="1" t="s">
        <v>4981</v>
      </c>
      <c r="G874" s="1">
        <v>889.0</v>
      </c>
      <c r="H874" s="1" t="s">
        <v>207</v>
      </c>
      <c r="I874" s="1">
        <v>7375.0</v>
      </c>
      <c r="J874" s="1">
        <v>29589.0</v>
      </c>
      <c r="K874" s="1">
        <v>27536.0</v>
      </c>
      <c r="L874" s="1">
        <f t="shared" si="1"/>
        <v>0.9306161073</v>
      </c>
      <c r="M874" s="1" t="s">
        <v>4982</v>
      </c>
      <c r="N874" s="1">
        <v>2848.0</v>
      </c>
      <c r="O874" s="1">
        <v>0.0</v>
      </c>
      <c r="P874" s="1">
        <v>7.0</v>
      </c>
    </row>
    <row r="875">
      <c r="A875" s="1" t="s">
        <v>4983</v>
      </c>
      <c r="B875" s="1">
        <v>19738.0</v>
      </c>
      <c r="C875" s="1" t="s">
        <v>4984</v>
      </c>
      <c r="D875" s="2" t="s">
        <v>4985</v>
      </c>
      <c r="E875" s="1" t="s">
        <v>4986</v>
      </c>
      <c r="F875" s="1" t="s">
        <v>4987</v>
      </c>
      <c r="G875" s="1">
        <v>1.0</v>
      </c>
      <c r="H875" s="1" t="s">
        <v>77</v>
      </c>
      <c r="I875" s="1">
        <v>1.0</v>
      </c>
      <c r="J875" s="1">
        <v>832.0</v>
      </c>
      <c r="K875" s="1">
        <v>811.0</v>
      </c>
      <c r="L875" s="1">
        <f t="shared" si="1"/>
        <v>0.9747596154</v>
      </c>
      <c r="M875" s="1" t="s">
        <v>4988</v>
      </c>
      <c r="N875" s="1">
        <v>4260.0</v>
      </c>
      <c r="O875" s="1">
        <v>0.0</v>
      </c>
      <c r="P875" s="1">
        <v>14.0</v>
      </c>
    </row>
    <row r="876">
      <c r="A876" s="1" t="s">
        <v>4989</v>
      </c>
      <c r="B876" s="1">
        <v>19729.0</v>
      </c>
      <c r="C876" s="1" t="s">
        <v>4990</v>
      </c>
      <c r="D876" s="2" t="s">
        <v>4991</v>
      </c>
      <c r="E876" s="1" t="s">
        <v>4992</v>
      </c>
      <c r="F876" s="1" t="s">
        <v>4993</v>
      </c>
      <c r="G876" s="1">
        <v>1.0</v>
      </c>
      <c r="H876" s="1" t="s">
        <v>338</v>
      </c>
      <c r="I876" s="1">
        <v>18.0</v>
      </c>
      <c r="J876" s="1">
        <v>44.0</v>
      </c>
      <c r="K876" s="1">
        <v>43.0</v>
      </c>
      <c r="L876" s="1">
        <f t="shared" si="1"/>
        <v>0.9772727273</v>
      </c>
      <c r="M876" s="1" t="s">
        <v>4994</v>
      </c>
      <c r="N876" s="1">
        <v>2155.0</v>
      </c>
      <c r="O876" s="1">
        <v>0.0</v>
      </c>
      <c r="P876" s="1">
        <v>35.0</v>
      </c>
    </row>
    <row r="877">
      <c r="A877" s="1" t="s">
        <v>4995</v>
      </c>
      <c r="B877" s="1">
        <v>19726.0</v>
      </c>
      <c r="C877" s="1" t="s">
        <v>4996</v>
      </c>
      <c r="D877" s="2" t="s">
        <v>4997</v>
      </c>
      <c r="E877" s="1" t="s">
        <v>4998</v>
      </c>
      <c r="F877" s="1" t="s">
        <v>4999</v>
      </c>
      <c r="G877" s="1">
        <v>20.0</v>
      </c>
      <c r="H877" s="1" t="s">
        <v>156</v>
      </c>
      <c r="I877" s="1">
        <v>533.0</v>
      </c>
      <c r="J877" s="1">
        <v>9376.0</v>
      </c>
      <c r="K877" s="1">
        <v>8758.0</v>
      </c>
      <c r="L877" s="1">
        <f t="shared" si="1"/>
        <v>0.9340870307</v>
      </c>
      <c r="M877" s="1" t="s">
        <v>5000</v>
      </c>
      <c r="N877" s="1">
        <v>2995.0</v>
      </c>
      <c r="O877" s="1">
        <v>0.0</v>
      </c>
      <c r="P877" s="1">
        <v>34.0</v>
      </c>
    </row>
    <row r="878">
      <c r="A878" s="1" t="s">
        <v>5001</v>
      </c>
      <c r="B878" s="1">
        <v>19715.0</v>
      </c>
      <c r="C878" s="1" t="s">
        <v>5002</v>
      </c>
      <c r="D878" s="2" t="s">
        <v>5003</v>
      </c>
      <c r="E878" s="1" t="s">
        <v>5004</v>
      </c>
      <c r="F878" s="1" t="s">
        <v>5005</v>
      </c>
      <c r="G878" s="1">
        <v>0.0</v>
      </c>
      <c r="H878" s="1" t="s">
        <v>77</v>
      </c>
      <c r="I878" s="1">
        <v>7.0</v>
      </c>
      <c r="J878" s="1">
        <v>44.0</v>
      </c>
      <c r="K878" s="1">
        <v>30.0</v>
      </c>
      <c r="L878" s="1">
        <f t="shared" si="1"/>
        <v>0.6818181818</v>
      </c>
      <c r="N878" s="1">
        <v>1295.0</v>
      </c>
      <c r="O878" s="1">
        <v>0.0</v>
      </c>
    </row>
    <row r="879">
      <c r="A879" s="1" t="s">
        <v>5006</v>
      </c>
      <c r="B879" s="1">
        <v>19711.0</v>
      </c>
      <c r="C879" s="1" t="s">
        <v>5007</v>
      </c>
      <c r="D879" s="2" t="s">
        <v>5008</v>
      </c>
      <c r="E879" s="1" t="s">
        <v>5009</v>
      </c>
      <c r="F879" s="1" t="s">
        <v>5010</v>
      </c>
      <c r="G879" s="1">
        <v>21.0</v>
      </c>
      <c r="H879" s="1" t="s">
        <v>156</v>
      </c>
      <c r="I879" s="1">
        <v>434.0</v>
      </c>
      <c r="J879" s="1">
        <v>1884.0</v>
      </c>
      <c r="K879" s="1">
        <v>1443.0</v>
      </c>
      <c r="L879" s="1">
        <f t="shared" si="1"/>
        <v>0.7659235669</v>
      </c>
      <c r="M879" s="1" t="s">
        <v>5011</v>
      </c>
      <c r="N879" s="1">
        <v>1604.0</v>
      </c>
      <c r="O879" s="1">
        <v>0.0</v>
      </c>
      <c r="P879" s="1">
        <v>17.0</v>
      </c>
    </row>
    <row r="880">
      <c r="A880" s="1" t="s">
        <v>5012</v>
      </c>
      <c r="B880" s="1">
        <v>19697.0</v>
      </c>
      <c r="C880" s="1" t="s">
        <v>5013</v>
      </c>
      <c r="D880" s="2" t="s">
        <v>5014</v>
      </c>
      <c r="E880" s="1" t="s">
        <v>5015</v>
      </c>
      <c r="F880" s="1" t="s">
        <v>5016</v>
      </c>
      <c r="G880" s="1">
        <v>170.0</v>
      </c>
      <c r="H880" s="1" t="s">
        <v>77</v>
      </c>
      <c r="I880" s="1">
        <v>3035.0</v>
      </c>
      <c r="J880" s="1">
        <v>4190.0</v>
      </c>
      <c r="K880" s="1">
        <v>3930.0</v>
      </c>
      <c r="L880" s="1">
        <f t="shared" si="1"/>
        <v>0.937947494</v>
      </c>
      <c r="M880" s="1" t="s">
        <v>5017</v>
      </c>
      <c r="N880" s="1">
        <v>2401.0</v>
      </c>
      <c r="O880" s="1">
        <v>0.0</v>
      </c>
      <c r="P880" s="1">
        <v>20.0</v>
      </c>
    </row>
    <row r="881">
      <c r="A881" s="1" t="s">
        <v>5018</v>
      </c>
      <c r="B881" s="1">
        <v>19691.0</v>
      </c>
      <c r="C881" s="1" t="s">
        <v>5019</v>
      </c>
      <c r="D881" s="2" t="s">
        <v>5020</v>
      </c>
      <c r="E881" s="1" t="s">
        <v>5021</v>
      </c>
      <c r="F881" s="1" t="s">
        <v>5022</v>
      </c>
      <c r="G881" s="1">
        <v>0.0</v>
      </c>
      <c r="I881" s="1">
        <v>160.0</v>
      </c>
      <c r="J881" s="1">
        <v>208.0</v>
      </c>
      <c r="K881" s="1">
        <v>176.0</v>
      </c>
      <c r="L881" s="1">
        <f t="shared" si="1"/>
        <v>0.8461538462</v>
      </c>
      <c r="N881" s="1">
        <v>137.0</v>
      </c>
      <c r="O881" s="1">
        <v>0.0</v>
      </c>
    </row>
    <row r="882">
      <c r="A882" s="1" t="s">
        <v>5023</v>
      </c>
      <c r="B882" s="1">
        <v>19690.0</v>
      </c>
      <c r="C882" s="1" t="s">
        <v>5024</v>
      </c>
      <c r="D882" s="2" t="s">
        <v>5025</v>
      </c>
      <c r="E882" s="1" t="s">
        <v>5026</v>
      </c>
      <c r="F882" s="1" t="s">
        <v>5027</v>
      </c>
      <c r="G882" s="1">
        <v>48.0</v>
      </c>
      <c r="H882" s="1" t="s">
        <v>1776</v>
      </c>
      <c r="I882" s="1">
        <v>45.0</v>
      </c>
      <c r="J882" s="1">
        <v>1596.0</v>
      </c>
      <c r="K882" s="1">
        <v>803.0</v>
      </c>
      <c r="L882" s="1">
        <f t="shared" si="1"/>
        <v>0.5031328321</v>
      </c>
      <c r="M882" s="1" t="s">
        <v>5028</v>
      </c>
      <c r="N882" s="1">
        <v>1218.0</v>
      </c>
      <c r="O882" s="1">
        <v>0.0</v>
      </c>
      <c r="P882" s="1">
        <v>51.0</v>
      </c>
    </row>
    <row r="883">
      <c r="A883" s="1" t="s">
        <v>5029</v>
      </c>
      <c r="B883" s="1">
        <v>19689.0</v>
      </c>
      <c r="C883" s="1" t="s">
        <v>5030</v>
      </c>
      <c r="D883" s="2" t="s">
        <v>5031</v>
      </c>
      <c r="E883" s="1" t="s">
        <v>5032</v>
      </c>
      <c r="F883" s="1" t="s">
        <v>5033</v>
      </c>
      <c r="G883" s="1">
        <v>18.0</v>
      </c>
      <c r="H883" s="1" t="s">
        <v>156</v>
      </c>
      <c r="I883" s="1">
        <v>171.0</v>
      </c>
      <c r="J883" s="1">
        <v>343.0</v>
      </c>
      <c r="K883" s="1">
        <v>341.0</v>
      </c>
      <c r="L883" s="1">
        <f t="shared" si="1"/>
        <v>0.9941690962</v>
      </c>
      <c r="M883" s="1" t="s">
        <v>5034</v>
      </c>
      <c r="N883" s="1">
        <v>2928.0</v>
      </c>
      <c r="O883" s="1">
        <v>0.0</v>
      </c>
      <c r="P883" s="1">
        <v>923.0</v>
      </c>
    </row>
    <row r="884">
      <c r="A884" s="1" t="s">
        <v>5035</v>
      </c>
      <c r="B884" s="1">
        <v>19666.0</v>
      </c>
      <c r="C884" s="1" t="s">
        <v>5036</v>
      </c>
      <c r="D884" s="2" t="s">
        <v>5037</v>
      </c>
      <c r="E884" s="1" t="s">
        <v>5038</v>
      </c>
      <c r="F884" s="1" t="s">
        <v>5039</v>
      </c>
      <c r="G884" s="1">
        <v>0.0</v>
      </c>
      <c r="H884" s="1" t="s">
        <v>143</v>
      </c>
      <c r="I884" s="1">
        <v>276.0</v>
      </c>
      <c r="J884" s="1">
        <v>692.0</v>
      </c>
      <c r="K884" s="1">
        <v>602.0</v>
      </c>
      <c r="L884" s="1">
        <f t="shared" si="1"/>
        <v>0.8699421965</v>
      </c>
      <c r="N884" s="1">
        <v>3014.0</v>
      </c>
      <c r="O884" s="1">
        <v>0.0</v>
      </c>
    </row>
    <row r="885">
      <c r="A885" s="1" t="s">
        <v>5040</v>
      </c>
      <c r="B885" s="1">
        <v>19646.0</v>
      </c>
      <c r="C885" s="1" t="s">
        <v>5041</v>
      </c>
      <c r="D885" s="2" t="s">
        <v>5042</v>
      </c>
      <c r="E885" s="1" t="s">
        <v>5043</v>
      </c>
      <c r="F885" s="1" t="s">
        <v>5044</v>
      </c>
      <c r="G885" s="1">
        <v>112.0</v>
      </c>
      <c r="H885" s="1" t="s">
        <v>156</v>
      </c>
      <c r="I885" s="1">
        <v>302.0</v>
      </c>
      <c r="J885" s="1">
        <v>4005.0</v>
      </c>
      <c r="K885" s="1">
        <v>3703.0</v>
      </c>
      <c r="L885" s="1">
        <f t="shared" si="1"/>
        <v>0.9245942572</v>
      </c>
      <c r="M885" s="1" t="s">
        <v>5045</v>
      </c>
      <c r="N885" s="1">
        <v>3148.0</v>
      </c>
      <c r="O885" s="1">
        <v>0.0</v>
      </c>
      <c r="P885" s="1">
        <v>1.0</v>
      </c>
    </row>
    <row r="886">
      <c r="A886" s="1" t="s">
        <v>5046</v>
      </c>
      <c r="B886" s="1">
        <v>19632.0</v>
      </c>
      <c r="C886" s="1" t="s">
        <v>5047</v>
      </c>
      <c r="D886" s="2" t="s">
        <v>5048</v>
      </c>
      <c r="E886" s="1" t="s">
        <v>5049</v>
      </c>
      <c r="F886" s="1" t="s">
        <v>5050</v>
      </c>
      <c r="G886" s="1">
        <v>13.0</v>
      </c>
      <c r="H886" s="1" t="s">
        <v>21</v>
      </c>
      <c r="I886" s="1">
        <v>19.0</v>
      </c>
      <c r="J886" s="1">
        <v>223.0</v>
      </c>
      <c r="K886" s="1">
        <v>105.0</v>
      </c>
      <c r="L886" s="1">
        <f t="shared" si="1"/>
        <v>0.4708520179</v>
      </c>
      <c r="M886" s="1" t="s">
        <v>5051</v>
      </c>
      <c r="N886" s="1">
        <v>1463.0</v>
      </c>
      <c r="O886" s="1">
        <v>0.0</v>
      </c>
      <c r="P886" s="1">
        <v>60.0</v>
      </c>
    </row>
    <row r="887">
      <c r="A887" s="1" t="s">
        <v>5052</v>
      </c>
      <c r="B887" s="1">
        <v>19619.0</v>
      </c>
      <c r="C887" s="1" t="s">
        <v>5053</v>
      </c>
      <c r="D887" s="2" t="s">
        <v>5054</v>
      </c>
      <c r="E887" s="1" t="s">
        <v>5055</v>
      </c>
      <c r="F887" s="1" t="s">
        <v>5056</v>
      </c>
      <c r="G887" s="1">
        <v>34.0</v>
      </c>
      <c r="H887" s="1" t="s">
        <v>77</v>
      </c>
      <c r="I887" s="1">
        <v>520.0</v>
      </c>
      <c r="J887" s="1">
        <v>874.0</v>
      </c>
      <c r="K887" s="1">
        <v>643.0</v>
      </c>
      <c r="L887" s="1">
        <f t="shared" si="1"/>
        <v>0.7356979405</v>
      </c>
      <c r="M887" s="1" t="s">
        <v>5057</v>
      </c>
      <c r="N887" s="1">
        <v>3883.0</v>
      </c>
      <c r="O887" s="1">
        <v>1.0</v>
      </c>
      <c r="P887" s="1">
        <v>2362.0</v>
      </c>
    </row>
    <row r="888">
      <c r="A888" s="1" t="s">
        <v>5058</v>
      </c>
      <c r="B888" s="1">
        <v>19614.0</v>
      </c>
      <c r="C888" s="1" t="s">
        <v>5059</v>
      </c>
      <c r="D888" s="2" t="s">
        <v>5060</v>
      </c>
      <c r="E888" s="1" t="s">
        <v>5061</v>
      </c>
      <c r="F888" s="1" t="s">
        <v>5062</v>
      </c>
      <c r="G888" s="1">
        <v>0.0</v>
      </c>
      <c r="H888" s="1" t="s">
        <v>156</v>
      </c>
      <c r="I888" s="1">
        <v>6528.0</v>
      </c>
      <c r="J888" s="1">
        <v>0.0</v>
      </c>
      <c r="K888" s="1">
        <v>0.0</v>
      </c>
      <c r="L888" s="1" t="str">
        <f t="shared" si="1"/>
        <v/>
      </c>
      <c r="N888" s="1">
        <v>3001.0</v>
      </c>
      <c r="O888" s="1">
        <v>0.0</v>
      </c>
    </row>
    <row r="889">
      <c r="A889" s="1" t="s">
        <v>5063</v>
      </c>
      <c r="B889" s="1">
        <v>19612.0</v>
      </c>
      <c r="C889" s="1" t="s">
        <v>5064</v>
      </c>
      <c r="D889" s="2" t="s">
        <v>5065</v>
      </c>
      <c r="E889" s="1" t="s">
        <v>5066</v>
      </c>
      <c r="F889" s="1" t="s">
        <v>5067</v>
      </c>
      <c r="G889" s="1">
        <v>0.0</v>
      </c>
      <c r="H889" s="1" t="s">
        <v>326</v>
      </c>
      <c r="I889" s="1">
        <v>25.0</v>
      </c>
      <c r="J889" s="1">
        <v>74.0</v>
      </c>
      <c r="K889" s="1">
        <v>61.0</v>
      </c>
      <c r="L889" s="1">
        <f t="shared" si="1"/>
        <v>0.8243243243</v>
      </c>
      <c r="N889" s="1">
        <v>1719.0</v>
      </c>
      <c r="O889" s="1">
        <v>0.0</v>
      </c>
    </row>
    <row r="890">
      <c r="A890" s="1" t="s">
        <v>5068</v>
      </c>
      <c r="B890" s="1">
        <v>19602.0</v>
      </c>
      <c r="C890" s="1" t="s">
        <v>5069</v>
      </c>
      <c r="D890" s="2" t="s">
        <v>5070</v>
      </c>
      <c r="E890" s="1" t="s">
        <v>5071</v>
      </c>
      <c r="F890" s="1" t="s">
        <v>5072</v>
      </c>
      <c r="G890" s="1">
        <v>18.0</v>
      </c>
      <c r="H890" s="1" t="s">
        <v>183</v>
      </c>
      <c r="I890" s="1">
        <v>221.0</v>
      </c>
      <c r="J890" s="1">
        <v>120.0</v>
      </c>
      <c r="K890" s="1">
        <v>73.0</v>
      </c>
      <c r="L890" s="1">
        <f t="shared" si="1"/>
        <v>0.6083333333</v>
      </c>
      <c r="M890" s="1" t="s">
        <v>5073</v>
      </c>
      <c r="N890" s="1">
        <v>2112.0</v>
      </c>
      <c r="O890" s="1">
        <v>0.0</v>
      </c>
      <c r="P890" s="1">
        <v>4.0</v>
      </c>
    </row>
    <row r="891">
      <c r="A891" s="1" t="s">
        <v>5074</v>
      </c>
      <c r="B891" s="1">
        <v>19593.0</v>
      </c>
      <c r="C891" s="1" t="s">
        <v>5075</v>
      </c>
      <c r="D891" s="2" t="s">
        <v>5076</v>
      </c>
      <c r="E891" s="1" t="s">
        <v>5077</v>
      </c>
      <c r="F891" s="1" t="s">
        <v>5078</v>
      </c>
      <c r="G891" s="1">
        <v>0.0</v>
      </c>
      <c r="H891" s="1" t="s">
        <v>112</v>
      </c>
      <c r="I891" s="1">
        <v>34.0</v>
      </c>
      <c r="J891" s="1">
        <v>1103.0</v>
      </c>
      <c r="K891" s="1">
        <v>1103.0</v>
      </c>
      <c r="L891" s="1">
        <f t="shared" si="1"/>
        <v>1</v>
      </c>
      <c r="N891" s="1">
        <v>2422.0</v>
      </c>
      <c r="O891" s="1">
        <v>0.0</v>
      </c>
    </row>
    <row r="892">
      <c r="A892" s="1" t="s">
        <v>5079</v>
      </c>
      <c r="B892" s="1">
        <v>19588.0</v>
      </c>
      <c r="C892" s="1" t="s">
        <v>5080</v>
      </c>
      <c r="D892" s="2" t="s">
        <v>5081</v>
      </c>
      <c r="E892" s="1" t="s">
        <v>5082</v>
      </c>
      <c r="F892" s="1" t="s">
        <v>5083</v>
      </c>
      <c r="G892" s="1">
        <v>80.0</v>
      </c>
      <c r="H892" s="1" t="s">
        <v>60</v>
      </c>
      <c r="I892" s="1">
        <v>577.0</v>
      </c>
      <c r="J892" s="1">
        <v>1347.0</v>
      </c>
      <c r="K892" s="1">
        <v>1335.0</v>
      </c>
      <c r="L892" s="1">
        <f t="shared" si="1"/>
        <v>0.991091314</v>
      </c>
      <c r="M892" s="1" t="s">
        <v>5084</v>
      </c>
      <c r="N892" s="1">
        <v>4207.0</v>
      </c>
      <c r="O892" s="1">
        <v>0.0</v>
      </c>
      <c r="P892" s="1">
        <v>13.0</v>
      </c>
    </row>
    <row r="893">
      <c r="A893" s="1" t="s">
        <v>5085</v>
      </c>
      <c r="B893" s="1">
        <v>19547.0</v>
      </c>
      <c r="C893" s="1" t="s">
        <v>5086</v>
      </c>
      <c r="D893" s="2" t="s">
        <v>5087</v>
      </c>
      <c r="E893" s="1" t="s">
        <v>5088</v>
      </c>
      <c r="F893" s="1" t="s">
        <v>5089</v>
      </c>
      <c r="G893" s="1">
        <v>0.0</v>
      </c>
      <c r="H893" s="1" t="s">
        <v>1147</v>
      </c>
      <c r="I893" s="1">
        <v>2.0</v>
      </c>
      <c r="J893" s="1">
        <v>24.0</v>
      </c>
      <c r="K893" s="1">
        <v>14.0</v>
      </c>
      <c r="L893" s="1">
        <f t="shared" si="1"/>
        <v>0.5833333333</v>
      </c>
      <c r="N893" s="1">
        <v>1393.0</v>
      </c>
      <c r="O893" s="1">
        <v>0.0</v>
      </c>
    </row>
    <row r="894">
      <c r="A894" s="1" t="s">
        <v>5090</v>
      </c>
      <c r="B894" s="1">
        <v>19546.0</v>
      </c>
      <c r="C894" s="1" t="s">
        <v>5091</v>
      </c>
      <c r="D894" s="2" t="s">
        <v>5092</v>
      </c>
      <c r="E894" s="1" t="s">
        <v>5093</v>
      </c>
      <c r="F894" s="1" t="s">
        <v>5094</v>
      </c>
      <c r="G894" s="1">
        <v>13.0</v>
      </c>
      <c r="H894" s="1" t="s">
        <v>77</v>
      </c>
      <c r="I894" s="1">
        <v>35.0</v>
      </c>
      <c r="J894" s="1">
        <v>1649.0</v>
      </c>
      <c r="K894" s="1">
        <v>1002.0</v>
      </c>
      <c r="L894" s="1">
        <f t="shared" si="1"/>
        <v>0.6076409945</v>
      </c>
      <c r="M894" s="1" t="s">
        <v>5095</v>
      </c>
      <c r="N894" s="1">
        <v>3441.0</v>
      </c>
      <c r="O894" s="1">
        <v>0.0</v>
      </c>
      <c r="P894" s="1">
        <v>1153.0</v>
      </c>
    </row>
    <row r="895">
      <c r="A895" s="1" t="s">
        <v>5096</v>
      </c>
      <c r="B895" s="1">
        <v>19539.0</v>
      </c>
      <c r="C895" s="1" t="s">
        <v>5097</v>
      </c>
      <c r="D895" s="2" t="s">
        <v>5098</v>
      </c>
      <c r="E895" s="1" t="s">
        <v>5099</v>
      </c>
      <c r="F895" s="1" t="s">
        <v>5100</v>
      </c>
      <c r="G895" s="1">
        <v>583.0</v>
      </c>
      <c r="H895" s="1" t="s">
        <v>84</v>
      </c>
      <c r="I895" s="1">
        <v>1032.0</v>
      </c>
      <c r="J895" s="1">
        <v>11465.0</v>
      </c>
      <c r="K895" s="1">
        <v>10695.0</v>
      </c>
      <c r="L895" s="1">
        <f t="shared" si="1"/>
        <v>0.9328390754</v>
      </c>
      <c r="M895" s="1" t="s">
        <v>5101</v>
      </c>
      <c r="N895" s="1">
        <v>3037.0</v>
      </c>
      <c r="O895" s="1">
        <v>0.0</v>
      </c>
      <c r="P895" s="1">
        <v>9.0</v>
      </c>
    </row>
    <row r="896">
      <c r="A896" s="1" t="s">
        <v>5102</v>
      </c>
      <c r="B896" s="1">
        <v>19533.0</v>
      </c>
      <c r="C896" s="1" t="s">
        <v>5103</v>
      </c>
      <c r="D896" s="2" t="s">
        <v>5104</v>
      </c>
      <c r="E896" s="1" t="s">
        <v>5105</v>
      </c>
      <c r="F896" s="1" t="s">
        <v>5106</v>
      </c>
      <c r="G896" s="1">
        <v>67.0</v>
      </c>
      <c r="H896" s="1" t="s">
        <v>77</v>
      </c>
      <c r="I896" s="1">
        <v>1457.0</v>
      </c>
      <c r="J896" s="1">
        <v>1434.0</v>
      </c>
      <c r="K896" s="1">
        <v>1317.0</v>
      </c>
      <c r="L896" s="1">
        <f t="shared" si="1"/>
        <v>0.9184100418</v>
      </c>
      <c r="M896" s="1" t="s">
        <v>5107</v>
      </c>
      <c r="N896" s="1">
        <v>2215.0</v>
      </c>
      <c r="O896" s="1">
        <v>0.0</v>
      </c>
      <c r="P896" s="1">
        <v>15.0</v>
      </c>
    </row>
    <row r="897">
      <c r="A897" s="1" t="s">
        <v>5108</v>
      </c>
      <c r="B897" s="1">
        <v>19523.0</v>
      </c>
      <c r="C897" s="1" t="s">
        <v>5109</v>
      </c>
      <c r="D897" s="2" t="s">
        <v>5110</v>
      </c>
      <c r="E897" s="1" t="s">
        <v>5111</v>
      </c>
      <c r="F897" s="1" t="s">
        <v>5112</v>
      </c>
      <c r="G897" s="1">
        <v>0.0</v>
      </c>
      <c r="H897" s="1" t="s">
        <v>278</v>
      </c>
      <c r="I897" s="1">
        <v>664.0</v>
      </c>
      <c r="J897" s="1">
        <v>528.0</v>
      </c>
      <c r="K897" s="1">
        <v>397.0</v>
      </c>
      <c r="L897" s="1">
        <f t="shared" si="1"/>
        <v>0.7518939394</v>
      </c>
      <c r="N897" s="1">
        <v>2312.0</v>
      </c>
      <c r="O897" s="1">
        <v>0.0</v>
      </c>
    </row>
    <row r="898">
      <c r="A898" s="1" t="s">
        <v>5113</v>
      </c>
      <c r="B898" s="1">
        <v>19509.0</v>
      </c>
      <c r="C898" s="1" t="s">
        <v>5114</v>
      </c>
      <c r="D898" s="2" t="s">
        <v>5115</v>
      </c>
      <c r="E898" s="1" t="s">
        <v>5116</v>
      </c>
      <c r="F898" s="1" t="s">
        <v>5117</v>
      </c>
      <c r="G898" s="1">
        <v>93.0</v>
      </c>
      <c r="H898" s="1" t="s">
        <v>60</v>
      </c>
      <c r="I898" s="1">
        <v>946.0</v>
      </c>
      <c r="J898" s="1">
        <v>1705.0</v>
      </c>
      <c r="K898" s="1">
        <v>1683.0</v>
      </c>
      <c r="L898" s="1">
        <f t="shared" si="1"/>
        <v>0.9870967742</v>
      </c>
      <c r="M898" s="1" t="s">
        <v>5118</v>
      </c>
      <c r="N898" s="1">
        <v>2606.0</v>
      </c>
      <c r="O898" s="1">
        <v>0.0</v>
      </c>
      <c r="P898" s="1">
        <v>58.0</v>
      </c>
    </row>
    <row r="899">
      <c r="A899" s="1" t="s">
        <v>5119</v>
      </c>
      <c r="B899" s="1">
        <v>19493.0</v>
      </c>
      <c r="C899" s="1" t="s">
        <v>5120</v>
      </c>
      <c r="D899" s="2" t="s">
        <v>5121</v>
      </c>
      <c r="E899" s="1" t="s">
        <v>5122</v>
      </c>
      <c r="F899" s="1" t="s">
        <v>5123</v>
      </c>
      <c r="G899" s="1">
        <v>0.0</v>
      </c>
      <c r="H899" s="1" t="s">
        <v>799</v>
      </c>
      <c r="I899" s="1">
        <v>11450.0</v>
      </c>
      <c r="J899" s="1">
        <v>4846.0</v>
      </c>
      <c r="K899" s="1">
        <v>4367.0</v>
      </c>
      <c r="L899" s="1">
        <f t="shared" si="1"/>
        <v>0.9011555922</v>
      </c>
      <c r="N899" s="1">
        <v>2111.0</v>
      </c>
      <c r="O899" s="1">
        <v>0.0</v>
      </c>
    </row>
    <row r="900">
      <c r="A900" s="1" t="s">
        <v>5124</v>
      </c>
      <c r="B900" s="1">
        <v>19492.0</v>
      </c>
      <c r="C900" s="1" t="s">
        <v>5125</v>
      </c>
      <c r="D900" s="2" t="s">
        <v>5126</v>
      </c>
      <c r="E900" s="1" t="s">
        <v>5127</v>
      </c>
      <c r="F900" s="1" t="s">
        <v>5128</v>
      </c>
      <c r="G900" s="1">
        <v>0.0</v>
      </c>
      <c r="H900" s="1" t="s">
        <v>77</v>
      </c>
      <c r="I900" s="1">
        <v>971.0</v>
      </c>
      <c r="J900" s="1">
        <v>120.0</v>
      </c>
      <c r="K900" s="1">
        <v>104.0</v>
      </c>
      <c r="L900" s="1">
        <f t="shared" si="1"/>
        <v>0.8666666667</v>
      </c>
      <c r="N900" s="1">
        <v>2508.0</v>
      </c>
      <c r="O900" s="1">
        <v>0.0</v>
      </c>
    </row>
    <row r="901">
      <c r="A901" s="1" t="s">
        <v>5129</v>
      </c>
      <c r="B901" s="1">
        <v>19478.0</v>
      </c>
      <c r="C901" s="1" t="s">
        <v>5130</v>
      </c>
      <c r="D901" s="2" t="s">
        <v>5131</v>
      </c>
      <c r="E901" s="1" t="s">
        <v>5132</v>
      </c>
      <c r="F901" s="1" t="s">
        <v>5133</v>
      </c>
      <c r="G901" s="1">
        <v>0.0</v>
      </c>
      <c r="I901" s="1">
        <v>435.0</v>
      </c>
      <c r="J901" s="1">
        <v>38.0</v>
      </c>
      <c r="K901" s="1">
        <v>24.0</v>
      </c>
      <c r="L901" s="1">
        <f t="shared" si="1"/>
        <v>0.6315789474</v>
      </c>
      <c r="N901" s="1">
        <v>1408.0</v>
      </c>
      <c r="O901" s="1">
        <v>0.0</v>
      </c>
    </row>
    <row r="902">
      <c r="A902" s="1" t="s">
        <v>5134</v>
      </c>
      <c r="B902" s="1">
        <v>19468.0</v>
      </c>
      <c r="C902" s="1" t="s">
        <v>5135</v>
      </c>
      <c r="D902" s="2" t="s">
        <v>5136</v>
      </c>
      <c r="E902" s="1" t="s">
        <v>5137</v>
      </c>
      <c r="F902" s="1" t="s">
        <v>5138</v>
      </c>
      <c r="G902" s="1">
        <v>0.0</v>
      </c>
      <c r="H902" s="1" t="s">
        <v>60</v>
      </c>
      <c r="I902" s="1">
        <v>138.0</v>
      </c>
      <c r="J902" s="1">
        <v>242.0</v>
      </c>
      <c r="K902" s="1">
        <v>230.0</v>
      </c>
      <c r="L902" s="1">
        <f t="shared" si="1"/>
        <v>0.9504132231</v>
      </c>
      <c r="N902" s="1">
        <v>2551.0</v>
      </c>
      <c r="O902" s="1">
        <v>0.0</v>
      </c>
    </row>
    <row r="903">
      <c r="A903" s="1" t="s">
        <v>5139</v>
      </c>
      <c r="B903" s="1">
        <v>19466.0</v>
      </c>
      <c r="C903" s="1" t="s">
        <v>5140</v>
      </c>
      <c r="D903" s="2" t="s">
        <v>5141</v>
      </c>
      <c r="E903" s="1" t="s">
        <v>5142</v>
      </c>
      <c r="F903" s="1" t="s">
        <v>5143</v>
      </c>
      <c r="G903" s="1">
        <v>11.0</v>
      </c>
      <c r="H903" s="1" t="s">
        <v>143</v>
      </c>
      <c r="I903" s="1">
        <v>82.0</v>
      </c>
      <c r="J903" s="1">
        <v>481.0</v>
      </c>
      <c r="K903" s="1">
        <v>160.0</v>
      </c>
      <c r="L903" s="1">
        <f t="shared" si="1"/>
        <v>0.3326403326</v>
      </c>
      <c r="M903" s="1" t="s">
        <v>5144</v>
      </c>
      <c r="N903" s="1">
        <v>3315.0</v>
      </c>
      <c r="O903" s="1">
        <v>0.0</v>
      </c>
      <c r="P903" s="1">
        <v>571.0</v>
      </c>
    </row>
    <row r="904">
      <c r="A904" s="1" t="s">
        <v>5145</v>
      </c>
      <c r="B904" s="1">
        <v>19460.0</v>
      </c>
      <c r="C904" s="1" t="s">
        <v>5146</v>
      </c>
      <c r="D904" s="2" t="s">
        <v>5147</v>
      </c>
      <c r="E904" s="1" t="s">
        <v>5148</v>
      </c>
      <c r="F904" s="1" t="s">
        <v>5149</v>
      </c>
      <c r="G904" s="1">
        <v>37.0</v>
      </c>
      <c r="H904" s="1" t="s">
        <v>84</v>
      </c>
      <c r="I904" s="1">
        <v>1436.0</v>
      </c>
      <c r="J904" s="1">
        <v>6402.0</v>
      </c>
      <c r="K904" s="1">
        <v>5943.0</v>
      </c>
      <c r="L904" s="1">
        <f t="shared" si="1"/>
        <v>0.9283036551</v>
      </c>
      <c r="M904" s="1" t="s">
        <v>5150</v>
      </c>
      <c r="N904" s="1">
        <v>3759.0</v>
      </c>
      <c r="O904" s="1">
        <v>0.0</v>
      </c>
      <c r="P904" s="1">
        <v>36.0</v>
      </c>
    </row>
    <row r="905">
      <c r="A905" s="1" t="s">
        <v>5151</v>
      </c>
      <c r="B905" s="1">
        <v>19434.0</v>
      </c>
      <c r="C905" s="1" t="s">
        <v>5152</v>
      </c>
      <c r="D905" s="2" t="s">
        <v>5153</v>
      </c>
      <c r="E905" s="1" t="s">
        <v>5154</v>
      </c>
      <c r="F905" s="1" t="s">
        <v>5155</v>
      </c>
      <c r="G905" s="1">
        <v>0.0</v>
      </c>
      <c r="H905" s="1" t="s">
        <v>799</v>
      </c>
      <c r="I905" s="1">
        <v>2936.0</v>
      </c>
      <c r="J905" s="1">
        <v>0.0</v>
      </c>
      <c r="K905" s="1">
        <v>0.0</v>
      </c>
      <c r="L905" s="1" t="str">
        <f t="shared" si="1"/>
        <v/>
      </c>
      <c r="N905" s="1">
        <v>4562.0</v>
      </c>
      <c r="O905" s="1">
        <v>0.0</v>
      </c>
    </row>
    <row r="906">
      <c r="A906" s="1" t="s">
        <v>5156</v>
      </c>
      <c r="B906" s="1">
        <v>19395.0</v>
      </c>
      <c r="C906" s="1" t="s">
        <v>5157</v>
      </c>
      <c r="D906" s="2" t="s">
        <v>5158</v>
      </c>
      <c r="E906" s="1" t="s">
        <v>5159</v>
      </c>
      <c r="F906" s="1" t="s">
        <v>5160</v>
      </c>
      <c r="G906" s="1">
        <v>187.0</v>
      </c>
      <c r="H906" s="1" t="s">
        <v>21</v>
      </c>
      <c r="I906" s="1">
        <v>293.0</v>
      </c>
      <c r="J906" s="1">
        <v>752.0</v>
      </c>
      <c r="K906" s="1">
        <v>533.0</v>
      </c>
      <c r="L906" s="1">
        <f t="shared" si="1"/>
        <v>0.7087765957</v>
      </c>
      <c r="M906" s="1" t="s">
        <v>5161</v>
      </c>
      <c r="N906" s="1">
        <v>2713.0</v>
      </c>
      <c r="O906" s="1">
        <v>2.0</v>
      </c>
      <c r="P906" s="1">
        <v>1549.0</v>
      </c>
    </row>
    <row r="907">
      <c r="A907" s="1" t="s">
        <v>5162</v>
      </c>
      <c r="B907" s="1">
        <v>19392.0</v>
      </c>
      <c r="C907" s="1" t="s">
        <v>5163</v>
      </c>
      <c r="D907" s="2" t="s">
        <v>5164</v>
      </c>
      <c r="E907" s="1" t="s">
        <v>5165</v>
      </c>
      <c r="F907" s="1" t="s">
        <v>5166</v>
      </c>
      <c r="G907" s="1">
        <v>81.0</v>
      </c>
      <c r="H907" s="1" t="s">
        <v>799</v>
      </c>
      <c r="I907" s="1">
        <v>101509.0</v>
      </c>
      <c r="J907" s="1">
        <v>6085.0</v>
      </c>
      <c r="K907" s="1">
        <v>6062.0</v>
      </c>
      <c r="L907" s="1">
        <f t="shared" si="1"/>
        <v>0.9962202136</v>
      </c>
      <c r="M907" s="1" t="s">
        <v>5167</v>
      </c>
      <c r="N907" s="1">
        <v>3825.0</v>
      </c>
      <c r="O907" s="1">
        <v>0.0</v>
      </c>
      <c r="P907" s="1">
        <v>2418.0</v>
      </c>
    </row>
    <row r="908">
      <c r="A908" s="1" t="s">
        <v>5168</v>
      </c>
      <c r="B908" s="1">
        <v>19367.0</v>
      </c>
      <c r="C908" s="1" t="s">
        <v>5169</v>
      </c>
      <c r="D908" s="2" t="s">
        <v>5170</v>
      </c>
      <c r="E908" s="1" t="s">
        <v>5171</v>
      </c>
      <c r="F908" s="1" t="s">
        <v>5172</v>
      </c>
      <c r="G908" s="1">
        <v>14.0</v>
      </c>
      <c r="H908" s="1" t="s">
        <v>77</v>
      </c>
      <c r="I908" s="1">
        <v>66.0</v>
      </c>
      <c r="J908" s="1">
        <v>612.0</v>
      </c>
      <c r="K908" s="1">
        <v>462.0</v>
      </c>
      <c r="L908" s="1">
        <f t="shared" si="1"/>
        <v>0.7549019608</v>
      </c>
      <c r="M908" s="1" t="s">
        <v>5173</v>
      </c>
      <c r="N908" s="1">
        <v>4059.0</v>
      </c>
      <c r="O908" s="1">
        <v>0.0</v>
      </c>
      <c r="P908" s="1">
        <v>819.0</v>
      </c>
    </row>
    <row r="909">
      <c r="A909" s="1" t="s">
        <v>5174</v>
      </c>
      <c r="B909" s="1">
        <v>19366.0</v>
      </c>
      <c r="C909" s="1" t="s">
        <v>5175</v>
      </c>
      <c r="D909" s="2" t="s">
        <v>5176</v>
      </c>
      <c r="E909" s="1" t="s">
        <v>5177</v>
      </c>
      <c r="F909" s="1" t="s">
        <v>5178</v>
      </c>
      <c r="G909" s="1">
        <v>201.0</v>
      </c>
      <c r="H909" s="1" t="s">
        <v>156</v>
      </c>
      <c r="I909" s="1">
        <v>5238.0</v>
      </c>
      <c r="J909" s="1">
        <v>0.0</v>
      </c>
      <c r="K909" s="1">
        <v>0.0</v>
      </c>
      <c r="L909" s="1" t="str">
        <f t="shared" si="1"/>
        <v/>
      </c>
      <c r="M909" s="1" t="s">
        <v>5179</v>
      </c>
      <c r="N909" s="1">
        <v>4294.0</v>
      </c>
      <c r="O909" s="1">
        <v>0.0</v>
      </c>
      <c r="P909" s="1">
        <v>2.0</v>
      </c>
    </row>
    <row r="910">
      <c r="A910" s="1" t="s">
        <v>5180</v>
      </c>
      <c r="B910" s="1">
        <v>19365.0</v>
      </c>
      <c r="C910" s="1" t="s">
        <v>5181</v>
      </c>
      <c r="D910" s="2" t="s">
        <v>5182</v>
      </c>
      <c r="E910" s="1" t="s">
        <v>5183</v>
      </c>
      <c r="F910" s="1" t="s">
        <v>5184</v>
      </c>
      <c r="G910" s="1">
        <v>92.0</v>
      </c>
      <c r="H910" s="1" t="s">
        <v>1109</v>
      </c>
      <c r="I910" s="1">
        <v>179.0</v>
      </c>
      <c r="J910" s="1">
        <v>0.0</v>
      </c>
      <c r="K910" s="1">
        <v>0.0</v>
      </c>
      <c r="L910" s="1" t="str">
        <f t="shared" si="1"/>
        <v/>
      </c>
      <c r="M910" s="1" t="s">
        <v>5185</v>
      </c>
      <c r="N910" s="1">
        <v>2852.0</v>
      </c>
      <c r="O910" s="1">
        <v>1.0</v>
      </c>
      <c r="P910" s="1">
        <v>919.0</v>
      </c>
    </row>
    <row r="911">
      <c r="A911" s="1" t="s">
        <v>5186</v>
      </c>
      <c r="B911" s="1">
        <v>19361.0</v>
      </c>
      <c r="C911" s="1" t="s">
        <v>5187</v>
      </c>
      <c r="D911" s="2" t="s">
        <v>5188</v>
      </c>
      <c r="E911" s="1" t="s">
        <v>5189</v>
      </c>
      <c r="F911" s="1" t="s">
        <v>5190</v>
      </c>
      <c r="G911" s="1">
        <v>15.0</v>
      </c>
      <c r="H911" s="1" t="s">
        <v>77</v>
      </c>
      <c r="I911" s="1">
        <v>468.0</v>
      </c>
      <c r="J911" s="1">
        <v>1337.0</v>
      </c>
      <c r="K911" s="1">
        <v>941.0</v>
      </c>
      <c r="L911" s="1">
        <f t="shared" si="1"/>
        <v>0.7038145101</v>
      </c>
      <c r="M911" s="1" t="s">
        <v>5191</v>
      </c>
      <c r="N911" s="1">
        <v>4257.0</v>
      </c>
      <c r="O911" s="1">
        <v>0.0</v>
      </c>
      <c r="P911" s="1">
        <v>56.0</v>
      </c>
    </row>
    <row r="912">
      <c r="A912" s="1" t="s">
        <v>5192</v>
      </c>
      <c r="B912" s="1">
        <v>19320.0</v>
      </c>
      <c r="C912" s="1" t="s">
        <v>5193</v>
      </c>
      <c r="D912" s="2" t="s">
        <v>5194</v>
      </c>
      <c r="E912" s="1" t="s">
        <v>5195</v>
      </c>
      <c r="F912" s="1" t="s">
        <v>1578</v>
      </c>
      <c r="G912" s="1">
        <v>26.0</v>
      </c>
      <c r="H912" s="1" t="s">
        <v>1274</v>
      </c>
      <c r="I912" s="1">
        <v>32.0</v>
      </c>
      <c r="J912" s="1">
        <v>0.0</v>
      </c>
      <c r="K912" s="1">
        <v>0.0</v>
      </c>
      <c r="L912" s="1" t="str">
        <f t="shared" si="1"/>
        <v/>
      </c>
      <c r="M912" s="1" t="s">
        <v>5196</v>
      </c>
      <c r="N912" s="1">
        <v>1534.0</v>
      </c>
      <c r="O912" s="1">
        <v>0.0</v>
      </c>
      <c r="P912" s="1">
        <v>64.0</v>
      </c>
    </row>
    <row r="913">
      <c r="A913" s="1" t="s">
        <v>5197</v>
      </c>
      <c r="B913" s="1">
        <v>19317.0</v>
      </c>
      <c r="C913" s="1" t="s">
        <v>5198</v>
      </c>
      <c r="D913" s="2" t="s">
        <v>5199</v>
      </c>
      <c r="E913" s="1" t="s">
        <v>5200</v>
      </c>
      <c r="F913" s="1" t="s">
        <v>5201</v>
      </c>
      <c r="G913" s="1">
        <v>24.0</v>
      </c>
      <c r="I913" s="1">
        <v>84.0</v>
      </c>
      <c r="J913" s="1">
        <v>539.0</v>
      </c>
      <c r="K913" s="1">
        <v>468.0</v>
      </c>
      <c r="L913" s="1">
        <f t="shared" si="1"/>
        <v>0.8682745826</v>
      </c>
      <c r="M913" s="1" t="s">
        <v>5202</v>
      </c>
      <c r="N913" s="1">
        <v>3224.0</v>
      </c>
      <c r="O913" s="1">
        <v>0.0</v>
      </c>
      <c r="P913" s="1">
        <v>2306.0</v>
      </c>
    </row>
    <row r="914">
      <c r="A914" s="1" t="s">
        <v>5203</v>
      </c>
      <c r="B914" s="1">
        <v>19314.0</v>
      </c>
      <c r="C914" s="1" t="s">
        <v>5204</v>
      </c>
      <c r="D914" s="2" t="s">
        <v>5205</v>
      </c>
      <c r="E914" s="1" t="s">
        <v>5206</v>
      </c>
      <c r="F914" s="1" t="s">
        <v>5207</v>
      </c>
      <c r="G914" s="1">
        <v>186.0</v>
      </c>
      <c r="H914" s="1" t="s">
        <v>21</v>
      </c>
      <c r="I914" s="1">
        <v>2846.0</v>
      </c>
      <c r="J914" s="1">
        <v>2783.0</v>
      </c>
      <c r="K914" s="1">
        <v>1982.0</v>
      </c>
      <c r="L914" s="1">
        <f t="shared" si="1"/>
        <v>0.7121810995</v>
      </c>
      <c r="M914" s="1" t="s">
        <v>5208</v>
      </c>
      <c r="N914" s="1">
        <v>1382.0</v>
      </c>
      <c r="O914" s="1">
        <v>0.0</v>
      </c>
      <c r="P914" s="1">
        <v>15.0</v>
      </c>
    </row>
    <row r="915">
      <c r="A915" s="1" t="s">
        <v>5209</v>
      </c>
      <c r="B915" s="1">
        <v>19313.0</v>
      </c>
      <c r="C915" s="1" t="s">
        <v>5210</v>
      </c>
      <c r="D915" s="2" t="s">
        <v>5211</v>
      </c>
      <c r="E915" s="1" t="s">
        <v>5212</v>
      </c>
      <c r="F915" s="1" t="s">
        <v>5213</v>
      </c>
      <c r="G915" s="1">
        <v>0.0</v>
      </c>
      <c r="H915" s="1" t="s">
        <v>60</v>
      </c>
      <c r="I915" s="1">
        <v>246.0</v>
      </c>
      <c r="J915" s="1">
        <v>500.0</v>
      </c>
      <c r="K915" s="1">
        <v>298.0</v>
      </c>
      <c r="L915" s="1">
        <f t="shared" si="1"/>
        <v>0.596</v>
      </c>
      <c r="N915" s="1">
        <v>2434.0</v>
      </c>
      <c r="O915" s="1">
        <v>0.0</v>
      </c>
    </row>
    <row r="916">
      <c r="A916" s="1" t="s">
        <v>5214</v>
      </c>
      <c r="B916" s="1">
        <v>19305.0</v>
      </c>
      <c r="C916" s="1" t="s">
        <v>5215</v>
      </c>
      <c r="D916" s="2" t="s">
        <v>5216</v>
      </c>
      <c r="E916" s="1" t="s">
        <v>5217</v>
      </c>
      <c r="F916" s="1" t="s">
        <v>5218</v>
      </c>
      <c r="G916" s="1">
        <v>0.0</v>
      </c>
      <c r="H916" s="1" t="s">
        <v>630</v>
      </c>
      <c r="I916" s="1">
        <v>182.0</v>
      </c>
      <c r="J916" s="1">
        <v>269.0</v>
      </c>
      <c r="K916" s="1">
        <v>133.0</v>
      </c>
      <c r="L916" s="1">
        <f t="shared" si="1"/>
        <v>0.4944237918</v>
      </c>
      <c r="N916" s="1">
        <v>1416.0</v>
      </c>
      <c r="O916" s="1">
        <v>0.0</v>
      </c>
    </row>
    <row r="917">
      <c r="A917" s="1" t="s">
        <v>5219</v>
      </c>
      <c r="B917" s="1">
        <v>19286.0</v>
      </c>
      <c r="C917" s="1" t="s">
        <v>5220</v>
      </c>
      <c r="D917" s="2" t="s">
        <v>5221</v>
      </c>
      <c r="E917" s="1" t="s">
        <v>5222</v>
      </c>
      <c r="F917" s="1" t="s">
        <v>5223</v>
      </c>
      <c r="G917" s="1">
        <v>0.0</v>
      </c>
      <c r="I917" s="1">
        <v>160.0</v>
      </c>
      <c r="J917" s="1">
        <v>17.0</v>
      </c>
      <c r="K917" s="1">
        <v>14.0</v>
      </c>
      <c r="L917" s="1">
        <f t="shared" si="1"/>
        <v>0.8235294118</v>
      </c>
      <c r="N917" s="1">
        <v>2792.0</v>
      </c>
      <c r="O917" s="1">
        <v>0.0</v>
      </c>
    </row>
    <row r="918">
      <c r="A918" s="1" t="s">
        <v>5224</v>
      </c>
      <c r="B918" s="1">
        <v>19263.0</v>
      </c>
      <c r="C918" s="1" t="s">
        <v>5225</v>
      </c>
      <c r="D918" s="2" t="s">
        <v>5226</v>
      </c>
      <c r="E918" s="1" t="s">
        <v>5227</v>
      </c>
      <c r="F918" s="1" t="s">
        <v>5228</v>
      </c>
      <c r="G918" s="1">
        <v>1.0</v>
      </c>
      <c r="H918" s="1" t="s">
        <v>77</v>
      </c>
      <c r="I918" s="1">
        <v>251.0</v>
      </c>
      <c r="J918" s="1">
        <v>1242.0</v>
      </c>
      <c r="K918" s="1">
        <v>1065.0</v>
      </c>
      <c r="L918" s="1">
        <f t="shared" si="1"/>
        <v>0.8574879227</v>
      </c>
      <c r="M918" s="1" t="s">
        <v>5229</v>
      </c>
      <c r="N918" s="1">
        <v>3064.0</v>
      </c>
      <c r="O918" s="1">
        <v>1.0</v>
      </c>
      <c r="P918" s="1">
        <v>2886.0</v>
      </c>
    </row>
    <row r="919">
      <c r="A919" s="1" t="s">
        <v>5230</v>
      </c>
      <c r="B919" s="1">
        <v>19253.0</v>
      </c>
      <c r="C919" s="1" t="s">
        <v>5231</v>
      </c>
      <c r="D919" s="2" t="s">
        <v>5232</v>
      </c>
      <c r="E919" s="1" t="s">
        <v>5233</v>
      </c>
      <c r="F919" s="1" t="s">
        <v>5234</v>
      </c>
      <c r="G919" s="1">
        <v>169.0</v>
      </c>
      <c r="H919" s="1" t="s">
        <v>156</v>
      </c>
      <c r="I919" s="1">
        <v>254.0</v>
      </c>
      <c r="J919" s="1">
        <v>10126.0</v>
      </c>
      <c r="K919" s="1">
        <v>7730.0</v>
      </c>
      <c r="L919" s="1">
        <f t="shared" si="1"/>
        <v>0.7633813944</v>
      </c>
      <c r="M919" s="1" t="s">
        <v>5235</v>
      </c>
      <c r="N919" s="1">
        <v>2996.0</v>
      </c>
      <c r="O919" s="1">
        <v>0.0</v>
      </c>
      <c r="P919" s="1">
        <v>1.0</v>
      </c>
    </row>
    <row r="920">
      <c r="A920" s="1" t="s">
        <v>5236</v>
      </c>
      <c r="B920" s="1">
        <v>19253.0</v>
      </c>
      <c r="C920" s="1" t="s">
        <v>5237</v>
      </c>
      <c r="D920" s="2" t="s">
        <v>5238</v>
      </c>
      <c r="E920" s="1" t="s">
        <v>5239</v>
      </c>
      <c r="F920" s="1" t="s">
        <v>5240</v>
      </c>
      <c r="G920" s="1">
        <v>0.0</v>
      </c>
      <c r="I920" s="1">
        <v>9.0</v>
      </c>
      <c r="J920" s="1">
        <v>104.0</v>
      </c>
      <c r="K920" s="1">
        <v>32.0</v>
      </c>
      <c r="L920" s="1">
        <f t="shared" si="1"/>
        <v>0.3076923077</v>
      </c>
      <c r="N920" s="1">
        <v>131.0</v>
      </c>
      <c r="O920" s="1">
        <v>0.0</v>
      </c>
    </row>
    <row r="921">
      <c r="A921" s="1" t="s">
        <v>5241</v>
      </c>
      <c r="B921" s="1">
        <v>19247.0</v>
      </c>
      <c r="C921" s="1" t="s">
        <v>5242</v>
      </c>
      <c r="D921" s="2" t="s">
        <v>5243</v>
      </c>
      <c r="E921" s="1" t="s">
        <v>5244</v>
      </c>
      <c r="F921" s="1" t="s">
        <v>5245</v>
      </c>
      <c r="G921" s="1">
        <v>0.0</v>
      </c>
      <c r="I921" s="1">
        <v>271.0</v>
      </c>
      <c r="J921" s="1">
        <v>42.0</v>
      </c>
      <c r="K921" s="1">
        <v>42.0</v>
      </c>
      <c r="L921" s="1">
        <f t="shared" si="1"/>
        <v>1</v>
      </c>
      <c r="N921" s="1">
        <v>2973.0</v>
      </c>
      <c r="O921" s="1">
        <v>0.0</v>
      </c>
    </row>
    <row r="922">
      <c r="A922" s="1" t="s">
        <v>5246</v>
      </c>
      <c r="B922" s="1">
        <v>19237.0</v>
      </c>
      <c r="C922" s="1" t="s">
        <v>5247</v>
      </c>
      <c r="D922" s="2" t="s">
        <v>5248</v>
      </c>
      <c r="E922" s="1" t="s">
        <v>5249</v>
      </c>
      <c r="F922" s="1" t="s">
        <v>5250</v>
      </c>
      <c r="G922" s="1">
        <v>18.0</v>
      </c>
      <c r="H922" s="1" t="s">
        <v>21</v>
      </c>
      <c r="I922" s="1">
        <v>407.0</v>
      </c>
      <c r="J922" s="1">
        <v>713.0</v>
      </c>
      <c r="K922" s="1">
        <v>690.0</v>
      </c>
      <c r="L922" s="1">
        <f t="shared" si="1"/>
        <v>0.9677419355</v>
      </c>
      <c r="M922" s="1" t="s">
        <v>5251</v>
      </c>
      <c r="N922" s="1">
        <v>1277.0</v>
      </c>
      <c r="O922" s="1">
        <v>0.0</v>
      </c>
      <c r="P922" s="1">
        <v>3.0</v>
      </c>
    </row>
    <row r="923">
      <c r="A923" s="1" t="s">
        <v>5252</v>
      </c>
      <c r="B923" s="1">
        <v>19228.0</v>
      </c>
      <c r="C923" s="1" t="s">
        <v>5253</v>
      </c>
      <c r="D923" s="2" t="s">
        <v>5254</v>
      </c>
      <c r="E923" s="1" t="s">
        <v>5255</v>
      </c>
      <c r="F923" s="1" t="s">
        <v>5256</v>
      </c>
      <c r="G923" s="1">
        <v>1.0</v>
      </c>
      <c r="H923" s="1" t="s">
        <v>77</v>
      </c>
      <c r="I923" s="1">
        <v>55.0</v>
      </c>
      <c r="J923" s="1">
        <v>157.0</v>
      </c>
      <c r="K923" s="1">
        <v>118.0</v>
      </c>
      <c r="L923" s="1">
        <f t="shared" si="1"/>
        <v>0.7515923567</v>
      </c>
      <c r="M923" s="1" t="s">
        <v>5257</v>
      </c>
      <c r="N923" s="1">
        <v>2153.0</v>
      </c>
      <c r="O923" s="1">
        <v>0.0</v>
      </c>
      <c r="P923" s="1">
        <v>1989.0</v>
      </c>
    </row>
    <row r="924">
      <c r="A924" s="1" t="s">
        <v>5258</v>
      </c>
      <c r="B924" s="1">
        <v>19223.0</v>
      </c>
      <c r="C924" s="1" t="s">
        <v>5259</v>
      </c>
      <c r="D924" s="2" t="s">
        <v>5260</v>
      </c>
      <c r="E924" s="1" t="s">
        <v>5261</v>
      </c>
      <c r="F924" s="1" t="s">
        <v>5262</v>
      </c>
      <c r="G924" s="1">
        <v>110.0</v>
      </c>
      <c r="H924" s="1" t="s">
        <v>21</v>
      </c>
      <c r="I924" s="1">
        <v>2274.0</v>
      </c>
      <c r="J924" s="1">
        <v>2771.0</v>
      </c>
      <c r="K924" s="1">
        <v>2127.0</v>
      </c>
      <c r="L924" s="1">
        <f t="shared" si="1"/>
        <v>0.7675929267</v>
      </c>
      <c r="M924" s="1" t="s">
        <v>5263</v>
      </c>
      <c r="N924" s="1">
        <v>2130.0</v>
      </c>
      <c r="O924" s="1">
        <v>0.0</v>
      </c>
      <c r="P924" s="1">
        <v>1536.0</v>
      </c>
    </row>
    <row r="925">
      <c r="A925" s="1" t="s">
        <v>5264</v>
      </c>
      <c r="B925" s="1">
        <v>19192.0</v>
      </c>
      <c r="C925" s="1" t="s">
        <v>5265</v>
      </c>
      <c r="D925" s="2" t="s">
        <v>5266</v>
      </c>
      <c r="E925" s="1" t="s">
        <v>5267</v>
      </c>
      <c r="F925" s="1" t="s">
        <v>3245</v>
      </c>
      <c r="G925" s="1">
        <v>120.0</v>
      </c>
      <c r="H925" s="1" t="s">
        <v>84</v>
      </c>
      <c r="I925" s="1">
        <v>3980.0</v>
      </c>
      <c r="J925" s="1">
        <v>3004.0</v>
      </c>
      <c r="K925" s="1">
        <v>2502.0</v>
      </c>
      <c r="L925" s="1">
        <f t="shared" si="1"/>
        <v>0.8328894807</v>
      </c>
      <c r="M925" s="1" t="s">
        <v>5268</v>
      </c>
      <c r="N925" s="1">
        <v>2949.0</v>
      </c>
      <c r="O925" s="1">
        <v>0.0</v>
      </c>
      <c r="P925" s="1">
        <v>8.0</v>
      </c>
    </row>
    <row r="926">
      <c r="A926" s="1" t="s">
        <v>5269</v>
      </c>
      <c r="B926" s="1">
        <v>19174.0</v>
      </c>
      <c r="C926" s="1" t="s">
        <v>5270</v>
      </c>
      <c r="D926" s="2" t="s">
        <v>5271</v>
      </c>
      <c r="E926" s="1" t="s">
        <v>5272</v>
      </c>
      <c r="F926" s="1" t="s">
        <v>5273</v>
      </c>
      <c r="G926" s="1">
        <v>0.0</v>
      </c>
      <c r="H926" s="1" t="s">
        <v>143</v>
      </c>
      <c r="I926" s="1">
        <v>111.0</v>
      </c>
      <c r="J926" s="1">
        <v>7484.0</v>
      </c>
      <c r="K926" s="1">
        <v>5876.0</v>
      </c>
      <c r="L926" s="1">
        <f t="shared" si="1"/>
        <v>0.7851416355</v>
      </c>
      <c r="N926" s="1">
        <v>3509.0</v>
      </c>
      <c r="O926" s="1">
        <v>0.0</v>
      </c>
    </row>
    <row r="927">
      <c r="A927" s="1" t="s">
        <v>5274</v>
      </c>
      <c r="B927" s="1">
        <v>19122.0</v>
      </c>
      <c r="C927" s="1" t="s">
        <v>5275</v>
      </c>
      <c r="D927" s="2" t="s">
        <v>5276</v>
      </c>
      <c r="E927" s="1" t="s">
        <v>5277</v>
      </c>
      <c r="F927" s="1" t="s">
        <v>5278</v>
      </c>
      <c r="G927" s="1">
        <v>0.0</v>
      </c>
      <c r="H927" s="1" t="s">
        <v>1147</v>
      </c>
      <c r="I927" s="1">
        <v>52.0</v>
      </c>
      <c r="J927" s="1">
        <v>33.0</v>
      </c>
      <c r="K927" s="1">
        <v>17.0</v>
      </c>
      <c r="L927" s="1">
        <f t="shared" si="1"/>
        <v>0.5151515152</v>
      </c>
      <c r="N927" s="1">
        <v>2003.0</v>
      </c>
      <c r="O927" s="1">
        <v>0.0</v>
      </c>
    </row>
    <row r="928">
      <c r="A928" s="1" t="s">
        <v>5279</v>
      </c>
      <c r="B928" s="1">
        <v>19120.0</v>
      </c>
      <c r="C928" s="1" t="s">
        <v>5280</v>
      </c>
      <c r="D928" s="2" t="s">
        <v>5281</v>
      </c>
      <c r="E928" s="1" t="s">
        <v>5282</v>
      </c>
      <c r="F928" s="1" t="s">
        <v>5283</v>
      </c>
      <c r="G928" s="1">
        <v>0.0</v>
      </c>
      <c r="H928" s="1" t="s">
        <v>1147</v>
      </c>
      <c r="I928" s="1">
        <v>46.0</v>
      </c>
      <c r="J928" s="1">
        <v>50.0</v>
      </c>
      <c r="K928" s="1">
        <v>40.0</v>
      </c>
      <c r="L928" s="1">
        <f t="shared" si="1"/>
        <v>0.8</v>
      </c>
      <c r="N928" s="1">
        <v>1481.0</v>
      </c>
      <c r="O928" s="1">
        <v>0.0</v>
      </c>
    </row>
    <row r="929">
      <c r="A929" s="1" t="s">
        <v>5284</v>
      </c>
      <c r="B929" s="1">
        <v>19116.0</v>
      </c>
      <c r="C929" s="1" t="s">
        <v>5285</v>
      </c>
      <c r="D929" s="2" t="s">
        <v>5286</v>
      </c>
      <c r="E929" s="1" t="s">
        <v>5287</v>
      </c>
      <c r="F929" s="1" t="s">
        <v>5288</v>
      </c>
      <c r="G929" s="1">
        <v>44.0</v>
      </c>
      <c r="H929" s="1" t="s">
        <v>2288</v>
      </c>
      <c r="I929" s="1">
        <v>789.0</v>
      </c>
      <c r="J929" s="1">
        <v>1308.0</v>
      </c>
      <c r="K929" s="1">
        <v>1141.0</v>
      </c>
      <c r="L929" s="1">
        <f t="shared" si="1"/>
        <v>0.872324159</v>
      </c>
      <c r="M929" s="1" t="s">
        <v>5289</v>
      </c>
      <c r="N929" s="1">
        <v>2995.0</v>
      </c>
      <c r="O929" s="1">
        <v>0.0</v>
      </c>
      <c r="P929" s="1">
        <v>6.0</v>
      </c>
    </row>
    <row r="930">
      <c r="A930" s="1" t="s">
        <v>5290</v>
      </c>
      <c r="B930" s="1">
        <v>19115.0</v>
      </c>
      <c r="C930" s="1" t="s">
        <v>5291</v>
      </c>
      <c r="D930" s="2" t="s">
        <v>5292</v>
      </c>
      <c r="E930" s="1" t="s">
        <v>5293</v>
      </c>
      <c r="F930" s="1" t="s">
        <v>5294</v>
      </c>
      <c r="G930" s="1">
        <v>30.0</v>
      </c>
      <c r="H930" s="1" t="s">
        <v>278</v>
      </c>
      <c r="I930" s="1">
        <v>1966.0</v>
      </c>
      <c r="J930" s="1">
        <v>852.0</v>
      </c>
      <c r="K930" s="1">
        <v>767.0</v>
      </c>
      <c r="L930" s="1">
        <f t="shared" si="1"/>
        <v>0.9002347418</v>
      </c>
      <c r="M930" s="1" t="s">
        <v>5295</v>
      </c>
      <c r="N930" s="1">
        <v>917.0</v>
      </c>
      <c r="O930" s="1">
        <v>0.0</v>
      </c>
      <c r="P930" s="1">
        <v>21.0</v>
      </c>
    </row>
    <row r="931">
      <c r="A931" s="1" t="s">
        <v>5296</v>
      </c>
      <c r="B931" s="1">
        <v>19090.0</v>
      </c>
      <c r="C931" s="1" t="s">
        <v>5297</v>
      </c>
      <c r="D931" s="2" t="s">
        <v>5298</v>
      </c>
      <c r="E931" s="1" t="s">
        <v>5299</v>
      </c>
      <c r="F931" s="1" t="s">
        <v>3610</v>
      </c>
      <c r="G931" s="1">
        <v>52.0</v>
      </c>
      <c r="H931" s="1" t="s">
        <v>60</v>
      </c>
      <c r="I931" s="1">
        <v>982.0</v>
      </c>
      <c r="J931" s="1">
        <v>1906.0</v>
      </c>
      <c r="K931" s="1">
        <v>1894.0</v>
      </c>
      <c r="L931" s="1">
        <f t="shared" si="1"/>
        <v>0.9937040923</v>
      </c>
      <c r="M931" s="1" t="s">
        <v>5300</v>
      </c>
      <c r="N931" s="1">
        <v>2733.0</v>
      </c>
      <c r="O931" s="1">
        <v>0.0</v>
      </c>
      <c r="P931" s="1">
        <v>11.0</v>
      </c>
    </row>
    <row r="932">
      <c r="A932" s="1" t="s">
        <v>5301</v>
      </c>
      <c r="B932" s="1">
        <v>19085.0</v>
      </c>
      <c r="C932" s="1" t="s">
        <v>5302</v>
      </c>
      <c r="D932" s="2" t="s">
        <v>5303</v>
      </c>
      <c r="E932" s="1" t="s">
        <v>5304</v>
      </c>
      <c r="F932" s="1" t="s">
        <v>5305</v>
      </c>
      <c r="G932" s="1">
        <v>0.0</v>
      </c>
      <c r="H932" s="1" t="s">
        <v>630</v>
      </c>
      <c r="I932" s="1">
        <v>1.0</v>
      </c>
      <c r="J932" s="1">
        <v>11.0</v>
      </c>
      <c r="K932" s="1">
        <v>3.0</v>
      </c>
      <c r="L932" s="1">
        <f t="shared" si="1"/>
        <v>0.2727272727</v>
      </c>
      <c r="N932" s="1">
        <v>1578.0</v>
      </c>
      <c r="O932" s="1">
        <v>0.0</v>
      </c>
    </row>
    <row r="933">
      <c r="A933" s="1" t="s">
        <v>5306</v>
      </c>
      <c r="B933" s="1">
        <v>19080.0</v>
      </c>
      <c r="C933" s="1" t="s">
        <v>5307</v>
      </c>
      <c r="D933" s="2" t="s">
        <v>5308</v>
      </c>
      <c r="E933" s="1" t="s">
        <v>5309</v>
      </c>
      <c r="F933" s="1" t="s">
        <v>5310</v>
      </c>
      <c r="G933" s="1">
        <v>772.0</v>
      </c>
      <c r="H933" s="1" t="s">
        <v>21</v>
      </c>
      <c r="I933" s="1">
        <v>1385.0</v>
      </c>
      <c r="J933" s="1">
        <v>2609.0</v>
      </c>
      <c r="K933" s="1">
        <v>1828.0</v>
      </c>
      <c r="L933" s="1">
        <f t="shared" si="1"/>
        <v>0.7006515906</v>
      </c>
      <c r="M933" s="1" t="s">
        <v>5311</v>
      </c>
      <c r="N933" s="1">
        <v>2401.0</v>
      </c>
      <c r="O933" s="1">
        <v>0.0</v>
      </c>
      <c r="P933" s="1">
        <v>1.0</v>
      </c>
    </row>
    <row r="934">
      <c r="A934" s="1" t="s">
        <v>5312</v>
      </c>
      <c r="B934" s="1">
        <v>19074.0</v>
      </c>
      <c r="C934" s="1" t="s">
        <v>5313</v>
      </c>
      <c r="D934" s="2" t="s">
        <v>5314</v>
      </c>
      <c r="E934" s="1" t="s">
        <v>5315</v>
      </c>
      <c r="F934" s="1" t="s">
        <v>5316</v>
      </c>
      <c r="G934" s="1">
        <v>65.0</v>
      </c>
      <c r="H934" s="1" t="s">
        <v>143</v>
      </c>
      <c r="I934" s="1">
        <v>12263.0</v>
      </c>
      <c r="J934" s="1">
        <v>2976.0</v>
      </c>
      <c r="K934" s="1">
        <v>2535.0</v>
      </c>
      <c r="L934" s="1">
        <f t="shared" si="1"/>
        <v>0.8518145161</v>
      </c>
      <c r="M934" s="1" t="s">
        <v>5317</v>
      </c>
      <c r="N934" s="1">
        <v>1141.0</v>
      </c>
      <c r="O934" s="1">
        <v>0.0</v>
      </c>
      <c r="P934" s="1">
        <v>2.0</v>
      </c>
    </row>
    <row r="935">
      <c r="A935" s="1" t="s">
        <v>5318</v>
      </c>
      <c r="B935" s="1">
        <v>19071.0</v>
      </c>
      <c r="C935" s="1" t="s">
        <v>5319</v>
      </c>
      <c r="D935" s="2" t="s">
        <v>5320</v>
      </c>
      <c r="E935" s="1" t="s">
        <v>5321</v>
      </c>
      <c r="F935" s="1" t="s">
        <v>5322</v>
      </c>
      <c r="G935" s="1">
        <v>21.0</v>
      </c>
      <c r="H935" s="1" t="s">
        <v>207</v>
      </c>
      <c r="I935" s="1">
        <v>1329.0</v>
      </c>
      <c r="J935" s="1">
        <v>1444.0</v>
      </c>
      <c r="K935" s="1">
        <v>1342.0</v>
      </c>
      <c r="L935" s="1">
        <f t="shared" si="1"/>
        <v>0.9293628809</v>
      </c>
      <c r="M935" s="1" t="s">
        <v>5323</v>
      </c>
      <c r="N935" s="1">
        <v>3019.0</v>
      </c>
      <c r="O935" s="1">
        <v>0.0</v>
      </c>
      <c r="P935" s="1">
        <v>2.0</v>
      </c>
    </row>
    <row r="936">
      <c r="A936" s="1" t="s">
        <v>5324</v>
      </c>
      <c r="B936" s="1">
        <v>19057.0</v>
      </c>
      <c r="C936" s="1" t="s">
        <v>5325</v>
      </c>
      <c r="D936" s="2" t="s">
        <v>5326</v>
      </c>
      <c r="E936" s="1" t="s">
        <v>5327</v>
      </c>
      <c r="F936" s="1" t="s">
        <v>5328</v>
      </c>
      <c r="G936" s="1">
        <v>0.0</v>
      </c>
      <c r="H936" s="1" t="s">
        <v>77</v>
      </c>
      <c r="I936" s="1">
        <v>407.0</v>
      </c>
      <c r="J936" s="1">
        <v>2205.0</v>
      </c>
      <c r="K936" s="1">
        <v>2081.0</v>
      </c>
      <c r="L936" s="1">
        <f t="shared" si="1"/>
        <v>0.9437641723</v>
      </c>
      <c r="N936" s="1">
        <v>3630.0</v>
      </c>
      <c r="O936" s="1">
        <v>0.0</v>
      </c>
    </row>
    <row r="937">
      <c r="A937" s="1" t="s">
        <v>5329</v>
      </c>
      <c r="B937" s="1">
        <v>19034.0</v>
      </c>
      <c r="C937" s="1" t="s">
        <v>5330</v>
      </c>
      <c r="D937" s="2" t="s">
        <v>5331</v>
      </c>
      <c r="E937" s="1" t="s">
        <v>5332</v>
      </c>
      <c r="F937" s="1" t="s">
        <v>5333</v>
      </c>
      <c r="G937" s="1">
        <v>140.0</v>
      </c>
      <c r="H937" s="1" t="s">
        <v>60</v>
      </c>
      <c r="I937" s="1">
        <v>3753.0</v>
      </c>
      <c r="J937" s="1">
        <v>4411.0</v>
      </c>
      <c r="K937" s="1">
        <v>4321.0</v>
      </c>
      <c r="L937" s="1">
        <f t="shared" si="1"/>
        <v>0.9795964634</v>
      </c>
      <c r="M937" s="1" t="s">
        <v>5334</v>
      </c>
      <c r="N937" s="1">
        <v>2974.0</v>
      </c>
      <c r="O937" s="1">
        <v>0.0</v>
      </c>
      <c r="P937" s="1">
        <v>3.0</v>
      </c>
    </row>
    <row r="938">
      <c r="A938" s="1" t="s">
        <v>5335</v>
      </c>
      <c r="B938" s="1">
        <v>19019.0</v>
      </c>
      <c r="C938" s="1" t="s">
        <v>5336</v>
      </c>
      <c r="D938" s="2" t="s">
        <v>5337</v>
      </c>
      <c r="E938" s="1" t="s">
        <v>5338</v>
      </c>
      <c r="F938" s="1" t="s">
        <v>5339</v>
      </c>
      <c r="G938" s="1">
        <v>160.0</v>
      </c>
      <c r="H938" s="1" t="s">
        <v>21</v>
      </c>
      <c r="I938" s="1">
        <v>589.0</v>
      </c>
      <c r="J938" s="1">
        <v>2112.0</v>
      </c>
      <c r="K938" s="1">
        <v>2088.0</v>
      </c>
      <c r="L938" s="1">
        <f t="shared" si="1"/>
        <v>0.9886363636</v>
      </c>
      <c r="M938" s="1" t="s">
        <v>5340</v>
      </c>
      <c r="N938" s="1">
        <v>2135.0</v>
      </c>
      <c r="O938" s="1">
        <v>0.0</v>
      </c>
      <c r="P938" s="1">
        <v>20.0</v>
      </c>
    </row>
    <row r="939">
      <c r="A939" s="1" t="s">
        <v>5341</v>
      </c>
      <c r="B939" s="1">
        <v>19015.0</v>
      </c>
      <c r="C939" s="1" t="s">
        <v>5342</v>
      </c>
      <c r="D939" s="2" t="s">
        <v>5343</v>
      </c>
      <c r="E939" s="1" t="s">
        <v>5344</v>
      </c>
      <c r="F939" s="1" t="s">
        <v>5345</v>
      </c>
      <c r="G939" s="1">
        <v>22.0</v>
      </c>
      <c r="H939" s="1" t="s">
        <v>77</v>
      </c>
      <c r="I939" s="1">
        <v>93.0</v>
      </c>
      <c r="J939" s="1">
        <v>329.0</v>
      </c>
      <c r="K939" s="1">
        <v>329.0</v>
      </c>
      <c r="L939" s="1">
        <f t="shared" si="1"/>
        <v>1</v>
      </c>
      <c r="M939" s="1" t="s">
        <v>5346</v>
      </c>
      <c r="N939" s="1">
        <v>3309.0</v>
      </c>
      <c r="O939" s="1">
        <v>0.0</v>
      </c>
      <c r="P939" s="1">
        <v>170.0</v>
      </c>
    </row>
    <row r="940">
      <c r="A940" s="1" t="s">
        <v>5347</v>
      </c>
      <c r="B940" s="1">
        <v>19003.0</v>
      </c>
      <c r="C940" s="1" t="s">
        <v>5348</v>
      </c>
      <c r="D940" s="2" t="s">
        <v>5349</v>
      </c>
      <c r="E940" s="1" t="s">
        <v>5350</v>
      </c>
      <c r="F940" s="1" t="s">
        <v>5351</v>
      </c>
      <c r="G940" s="1">
        <v>43.0</v>
      </c>
      <c r="H940" s="1" t="s">
        <v>21</v>
      </c>
      <c r="I940" s="1">
        <v>165.0</v>
      </c>
      <c r="J940" s="1">
        <v>285.0</v>
      </c>
      <c r="K940" s="1">
        <v>217.0</v>
      </c>
      <c r="L940" s="1">
        <f t="shared" si="1"/>
        <v>0.7614035088</v>
      </c>
      <c r="M940" s="1" t="s">
        <v>5352</v>
      </c>
      <c r="N940" s="1">
        <v>1900.0</v>
      </c>
      <c r="O940" s="1">
        <v>0.0</v>
      </c>
      <c r="P940" s="1">
        <v>322.0</v>
      </c>
    </row>
    <row r="941">
      <c r="A941" s="1" t="s">
        <v>5353</v>
      </c>
      <c r="B941" s="1">
        <v>19002.0</v>
      </c>
      <c r="C941" s="1" t="s">
        <v>5354</v>
      </c>
      <c r="D941" s="2" t="s">
        <v>5355</v>
      </c>
      <c r="E941" s="1" t="s">
        <v>5356</v>
      </c>
      <c r="F941" s="1" t="s">
        <v>5357</v>
      </c>
      <c r="G941" s="1">
        <v>0.0</v>
      </c>
      <c r="H941" s="1" t="s">
        <v>77</v>
      </c>
      <c r="I941" s="1">
        <v>294.0</v>
      </c>
      <c r="J941" s="1">
        <v>583.0</v>
      </c>
      <c r="K941" s="1">
        <v>549.0</v>
      </c>
      <c r="L941" s="1">
        <f t="shared" si="1"/>
        <v>0.9416809605</v>
      </c>
      <c r="N941" s="1">
        <v>2930.0</v>
      </c>
      <c r="O941" s="1">
        <v>0.0</v>
      </c>
    </row>
    <row r="942">
      <c r="A942" s="1" t="s">
        <v>5358</v>
      </c>
      <c r="B942" s="1">
        <v>18998.0</v>
      </c>
      <c r="C942" s="1" t="s">
        <v>5359</v>
      </c>
      <c r="D942" s="2" t="s">
        <v>5360</v>
      </c>
      <c r="E942" s="1" t="s">
        <v>5361</v>
      </c>
      <c r="F942" s="1" t="s">
        <v>5362</v>
      </c>
      <c r="G942" s="1">
        <v>60.0</v>
      </c>
      <c r="H942" s="1" t="s">
        <v>60</v>
      </c>
      <c r="I942" s="1">
        <v>3590.0</v>
      </c>
      <c r="J942" s="1">
        <v>3177.0</v>
      </c>
      <c r="K942" s="1">
        <v>3132.0</v>
      </c>
      <c r="L942" s="1">
        <f t="shared" si="1"/>
        <v>0.9858356941</v>
      </c>
      <c r="M942" s="1" t="s">
        <v>5363</v>
      </c>
      <c r="N942" s="1">
        <v>1926.0</v>
      </c>
      <c r="O942" s="1">
        <v>0.0</v>
      </c>
      <c r="P942" s="1">
        <v>26.0</v>
      </c>
    </row>
    <row r="943">
      <c r="A943" s="1" t="s">
        <v>5364</v>
      </c>
      <c r="B943" s="1">
        <v>18989.0</v>
      </c>
      <c r="C943" s="1" t="s">
        <v>5365</v>
      </c>
      <c r="D943" s="2" t="s">
        <v>5366</v>
      </c>
      <c r="E943" s="1" t="s">
        <v>5367</v>
      </c>
      <c r="F943" s="1" t="s">
        <v>5368</v>
      </c>
      <c r="G943" s="1">
        <v>143.0</v>
      </c>
      <c r="H943" s="1" t="s">
        <v>21</v>
      </c>
      <c r="I943" s="1">
        <v>2193.0</v>
      </c>
      <c r="J943" s="1">
        <v>1017.0</v>
      </c>
      <c r="K943" s="1">
        <v>888.0</v>
      </c>
      <c r="L943" s="1">
        <f t="shared" si="1"/>
        <v>0.8731563422</v>
      </c>
      <c r="M943" s="1" t="s">
        <v>5369</v>
      </c>
      <c r="N943" s="1">
        <v>2613.0</v>
      </c>
      <c r="O943" s="1">
        <v>0.0</v>
      </c>
      <c r="P943" s="1">
        <v>9.0</v>
      </c>
    </row>
    <row r="944">
      <c r="A944" s="1" t="s">
        <v>5370</v>
      </c>
      <c r="B944" s="1">
        <v>18985.0</v>
      </c>
      <c r="C944" s="1" t="s">
        <v>5371</v>
      </c>
      <c r="D944" s="2" t="s">
        <v>5372</v>
      </c>
      <c r="E944" s="1" t="s">
        <v>5373</v>
      </c>
      <c r="F944" s="1" t="s">
        <v>5374</v>
      </c>
      <c r="G944" s="1">
        <v>2.0</v>
      </c>
      <c r="H944" s="1" t="s">
        <v>630</v>
      </c>
      <c r="I944" s="1">
        <v>42.0</v>
      </c>
      <c r="J944" s="1">
        <v>85.0</v>
      </c>
      <c r="K944" s="1">
        <v>17.0</v>
      </c>
      <c r="L944" s="1">
        <f t="shared" si="1"/>
        <v>0.2</v>
      </c>
      <c r="M944" s="1" t="s">
        <v>5375</v>
      </c>
      <c r="N944" s="1">
        <v>2473.0</v>
      </c>
      <c r="O944" s="1">
        <v>0.0</v>
      </c>
      <c r="P944" s="1">
        <v>2470.0</v>
      </c>
    </row>
    <row r="945">
      <c r="A945" s="1" t="s">
        <v>5376</v>
      </c>
      <c r="B945" s="1">
        <v>18984.0</v>
      </c>
      <c r="C945" s="1" t="s">
        <v>5377</v>
      </c>
      <c r="D945" s="2" t="s">
        <v>5378</v>
      </c>
      <c r="E945" s="1" t="s">
        <v>5379</v>
      </c>
      <c r="F945" s="1" t="s">
        <v>5380</v>
      </c>
      <c r="G945" s="1">
        <v>12.0</v>
      </c>
      <c r="H945" s="1" t="s">
        <v>278</v>
      </c>
      <c r="I945" s="1">
        <v>223.0</v>
      </c>
      <c r="J945" s="1">
        <v>794.0</v>
      </c>
      <c r="K945" s="1">
        <v>565.0</v>
      </c>
      <c r="L945" s="1">
        <f t="shared" si="1"/>
        <v>0.7115869018</v>
      </c>
      <c r="M945" s="1" t="s">
        <v>5381</v>
      </c>
      <c r="N945" s="1">
        <v>3017.0</v>
      </c>
      <c r="O945" s="1">
        <v>0.0</v>
      </c>
      <c r="P945" s="1">
        <v>500.0</v>
      </c>
    </row>
    <row r="946">
      <c r="A946" s="1" t="s">
        <v>5382</v>
      </c>
      <c r="B946" s="1">
        <v>18982.0</v>
      </c>
      <c r="C946" s="1" t="s">
        <v>5383</v>
      </c>
      <c r="D946" s="2" t="s">
        <v>5384</v>
      </c>
      <c r="E946" s="1" t="s">
        <v>5385</v>
      </c>
      <c r="F946" s="1" t="s">
        <v>5386</v>
      </c>
      <c r="G946" s="1">
        <v>16.0</v>
      </c>
      <c r="H946" s="1" t="s">
        <v>60</v>
      </c>
      <c r="I946" s="1">
        <v>120.0</v>
      </c>
      <c r="J946" s="1">
        <v>3537.0</v>
      </c>
      <c r="K946" s="1">
        <v>2896.0</v>
      </c>
      <c r="L946" s="1">
        <f t="shared" si="1"/>
        <v>0.8187729714</v>
      </c>
      <c r="M946" s="1" t="s">
        <v>5387</v>
      </c>
      <c r="N946" s="1">
        <v>1822.0</v>
      </c>
      <c r="O946" s="1">
        <v>0.0</v>
      </c>
      <c r="P946" s="1">
        <v>59.0</v>
      </c>
    </row>
    <row r="947">
      <c r="A947" s="1" t="s">
        <v>5388</v>
      </c>
      <c r="B947" s="1">
        <v>18974.0</v>
      </c>
      <c r="C947" s="1" t="s">
        <v>5389</v>
      </c>
      <c r="D947" s="2" t="s">
        <v>5390</v>
      </c>
      <c r="E947" s="1" t="s">
        <v>5391</v>
      </c>
      <c r="F947" s="1" t="s">
        <v>5392</v>
      </c>
      <c r="G947" s="1">
        <v>47.0</v>
      </c>
      <c r="H947" s="1" t="s">
        <v>84</v>
      </c>
      <c r="I947" s="1">
        <v>211.0</v>
      </c>
      <c r="J947" s="1">
        <v>1108.0</v>
      </c>
      <c r="K947" s="1">
        <v>912.0</v>
      </c>
      <c r="L947" s="1">
        <f t="shared" si="1"/>
        <v>0.8231046931</v>
      </c>
      <c r="M947" s="1" t="s">
        <v>5393</v>
      </c>
      <c r="N947" s="1">
        <v>2675.0</v>
      </c>
      <c r="O947" s="1">
        <v>0.0</v>
      </c>
      <c r="P947" s="1">
        <v>1.0</v>
      </c>
    </row>
    <row r="948">
      <c r="A948" s="1" t="s">
        <v>5394</v>
      </c>
      <c r="B948" s="1">
        <v>18968.0</v>
      </c>
      <c r="C948" s="1" t="s">
        <v>5395</v>
      </c>
      <c r="D948" s="2" t="s">
        <v>5396</v>
      </c>
      <c r="E948" s="1" t="s">
        <v>5397</v>
      </c>
      <c r="F948" s="1" t="s">
        <v>5398</v>
      </c>
      <c r="G948" s="1">
        <v>10.0</v>
      </c>
      <c r="H948" s="1" t="s">
        <v>156</v>
      </c>
      <c r="I948" s="1">
        <v>338.0</v>
      </c>
      <c r="J948" s="1">
        <v>637.0</v>
      </c>
      <c r="K948" s="1">
        <v>473.0</v>
      </c>
      <c r="L948" s="1">
        <f t="shared" si="1"/>
        <v>0.7425431711</v>
      </c>
      <c r="M948" s="1" t="s">
        <v>5399</v>
      </c>
      <c r="N948" s="1">
        <v>1472.0</v>
      </c>
      <c r="O948" s="1">
        <v>0.0</v>
      </c>
      <c r="P948" s="1">
        <v>28.0</v>
      </c>
    </row>
    <row r="949">
      <c r="A949" s="1" t="s">
        <v>5400</v>
      </c>
      <c r="B949" s="1">
        <v>18950.0</v>
      </c>
      <c r="C949" s="1" t="s">
        <v>5401</v>
      </c>
      <c r="D949" s="2" t="s">
        <v>5402</v>
      </c>
      <c r="E949" s="1" t="s">
        <v>5403</v>
      </c>
      <c r="F949" s="1" t="s">
        <v>5404</v>
      </c>
      <c r="G949" s="1">
        <v>23.0</v>
      </c>
      <c r="H949" s="1" t="s">
        <v>326</v>
      </c>
      <c r="I949" s="1">
        <v>238.0</v>
      </c>
      <c r="J949" s="1">
        <v>1330.0</v>
      </c>
      <c r="K949" s="1">
        <v>1057.0</v>
      </c>
      <c r="L949" s="1">
        <f t="shared" si="1"/>
        <v>0.7947368421</v>
      </c>
      <c r="M949" s="1" t="s">
        <v>5405</v>
      </c>
      <c r="N949" s="1">
        <v>685.0</v>
      </c>
      <c r="O949" s="1">
        <v>0.0</v>
      </c>
      <c r="P949" s="1">
        <v>117.0</v>
      </c>
    </row>
    <row r="950">
      <c r="A950" s="1" t="s">
        <v>5406</v>
      </c>
      <c r="B950" s="1">
        <v>18933.0</v>
      </c>
      <c r="C950" s="1" t="s">
        <v>5407</v>
      </c>
      <c r="D950" s="2" t="s">
        <v>5408</v>
      </c>
      <c r="E950" s="1" t="s">
        <v>5409</v>
      </c>
      <c r="F950" s="1" t="s">
        <v>5410</v>
      </c>
      <c r="G950" s="1">
        <v>53.0</v>
      </c>
      <c r="H950" s="1" t="s">
        <v>278</v>
      </c>
      <c r="I950" s="1">
        <v>1531.0</v>
      </c>
      <c r="J950" s="1">
        <v>1259.0</v>
      </c>
      <c r="K950" s="1">
        <v>1138.0</v>
      </c>
      <c r="L950" s="1">
        <f t="shared" si="1"/>
        <v>0.9038919778</v>
      </c>
      <c r="M950" s="1" t="s">
        <v>5411</v>
      </c>
      <c r="N950" s="1">
        <v>1771.0</v>
      </c>
      <c r="O950" s="1">
        <v>0.0</v>
      </c>
      <c r="P950" s="1">
        <v>27.0</v>
      </c>
    </row>
    <row r="951">
      <c r="A951" s="1" t="s">
        <v>5412</v>
      </c>
      <c r="B951" s="1">
        <v>18923.0</v>
      </c>
      <c r="C951" s="1" t="s">
        <v>5413</v>
      </c>
      <c r="D951" s="2" t="s">
        <v>5414</v>
      </c>
      <c r="E951" s="1" t="s">
        <v>5415</v>
      </c>
      <c r="F951" s="1" t="s">
        <v>5416</v>
      </c>
      <c r="G951" s="1">
        <v>317.0</v>
      </c>
      <c r="H951" s="1" t="s">
        <v>207</v>
      </c>
      <c r="I951" s="1">
        <v>1324.0</v>
      </c>
      <c r="J951" s="1">
        <v>938.0</v>
      </c>
      <c r="K951" s="1">
        <v>857.0</v>
      </c>
      <c r="L951" s="1">
        <f t="shared" si="1"/>
        <v>0.9136460554</v>
      </c>
      <c r="M951" s="1" t="s">
        <v>5417</v>
      </c>
      <c r="N951" s="1">
        <v>2781.0</v>
      </c>
      <c r="O951" s="1">
        <v>0.0</v>
      </c>
      <c r="P951" s="1">
        <v>8.0</v>
      </c>
    </row>
    <row r="952">
      <c r="A952" s="1" t="s">
        <v>5418</v>
      </c>
      <c r="B952" s="1">
        <v>18921.0</v>
      </c>
      <c r="C952" s="1" t="s">
        <v>5419</v>
      </c>
      <c r="D952" s="2" t="s">
        <v>5420</v>
      </c>
      <c r="E952" s="1" t="s">
        <v>5421</v>
      </c>
      <c r="F952" s="1" t="s">
        <v>5422</v>
      </c>
      <c r="G952" s="1">
        <v>9.0</v>
      </c>
      <c r="H952" s="1" t="s">
        <v>360</v>
      </c>
      <c r="I952" s="1">
        <v>51.0</v>
      </c>
      <c r="J952" s="1">
        <v>58.0</v>
      </c>
      <c r="K952" s="1">
        <v>53.0</v>
      </c>
      <c r="L952" s="1">
        <f t="shared" si="1"/>
        <v>0.9137931034</v>
      </c>
      <c r="M952" s="1" t="s">
        <v>5423</v>
      </c>
      <c r="N952" s="1">
        <v>3178.0</v>
      </c>
      <c r="O952" s="1">
        <v>0.0</v>
      </c>
      <c r="P952" s="1">
        <v>1030.0</v>
      </c>
    </row>
    <row r="953">
      <c r="A953" s="1" t="s">
        <v>5424</v>
      </c>
      <c r="B953" s="1">
        <v>18897.0</v>
      </c>
      <c r="C953" s="1" t="s">
        <v>5425</v>
      </c>
      <c r="D953" s="2" t="s">
        <v>5426</v>
      </c>
      <c r="E953" s="1" t="s">
        <v>5427</v>
      </c>
      <c r="F953" s="1" t="s">
        <v>5428</v>
      </c>
      <c r="G953" s="1">
        <v>88.0</v>
      </c>
      <c r="H953" s="1" t="s">
        <v>21</v>
      </c>
      <c r="I953" s="1">
        <v>1294.0</v>
      </c>
      <c r="J953" s="1">
        <v>1039.0</v>
      </c>
      <c r="K953" s="1">
        <v>864.0</v>
      </c>
      <c r="L953" s="1">
        <f t="shared" si="1"/>
        <v>0.8315688162</v>
      </c>
      <c r="M953" s="1" t="s">
        <v>5429</v>
      </c>
      <c r="N953" s="1">
        <v>668.0</v>
      </c>
      <c r="O953" s="1">
        <v>0.0</v>
      </c>
      <c r="P953" s="1">
        <v>13.0</v>
      </c>
    </row>
    <row r="954">
      <c r="A954" s="1" t="s">
        <v>5430</v>
      </c>
      <c r="B954" s="1">
        <v>18892.0</v>
      </c>
      <c r="C954" s="1" t="s">
        <v>5431</v>
      </c>
      <c r="D954" s="2" t="s">
        <v>5432</v>
      </c>
      <c r="E954" s="1" t="s">
        <v>5433</v>
      </c>
      <c r="F954" s="1" t="s">
        <v>5434</v>
      </c>
      <c r="G954" s="1">
        <v>54.0</v>
      </c>
      <c r="H954" s="1" t="s">
        <v>207</v>
      </c>
      <c r="I954" s="1">
        <v>595.0</v>
      </c>
      <c r="J954" s="1">
        <v>662.0</v>
      </c>
      <c r="K954" s="1">
        <v>525.0</v>
      </c>
      <c r="L954" s="1">
        <f t="shared" si="1"/>
        <v>0.7930513595</v>
      </c>
      <c r="M954" s="1" t="s">
        <v>5435</v>
      </c>
      <c r="N954" s="1">
        <v>3330.0</v>
      </c>
      <c r="O954" s="1">
        <v>0.0</v>
      </c>
      <c r="P954" s="1">
        <v>11.0</v>
      </c>
    </row>
    <row r="955">
      <c r="A955" s="1" t="s">
        <v>5436</v>
      </c>
      <c r="B955" s="1">
        <v>18891.0</v>
      </c>
      <c r="C955" s="1" t="s">
        <v>5437</v>
      </c>
      <c r="D955" s="2" t="s">
        <v>5438</v>
      </c>
      <c r="E955" s="1" t="s">
        <v>5439</v>
      </c>
      <c r="F955" s="1" t="s">
        <v>5440</v>
      </c>
      <c r="G955" s="1">
        <v>123.0</v>
      </c>
      <c r="H955" s="1" t="s">
        <v>207</v>
      </c>
      <c r="I955" s="1">
        <v>2187.0</v>
      </c>
      <c r="J955" s="1">
        <v>2334.0</v>
      </c>
      <c r="K955" s="1">
        <v>2030.0</v>
      </c>
      <c r="L955" s="1">
        <f t="shared" si="1"/>
        <v>0.8697514996</v>
      </c>
      <c r="M955" s="1" t="s">
        <v>5441</v>
      </c>
      <c r="N955" s="1">
        <v>1163.0</v>
      </c>
      <c r="O955" s="1">
        <v>0.0</v>
      </c>
      <c r="P955" s="1">
        <v>14.0</v>
      </c>
    </row>
    <row r="956">
      <c r="A956" s="1" t="s">
        <v>5442</v>
      </c>
      <c r="B956" s="1">
        <v>18887.0</v>
      </c>
      <c r="C956" s="1" t="s">
        <v>5443</v>
      </c>
      <c r="D956" s="2" t="s">
        <v>5444</v>
      </c>
      <c r="E956" s="1" t="s">
        <v>5445</v>
      </c>
      <c r="F956" s="1" t="s">
        <v>5446</v>
      </c>
      <c r="G956" s="1">
        <v>0.0</v>
      </c>
      <c r="I956" s="1">
        <v>16.0</v>
      </c>
      <c r="J956" s="1">
        <v>74.0</v>
      </c>
      <c r="K956" s="1">
        <v>71.0</v>
      </c>
      <c r="L956" s="1">
        <f t="shared" si="1"/>
        <v>0.9594594595</v>
      </c>
      <c r="N956" s="1">
        <v>2365.0</v>
      </c>
      <c r="O956" s="1">
        <v>1.0</v>
      </c>
    </row>
    <row r="957">
      <c r="A957" s="1" t="s">
        <v>5447</v>
      </c>
      <c r="B957" s="1">
        <v>18876.0</v>
      </c>
      <c r="C957" s="1" t="s">
        <v>5448</v>
      </c>
      <c r="D957" s="2" t="s">
        <v>5449</v>
      </c>
      <c r="E957" s="1" t="s">
        <v>5450</v>
      </c>
      <c r="F957" s="1" t="s">
        <v>5451</v>
      </c>
      <c r="G957" s="1">
        <v>0.0</v>
      </c>
      <c r="I957" s="1">
        <v>379.0</v>
      </c>
      <c r="J957" s="1">
        <v>49.0</v>
      </c>
      <c r="K957" s="1">
        <v>49.0</v>
      </c>
      <c r="L957" s="1">
        <f t="shared" si="1"/>
        <v>1</v>
      </c>
      <c r="N957" s="1">
        <v>2416.0</v>
      </c>
      <c r="O957" s="1">
        <v>0.0</v>
      </c>
    </row>
    <row r="958">
      <c r="A958" s="1" t="s">
        <v>5452</v>
      </c>
      <c r="B958" s="1">
        <v>18864.0</v>
      </c>
      <c r="C958" s="1" t="s">
        <v>5453</v>
      </c>
      <c r="D958" s="2" t="s">
        <v>5454</v>
      </c>
      <c r="E958" s="1" t="s">
        <v>5455</v>
      </c>
      <c r="F958" s="1" t="s">
        <v>5456</v>
      </c>
      <c r="G958" s="1">
        <v>89.0</v>
      </c>
      <c r="H958" s="1" t="s">
        <v>77</v>
      </c>
      <c r="I958" s="1">
        <v>624.0</v>
      </c>
      <c r="J958" s="1">
        <v>2781.0</v>
      </c>
      <c r="K958" s="1">
        <v>2718.0</v>
      </c>
      <c r="L958" s="1">
        <f t="shared" si="1"/>
        <v>0.9773462783</v>
      </c>
      <c r="M958" s="1" t="s">
        <v>5457</v>
      </c>
      <c r="N958" s="1">
        <v>3179.0</v>
      </c>
      <c r="O958" s="1">
        <v>0.0</v>
      </c>
      <c r="P958" s="1">
        <v>0.0</v>
      </c>
    </row>
    <row r="959">
      <c r="A959" s="1" t="s">
        <v>5458</v>
      </c>
      <c r="B959" s="1">
        <v>18861.0</v>
      </c>
      <c r="C959" s="1" t="s">
        <v>5459</v>
      </c>
      <c r="D959" s="2" t="s">
        <v>5460</v>
      </c>
      <c r="E959" s="1" t="s">
        <v>5461</v>
      </c>
      <c r="F959" s="1" t="s">
        <v>5462</v>
      </c>
      <c r="G959" s="1">
        <v>7.0</v>
      </c>
      <c r="H959" s="1" t="s">
        <v>1669</v>
      </c>
      <c r="I959" s="1">
        <v>222.0</v>
      </c>
      <c r="J959" s="1">
        <v>173.0</v>
      </c>
      <c r="K959" s="1">
        <v>138.0</v>
      </c>
      <c r="L959" s="1">
        <f t="shared" si="1"/>
        <v>0.7976878613</v>
      </c>
      <c r="M959" s="1" t="s">
        <v>5463</v>
      </c>
      <c r="N959" s="1">
        <v>1431.0</v>
      </c>
      <c r="O959" s="1">
        <v>0.0</v>
      </c>
      <c r="P959" s="1">
        <v>982.0</v>
      </c>
    </row>
    <row r="960">
      <c r="A960" s="1" t="s">
        <v>5464</v>
      </c>
      <c r="B960" s="1">
        <v>18832.0</v>
      </c>
      <c r="C960" s="1" t="s">
        <v>5465</v>
      </c>
      <c r="D960" s="2" t="s">
        <v>5466</v>
      </c>
      <c r="E960" s="1" t="s">
        <v>5467</v>
      </c>
      <c r="F960" s="1" t="s">
        <v>5468</v>
      </c>
      <c r="G960" s="1">
        <v>0.0</v>
      </c>
      <c r="H960" s="1" t="s">
        <v>60</v>
      </c>
      <c r="I960" s="1">
        <v>327.0</v>
      </c>
      <c r="J960" s="1">
        <v>540.0</v>
      </c>
      <c r="K960" s="1">
        <v>403.0</v>
      </c>
      <c r="L960" s="1">
        <f t="shared" si="1"/>
        <v>0.7462962963</v>
      </c>
      <c r="N960" s="1">
        <v>2192.0</v>
      </c>
      <c r="O960" s="1">
        <v>0.0</v>
      </c>
    </row>
    <row r="961">
      <c r="A961" s="1" t="s">
        <v>5469</v>
      </c>
      <c r="B961" s="1">
        <v>18831.0</v>
      </c>
      <c r="C961" s="1" t="s">
        <v>5470</v>
      </c>
      <c r="D961" s="2" t="s">
        <v>5471</v>
      </c>
      <c r="E961" s="1" t="s">
        <v>5472</v>
      </c>
      <c r="F961" s="1" t="s">
        <v>5473</v>
      </c>
      <c r="G961" s="1">
        <v>21.0</v>
      </c>
      <c r="H961" s="1" t="s">
        <v>1857</v>
      </c>
      <c r="I961" s="1">
        <v>2221.0</v>
      </c>
      <c r="J961" s="1">
        <v>0.0</v>
      </c>
      <c r="K961" s="1">
        <v>0.0</v>
      </c>
      <c r="L961" s="1" t="str">
        <f t="shared" si="1"/>
        <v/>
      </c>
      <c r="M961" s="1" t="s">
        <v>5474</v>
      </c>
      <c r="N961" s="1">
        <v>2068.0</v>
      </c>
      <c r="O961" s="1">
        <v>0.0</v>
      </c>
      <c r="P961" s="1">
        <v>54.0</v>
      </c>
    </row>
    <row r="962">
      <c r="A962" s="1" t="s">
        <v>5475</v>
      </c>
      <c r="B962" s="1">
        <v>18830.0</v>
      </c>
      <c r="C962" s="1" t="s">
        <v>5476</v>
      </c>
      <c r="D962" s="2" t="s">
        <v>5477</v>
      </c>
      <c r="E962" s="1" t="s">
        <v>5478</v>
      </c>
      <c r="F962" s="1" t="s">
        <v>5479</v>
      </c>
      <c r="G962" s="1">
        <v>74.0</v>
      </c>
      <c r="H962" s="1" t="s">
        <v>207</v>
      </c>
      <c r="I962" s="1">
        <v>244.0</v>
      </c>
      <c r="J962" s="1">
        <v>850.0</v>
      </c>
      <c r="K962" s="1">
        <v>474.0</v>
      </c>
      <c r="L962" s="1">
        <f t="shared" si="1"/>
        <v>0.5576470588</v>
      </c>
      <c r="M962" s="1" t="s">
        <v>5480</v>
      </c>
      <c r="N962" s="1">
        <v>1643.0</v>
      </c>
      <c r="O962" s="1">
        <v>0.0</v>
      </c>
      <c r="P962" s="1">
        <v>112.0</v>
      </c>
    </row>
    <row r="963">
      <c r="A963" s="1" t="s">
        <v>5481</v>
      </c>
      <c r="B963" s="1">
        <v>18813.0</v>
      </c>
      <c r="C963" s="1" t="s">
        <v>5482</v>
      </c>
      <c r="D963" s="2" t="s">
        <v>5483</v>
      </c>
      <c r="E963" s="1" t="s">
        <v>5484</v>
      </c>
      <c r="F963" s="1" t="s">
        <v>5485</v>
      </c>
      <c r="G963" s="1">
        <v>26.0</v>
      </c>
      <c r="H963" s="1" t="s">
        <v>77</v>
      </c>
      <c r="I963" s="1">
        <v>279.0</v>
      </c>
      <c r="J963" s="1">
        <v>578.0</v>
      </c>
      <c r="K963" s="1">
        <v>573.0</v>
      </c>
      <c r="L963" s="1">
        <f t="shared" si="1"/>
        <v>0.991349481</v>
      </c>
      <c r="M963" s="1" t="s">
        <v>5486</v>
      </c>
      <c r="N963" s="1">
        <v>2043.0</v>
      </c>
      <c r="O963" s="1">
        <v>0.0</v>
      </c>
      <c r="P963" s="1">
        <v>1126.0</v>
      </c>
    </row>
    <row r="964">
      <c r="A964" s="1" t="s">
        <v>5487</v>
      </c>
      <c r="B964" s="1">
        <v>18810.0</v>
      </c>
      <c r="C964" s="1" t="s">
        <v>5488</v>
      </c>
      <c r="D964" s="2" t="s">
        <v>5489</v>
      </c>
      <c r="E964" s="1" t="s">
        <v>5490</v>
      </c>
      <c r="F964" s="1" t="s">
        <v>5491</v>
      </c>
      <c r="G964" s="1">
        <v>0.0</v>
      </c>
      <c r="H964" s="1" t="s">
        <v>77</v>
      </c>
      <c r="I964" s="1">
        <v>118.0</v>
      </c>
      <c r="J964" s="1">
        <v>50.0</v>
      </c>
      <c r="K964" s="1">
        <v>14.0</v>
      </c>
      <c r="L964" s="1">
        <f t="shared" si="1"/>
        <v>0.28</v>
      </c>
      <c r="N964" s="1">
        <v>1148.0</v>
      </c>
      <c r="O964" s="1">
        <v>0.0</v>
      </c>
    </row>
    <row r="965">
      <c r="A965" s="1" t="s">
        <v>5492</v>
      </c>
      <c r="B965" s="1">
        <v>18771.0</v>
      </c>
      <c r="C965" s="1" t="s">
        <v>5493</v>
      </c>
      <c r="D965" s="2" t="s">
        <v>5494</v>
      </c>
      <c r="E965" s="1" t="s">
        <v>5495</v>
      </c>
      <c r="F965" s="1" t="s">
        <v>5496</v>
      </c>
      <c r="G965" s="1">
        <v>3.0</v>
      </c>
      <c r="H965" s="1" t="s">
        <v>630</v>
      </c>
      <c r="I965" s="1">
        <v>67.0</v>
      </c>
      <c r="J965" s="1">
        <v>393.0</v>
      </c>
      <c r="K965" s="1">
        <v>181.0</v>
      </c>
      <c r="L965" s="1">
        <f t="shared" si="1"/>
        <v>0.4605597964</v>
      </c>
      <c r="M965" s="1" t="s">
        <v>5497</v>
      </c>
      <c r="N965" s="1">
        <v>3846.0</v>
      </c>
      <c r="O965" s="1">
        <v>0.0</v>
      </c>
      <c r="P965" s="1">
        <v>2768.0</v>
      </c>
    </row>
    <row r="966">
      <c r="A966" s="1" t="s">
        <v>5498</v>
      </c>
      <c r="B966" s="1">
        <v>18751.0</v>
      </c>
      <c r="C966" s="1" t="s">
        <v>5499</v>
      </c>
      <c r="D966" s="2" t="s">
        <v>5500</v>
      </c>
      <c r="E966" s="1" t="s">
        <v>5501</v>
      </c>
      <c r="F966" s="1" t="s">
        <v>5502</v>
      </c>
      <c r="G966" s="1">
        <v>56.0</v>
      </c>
      <c r="H966" s="1" t="s">
        <v>84</v>
      </c>
      <c r="I966" s="1">
        <v>22199.0</v>
      </c>
      <c r="J966" s="1">
        <v>15204.0</v>
      </c>
      <c r="K966" s="1">
        <v>13064.0</v>
      </c>
      <c r="L966" s="1">
        <f t="shared" si="1"/>
        <v>0.8592475664</v>
      </c>
      <c r="M966" s="1" t="s">
        <v>5503</v>
      </c>
      <c r="N966" s="1">
        <v>2201.0</v>
      </c>
      <c r="O966" s="1">
        <v>0.0</v>
      </c>
      <c r="P966" s="1">
        <v>10.0</v>
      </c>
    </row>
    <row r="967">
      <c r="A967" s="1" t="s">
        <v>5504</v>
      </c>
      <c r="B967" s="1">
        <v>18744.0</v>
      </c>
      <c r="C967" s="1" t="s">
        <v>5505</v>
      </c>
      <c r="D967" s="2" t="s">
        <v>5506</v>
      </c>
      <c r="E967" s="1" t="s">
        <v>5507</v>
      </c>
      <c r="F967" s="1" t="s">
        <v>5508</v>
      </c>
      <c r="G967" s="1">
        <v>12.0</v>
      </c>
      <c r="H967" s="1" t="s">
        <v>1274</v>
      </c>
      <c r="I967" s="1">
        <v>125.0</v>
      </c>
      <c r="J967" s="1">
        <v>546.0</v>
      </c>
      <c r="K967" s="1">
        <v>467.0</v>
      </c>
      <c r="L967" s="1">
        <f t="shared" si="1"/>
        <v>0.8553113553</v>
      </c>
      <c r="M967" s="1" t="s">
        <v>5509</v>
      </c>
      <c r="N967" s="1">
        <v>3003.0</v>
      </c>
      <c r="O967" s="1">
        <v>0.0</v>
      </c>
      <c r="P967" s="1">
        <v>134.0</v>
      </c>
    </row>
    <row r="968">
      <c r="A968" s="1" t="s">
        <v>5510</v>
      </c>
      <c r="B968" s="1">
        <v>18737.0</v>
      </c>
      <c r="C968" s="1" t="s">
        <v>5511</v>
      </c>
      <c r="D968" s="2" t="s">
        <v>5512</v>
      </c>
      <c r="E968" s="1" t="s">
        <v>5513</v>
      </c>
      <c r="F968" s="1" t="s">
        <v>5514</v>
      </c>
      <c r="G968" s="1">
        <v>0.0</v>
      </c>
      <c r="H968" s="1" t="s">
        <v>21</v>
      </c>
      <c r="I968" s="1">
        <v>361.0</v>
      </c>
      <c r="J968" s="1">
        <v>2421.0</v>
      </c>
      <c r="K968" s="1">
        <v>2014.0</v>
      </c>
      <c r="L968" s="1">
        <f t="shared" si="1"/>
        <v>0.8318876497</v>
      </c>
      <c r="N968" s="1">
        <v>2575.0</v>
      </c>
      <c r="O968" s="1">
        <v>0.0</v>
      </c>
    </row>
    <row r="969">
      <c r="A969" s="1" t="s">
        <v>5515</v>
      </c>
      <c r="B969" s="1">
        <v>18718.0</v>
      </c>
      <c r="C969" s="1" t="s">
        <v>5516</v>
      </c>
      <c r="D969" s="2" t="s">
        <v>5517</v>
      </c>
      <c r="E969" s="1" t="s">
        <v>5518</v>
      </c>
      <c r="F969" s="1" t="s">
        <v>5519</v>
      </c>
      <c r="G969" s="1">
        <v>35.0</v>
      </c>
      <c r="H969" s="1" t="s">
        <v>21</v>
      </c>
      <c r="I969" s="1">
        <v>126.0</v>
      </c>
      <c r="J969" s="1">
        <v>370.0</v>
      </c>
      <c r="K969" s="1">
        <v>356.0</v>
      </c>
      <c r="L969" s="1">
        <f t="shared" si="1"/>
        <v>0.9621621622</v>
      </c>
      <c r="M969" s="1" t="s">
        <v>5520</v>
      </c>
      <c r="N969" s="1">
        <v>2612.0</v>
      </c>
      <c r="O969" s="1">
        <v>0.0</v>
      </c>
      <c r="P969" s="1">
        <v>79.0</v>
      </c>
    </row>
    <row r="970">
      <c r="A970" s="1" t="s">
        <v>5521</v>
      </c>
      <c r="B970" s="1">
        <v>18707.0</v>
      </c>
      <c r="C970" s="1" t="s">
        <v>5522</v>
      </c>
      <c r="D970" s="2" t="s">
        <v>5523</v>
      </c>
      <c r="E970" s="1" t="s">
        <v>5524</v>
      </c>
      <c r="F970" s="1" t="s">
        <v>5525</v>
      </c>
      <c r="G970" s="1">
        <v>0.0</v>
      </c>
      <c r="H970" s="1" t="s">
        <v>77</v>
      </c>
      <c r="I970" s="1">
        <v>122.0</v>
      </c>
      <c r="J970" s="1">
        <v>222.0</v>
      </c>
      <c r="K970" s="1">
        <v>111.0</v>
      </c>
      <c r="L970" s="1">
        <f t="shared" si="1"/>
        <v>0.5</v>
      </c>
      <c r="N970" s="1">
        <v>2017.0</v>
      </c>
      <c r="O970" s="1">
        <v>0.0</v>
      </c>
    </row>
    <row r="971">
      <c r="A971" s="1" t="s">
        <v>5526</v>
      </c>
      <c r="B971" s="1">
        <v>18699.0</v>
      </c>
      <c r="C971" s="1" t="s">
        <v>5527</v>
      </c>
      <c r="D971" s="2" t="s">
        <v>5528</v>
      </c>
      <c r="E971" s="1" t="s">
        <v>5529</v>
      </c>
      <c r="F971" s="1" t="s">
        <v>5530</v>
      </c>
      <c r="G971" s="1">
        <v>0.0</v>
      </c>
      <c r="I971" s="1">
        <v>8.0</v>
      </c>
      <c r="J971" s="1">
        <v>11.0</v>
      </c>
      <c r="K971" s="1">
        <v>6.0</v>
      </c>
      <c r="L971" s="1">
        <f t="shared" si="1"/>
        <v>0.5454545455</v>
      </c>
      <c r="N971" s="1">
        <v>1086.0</v>
      </c>
      <c r="O971" s="1">
        <v>0.0</v>
      </c>
    </row>
    <row r="972">
      <c r="A972" s="1" t="s">
        <v>5531</v>
      </c>
      <c r="B972" s="1">
        <v>18688.0</v>
      </c>
      <c r="C972" s="1" t="s">
        <v>5532</v>
      </c>
      <c r="D972" s="2" t="s">
        <v>5533</v>
      </c>
      <c r="E972" s="1" t="s">
        <v>5534</v>
      </c>
      <c r="F972" s="1" t="s">
        <v>5535</v>
      </c>
      <c r="G972" s="1">
        <v>6.0</v>
      </c>
      <c r="H972" s="1" t="s">
        <v>360</v>
      </c>
      <c r="I972" s="1">
        <v>25.0</v>
      </c>
      <c r="J972" s="1">
        <v>200.0</v>
      </c>
      <c r="K972" s="1">
        <v>126.0</v>
      </c>
      <c r="L972" s="1">
        <f t="shared" si="1"/>
        <v>0.63</v>
      </c>
      <c r="M972" s="1" t="s">
        <v>5536</v>
      </c>
      <c r="N972" s="1">
        <v>4135.0</v>
      </c>
      <c r="O972" s="1">
        <v>1.0</v>
      </c>
      <c r="P972" s="1">
        <v>2796.0</v>
      </c>
    </row>
    <row r="973">
      <c r="A973" s="1" t="s">
        <v>5537</v>
      </c>
      <c r="B973" s="1">
        <v>18672.0</v>
      </c>
      <c r="C973" s="1" t="s">
        <v>5538</v>
      </c>
      <c r="D973" s="2" t="s">
        <v>5539</v>
      </c>
      <c r="E973" s="1" t="s">
        <v>5540</v>
      </c>
      <c r="F973" s="1" t="s">
        <v>5541</v>
      </c>
      <c r="G973" s="1">
        <v>53.0</v>
      </c>
      <c r="H973" s="1" t="s">
        <v>207</v>
      </c>
      <c r="I973" s="1">
        <v>1050.0</v>
      </c>
      <c r="J973" s="1">
        <v>868.0</v>
      </c>
      <c r="K973" s="1">
        <v>796.0</v>
      </c>
      <c r="L973" s="1">
        <f t="shared" si="1"/>
        <v>0.9170506912</v>
      </c>
      <c r="M973" s="1" t="s">
        <v>5542</v>
      </c>
      <c r="N973" s="1">
        <v>1323.0</v>
      </c>
      <c r="O973" s="1">
        <v>0.0</v>
      </c>
      <c r="P973" s="1">
        <v>8.0</v>
      </c>
    </row>
    <row r="974">
      <c r="A974" s="1" t="s">
        <v>5543</v>
      </c>
      <c r="B974" s="1">
        <v>18661.0</v>
      </c>
      <c r="C974" s="1" t="s">
        <v>5544</v>
      </c>
      <c r="D974" s="2" t="s">
        <v>5545</v>
      </c>
      <c r="E974" s="1" t="s">
        <v>5546</v>
      </c>
      <c r="F974" s="1" t="s">
        <v>5547</v>
      </c>
      <c r="G974" s="1">
        <v>0.0</v>
      </c>
      <c r="I974" s="1">
        <v>82.0</v>
      </c>
      <c r="J974" s="1">
        <v>24.0</v>
      </c>
      <c r="K974" s="1">
        <v>23.0</v>
      </c>
      <c r="L974" s="1">
        <f t="shared" si="1"/>
        <v>0.9583333333</v>
      </c>
      <c r="N974" s="1">
        <v>2177.0</v>
      </c>
      <c r="O974" s="1">
        <v>0.0</v>
      </c>
    </row>
    <row r="975">
      <c r="A975" s="1" t="s">
        <v>5548</v>
      </c>
      <c r="B975" s="1">
        <v>18643.0</v>
      </c>
      <c r="C975" s="1" t="s">
        <v>5549</v>
      </c>
      <c r="D975" s="2" t="s">
        <v>5550</v>
      </c>
      <c r="E975" s="1" t="s">
        <v>5551</v>
      </c>
      <c r="F975" s="1" t="s">
        <v>5552</v>
      </c>
      <c r="G975" s="1">
        <v>85.0</v>
      </c>
      <c r="H975" s="1" t="s">
        <v>21</v>
      </c>
      <c r="I975" s="1">
        <v>2357.0</v>
      </c>
      <c r="J975" s="1">
        <v>3092.0</v>
      </c>
      <c r="K975" s="1">
        <v>2941.0</v>
      </c>
      <c r="L975" s="1">
        <f t="shared" si="1"/>
        <v>0.951164295</v>
      </c>
      <c r="M975" s="1" t="s">
        <v>5553</v>
      </c>
      <c r="N975" s="1">
        <v>2383.0</v>
      </c>
      <c r="O975" s="1">
        <v>0.0</v>
      </c>
      <c r="P975" s="1">
        <v>2.0</v>
      </c>
    </row>
    <row r="976">
      <c r="A976" s="1" t="s">
        <v>5554</v>
      </c>
      <c r="B976" s="1">
        <v>18637.0</v>
      </c>
      <c r="C976" s="1" t="s">
        <v>5555</v>
      </c>
      <c r="D976" s="2" t="s">
        <v>5556</v>
      </c>
      <c r="E976" s="1" t="s">
        <v>5557</v>
      </c>
      <c r="F976" s="1" t="s">
        <v>5558</v>
      </c>
      <c r="G976" s="1">
        <v>94.0</v>
      </c>
      <c r="H976" s="1" t="s">
        <v>77</v>
      </c>
      <c r="I976" s="1">
        <v>478.0</v>
      </c>
      <c r="J976" s="1">
        <v>1386.0</v>
      </c>
      <c r="K976" s="1">
        <v>1381.0</v>
      </c>
      <c r="L976" s="1">
        <f t="shared" si="1"/>
        <v>0.9963924964</v>
      </c>
      <c r="M976" s="1" t="s">
        <v>5559</v>
      </c>
      <c r="N976" s="1">
        <v>3942.0</v>
      </c>
      <c r="O976" s="1">
        <v>0.0</v>
      </c>
      <c r="P976" s="1">
        <v>41.0</v>
      </c>
    </row>
    <row r="977">
      <c r="A977" s="1" t="s">
        <v>5560</v>
      </c>
      <c r="B977" s="1">
        <v>18628.0</v>
      </c>
      <c r="C977" s="1" t="s">
        <v>5561</v>
      </c>
      <c r="D977" s="2" t="s">
        <v>5562</v>
      </c>
      <c r="E977" s="1" t="s">
        <v>5563</v>
      </c>
      <c r="F977" s="1" t="s">
        <v>5564</v>
      </c>
      <c r="G977" s="1">
        <v>0.0</v>
      </c>
      <c r="I977" s="1">
        <v>18.0</v>
      </c>
      <c r="J977" s="1">
        <v>41.0</v>
      </c>
      <c r="K977" s="1">
        <v>41.0</v>
      </c>
      <c r="L977" s="1">
        <f t="shared" si="1"/>
        <v>1</v>
      </c>
      <c r="N977" s="1">
        <v>2128.0</v>
      </c>
      <c r="O977" s="1">
        <v>1.0</v>
      </c>
    </row>
    <row r="978">
      <c r="A978" s="1" t="s">
        <v>5565</v>
      </c>
      <c r="B978" s="1">
        <v>18622.0</v>
      </c>
      <c r="C978" s="1" t="s">
        <v>5566</v>
      </c>
      <c r="D978" s="2" t="s">
        <v>5567</v>
      </c>
      <c r="E978" s="1" t="s">
        <v>5568</v>
      </c>
      <c r="F978" s="1" t="s">
        <v>5569</v>
      </c>
      <c r="G978" s="1">
        <v>0.0</v>
      </c>
      <c r="H978" s="1" t="s">
        <v>156</v>
      </c>
      <c r="I978" s="1">
        <v>71.0</v>
      </c>
      <c r="J978" s="1">
        <v>609.0</v>
      </c>
      <c r="K978" s="1">
        <v>589.0</v>
      </c>
      <c r="L978" s="1">
        <f t="shared" si="1"/>
        <v>0.9671592775</v>
      </c>
      <c r="N978" s="1">
        <v>1350.0</v>
      </c>
      <c r="O978" s="1">
        <v>0.0</v>
      </c>
    </row>
    <row r="979">
      <c r="A979" s="1" t="s">
        <v>5570</v>
      </c>
      <c r="B979" s="1">
        <v>18619.0</v>
      </c>
      <c r="C979" s="1" t="s">
        <v>5571</v>
      </c>
      <c r="D979" s="2" t="s">
        <v>5572</v>
      </c>
      <c r="E979" s="1" t="s">
        <v>5573</v>
      </c>
      <c r="F979" s="1" t="s">
        <v>5574</v>
      </c>
      <c r="G979" s="1">
        <v>0.0</v>
      </c>
      <c r="H979" s="1" t="s">
        <v>402</v>
      </c>
      <c r="I979" s="1">
        <v>793.0</v>
      </c>
      <c r="J979" s="1">
        <v>3140.0</v>
      </c>
      <c r="K979" s="1">
        <v>2984.0</v>
      </c>
      <c r="L979" s="1">
        <f t="shared" si="1"/>
        <v>0.9503184713</v>
      </c>
      <c r="N979" s="1">
        <v>4627.0</v>
      </c>
      <c r="O979" s="1">
        <v>0.0</v>
      </c>
    </row>
    <row r="980">
      <c r="A980" s="1" t="s">
        <v>5575</v>
      </c>
      <c r="B980" s="1">
        <v>18595.0</v>
      </c>
      <c r="C980" s="1" t="s">
        <v>5576</v>
      </c>
      <c r="D980" s="2" t="s">
        <v>5577</v>
      </c>
      <c r="E980" s="1" t="s">
        <v>5578</v>
      </c>
      <c r="F980" s="1" t="s">
        <v>5579</v>
      </c>
      <c r="G980" s="1">
        <v>19.0</v>
      </c>
      <c r="H980" s="1" t="s">
        <v>84</v>
      </c>
      <c r="I980" s="1">
        <v>1532.0</v>
      </c>
      <c r="J980" s="1">
        <v>2013.0</v>
      </c>
      <c r="K980" s="1">
        <v>1872.0</v>
      </c>
      <c r="L980" s="1">
        <f t="shared" si="1"/>
        <v>0.9299552906</v>
      </c>
      <c r="M980" s="1" t="s">
        <v>5580</v>
      </c>
      <c r="N980" s="1">
        <v>3020.0</v>
      </c>
      <c r="O980" s="1">
        <v>0.0</v>
      </c>
      <c r="P980" s="1">
        <v>2.0</v>
      </c>
    </row>
    <row r="981">
      <c r="A981" s="1" t="s">
        <v>5581</v>
      </c>
      <c r="B981" s="1">
        <v>18589.0</v>
      </c>
      <c r="C981" s="1" t="s">
        <v>5582</v>
      </c>
      <c r="D981" s="2" t="s">
        <v>5583</v>
      </c>
      <c r="E981" s="1" t="s">
        <v>5584</v>
      </c>
      <c r="F981" s="1" t="s">
        <v>5585</v>
      </c>
      <c r="G981" s="1">
        <v>56.0</v>
      </c>
      <c r="H981" s="1" t="s">
        <v>402</v>
      </c>
      <c r="I981" s="1">
        <v>403.0</v>
      </c>
      <c r="J981" s="1">
        <v>1906.0</v>
      </c>
      <c r="K981" s="1">
        <v>1879.0</v>
      </c>
      <c r="L981" s="1">
        <f t="shared" si="1"/>
        <v>0.9858342078</v>
      </c>
      <c r="M981" s="1" t="s">
        <v>5586</v>
      </c>
      <c r="N981" s="1">
        <v>4020.0</v>
      </c>
      <c r="O981" s="1">
        <v>0.0</v>
      </c>
      <c r="P981" s="1">
        <v>3.0</v>
      </c>
    </row>
    <row r="982">
      <c r="A982" s="1" t="s">
        <v>5587</v>
      </c>
      <c r="B982" s="1">
        <v>18588.0</v>
      </c>
      <c r="C982" s="1" t="s">
        <v>5588</v>
      </c>
      <c r="D982" s="2" t="s">
        <v>5589</v>
      </c>
      <c r="E982" s="1" t="s">
        <v>5590</v>
      </c>
      <c r="F982" s="1" t="s">
        <v>5591</v>
      </c>
      <c r="G982" s="1">
        <v>0.0</v>
      </c>
      <c r="H982" s="1" t="s">
        <v>143</v>
      </c>
      <c r="I982" s="1">
        <v>15.0</v>
      </c>
      <c r="J982" s="1">
        <v>0.0</v>
      </c>
      <c r="K982" s="1">
        <v>0.0</v>
      </c>
      <c r="L982" s="1" t="str">
        <f t="shared" si="1"/>
        <v/>
      </c>
      <c r="N982" s="1">
        <v>1112.0</v>
      </c>
      <c r="O982" s="1">
        <v>0.0</v>
      </c>
    </row>
    <row r="983">
      <c r="A983" s="1" t="s">
        <v>5592</v>
      </c>
      <c r="B983" s="1">
        <v>18578.0</v>
      </c>
      <c r="C983" s="1" t="s">
        <v>5593</v>
      </c>
      <c r="D983" s="2" t="s">
        <v>5594</v>
      </c>
      <c r="E983" s="1" t="s">
        <v>5595</v>
      </c>
      <c r="F983" s="1" t="s">
        <v>5596</v>
      </c>
      <c r="G983" s="1">
        <v>25.0</v>
      </c>
      <c r="H983" s="1" t="s">
        <v>84</v>
      </c>
      <c r="I983" s="1">
        <v>762.0</v>
      </c>
      <c r="J983" s="1">
        <v>1873.0</v>
      </c>
      <c r="K983" s="1">
        <v>1558.0</v>
      </c>
      <c r="L983" s="1">
        <f t="shared" si="1"/>
        <v>0.8318206086</v>
      </c>
      <c r="M983" s="1" t="s">
        <v>5597</v>
      </c>
      <c r="N983" s="1">
        <v>1933.0</v>
      </c>
      <c r="O983" s="1">
        <v>0.0</v>
      </c>
      <c r="P983" s="1">
        <v>53.0</v>
      </c>
    </row>
    <row r="984">
      <c r="A984" s="1" t="s">
        <v>5598</v>
      </c>
      <c r="B984" s="1">
        <v>18578.0</v>
      </c>
      <c r="C984" s="1" t="s">
        <v>5599</v>
      </c>
      <c r="D984" s="2" t="s">
        <v>5600</v>
      </c>
      <c r="E984" s="1" t="s">
        <v>5601</v>
      </c>
      <c r="F984" s="1" t="s">
        <v>5602</v>
      </c>
      <c r="G984" s="1">
        <v>0.0</v>
      </c>
      <c r="H984" s="1" t="s">
        <v>630</v>
      </c>
      <c r="I984" s="1">
        <v>1828.0</v>
      </c>
      <c r="J984" s="1">
        <v>729.0</v>
      </c>
      <c r="K984" s="1">
        <v>649.0</v>
      </c>
      <c r="L984" s="1">
        <f t="shared" si="1"/>
        <v>0.890260631</v>
      </c>
      <c r="N984" s="1">
        <v>1909.0</v>
      </c>
      <c r="O984" s="1">
        <v>0.0</v>
      </c>
    </row>
    <row r="985">
      <c r="A985" s="1" t="s">
        <v>5603</v>
      </c>
      <c r="B985" s="1">
        <v>18572.0</v>
      </c>
      <c r="C985" s="1" t="s">
        <v>5604</v>
      </c>
      <c r="D985" s="2" t="s">
        <v>5605</v>
      </c>
      <c r="E985" s="1" t="s">
        <v>5606</v>
      </c>
      <c r="F985" s="1" t="s">
        <v>5607</v>
      </c>
      <c r="G985" s="1">
        <v>0.0</v>
      </c>
      <c r="H985" s="1" t="s">
        <v>630</v>
      </c>
      <c r="I985" s="1">
        <v>35.0</v>
      </c>
      <c r="J985" s="1">
        <v>776.0</v>
      </c>
      <c r="K985" s="1">
        <v>533.0</v>
      </c>
      <c r="L985" s="1">
        <f t="shared" si="1"/>
        <v>0.6868556701</v>
      </c>
      <c r="N985" s="1">
        <v>3812.0</v>
      </c>
      <c r="O985" s="1">
        <v>2.0</v>
      </c>
    </row>
    <row r="986">
      <c r="A986" s="1" t="s">
        <v>5608</v>
      </c>
      <c r="B986" s="1">
        <v>18521.0</v>
      </c>
      <c r="C986" s="1" t="s">
        <v>5609</v>
      </c>
      <c r="D986" s="2" t="s">
        <v>5610</v>
      </c>
      <c r="E986" s="1" t="s">
        <v>5611</v>
      </c>
      <c r="F986" s="1" t="s">
        <v>5612</v>
      </c>
      <c r="G986" s="1">
        <v>0.0</v>
      </c>
      <c r="H986" s="1" t="s">
        <v>77</v>
      </c>
      <c r="I986" s="1">
        <v>595.0</v>
      </c>
      <c r="J986" s="1">
        <v>3075.0</v>
      </c>
      <c r="K986" s="1">
        <v>2097.0</v>
      </c>
      <c r="L986" s="1">
        <f t="shared" si="1"/>
        <v>0.6819512195</v>
      </c>
      <c r="N986" s="1">
        <v>4722.0</v>
      </c>
      <c r="O986" s="1">
        <v>0.0</v>
      </c>
    </row>
    <row r="987">
      <c r="A987" s="1" t="s">
        <v>5613</v>
      </c>
      <c r="B987" s="1">
        <v>18520.0</v>
      </c>
      <c r="C987" s="1" t="s">
        <v>5614</v>
      </c>
      <c r="D987" s="2" t="s">
        <v>5615</v>
      </c>
      <c r="E987" s="1" t="s">
        <v>5616</v>
      </c>
      <c r="F987" s="1" t="s">
        <v>5617</v>
      </c>
      <c r="G987" s="1">
        <v>42.0</v>
      </c>
      <c r="H987" s="1" t="s">
        <v>77</v>
      </c>
      <c r="I987" s="1">
        <v>5567.0</v>
      </c>
      <c r="J987" s="1">
        <v>5338.0</v>
      </c>
      <c r="K987" s="1">
        <v>5105.0</v>
      </c>
      <c r="L987" s="1">
        <f t="shared" si="1"/>
        <v>0.9563506931</v>
      </c>
      <c r="M987" s="1" t="s">
        <v>5618</v>
      </c>
      <c r="N987" s="1">
        <v>3174.0</v>
      </c>
      <c r="O987" s="1">
        <v>1.0</v>
      </c>
      <c r="P987" s="1">
        <v>14.0</v>
      </c>
    </row>
    <row r="988">
      <c r="A988" s="1" t="s">
        <v>5619</v>
      </c>
      <c r="B988" s="1">
        <v>18454.0</v>
      </c>
      <c r="C988" s="1" t="s">
        <v>5620</v>
      </c>
      <c r="D988" s="2" t="s">
        <v>5621</v>
      </c>
      <c r="E988" s="1" t="s">
        <v>5622</v>
      </c>
      <c r="F988" s="1" t="s">
        <v>5623</v>
      </c>
      <c r="G988" s="1">
        <v>14.0</v>
      </c>
      <c r="H988" s="1" t="s">
        <v>630</v>
      </c>
      <c r="I988" s="1">
        <v>234.0</v>
      </c>
      <c r="J988" s="1">
        <v>585.0</v>
      </c>
      <c r="K988" s="1">
        <v>535.0</v>
      </c>
      <c r="L988" s="1">
        <f t="shared" si="1"/>
        <v>0.9145299145</v>
      </c>
      <c r="M988" s="1" t="s">
        <v>5624</v>
      </c>
      <c r="N988" s="1">
        <v>3062.0</v>
      </c>
      <c r="O988" s="1">
        <v>1.0</v>
      </c>
      <c r="P988" s="1">
        <v>2081.0</v>
      </c>
    </row>
    <row r="989">
      <c r="A989" s="1" t="s">
        <v>5625</v>
      </c>
      <c r="B989" s="1">
        <v>18451.0</v>
      </c>
      <c r="C989" s="1" t="s">
        <v>5626</v>
      </c>
      <c r="D989" s="2" t="s">
        <v>5627</v>
      </c>
      <c r="E989" s="1" t="s">
        <v>5628</v>
      </c>
      <c r="F989" s="1" t="s">
        <v>5629</v>
      </c>
      <c r="G989" s="1">
        <v>3.0</v>
      </c>
      <c r="H989" s="1" t="s">
        <v>84</v>
      </c>
      <c r="I989" s="1">
        <v>98.0</v>
      </c>
      <c r="J989" s="1">
        <v>109.0</v>
      </c>
      <c r="K989" s="1">
        <v>105.0</v>
      </c>
      <c r="L989" s="1">
        <f t="shared" si="1"/>
        <v>0.9633027523</v>
      </c>
      <c r="M989" s="1" t="s">
        <v>5630</v>
      </c>
      <c r="N989" s="1">
        <v>2197.0</v>
      </c>
      <c r="O989" s="1">
        <v>0.0</v>
      </c>
      <c r="P989" s="1">
        <v>379.0</v>
      </c>
    </row>
    <row r="990">
      <c r="A990" s="1" t="s">
        <v>5631</v>
      </c>
      <c r="B990" s="1">
        <v>18451.0</v>
      </c>
      <c r="C990" s="1" t="s">
        <v>5632</v>
      </c>
      <c r="D990" s="2" t="s">
        <v>5633</v>
      </c>
      <c r="E990" s="1" t="s">
        <v>5634</v>
      </c>
      <c r="F990" s="1" t="s">
        <v>5635</v>
      </c>
      <c r="G990" s="1">
        <v>0.0</v>
      </c>
      <c r="I990" s="1">
        <v>26.0</v>
      </c>
      <c r="J990" s="1">
        <v>13.0</v>
      </c>
      <c r="K990" s="1">
        <v>6.0</v>
      </c>
      <c r="L990" s="1">
        <f t="shared" si="1"/>
        <v>0.4615384615</v>
      </c>
      <c r="N990" s="1">
        <v>3021.0</v>
      </c>
      <c r="O990" s="1">
        <v>0.0</v>
      </c>
    </row>
    <row r="991">
      <c r="A991" s="1" t="s">
        <v>5636</v>
      </c>
      <c r="B991" s="1">
        <v>18450.0</v>
      </c>
      <c r="C991" s="1" t="s">
        <v>5637</v>
      </c>
      <c r="D991" s="2" t="s">
        <v>5638</v>
      </c>
      <c r="E991" s="1" t="s">
        <v>5639</v>
      </c>
      <c r="F991" s="1" t="s">
        <v>5640</v>
      </c>
      <c r="G991" s="1">
        <v>39.0</v>
      </c>
      <c r="H991" s="1" t="s">
        <v>84</v>
      </c>
      <c r="I991" s="1">
        <v>1.0</v>
      </c>
      <c r="J991" s="1">
        <v>3443.0</v>
      </c>
      <c r="K991" s="1">
        <v>3068.0</v>
      </c>
      <c r="L991" s="1">
        <f t="shared" si="1"/>
        <v>0.8910833575</v>
      </c>
      <c r="M991" s="1" t="s">
        <v>5641</v>
      </c>
      <c r="N991" s="1">
        <v>1169.0</v>
      </c>
      <c r="O991" s="1">
        <v>0.0</v>
      </c>
      <c r="P991" s="1">
        <v>57.0</v>
      </c>
    </row>
    <row r="992">
      <c r="A992" s="1" t="s">
        <v>5642</v>
      </c>
      <c r="B992" s="1">
        <v>18424.0</v>
      </c>
      <c r="C992" s="1" t="s">
        <v>5643</v>
      </c>
      <c r="D992" s="2" t="s">
        <v>5644</v>
      </c>
      <c r="E992" s="1" t="s">
        <v>5645</v>
      </c>
      <c r="F992" s="1" t="s">
        <v>5646</v>
      </c>
      <c r="G992" s="1">
        <v>1.0</v>
      </c>
      <c r="H992" s="1" t="s">
        <v>77</v>
      </c>
      <c r="I992" s="1">
        <v>157.0</v>
      </c>
      <c r="J992" s="1">
        <v>182.0</v>
      </c>
      <c r="K992" s="1">
        <v>179.0</v>
      </c>
      <c r="L992" s="1">
        <f t="shared" si="1"/>
        <v>0.9835164835</v>
      </c>
      <c r="M992" s="1" t="s">
        <v>5647</v>
      </c>
      <c r="N992" s="1">
        <v>1846.0</v>
      </c>
      <c r="O992" s="1">
        <v>0.0</v>
      </c>
      <c r="P992" s="1">
        <v>882.0</v>
      </c>
    </row>
    <row r="993">
      <c r="A993" s="1" t="s">
        <v>5648</v>
      </c>
      <c r="B993" s="1">
        <v>18424.0</v>
      </c>
      <c r="C993" s="1" t="s">
        <v>5649</v>
      </c>
      <c r="D993" s="2" t="s">
        <v>5650</v>
      </c>
      <c r="E993" s="1" t="s">
        <v>5651</v>
      </c>
      <c r="F993" s="1" t="s">
        <v>5652</v>
      </c>
      <c r="G993" s="1">
        <v>13.0</v>
      </c>
      <c r="H993" s="1" t="s">
        <v>21</v>
      </c>
      <c r="I993" s="1">
        <v>168.0</v>
      </c>
      <c r="J993" s="1">
        <v>482.0</v>
      </c>
      <c r="K993" s="1">
        <v>306.0</v>
      </c>
      <c r="L993" s="1">
        <f t="shared" si="1"/>
        <v>0.6348547718</v>
      </c>
      <c r="M993" s="1" t="s">
        <v>5653</v>
      </c>
      <c r="N993" s="1">
        <v>991.0</v>
      </c>
      <c r="O993" s="1">
        <v>0.0</v>
      </c>
      <c r="P993" s="1">
        <v>758.0</v>
      </c>
    </row>
    <row r="994">
      <c r="A994" s="1" t="s">
        <v>5654</v>
      </c>
      <c r="B994" s="1">
        <v>18421.0</v>
      </c>
      <c r="C994" s="1" t="s">
        <v>5655</v>
      </c>
      <c r="D994" s="2" t="s">
        <v>5656</v>
      </c>
      <c r="E994" s="1" t="s">
        <v>5657</v>
      </c>
      <c r="F994" s="1" t="s">
        <v>5658</v>
      </c>
      <c r="G994" s="1">
        <v>20.0</v>
      </c>
      <c r="H994" s="1" t="s">
        <v>4528</v>
      </c>
      <c r="I994" s="1">
        <v>2098.0</v>
      </c>
      <c r="J994" s="1">
        <v>2189.0</v>
      </c>
      <c r="K994" s="1">
        <v>2179.0</v>
      </c>
      <c r="L994" s="1">
        <f t="shared" si="1"/>
        <v>0.995431704</v>
      </c>
      <c r="M994" s="1" t="s">
        <v>5659</v>
      </c>
      <c r="N994" s="1">
        <v>3139.0</v>
      </c>
      <c r="O994" s="1">
        <v>0.0</v>
      </c>
      <c r="P994" s="1">
        <v>825.0</v>
      </c>
    </row>
    <row r="995">
      <c r="A995" s="1" t="s">
        <v>5660</v>
      </c>
      <c r="B995" s="1">
        <v>18418.0</v>
      </c>
      <c r="C995" s="1" t="s">
        <v>5661</v>
      </c>
      <c r="D995" s="2" t="s">
        <v>5662</v>
      </c>
      <c r="E995" s="1" t="s">
        <v>5663</v>
      </c>
      <c r="F995" s="1" t="s">
        <v>5664</v>
      </c>
      <c r="G995" s="1">
        <v>51.0</v>
      </c>
      <c r="H995" s="1" t="s">
        <v>5665</v>
      </c>
      <c r="I995" s="1">
        <v>7.0</v>
      </c>
      <c r="J995" s="1">
        <v>2274.0</v>
      </c>
      <c r="K995" s="1">
        <v>1692.0</v>
      </c>
      <c r="L995" s="1">
        <f t="shared" si="1"/>
        <v>0.7440633245</v>
      </c>
      <c r="M995" s="1" t="s">
        <v>5666</v>
      </c>
      <c r="N995" s="1">
        <v>3730.0</v>
      </c>
      <c r="O995" s="1">
        <v>0.0</v>
      </c>
      <c r="P995" s="1">
        <v>1459.0</v>
      </c>
    </row>
    <row r="996">
      <c r="A996" s="1" t="s">
        <v>5667</v>
      </c>
      <c r="B996" s="1">
        <v>18417.0</v>
      </c>
      <c r="C996" s="1" t="s">
        <v>5668</v>
      </c>
      <c r="D996" s="2" t="s">
        <v>5669</v>
      </c>
      <c r="E996" s="1" t="s">
        <v>5670</v>
      </c>
      <c r="F996" s="1" t="s">
        <v>5671</v>
      </c>
      <c r="G996" s="1">
        <v>68.0</v>
      </c>
      <c r="H996" s="1" t="s">
        <v>1109</v>
      </c>
      <c r="I996" s="1">
        <v>1279.0</v>
      </c>
      <c r="J996" s="1">
        <v>6106.0</v>
      </c>
      <c r="K996" s="1">
        <v>5624.0</v>
      </c>
      <c r="L996" s="1">
        <f t="shared" si="1"/>
        <v>0.9210612512</v>
      </c>
      <c r="M996" s="1" t="s">
        <v>5672</v>
      </c>
      <c r="N996" s="1">
        <v>2514.0</v>
      </c>
      <c r="O996" s="1">
        <v>0.0</v>
      </c>
      <c r="P996" s="1">
        <v>11.0</v>
      </c>
    </row>
    <row r="997">
      <c r="A997" s="1" t="s">
        <v>5673</v>
      </c>
      <c r="B997" s="1">
        <v>18416.0</v>
      </c>
      <c r="C997" s="1" t="s">
        <v>5674</v>
      </c>
      <c r="D997" s="2" t="s">
        <v>5675</v>
      </c>
      <c r="E997" s="1" t="s">
        <v>5676</v>
      </c>
      <c r="F997" s="1" t="s">
        <v>5677</v>
      </c>
      <c r="G997" s="1">
        <v>101.0</v>
      </c>
      <c r="H997" s="1" t="s">
        <v>326</v>
      </c>
      <c r="I997" s="1">
        <v>314.0</v>
      </c>
      <c r="J997" s="1">
        <v>0.0</v>
      </c>
      <c r="K997" s="1">
        <v>0.0</v>
      </c>
      <c r="L997" s="1" t="str">
        <f t="shared" si="1"/>
        <v/>
      </c>
      <c r="M997" s="1" t="s">
        <v>5678</v>
      </c>
      <c r="N997" s="1">
        <v>2200.0</v>
      </c>
      <c r="O997" s="1">
        <v>0.0</v>
      </c>
      <c r="P997" s="1">
        <v>19.0</v>
      </c>
    </row>
    <row r="998">
      <c r="A998" s="1" t="s">
        <v>5679</v>
      </c>
      <c r="B998" s="1">
        <v>18413.0</v>
      </c>
      <c r="C998" s="1" t="s">
        <v>5680</v>
      </c>
      <c r="D998" s="2" t="s">
        <v>5681</v>
      </c>
      <c r="E998" s="1" t="s">
        <v>5682</v>
      </c>
      <c r="F998" s="1" t="s">
        <v>5683</v>
      </c>
      <c r="G998" s="1">
        <v>83.0</v>
      </c>
      <c r="H998" s="1" t="s">
        <v>84</v>
      </c>
      <c r="I998" s="1">
        <v>153.0</v>
      </c>
      <c r="J998" s="1">
        <v>3039.0</v>
      </c>
      <c r="K998" s="1">
        <v>1783.0</v>
      </c>
      <c r="L998" s="1">
        <f t="shared" si="1"/>
        <v>0.5867061533</v>
      </c>
      <c r="M998" s="1" t="s">
        <v>5684</v>
      </c>
      <c r="N998" s="1">
        <v>2928.0</v>
      </c>
      <c r="O998" s="1">
        <v>0.0</v>
      </c>
      <c r="P998" s="1">
        <v>23.0</v>
      </c>
    </row>
    <row r="999">
      <c r="A999" s="1" t="s">
        <v>5685</v>
      </c>
      <c r="B999" s="1">
        <v>18376.0</v>
      </c>
      <c r="C999" s="1" t="s">
        <v>5686</v>
      </c>
      <c r="D999" s="2" t="s">
        <v>5687</v>
      </c>
      <c r="E999" s="1" t="s">
        <v>5688</v>
      </c>
      <c r="F999" s="1" t="s">
        <v>5689</v>
      </c>
      <c r="G999" s="1">
        <v>13.0</v>
      </c>
      <c r="H999" s="1" t="s">
        <v>360</v>
      </c>
      <c r="I999" s="1">
        <v>47.0</v>
      </c>
      <c r="J999" s="1">
        <v>223.0</v>
      </c>
      <c r="K999" s="1">
        <v>162.0</v>
      </c>
      <c r="L999" s="1">
        <f t="shared" si="1"/>
        <v>0.7264573991</v>
      </c>
      <c r="M999" s="1" t="s">
        <v>5690</v>
      </c>
      <c r="N999" s="1">
        <v>3668.0</v>
      </c>
      <c r="O999" s="1">
        <v>0.0</v>
      </c>
      <c r="P999" s="1">
        <v>587.0</v>
      </c>
    </row>
    <row r="1000">
      <c r="A1000" s="1" t="s">
        <v>5691</v>
      </c>
      <c r="B1000" s="1">
        <v>18360.0</v>
      </c>
      <c r="C1000" s="1" t="s">
        <v>5692</v>
      </c>
      <c r="D1000" s="2" t="s">
        <v>5693</v>
      </c>
      <c r="E1000" s="1" t="s">
        <v>5694</v>
      </c>
      <c r="F1000" s="1" t="s">
        <v>5695</v>
      </c>
      <c r="G1000" s="1">
        <v>100.0</v>
      </c>
      <c r="H1000" s="1" t="s">
        <v>207</v>
      </c>
      <c r="I1000" s="1">
        <v>4299.0</v>
      </c>
      <c r="J1000" s="1">
        <v>2346.0</v>
      </c>
      <c r="K1000" s="1">
        <v>2292.0</v>
      </c>
      <c r="L1000" s="1">
        <f t="shared" si="1"/>
        <v>0.9769820972</v>
      </c>
      <c r="M1000" s="1" t="s">
        <v>5696</v>
      </c>
      <c r="N1000" s="1">
        <v>2557.0</v>
      </c>
      <c r="O1000" s="1">
        <v>0.0</v>
      </c>
      <c r="P1000" s="1">
        <v>266.0</v>
      </c>
    </row>
    <row r="1001">
      <c r="A1001" s="1" t="s">
        <v>5697</v>
      </c>
      <c r="B1001" s="1">
        <v>18350.0</v>
      </c>
      <c r="C1001" s="1" t="s">
        <v>5698</v>
      </c>
      <c r="D1001" s="2" t="s">
        <v>5699</v>
      </c>
      <c r="E1001" s="1" t="s">
        <v>5700</v>
      </c>
      <c r="F1001" s="1" t="s">
        <v>5701</v>
      </c>
      <c r="G1001" s="1">
        <v>7.0</v>
      </c>
      <c r="H1001" s="1" t="s">
        <v>1109</v>
      </c>
      <c r="I1001" s="1">
        <v>541.0</v>
      </c>
      <c r="J1001" s="1">
        <v>1554.0</v>
      </c>
      <c r="K1001" s="1">
        <v>1370.0</v>
      </c>
      <c r="L1001" s="1">
        <f t="shared" si="1"/>
        <v>0.8815958816</v>
      </c>
      <c r="M1001" s="1" t="s">
        <v>5702</v>
      </c>
      <c r="N1001" s="1">
        <v>3390.0</v>
      </c>
      <c r="O1001" s="1">
        <v>0.0</v>
      </c>
      <c r="P1001" s="1">
        <v>745.0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  <hyperlink r:id="rId69" ref="D70"/>
    <hyperlink r:id="rId70" ref="D71"/>
    <hyperlink r:id="rId71" ref="D72"/>
    <hyperlink r:id="rId72" ref="D73"/>
    <hyperlink r:id="rId73" ref="D74"/>
    <hyperlink r:id="rId74" ref="D75"/>
    <hyperlink r:id="rId75" ref="D76"/>
    <hyperlink r:id="rId76" ref="D77"/>
    <hyperlink r:id="rId77" ref="D78"/>
    <hyperlink r:id="rId78" ref="D79"/>
    <hyperlink r:id="rId79" ref="D80"/>
    <hyperlink r:id="rId80" ref="D81"/>
    <hyperlink r:id="rId81" ref="D82"/>
    <hyperlink r:id="rId82" ref="D83"/>
    <hyperlink r:id="rId83" ref="D84"/>
    <hyperlink r:id="rId84" ref="D85"/>
    <hyperlink r:id="rId85" ref="D86"/>
    <hyperlink r:id="rId86" ref="D87"/>
    <hyperlink r:id="rId87" ref="D88"/>
    <hyperlink r:id="rId88" ref="D89"/>
    <hyperlink r:id="rId89" ref="D90"/>
    <hyperlink r:id="rId90" ref="D91"/>
    <hyperlink r:id="rId91" ref="D92"/>
    <hyperlink r:id="rId92" ref="D93"/>
    <hyperlink r:id="rId93" ref="D94"/>
    <hyperlink r:id="rId94" ref="D95"/>
    <hyperlink r:id="rId95" ref="D96"/>
    <hyperlink r:id="rId96" ref="D97"/>
    <hyperlink r:id="rId97" ref="D98"/>
    <hyperlink r:id="rId98" ref="D99"/>
    <hyperlink r:id="rId99" ref="D100"/>
    <hyperlink r:id="rId100" ref="D101"/>
    <hyperlink r:id="rId101" ref="D102"/>
    <hyperlink r:id="rId102" ref="D103"/>
    <hyperlink r:id="rId103" ref="D104"/>
    <hyperlink r:id="rId104" ref="D105"/>
    <hyperlink r:id="rId105" ref="D106"/>
    <hyperlink r:id="rId106" ref="D107"/>
    <hyperlink r:id="rId107" ref="D108"/>
    <hyperlink r:id="rId108" ref="D109"/>
    <hyperlink r:id="rId109" ref="D110"/>
    <hyperlink r:id="rId110" ref="D111"/>
    <hyperlink r:id="rId111" ref="D112"/>
    <hyperlink r:id="rId112" ref="D113"/>
    <hyperlink r:id="rId113" ref="D114"/>
    <hyperlink r:id="rId114" ref="D115"/>
    <hyperlink r:id="rId115" ref="D116"/>
    <hyperlink r:id="rId116" ref="D117"/>
    <hyperlink r:id="rId117" ref="D118"/>
    <hyperlink r:id="rId118" ref="D119"/>
    <hyperlink r:id="rId119" ref="D120"/>
    <hyperlink r:id="rId120" ref="D121"/>
    <hyperlink r:id="rId121" ref="D122"/>
    <hyperlink r:id="rId122" ref="D123"/>
    <hyperlink r:id="rId123" ref="D124"/>
    <hyperlink r:id="rId124" ref="D125"/>
    <hyperlink r:id="rId125" ref="D126"/>
    <hyperlink r:id="rId126" ref="D127"/>
    <hyperlink r:id="rId127" ref="D128"/>
    <hyperlink r:id="rId128" ref="D129"/>
    <hyperlink r:id="rId129" ref="D130"/>
    <hyperlink r:id="rId130" ref="D131"/>
    <hyperlink r:id="rId131" ref="D132"/>
    <hyperlink r:id="rId132" ref="D133"/>
    <hyperlink r:id="rId133" ref="D134"/>
    <hyperlink r:id="rId134" ref="D135"/>
    <hyperlink r:id="rId135" ref="D136"/>
    <hyperlink r:id="rId136" ref="D137"/>
    <hyperlink r:id="rId137" ref="D138"/>
    <hyperlink r:id="rId138" ref="D139"/>
    <hyperlink r:id="rId139" ref="D140"/>
    <hyperlink r:id="rId140" ref="D141"/>
    <hyperlink r:id="rId141" ref="D142"/>
    <hyperlink r:id="rId142" ref="D143"/>
    <hyperlink r:id="rId143" ref="D144"/>
    <hyperlink r:id="rId144" ref="D145"/>
    <hyperlink r:id="rId145" ref="D146"/>
    <hyperlink r:id="rId146" ref="D147"/>
    <hyperlink r:id="rId147" ref="D148"/>
    <hyperlink r:id="rId148" ref="D149"/>
    <hyperlink r:id="rId149" ref="D150"/>
    <hyperlink r:id="rId150" ref="D151"/>
    <hyperlink r:id="rId151" ref="D152"/>
    <hyperlink r:id="rId152" ref="D153"/>
    <hyperlink r:id="rId153" ref="D154"/>
    <hyperlink r:id="rId154" ref="D155"/>
    <hyperlink r:id="rId155" ref="D156"/>
    <hyperlink r:id="rId156" ref="D157"/>
    <hyperlink r:id="rId157" ref="D158"/>
    <hyperlink r:id="rId158" ref="D159"/>
    <hyperlink r:id="rId159" ref="D160"/>
    <hyperlink r:id="rId160" ref="D161"/>
    <hyperlink r:id="rId161" ref="D162"/>
    <hyperlink r:id="rId162" ref="D163"/>
    <hyperlink r:id="rId163" ref="D164"/>
    <hyperlink r:id="rId164" ref="D165"/>
    <hyperlink r:id="rId165" ref="D166"/>
    <hyperlink r:id="rId166" ref="D167"/>
    <hyperlink r:id="rId167" ref="D168"/>
    <hyperlink r:id="rId168" ref="D169"/>
    <hyperlink r:id="rId169" ref="D170"/>
    <hyperlink r:id="rId170" ref="D171"/>
    <hyperlink r:id="rId171" ref="D172"/>
    <hyperlink r:id="rId172" ref="D173"/>
    <hyperlink r:id="rId173" ref="D174"/>
    <hyperlink r:id="rId174" ref="D175"/>
    <hyperlink r:id="rId175" ref="D176"/>
    <hyperlink r:id="rId176" ref="D177"/>
    <hyperlink r:id="rId177" ref="D178"/>
    <hyperlink r:id="rId178" ref="D179"/>
    <hyperlink r:id="rId179" ref="D180"/>
    <hyperlink r:id="rId180" ref="D181"/>
    <hyperlink r:id="rId181" ref="D182"/>
    <hyperlink r:id="rId182" ref="D183"/>
    <hyperlink r:id="rId183" ref="D184"/>
    <hyperlink r:id="rId184" ref="D185"/>
    <hyperlink r:id="rId185" ref="D186"/>
    <hyperlink r:id="rId186" ref="D187"/>
    <hyperlink r:id="rId187" ref="D188"/>
    <hyperlink r:id="rId188" ref="D189"/>
    <hyperlink r:id="rId189" ref="D190"/>
    <hyperlink r:id="rId190" ref="D191"/>
    <hyperlink r:id="rId191" ref="D192"/>
    <hyperlink r:id="rId192" ref="D193"/>
    <hyperlink r:id="rId193" ref="D194"/>
    <hyperlink r:id="rId194" ref="D195"/>
    <hyperlink r:id="rId195" ref="D196"/>
    <hyperlink r:id="rId196" ref="D197"/>
    <hyperlink r:id="rId197" ref="D198"/>
    <hyperlink r:id="rId198" ref="D199"/>
    <hyperlink r:id="rId199" ref="D200"/>
    <hyperlink r:id="rId200" ref="D201"/>
    <hyperlink r:id="rId201" ref="D202"/>
    <hyperlink r:id="rId202" ref="D203"/>
    <hyperlink r:id="rId203" ref="D204"/>
    <hyperlink r:id="rId204" ref="D205"/>
    <hyperlink r:id="rId205" ref="D206"/>
    <hyperlink r:id="rId206" ref="D207"/>
    <hyperlink r:id="rId207" ref="D208"/>
    <hyperlink r:id="rId208" ref="D209"/>
    <hyperlink r:id="rId209" ref="D210"/>
    <hyperlink r:id="rId210" ref="D211"/>
    <hyperlink r:id="rId211" ref="D212"/>
    <hyperlink r:id="rId212" ref="D213"/>
    <hyperlink r:id="rId213" ref="D214"/>
    <hyperlink r:id="rId214" ref="D215"/>
    <hyperlink r:id="rId215" ref="D216"/>
    <hyperlink r:id="rId216" ref="D217"/>
    <hyperlink r:id="rId217" ref="D218"/>
    <hyperlink r:id="rId218" ref="D219"/>
    <hyperlink r:id="rId219" ref="D220"/>
    <hyperlink r:id="rId220" ref="D221"/>
    <hyperlink r:id="rId221" ref="D222"/>
    <hyperlink r:id="rId222" ref="D223"/>
    <hyperlink r:id="rId223" ref="D224"/>
    <hyperlink r:id="rId224" ref="D225"/>
    <hyperlink r:id="rId225" ref="D226"/>
    <hyperlink r:id="rId226" ref="D227"/>
    <hyperlink r:id="rId227" ref="D228"/>
    <hyperlink r:id="rId228" ref="D229"/>
    <hyperlink r:id="rId229" ref="D230"/>
    <hyperlink r:id="rId230" ref="D231"/>
    <hyperlink r:id="rId231" ref="D232"/>
    <hyperlink r:id="rId232" ref="D233"/>
    <hyperlink r:id="rId233" ref="D234"/>
    <hyperlink r:id="rId234" ref="D235"/>
    <hyperlink r:id="rId235" ref="D236"/>
    <hyperlink r:id="rId236" ref="D237"/>
    <hyperlink r:id="rId237" ref="D238"/>
    <hyperlink r:id="rId238" ref="D239"/>
    <hyperlink r:id="rId239" ref="D240"/>
    <hyperlink r:id="rId240" ref="D241"/>
    <hyperlink r:id="rId241" ref="D242"/>
    <hyperlink r:id="rId242" ref="D243"/>
    <hyperlink r:id="rId243" ref="D244"/>
    <hyperlink r:id="rId244" ref="D245"/>
    <hyperlink r:id="rId245" ref="D246"/>
    <hyperlink r:id="rId246" ref="D247"/>
    <hyperlink r:id="rId247" ref="D248"/>
    <hyperlink r:id="rId248" ref="D249"/>
    <hyperlink r:id="rId249" ref="D250"/>
    <hyperlink r:id="rId250" ref="D251"/>
    <hyperlink r:id="rId251" ref="D252"/>
    <hyperlink r:id="rId252" ref="D253"/>
    <hyperlink r:id="rId253" ref="D254"/>
    <hyperlink r:id="rId254" ref="D255"/>
    <hyperlink r:id="rId255" ref="D256"/>
    <hyperlink r:id="rId256" ref="D257"/>
    <hyperlink r:id="rId257" ref="D258"/>
    <hyperlink r:id="rId258" ref="D259"/>
    <hyperlink r:id="rId259" ref="D260"/>
    <hyperlink r:id="rId260" ref="D261"/>
    <hyperlink r:id="rId261" ref="D262"/>
    <hyperlink r:id="rId262" ref="D263"/>
    <hyperlink r:id="rId263" ref="D264"/>
    <hyperlink r:id="rId264" ref="D265"/>
    <hyperlink r:id="rId265" ref="D266"/>
    <hyperlink r:id="rId266" ref="D267"/>
    <hyperlink r:id="rId267" ref="D268"/>
    <hyperlink r:id="rId268" ref="D269"/>
    <hyperlink r:id="rId269" ref="D270"/>
    <hyperlink r:id="rId270" ref="D271"/>
    <hyperlink r:id="rId271" ref="D272"/>
    <hyperlink r:id="rId272" ref="D273"/>
    <hyperlink r:id="rId273" ref="D274"/>
    <hyperlink r:id="rId274" ref="D275"/>
    <hyperlink r:id="rId275" ref="D276"/>
    <hyperlink r:id="rId276" ref="D277"/>
    <hyperlink r:id="rId277" ref="D278"/>
    <hyperlink r:id="rId278" ref="D279"/>
    <hyperlink r:id="rId279" ref="D280"/>
    <hyperlink r:id="rId280" ref="D281"/>
    <hyperlink r:id="rId281" ref="D282"/>
    <hyperlink r:id="rId282" ref="D283"/>
    <hyperlink r:id="rId283" ref="D284"/>
    <hyperlink r:id="rId284" ref="D285"/>
    <hyperlink r:id="rId285" ref="D286"/>
    <hyperlink r:id="rId286" ref="D287"/>
    <hyperlink r:id="rId287" ref="D288"/>
    <hyperlink r:id="rId288" ref="D289"/>
    <hyperlink r:id="rId289" ref="D290"/>
    <hyperlink r:id="rId290" ref="D291"/>
    <hyperlink r:id="rId291" ref="D292"/>
    <hyperlink r:id="rId292" ref="D293"/>
    <hyperlink r:id="rId293" ref="D294"/>
    <hyperlink r:id="rId294" ref="D295"/>
    <hyperlink r:id="rId295" ref="D296"/>
    <hyperlink r:id="rId296" ref="D297"/>
    <hyperlink r:id="rId297" ref="D298"/>
    <hyperlink r:id="rId298" ref="D299"/>
    <hyperlink r:id="rId299" ref="D300"/>
    <hyperlink r:id="rId300" ref="D301"/>
    <hyperlink r:id="rId301" ref="D302"/>
    <hyperlink r:id="rId302" ref="D303"/>
    <hyperlink r:id="rId303" ref="D304"/>
    <hyperlink r:id="rId304" ref="D305"/>
    <hyperlink r:id="rId305" ref="D306"/>
    <hyperlink r:id="rId306" ref="D307"/>
    <hyperlink r:id="rId307" ref="D308"/>
    <hyperlink r:id="rId308" ref="D309"/>
    <hyperlink r:id="rId309" ref="D310"/>
    <hyperlink r:id="rId310" ref="D311"/>
    <hyperlink r:id="rId311" ref="D312"/>
    <hyperlink r:id="rId312" ref="D313"/>
    <hyperlink r:id="rId313" ref="D314"/>
    <hyperlink r:id="rId314" ref="D315"/>
    <hyperlink r:id="rId315" ref="D316"/>
    <hyperlink r:id="rId316" ref="D317"/>
    <hyperlink r:id="rId317" ref="D318"/>
    <hyperlink r:id="rId318" ref="D319"/>
    <hyperlink r:id="rId319" ref="D320"/>
    <hyperlink r:id="rId320" ref="D321"/>
    <hyperlink r:id="rId321" ref="D322"/>
    <hyperlink r:id="rId322" ref="D323"/>
    <hyperlink r:id="rId323" ref="D324"/>
    <hyperlink r:id="rId324" ref="D325"/>
    <hyperlink r:id="rId325" ref="D326"/>
    <hyperlink r:id="rId326" ref="D327"/>
    <hyperlink r:id="rId327" ref="D328"/>
    <hyperlink r:id="rId328" ref="D329"/>
    <hyperlink r:id="rId329" ref="D330"/>
    <hyperlink r:id="rId330" ref="D331"/>
    <hyperlink r:id="rId331" ref="D332"/>
    <hyperlink r:id="rId332" ref="D333"/>
    <hyperlink r:id="rId333" ref="D334"/>
    <hyperlink r:id="rId334" ref="D335"/>
    <hyperlink r:id="rId335" ref="D336"/>
    <hyperlink r:id="rId336" ref="D337"/>
    <hyperlink r:id="rId337" ref="D338"/>
    <hyperlink r:id="rId338" ref="D339"/>
    <hyperlink r:id="rId339" ref="D340"/>
    <hyperlink r:id="rId340" ref="D341"/>
    <hyperlink r:id="rId341" ref="D342"/>
    <hyperlink r:id="rId342" ref="D343"/>
    <hyperlink r:id="rId343" ref="D344"/>
    <hyperlink r:id="rId344" ref="D345"/>
    <hyperlink r:id="rId345" ref="D346"/>
    <hyperlink r:id="rId346" ref="D347"/>
    <hyperlink r:id="rId347" ref="D348"/>
    <hyperlink r:id="rId348" ref="D349"/>
    <hyperlink r:id="rId349" ref="D350"/>
    <hyperlink r:id="rId350" ref="D351"/>
    <hyperlink r:id="rId351" ref="D352"/>
    <hyperlink r:id="rId352" ref="D353"/>
    <hyperlink r:id="rId353" ref="D354"/>
    <hyperlink r:id="rId354" ref="D355"/>
    <hyperlink r:id="rId355" ref="D356"/>
    <hyperlink r:id="rId356" ref="D357"/>
    <hyperlink r:id="rId357" ref="D358"/>
    <hyperlink r:id="rId358" ref="D359"/>
    <hyperlink r:id="rId359" ref="D360"/>
    <hyperlink r:id="rId360" ref="D361"/>
    <hyperlink r:id="rId361" ref="D362"/>
    <hyperlink r:id="rId362" ref="D363"/>
    <hyperlink r:id="rId363" ref="D364"/>
    <hyperlink r:id="rId364" ref="D365"/>
    <hyperlink r:id="rId365" ref="D366"/>
    <hyperlink r:id="rId366" ref="D367"/>
    <hyperlink r:id="rId367" ref="D368"/>
    <hyperlink r:id="rId368" ref="D369"/>
    <hyperlink r:id="rId369" ref="D370"/>
    <hyperlink r:id="rId370" ref="D371"/>
    <hyperlink r:id="rId371" ref="D372"/>
    <hyperlink r:id="rId372" ref="D373"/>
    <hyperlink r:id="rId373" ref="D374"/>
    <hyperlink r:id="rId374" ref="D375"/>
    <hyperlink r:id="rId375" ref="D376"/>
    <hyperlink r:id="rId376" ref="D377"/>
    <hyperlink r:id="rId377" ref="D378"/>
    <hyperlink r:id="rId378" ref="D379"/>
    <hyperlink r:id="rId379" ref="D380"/>
    <hyperlink r:id="rId380" ref="D381"/>
    <hyperlink r:id="rId381" ref="D382"/>
    <hyperlink r:id="rId382" ref="D383"/>
    <hyperlink r:id="rId383" ref="D384"/>
    <hyperlink r:id="rId384" ref="D385"/>
    <hyperlink r:id="rId385" ref="D386"/>
    <hyperlink r:id="rId386" ref="D387"/>
    <hyperlink r:id="rId387" ref="D388"/>
    <hyperlink r:id="rId388" ref="D389"/>
    <hyperlink r:id="rId389" ref="D390"/>
    <hyperlink r:id="rId390" ref="D391"/>
    <hyperlink r:id="rId391" ref="D392"/>
    <hyperlink r:id="rId392" ref="D393"/>
    <hyperlink r:id="rId393" ref="D394"/>
    <hyperlink r:id="rId394" ref="D395"/>
    <hyperlink r:id="rId395" ref="D396"/>
    <hyperlink r:id="rId396" ref="D397"/>
    <hyperlink r:id="rId397" ref="D398"/>
    <hyperlink r:id="rId398" ref="D399"/>
    <hyperlink r:id="rId399" ref="D400"/>
    <hyperlink r:id="rId400" ref="D401"/>
    <hyperlink r:id="rId401" ref="D402"/>
    <hyperlink r:id="rId402" ref="D403"/>
    <hyperlink r:id="rId403" ref="D404"/>
    <hyperlink r:id="rId404" ref="D405"/>
    <hyperlink r:id="rId405" ref="D406"/>
    <hyperlink r:id="rId406" ref="D407"/>
    <hyperlink r:id="rId407" ref="D408"/>
    <hyperlink r:id="rId408" ref="D409"/>
    <hyperlink r:id="rId409" ref="D410"/>
    <hyperlink r:id="rId410" ref="D411"/>
    <hyperlink r:id="rId411" ref="D412"/>
    <hyperlink r:id="rId412" ref="D413"/>
    <hyperlink r:id="rId413" ref="D414"/>
    <hyperlink r:id="rId414" ref="D415"/>
    <hyperlink r:id="rId415" ref="D416"/>
    <hyperlink r:id="rId416" ref="D417"/>
    <hyperlink r:id="rId417" ref="D418"/>
    <hyperlink r:id="rId418" ref="D419"/>
    <hyperlink r:id="rId419" ref="D420"/>
    <hyperlink r:id="rId420" ref="D421"/>
    <hyperlink r:id="rId421" ref="D422"/>
    <hyperlink r:id="rId422" ref="D423"/>
    <hyperlink r:id="rId423" ref="D424"/>
    <hyperlink r:id="rId424" ref="D425"/>
    <hyperlink r:id="rId425" ref="D426"/>
    <hyperlink r:id="rId426" ref="D427"/>
    <hyperlink r:id="rId427" ref="D428"/>
    <hyperlink r:id="rId428" ref="D429"/>
    <hyperlink r:id="rId429" ref="D430"/>
    <hyperlink r:id="rId430" ref="D431"/>
    <hyperlink r:id="rId431" ref="D432"/>
    <hyperlink r:id="rId432" ref="D433"/>
    <hyperlink r:id="rId433" ref="D434"/>
    <hyperlink r:id="rId434" ref="D435"/>
    <hyperlink r:id="rId435" ref="D436"/>
    <hyperlink r:id="rId436" ref="D437"/>
    <hyperlink r:id="rId437" ref="D438"/>
    <hyperlink r:id="rId438" ref="D439"/>
    <hyperlink r:id="rId439" ref="D440"/>
    <hyperlink r:id="rId440" ref="D441"/>
    <hyperlink r:id="rId441" ref="D442"/>
    <hyperlink r:id="rId442" ref="D443"/>
    <hyperlink r:id="rId443" ref="D444"/>
    <hyperlink r:id="rId444" ref="D445"/>
    <hyperlink r:id="rId445" ref="D446"/>
    <hyperlink r:id="rId446" ref="D447"/>
    <hyperlink r:id="rId447" ref="D448"/>
    <hyperlink r:id="rId448" ref="D449"/>
    <hyperlink r:id="rId449" ref="D450"/>
    <hyperlink r:id="rId450" ref="D451"/>
    <hyperlink r:id="rId451" ref="D452"/>
    <hyperlink r:id="rId452" ref="D453"/>
    <hyperlink r:id="rId453" ref="D454"/>
    <hyperlink r:id="rId454" ref="D455"/>
    <hyperlink r:id="rId455" ref="D456"/>
    <hyperlink r:id="rId456" ref="D457"/>
    <hyperlink r:id="rId457" ref="D458"/>
    <hyperlink r:id="rId458" ref="D459"/>
    <hyperlink r:id="rId459" ref="D460"/>
    <hyperlink r:id="rId460" ref="D461"/>
    <hyperlink r:id="rId461" ref="D462"/>
    <hyperlink r:id="rId462" ref="D463"/>
    <hyperlink r:id="rId463" ref="D464"/>
    <hyperlink r:id="rId464" ref="D465"/>
    <hyperlink r:id="rId465" ref="D466"/>
    <hyperlink r:id="rId466" ref="D467"/>
    <hyperlink r:id="rId467" ref="D468"/>
    <hyperlink r:id="rId468" ref="D469"/>
    <hyperlink r:id="rId469" ref="D470"/>
    <hyperlink r:id="rId470" ref="D471"/>
    <hyperlink r:id="rId471" ref="D472"/>
    <hyperlink r:id="rId472" ref="D473"/>
    <hyperlink r:id="rId473" ref="D474"/>
    <hyperlink r:id="rId474" ref="D475"/>
    <hyperlink r:id="rId475" ref="D476"/>
    <hyperlink r:id="rId476" ref="D477"/>
    <hyperlink r:id="rId477" ref="D478"/>
    <hyperlink r:id="rId478" ref="D479"/>
    <hyperlink r:id="rId479" ref="D480"/>
    <hyperlink r:id="rId480" ref="D481"/>
    <hyperlink r:id="rId481" ref="D482"/>
    <hyperlink r:id="rId482" ref="D483"/>
    <hyperlink r:id="rId483" ref="D484"/>
    <hyperlink r:id="rId484" ref="D485"/>
    <hyperlink r:id="rId485" ref="D486"/>
    <hyperlink r:id="rId486" ref="D487"/>
    <hyperlink r:id="rId487" ref="D488"/>
    <hyperlink r:id="rId488" ref="D489"/>
    <hyperlink r:id="rId489" ref="D490"/>
    <hyperlink r:id="rId490" ref="D491"/>
    <hyperlink r:id="rId491" ref="D492"/>
    <hyperlink r:id="rId492" ref="D493"/>
    <hyperlink r:id="rId493" ref="D494"/>
    <hyperlink r:id="rId494" ref="D495"/>
    <hyperlink r:id="rId495" ref="D496"/>
    <hyperlink r:id="rId496" ref="D497"/>
    <hyperlink r:id="rId497" ref="D498"/>
    <hyperlink r:id="rId498" ref="D499"/>
    <hyperlink r:id="rId499" ref="D500"/>
    <hyperlink r:id="rId500" ref="D501"/>
    <hyperlink r:id="rId501" ref="D502"/>
    <hyperlink r:id="rId502" ref="D503"/>
    <hyperlink r:id="rId503" ref="D504"/>
    <hyperlink r:id="rId504" ref="D505"/>
    <hyperlink r:id="rId505" ref="D506"/>
    <hyperlink r:id="rId506" ref="D507"/>
    <hyperlink r:id="rId507" ref="D508"/>
    <hyperlink r:id="rId508" ref="D509"/>
    <hyperlink r:id="rId509" ref="D510"/>
    <hyperlink r:id="rId510" ref="D511"/>
    <hyperlink r:id="rId511" ref="D512"/>
    <hyperlink r:id="rId512" ref="D513"/>
    <hyperlink r:id="rId513" ref="D514"/>
    <hyperlink r:id="rId514" ref="D515"/>
    <hyperlink r:id="rId515" ref="D516"/>
    <hyperlink r:id="rId516" ref="D517"/>
    <hyperlink r:id="rId517" ref="D518"/>
    <hyperlink r:id="rId518" ref="D519"/>
    <hyperlink r:id="rId519" ref="D520"/>
    <hyperlink r:id="rId520" ref="D521"/>
    <hyperlink r:id="rId521" ref="D522"/>
    <hyperlink r:id="rId522" ref="D523"/>
    <hyperlink r:id="rId523" ref="D524"/>
    <hyperlink r:id="rId524" ref="D525"/>
    <hyperlink r:id="rId525" ref="D526"/>
    <hyperlink r:id="rId526" ref="D527"/>
    <hyperlink r:id="rId527" ref="D528"/>
    <hyperlink r:id="rId528" ref="D529"/>
    <hyperlink r:id="rId529" ref="D530"/>
    <hyperlink r:id="rId530" ref="D531"/>
    <hyperlink r:id="rId531" ref="D532"/>
    <hyperlink r:id="rId532" ref="D533"/>
    <hyperlink r:id="rId533" ref="D534"/>
    <hyperlink r:id="rId534" ref="D535"/>
    <hyperlink r:id="rId535" ref="D536"/>
    <hyperlink r:id="rId536" ref="D537"/>
    <hyperlink r:id="rId537" ref="D538"/>
    <hyperlink r:id="rId538" ref="D539"/>
    <hyperlink r:id="rId539" ref="D540"/>
    <hyperlink r:id="rId540" ref="D541"/>
    <hyperlink r:id="rId541" ref="D542"/>
    <hyperlink r:id="rId542" ref="D543"/>
    <hyperlink r:id="rId543" ref="D544"/>
    <hyperlink r:id="rId544" ref="D545"/>
    <hyperlink r:id="rId545" ref="D546"/>
    <hyperlink r:id="rId546" ref="D547"/>
    <hyperlink r:id="rId547" ref="D548"/>
    <hyperlink r:id="rId548" ref="D549"/>
    <hyperlink r:id="rId549" ref="D550"/>
    <hyperlink r:id="rId550" ref="D551"/>
    <hyperlink r:id="rId551" ref="D552"/>
    <hyperlink r:id="rId552" ref="D553"/>
    <hyperlink r:id="rId553" ref="D554"/>
    <hyperlink r:id="rId554" ref="D555"/>
    <hyperlink r:id="rId555" ref="D556"/>
    <hyperlink r:id="rId556" ref="D557"/>
    <hyperlink r:id="rId557" ref="D558"/>
    <hyperlink r:id="rId558" ref="D559"/>
    <hyperlink r:id="rId559" ref="D560"/>
    <hyperlink r:id="rId560" ref="D561"/>
    <hyperlink r:id="rId561" ref="D562"/>
    <hyperlink r:id="rId562" ref="D563"/>
    <hyperlink r:id="rId563" ref="D564"/>
    <hyperlink r:id="rId564" ref="D565"/>
    <hyperlink r:id="rId565" ref="D566"/>
    <hyperlink r:id="rId566" ref="D567"/>
    <hyperlink r:id="rId567" ref="D568"/>
    <hyperlink r:id="rId568" ref="D569"/>
    <hyperlink r:id="rId569" ref="D570"/>
    <hyperlink r:id="rId570" ref="D571"/>
    <hyperlink r:id="rId571" ref="D572"/>
    <hyperlink r:id="rId572" ref="D573"/>
    <hyperlink r:id="rId573" ref="D574"/>
    <hyperlink r:id="rId574" ref="D575"/>
    <hyperlink r:id="rId575" ref="D576"/>
    <hyperlink r:id="rId576" ref="D577"/>
    <hyperlink r:id="rId577" ref="D578"/>
    <hyperlink r:id="rId578" ref="D579"/>
    <hyperlink r:id="rId579" ref="D580"/>
    <hyperlink r:id="rId580" ref="D581"/>
    <hyperlink r:id="rId581" ref="D582"/>
    <hyperlink r:id="rId582" ref="D583"/>
    <hyperlink r:id="rId583" ref="D584"/>
    <hyperlink r:id="rId584" ref="D585"/>
    <hyperlink r:id="rId585" ref="D586"/>
    <hyperlink r:id="rId586" ref="D587"/>
    <hyperlink r:id="rId587" ref="D588"/>
    <hyperlink r:id="rId588" ref="D589"/>
    <hyperlink r:id="rId589" ref="D590"/>
    <hyperlink r:id="rId590" ref="D591"/>
    <hyperlink r:id="rId591" ref="D592"/>
    <hyperlink r:id="rId592" ref="D593"/>
    <hyperlink r:id="rId593" ref="D594"/>
    <hyperlink r:id="rId594" ref="D595"/>
    <hyperlink r:id="rId595" ref="D596"/>
    <hyperlink r:id="rId596" ref="D597"/>
    <hyperlink r:id="rId597" ref="D598"/>
    <hyperlink r:id="rId598" ref="D599"/>
    <hyperlink r:id="rId599" ref="D600"/>
    <hyperlink r:id="rId600" ref="D601"/>
    <hyperlink r:id="rId601" ref="D602"/>
    <hyperlink r:id="rId602" ref="D603"/>
    <hyperlink r:id="rId603" ref="D604"/>
    <hyperlink r:id="rId604" ref="D605"/>
    <hyperlink r:id="rId605" ref="D606"/>
    <hyperlink r:id="rId606" ref="D607"/>
    <hyperlink r:id="rId607" ref="D608"/>
    <hyperlink r:id="rId608" ref="D609"/>
    <hyperlink r:id="rId609" ref="D610"/>
    <hyperlink r:id="rId610" ref="D611"/>
    <hyperlink r:id="rId611" ref="D612"/>
    <hyperlink r:id="rId612" ref="D613"/>
    <hyperlink r:id="rId613" ref="D614"/>
    <hyperlink r:id="rId614" ref="D615"/>
    <hyperlink r:id="rId615" ref="D616"/>
    <hyperlink r:id="rId616" ref="D617"/>
    <hyperlink r:id="rId617" ref="D618"/>
    <hyperlink r:id="rId618" ref="D619"/>
    <hyperlink r:id="rId619" ref="D620"/>
    <hyperlink r:id="rId620" ref="D621"/>
    <hyperlink r:id="rId621" ref="D622"/>
    <hyperlink r:id="rId622" ref="D623"/>
    <hyperlink r:id="rId623" ref="D624"/>
    <hyperlink r:id="rId624" ref="D625"/>
    <hyperlink r:id="rId625" ref="D626"/>
    <hyperlink r:id="rId626" ref="D627"/>
    <hyperlink r:id="rId627" ref="D628"/>
    <hyperlink r:id="rId628" ref="D629"/>
    <hyperlink r:id="rId629" ref="D630"/>
    <hyperlink r:id="rId630" ref="D631"/>
    <hyperlink r:id="rId631" ref="D632"/>
    <hyperlink r:id="rId632" ref="D633"/>
    <hyperlink r:id="rId633" ref="D634"/>
    <hyperlink r:id="rId634" ref="D635"/>
    <hyperlink r:id="rId635" ref="D636"/>
    <hyperlink r:id="rId636" ref="D637"/>
    <hyperlink r:id="rId637" ref="D638"/>
    <hyperlink r:id="rId638" ref="D639"/>
    <hyperlink r:id="rId639" ref="D640"/>
    <hyperlink r:id="rId640" ref="D641"/>
    <hyperlink r:id="rId641" ref="D642"/>
    <hyperlink r:id="rId642" ref="D643"/>
    <hyperlink r:id="rId643" ref="D644"/>
    <hyperlink r:id="rId644" ref="D645"/>
    <hyperlink r:id="rId645" ref="D646"/>
    <hyperlink r:id="rId646" ref="D647"/>
    <hyperlink r:id="rId647" ref="D648"/>
    <hyperlink r:id="rId648" ref="D649"/>
    <hyperlink r:id="rId649" ref="D650"/>
    <hyperlink r:id="rId650" ref="D651"/>
    <hyperlink r:id="rId651" ref="D652"/>
    <hyperlink r:id="rId652" ref="D653"/>
    <hyperlink r:id="rId653" ref="D654"/>
    <hyperlink r:id="rId654" ref="D655"/>
    <hyperlink r:id="rId655" ref="D656"/>
    <hyperlink r:id="rId656" ref="D657"/>
    <hyperlink r:id="rId657" ref="D658"/>
    <hyperlink r:id="rId658" ref="D659"/>
    <hyperlink r:id="rId659" ref="D660"/>
    <hyperlink r:id="rId660" ref="D661"/>
    <hyperlink r:id="rId661" ref="D662"/>
    <hyperlink r:id="rId662" ref="D663"/>
    <hyperlink r:id="rId663" ref="D664"/>
    <hyperlink r:id="rId664" ref="D665"/>
    <hyperlink r:id="rId665" ref="D666"/>
    <hyperlink r:id="rId666" ref="D667"/>
    <hyperlink r:id="rId667" ref="D668"/>
    <hyperlink r:id="rId668" ref="D669"/>
    <hyperlink r:id="rId669" ref="D670"/>
    <hyperlink r:id="rId670" ref="D671"/>
    <hyperlink r:id="rId671" ref="D672"/>
    <hyperlink r:id="rId672" ref="D673"/>
    <hyperlink r:id="rId673" ref="D674"/>
    <hyperlink r:id="rId674" ref="D675"/>
    <hyperlink r:id="rId675" ref="D676"/>
    <hyperlink r:id="rId676" ref="D677"/>
    <hyperlink r:id="rId677" ref="D678"/>
    <hyperlink r:id="rId678" ref="D679"/>
    <hyperlink r:id="rId679" ref="D680"/>
    <hyperlink r:id="rId680" ref="D681"/>
    <hyperlink r:id="rId681" ref="D682"/>
    <hyperlink r:id="rId682" ref="D683"/>
    <hyperlink r:id="rId683" ref="D684"/>
    <hyperlink r:id="rId684" ref="D685"/>
    <hyperlink r:id="rId685" ref="D686"/>
    <hyperlink r:id="rId686" ref="D687"/>
    <hyperlink r:id="rId687" ref="D688"/>
    <hyperlink r:id="rId688" ref="D689"/>
    <hyperlink r:id="rId689" ref="D690"/>
    <hyperlink r:id="rId690" ref="D691"/>
    <hyperlink r:id="rId691" ref="D692"/>
    <hyperlink r:id="rId692" ref="D693"/>
    <hyperlink r:id="rId693" ref="D694"/>
    <hyperlink r:id="rId694" ref="D695"/>
    <hyperlink r:id="rId695" ref="D696"/>
    <hyperlink r:id="rId696" ref="D697"/>
    <hyperlink r:id="rId697" ref="D698"/>
    <hyperlink r:id="rId698" ref="D699"/>
    <hyperlink r:id="rId699" ref="D700"/>
    <hyperlink r:id="rId700" ref="D701"/>
    <hyperlink r:id="rId701" ref="D702"/>
    <hyperlink r:id="rId702" ref="D703"/>
    <hyperlink r:id="rId703" ref="D704"/>
    <hyperlink r:id="rId704" ref="D705"/>
    <hyperlink r:id="rId705" ref="D706"/>
    <hyperlink r:id="rId706" ref="D707"/>
    <hyperlink r:id="rId707" ref="D708"/>
    <hyperlink r:id="rId708" ref="D709"/>
    <hyperlink r:id="rId709" ref="D710"/>
    <hyperlink r:id="rId710" ref="D711"/>
    <hyperlink r:id="rId711" ref="D712"/>
    <hyperlink r:id="rId712" ref="D713"/>
    <hyperlink r:id="rId713" ref="D714"/>
    <hyperlink r:id="rId714" ref="D715"/>
    <hyperlink r:id="rId715" ref="D716"/>
    <hyperlink r:id="rId716" ref="D717"/>
    <hyperlink r:id="rId717" ref="D718"/>
    <hyperlink r:id="rId718" ref="D719"/>
    <hyperlink r:id="rId719" ref="D720"/>
    <hyperlink r:id="rId720" ref="D721"/>
    <hyperlink r:id="rId721" ref="D722"/>
    <hyperlink r:id="rId722" ref="D723"/>
    <hyperlink r:id="rId723" ref="D724"/>
    <hyperlink r:id="rId724" ref="D725"/>
    <hyperlink r:id="rId725" ref="D726"/>
    <hyperlink r:id="rId726" ref="D727"/>
    <hyperlink r:id="rId727" ref="D728"/>
    <hyperlink r:id="rId728" ref="D729"/>
    <hyperlink r:id="rId729" ref="D730"/>
    <hyperlink r:id="rId730" ref="D731"/>
    <hyperlink r:id="rId731" ref="D732"/>
    <hyperlink r:id="rId732" ref="D733"/>
    <hyperlink r:id="rId733" ref="D734"/>
    <hyperlink r:id="rId734" ref="D735"/>
    <hyperlink r:id="rId735" ref="D736"/>
    <hyperlink r:id="rId736" ref="D737"/>
    <hyperlink r:id="rId737" ref="D738"/>
    <hyperlink r:id="rId738" ref="D739"/>
    <hyperlink r:id="rId739" ref="D740"/>
    <hyperlink r:id="rId740" ref="D741"/>
    <hyperlink r:id="rId741" ref="D742"/>
    <hyperlink r:id="rId742" ref="D743"/>
    <hyperlink r:id="rId743" ref="D744"/>
    <hyperlink r:id="rId744" ref="D745"/>
    <hyperlink r:id="rId745" ref="D746"/>
    <hyperlink r:id="rId746" ref="D747"/>
    <hyperlink r:id="rId747" ref="D748"/>
    <hyperlink r:id="rId748" ref="D749"/>
    <hyperlink r:id="rId749" ref="D750"/>
    <hyperlink r:id="rId750" ref="D751"/>
    <hyperlink r:id="rId751" ref="D752"/>
    <hyperlink r:id="rId752" ref="D753"/>
    <hyperlink r:id="rId753" ref="D754"/>
    <hyperlink r:id="rId754" ref="D755"/>
    <hyperlink r:id="rId755" ref="D756"/>
    <hyperlink r:id="rId756" ref="D757"/>
    <hyperlink r:id="rId757" ref="D758"/>
    <hyperlink r:id="rId758" ref="D759"/>
    <hyperlink r:id="rId759" ref="D760"/>
    <hyperlink r:id="rId760" ref="D761"/>
    <hyperlink r:id="rId761" ref="D762"/>
    <hyperlink r:id="rId762" ref="D763"/>
    <hyperlink r:id="rId763" ref="D764"/>
    <hyperlink r:id="rId764" ref="D765"/>
    <hyperlink r:id="rId765" ref="D766"/>
    <hyperlink r:id="rId766" ref="D767"/>
    <hyperlink r:id="rId767" ref="D768"/>
    <hyperlink r:id="rId768" ref="D769"/>
    <hyperlink r:id="rId769" ref="D770"/>
    <hyperlink r:id="rId770" ref="D771"/>
    <hyperlink r:id="rId771" ref="D772"/>
    <hyperlink r:id="rId772" ref="D773"/>
    <hyperlink r:id="rId773" ref="D774"/>
    <hyperlink r:id="rId774" ref="D775"/>
    <hyperlink r:id="rId775" ref="D776"/>
    <hyperlink r:id="rId776" ref="D777"/>
    <hyperlink r:id="rId777" ref="D778"/>
    <hyperlink r:id="rId778" ref="D779"/>
    <hyperlink r:id="rId779" ref="D780"/>
    <hyperlink r:id="rId780" ref="D781"/>
    <hyperlink r:id="rId781" ref="D782"/>
    <hyperlink r:id="rId782" ref="D783"/>
    <hyperlink r:id="rId783" ref="D784"/>
    <hyperlink r:id="rId784" ref="D785"/>
    <hyperlink r:id="rId785" ref="D786"/>
    <hyperlink r:id="rId786" ref="D787"/>
    <hyperlink r:id="rId787" ref="D788"/>
    <hyperlink r:id="rId788" ref="D789"/>
    <hyperlink r:id="rId789" ref="D790"/>
    <hyperlink r:id="rId790" ref="D791"/>
    <hyperlink r:id="rId791" ref="D792"/>
    <hyperlink r:id="rId792" ref="D793"/>
    <hyperlink r:id="rId793" ref="D794"/>
    <hyperlink r:id="rId794" ref="D795"/>
    <hyperlink r:id="rId795" ref="D796"/>
    <hyperlink r:id="rId796" ref="D797"/>
    <hyperlink r:id="rId797" ref="D798"/>
    <hyperlink r:id="rId798" ref="D799"/>
    <hyperlink r:id="rId799" ref="D800"/>
    <hyperlink r:id="rId800" ref="D801"/>
    <hyperlink r:id="rId801" ref="D802"/>
    <hyperlink r:id="rId802" ref="D803"/>
    <hyperlink r:id="rId803" ref="D804"/>
    <hyperlink r:id="rId804" ref="D805"/>
    <hyperlink r:id="rId805" ref="D806"/>
    <hyperlink r:id="rId806" ref="D807"/>
    <hyperlink r:id="rId807" ref="D808"/>
    <hyperlink r:id="rId808" ref="D809"/>
    <hyperlink r:id="rId809" ref="D810"/>
    <hyperlink r:id="rId810" ref="D811"/>
    <hyperlink r:id="rId811" ref="D812"/>
    <hyperlink r:id="rId812" ref="D813"/>
    <hyperlink r:id="rId813" ref="D814"/>
    <hyperlink r:id="rId814" ref="D815"/>
    <hyperlink r:id="rId815" ref="D816"/>
    <hyperlink r:id="rId816" ref="D817"/>
    <hyperlink r:id="rId817" ref="D818"/>
    <hyperlink r:id="rId818" ref="D819"/>
    <hyperlink r:id="rId819" ref="D820"/>
    <hyperlink r:id="rId820" ref="D821"/>
    <hyperlink r:id="rId821" ref="D822"/>
    <hyperlink r:id="rId822" ref="D823"/>
    <hyperlink r:id="rId823" ref="D824"/>
    <hyperlink r:id="rId824" ref="D825"/>
    <hyperlink r:id="rId825" ref="D826"/>
    <hyperlink r:id="rId826" ref="D827"/>
    <hyperlink r:id="rId827" ref="D828"/>
    <hyperlink r:id="rId828" ref="D829"/>
    <hyperlink r:id="rId829" ref="D830"/>
    <hyperlink r:id="rId830" ref="D831"/>
    <hyperlink r:id="rId831" ref="D832"/>
    <hyperlink r:id="rId832" ref="D833"/>
    <hyperlink r:id="rId833" ref="D834"/>
    <hyperlink r:id="rId834" ref="D835"/>
    <hyperlink r:id="rId835" ref="D836"/>
    <hyperlink r:id="rId836" ref="D837"/>
    <hyperlink r:id="rId837" ref="D838"/>
    <hyperlink r:id="rId838" ref="D839"/>
    <hyperlink r:id="rId839" ref="D840"/>
    <hyperlink r:id="rId840" ref="D841"/>
    <hyperlink r:id="rId841" ref="D842"/>
    <hyperlink r:id="rId842" ref="D843"/>
    <hyperlink r:id="rId843" ref="D844"/>
    <hyperlink r:id="rId844" ref="D845"/>
    <hyperlink r:id="rId845" ref="D846"/>
    <hyperlink r:id="rId846" ref="D847"/>
    <hyperlink r:id="rId847" ref="D848"/>
    <hyperlink r:id="rId848" ref="D849"/>
    <hyperlink r:id="rId849" ref="D850"/>
    <hyperlink r:id="rId850" ref="D851"/>
    <hyperlink r:id="rId851" ref="D852"/>
    <hyperlink r:id="rId852" ref="D853"/>
    <hyperlink r:id="rId853" ref="D854"/>
    <hyperlink r:id="rId854" ref="D855"/>
    <hyperlink r:id="rId855" ref="D856"/>
    <hyperlink r:id="rId856" ref="D857"/>
    <hyperlink r:id="rId857" ref="D858"/>
    <hyperlink r:id="rId858" ref="D859"/>
    <hyperlink r:id="rId859" ref="D860"/>
    <hyperlink r:id="rId860" ref="D861"/>
    <hyperlink r:id="rId861" ref="D862"/>
    <hyperlink r:id="rId862" ref="D863"/>
    <hyperlink r:id="rId863" ref="D864"/>
    <hyperlink r:id="rId864" ref="D865"/>
    <hyperlink r:id="rId865" ref="D866"/>
    <hyperlink r:id="rId866" ref="D867"/>
    <hyperlink r:id="rId867" ref="D868"/>
    <hyperlink r:id="rId868" ref="D869"/>
    <hyperlink r:id="rId869" ref="D870"/>
    <hyperlink r:id="rId870" ref="D871"/>
    <hyperlink r:id="rId871" ref="D872"/>
    <hyperlink r:id="rId872" ref="D873"/>
    <hyperlink r:id="rId873" ref="D874"/>
    <hyperlink r:id="rId874" ref="D875"/>
    <hyperlink r:id="rId875" ref="D876"/>
    <hyperlink r:id="rId876" ref="D877"/>
    <hyperlink r:id="rId877" ref="D878"/>
    <hyperlink r:id="rId878" ref="D879"/>
    <hyperlink r:id="rId879" ref="D880"/>
    <hyperlink r:id="rId880" ref="D881"/>
    <hyperlink r:id="rId881" ref="D882"/>
    <hyperlink r:id="rId882" ref="D883"/>
    <hyperlink r:id="rId883" ref="D884"/>
    <hyperlink r:id="rId884" ref="D885"/>
    <hyperlink r:id="rId885" ref="D886"/>
    <hyperlink r:id="rId886" ref="D887"/>
    <hyperlink r:id="rId887" ref="D888"/>
    <hyperlink r:id="rId888" ref="D889"/>
    <hyperlink r:id="rId889" ref="D890"/>
    <hyperlink r:id="rId890" ref="D891"/>
    <hyperlink r:id="rId891" ref="D892"/>
    <hyperlink r:id="rId892" ref="D893"/>
    <hyperlink r:id="rId893" ref="D894"/>
    <hyperlink r:id="rId894" ref="D895"/>
    <hyperlink r:id="rId895" ref="D896"/>
    <hyperlink r:id="rId896" ref="D897"/>
    <hyperlink r:id="rId897" ref="D898"/>
    <hyperlink r:id="rId898" ref="D899"/>
    <hyperlink r:id="rId899" ref="D900"/>
    <hyperlink r:id="rId900" ref="D901"/>
    <hyperlink r:id="rId901" ref="D902"/>
    <hyperlink r:id="rId902" ref="D903"/>
    <hyperlink r:id="rId903" ref="D904"/>
    <hyperlink r:id="rId904" ref="D905"/>
    <hyperlink r:id="rId905" ref="D906"/>
    <hyperlink r:id="rId906" ref="D907"/>
    <hyperlink r:id="rId907" ref="D908"/>
    <hyperlink r:id="rId908" ref="D909"/>
    <hyperlink r:id="rId909" ref="D910"/>
    <hyperlink r:id="rId910" ref="D911"/>
    <hyperlink r:id="rId911" ref="D912"/>
    <hyperlink r:id="rId912" ref="D913"/>
    <hyperlink r:id="rId913" ref="D914"/>
    <hyperlink r:id="rId914" ref="D915"/>
    <hyperlink r:id="rId915" ref="D916"/>
    <hyperlink r:id="rId916" ref="D917"/>
    <hyperlink r:id="rId917" ref="D918"/>
    <hyperlink r:id="rId918" ref="D919"/>
    <hyperlink r:id="rId919" ref="D920"/>
    <hyperlink r:id="rId920" ref="D921"/>
    <hyperlink r:id="rId921" ref="D922"/>
    <hyperlink r:id="rId922" ref="D923"/>
    <hyperlink r:id="rId923" ref="D924"/>
    <hyperlink r:id="rId924" ref="D925"/>
    <hyperlink r:id="rId925" ref="D926"/>
    <hyperlink r:id="rId926" ref="D927"/>
    <hyperlink r:id="rId927" ref="D928"/>
    <hyperlink r:id="rId928" ref="D929"/>
    <hyperlink r:id="rId929" ref="D930"/>
    <hyperlink r:id="rId930" ref="D931"/>
    <hyperlink r:id="rId931" ref="D932"/>
    <hyperlink r:id="rId932" ref="D933"/>
    <hyperlink r:id="rId933" ref="D934"/>
    <hyperlink r:id="rId934" ref="D935"/>
    <hyperlink r:id="rId935" ref="D936"/>
    <hyperlink r:id="rId936" ref="D937"/>
    <hyperlink r:id="rId937" ref="D938"/>
    <hyperlink r:id="rId938" ref="D939"/>
    <hyperlink r:id="rId939" ref="D940"/>
    <hyperlink r:id="rId940" ref="D941"/>
    <hyperlink r:id="rId941" ref="D942"/>
    <hyperlink r:id="rId942" ref="D943"/>
    <hyperlink r:id="rId943" ref="D944"/>
    <hyperlink r:id="rId944" ref="D945"/>
    <hyperlink r:id="rId945" ref="D946"/>
    <hyperlink r:id="rId946" ref="D947"/>
    <hyperlink r:id="rId947" ref="D948"/>
    <hyperlink r:id="rId948" ref="D949"/>
    <hyperlink r:id="rId949" ref="D950"/>
    <hyperlink r:id="rId950" ref="D951"/>
    <hyperlink r:id="rId951" ref="D952"/>
    <hyperlink r:id="rId952" ref="D953"/>
    <hyperlink r:id="rId953" ref="D954"/>
    <hyperlink r:id="rId954" ref="D955"/>
    <hyperlink r:id="rId955" ref="D956"/>
    <hyperlink r:id="rId956" ref="D957"/>
    <hyperlink r:id="rId957" ref="D958"/>
    <hyperlink r:id="rId958" ref="D959"/>
    <hyperlink r:id="rId959" ref="D960"/>
    <hyperlink r:id="rId960" ref="D961"/>
    <hyperlink r:id="rId961" ref="D962"/>
    <hyperlink r:id="rId962" ref="D963"/>
    <hyperlink r:id="rId963" ref="D964"/>
    <hyperlink r:id="rId964" ref="D965"/>
    <hyperlink r:id="rId965" ref="D966"/>
    <hyperlink r:id="rId966" ref="D967"/>
    <hyperlink r:id="rId967" ref="D968"/>
    <hyperlink r:id="rId968" ref="D969"/>
    <hyperlink r:id="rId969" ref="D970"/>
    <hyperlink r:id="rId970" ref="D971"/>
    <hyperlink r:id="rId971" ref="D972"/>
    <hyperlink r:id="rId972" ref="D973"/>
    <hyperlink r:id="rId973" ref="D974"/>
    <hyperlink r:id="rId974" ref="D975"/>
    <hyperlink r:id="rId975" ref="D976"/>
    <hyperlink r:id="rId976" ref="D977"/>
    <hyperlink r:id="rId977" ref="D978"/>
    <hyperlink r:id="rId978" ref="D979"/>
    <hyperlink r:id="rId979" ref="D980"/>
    <hyperlink r:id="rId980" ref="D981"/>
    <hyperlink r:id="rId981" ref="D982"/>
    <hyperlink r:id="rId982" ref="D983"/>
    <hyperlink r:id="rId983" ref="D984"/>
    <hyperlink r:id="rId984" ref="D985"/>
    <hyperlink r:id="rId985" ref="D986"/>
    <hyperlink r:id="rId986" ref="D987"/>
    <hyperlink r:id="rId987" ref="D988"/>
    <hyperlink r:id="rId988" ref="D989"/>
    <hyperlink r:id="rId989" ref="D990"/>
    <hyperlink r:id="rId990" ref="D991"/>
    <hyperlink r:id="rId991" ref="D992"/>
    <hyperlink r:id="rId992" ref="D993"/>
    <hyperlink r:id="rId993" ref="D994"/>
    <hyperlink r:id="rId994" ref="D995"/>
    <hyperlink r:id="rId995" ref="D996"/>
    <hyperlink r:id="rId996" ref="D997"/>
    <hyperlink r:id="rId997" ref="D998"/>
    <hyperlink r:id="rId998" ref="D999"/>
    <hyperlink r:id="rId999" ref="D1000"/>
    <hyperlink r:id="rId1000" ref="D1001"/>
  </hyperlinks>
  <drawing r:id="rId100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