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data/donn‚es_rendement_biomasse_CC_ET_climat/"/>
    </mc:Choice>
  </mc:AlternateContent>
  <xr:revisionPtr revIDLastSave="0" documentId="13_ncr:1_{07F4751C-9E33-EC40-88C2-34D94695DA41}" xr6:coauthVersionLast="46" xr6:coauthVersionMax="46" xr10:uidLastSave="{00000000-0000-0000-0000-000000000000}"/>
  <bookViews>
    <workbookView xWindow="0" yWindow="820" windowWidth="14840" windowHeight="11160" xr2:uid="{EFABDB66-342B-49EE-9629-037B3374C64D}"/>
  </bookViews>
  <sheets>
    <sheet name="V1" sheetId="1" r:id="rId1"/>
    <sheet name="V2" sheetId="3" r:id="rId2"/>
    <sheet name="V3" sheetId="4" r:id="rId3"/>
    <sheet name="V4" sheetId="5" r:id="rId4"/>
    <sheet name="V5" sheetId="6" r:id="rId5"/>
    <sheet name="V6" sheetId="7" r:id="rId6"/>
    <sheet name="2002-2003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7" l="1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2" i="1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AZ3" i="1"/>
  <c r="AZ4" i="1"/>
  <c r="AZ5" i="1"/>
  <c r="AZ6" i="1"/>
  <c r="AZ7" i="1"/>
  <c r="AZ8" i="1"/>
  <c r="AZ9" i="1"/>
  <c r="AZ10" i="1"/>
  <c r="AZ11" i="1"/>
  <c r="AZ12" i="1"/>
  <c r="AZ13" i="1"/>
  <c r="AZ14" i="1"/>
  <c r="AZ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G3" i="1"/>
  <c r="G4" i="1"/>
  <c r="G5" i="1"/>
  <c r="G6" i="1"/>
  <c r="G7" i="1"/>
  <c r="G8" i="1"/>
  <c r="G2" i="1"/>
  <c r="V4" i="2" l="1"/>
  <c r="V5" i="2"/>
  <c r="V6" i="2"/>
  <c r="V7" i="2"/>
  <c r="V9" i="2"/>
  <c r="V11" i="2"/>
  <c r="V14" i="2"/>
  <c r="V16" i="2"/>
  <c r="V18" i="2"/>
  <c r="V3" i="2"/>
  <c r="O4" i="2"/>
  <c r="O5" i="2"/>
  <c r="O6" i="2"/>
  <c r="O7" i="2"/>
  <c r="O9" i="2"/>
  <c r="O11" i="2"/>
  <c r="O14" i="2"/>
  <c r="O16" i="2"/>
  <c r="O18" i="2"/>
  <c r="O24" i="2"/>
  <c r="O3" i="2"/>
  <c r="H4" i="2"/>
  <c r="H5" i="2"/>
  <c r="H6" i="2"/>
  <c r="H7" i="2"/>
  <c r="H9" i="2"/>
  <c r="H11" i="2"/>
  <c r="H14" i="2"/>
  <c r="H16" i="2"/>
  <c r="H18" i="2"/>
  <c r="H24" i="2"/>
  <c r="H3" i="2"/>
  <c r="BA3" i="1"/>
  <c r="BA4" i="1"/>
  <c r="BA5" i="1"/>
  <c r="BA6" i="1"/>
  <c r="BA7" i="1"/>
  <c r="BA8" i="1"/>
  <c r="BA9" i="1"/>
  <c r="BA10" i="1"/>
  <c r="BA11" i="1"/>
  <c r="BA12" i="1"/>
  <c r="BA13" i="1"/>
  <c r="BA14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BA2" i="1"/>
  <c r="AR2" i="1"/>
  <c r="AI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H5" i="1"/>
  <c r="H6" i="1"/>
  <c r="H7" i="1"/>
  <c r="H8" i="1"/>
  <c r="H4" i="1"/>
  <c r="H3" i="1"/>
</calcChain>
</file>

<file path=xl/sharedStrings.xml><?xml version="1.0" encoding="utf-8"?>
<sst xmlns="http://schemas.openxmlformats.org/spreadsheetml/2006/main" count="172" uniqueCount="47">
  <si>
    <t>Date</t>
  </si>
  <si>
    <t>23-12-2003</t>
  </si>
  <si>
    <t>13-1-2004</t>
  </si>
  <si>
    <t>20-1-2004</t>
  </si>
  <si>
    <t>4-2-2004</t>
  </si>
  <si>
    <t>1-3-2004</t>
  </si>
  <si>
    <t>8-3-2004</t>
  </si>
  <si>
    <t>26-4-2004</t>
  </si>
  <si>
    <t>CGDD (°C)</t>
  </si>
  <si>
    <t>CCmeas</t>
  </si>
  <si>
    <t>NDVI</t>
  </si>
  <si>
    <t>CGDD(°C)</t>
  </si>
  <si>
    <t>6-1-2004</t>
  </si>
  <si>
    <t>31-12-2003</t>
  </si>
  <si>
    <t>27-1-2004</t>
  </si>
  <si>
    <t>10-2-2004</t>
  </si>
  <si>
    <t>17-2-2004</t>
  </si>
  <si>
    <t>23-2-2004</t>
  </si>
  <si>
    <t>15-3-2004</t>
  </si>
  <si>
    <t>1-4-2004</t>
  </si>
  <si>
    <t>20-4-2004</t>
  </si>
  <si>
    <t>22-3-2004</t>
  </si>
  <si>
    <t>13-4-2004</t>
  </si>
  <si>
    <t>10-5-2004</t>
  </si>
  <si>
    <t>17-5-2004</t>
  </si>
  <si>
    <t>C1</t>
  </si>
  <si>
    <t>C2</t>
  </si>
  <si>
    <t>C3</t>
  </si>
  <si>
    <t>CCmin(%)</t>
  </si>
  <si>
    <t>CCmax(%)</t>
  </si>
  <si>
    <t>CCmeas (%)</t>
  </si>
  <si>
    <t>CGDD(i)=somme(Ti-Tbase) de la date de semis jusqu'au jour i</t>
  </si>
  <si>
    <t>Ti=min(Tmoy,Tupper)</t>
  </si>
  <si>
    <t>Tmoy est la température moyenne de la journée i</t>
  </si>
  <si>
    <t>Tbase=5°C et Tupper=33°C</t>
  </si>
  <si>
    <t>Si Ti &lt; Tbase  alors (Ti-Tbase)=0</t>
  </si>
  <si>
    <t>LAI_1</t>
  </si>
  <si>
    <t>day</t>
  </si>
  <si>
    <t>TAGP</t>
  </si>
  <si>
    <t>SM</t>
  </si>
  <si>
    <t>TWSO</t>
  </si>
  <si>
    <t>LAI4</t>
  </si>
  <si>
    <t>LAI3</t>
  </si>
  <si>
    <t>LAI2</t>
  </si>
  <si>
    <t>LAI5</t>
  </si>
  <si>
    <t>LAI6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</si>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</sst>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F0000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1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right"/>
    </xf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1" fillId="0" borderId="0" xfId="0" applyFont="1" applyFill="1"/>
    <xf numFmtId="0" fontId="1" fillId="2" borderId="0" xfId="0" applyFont="1" applyFill="1"/>
    <xf numFmtId="0" fontId="0" fillId="0" borderId="0" xfId="0" applyFill="1" applyBorder="1"/>
    <xf numFmtId="1" fontId="0" fillId="0" borderId="0" xfId="0" applyNumberFormat="1"/>
    <xf numFmtId="164" fontId="0" fillId="0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164" fontId="0" fillId="0" borderId="0" xfId="0" applyNumberFormat="1" applyFont="1" applyFill="1"/>
    <xf numFmtId="1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Font="1" applyFill="1"/>
    <xf numFmtId="165" fontId="5" fillId="0" borderId="0" xfId="0" applyNumberFormat="1" applyFont="1"/>
    <xf numFmtId="0" fontId="5" fillId="0" borderId="0" xfId="0" applyFont="1"/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Fill="1"/>
    <xf numFmtId="0" fontId="2" fillId="0" borderId="0" xfId="0" applyFont="1" applyAlignment="1">
      <alignment horizontal="center"/>
    </xf>
    <xf numFmtId="165" fontId="4" fillId="0" borderId="0" xfId="0" applyNumberFormat="1" applyFont="1"/>
    <xf numFmtId="0" fontId="4" fillId="0" borderId="0" xfId="0" applyFont="1"/>
    <xf numFmtId="165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9EF624C6-11C9-4EF1-B0E9-FA946001E10A}"/>
    <cellStyle name="Normal 3" xfId="2" xr:uid="{8936FCD3-3CE6-44DA-AC72-FD1BC209D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EE94-BECD-4226-8605-733C11A11588}">
  <dimension ref="A1:BA23"/>
  <sheetViews>
    <sheetView tabSelected="1" workbookViewId="0">
      <selection activeCell="C10" sqref="C10"/>
    </sheetView>
  </sheetViews>
  <sheetFormatPr baseColWidth="10" defaultRowHeight="15" x14ac:dyDescent="0.2"/>
  <cols>
    <col min="1" max="1" width="15" bestFit="1" customWidth="1"/>
    <col min="3" max="5" width="11.5" customWidth="1"/>
    <col min="6" max="6" width="11.5" style="2" customWidth="1"/>
    <col min="8" max="8" width="12.1640625" bestFit="1" customWidth="1"/>
    <col min="9" max="9" width="1.5" customWidth="1"/>
    <col min="11" max="14" width="11.5" customWidth="1"/>
    <col min="15" max="15" width="11.5" style="2" customWidth="1"/>
    <col min="17" max="17" width="12.1640625" bestFit="1" customWidth="1"/>
    <col min="18" max="18" width="1.33203125" customWidth="1"/>
    <col min="21" max="23" width="11.5" customWidth="1"/>
    <col min="24" max="24" width="11.5" style="2" customWidth="1"/>
    <col min="26" max="26" width="12.1640625" bestFit="1" customWidth="1"/>
    <col min="27" max="27" width="1.33203125" customWidth="1"/>
    <col min="30" max="32" width="11.5" customWidth="1"/>
    <col min="33" max="33" width="11.5" style="2" customWidth="1"/>
    <col min="34" max="35" width="12.1640625" bestFit="1" customWidth="1"/>
    <col min="36" max="36" width="1.6640625" customWidth="1"/>
    <col min="39" max="41" width="11.5" customWidth="1"/>
    <col min="42" max="42" width="11.5" style="2" customWidth="1"/>
    <col min="44" max="44" width="12.1640625" bestFit="1" customWidth="1"/>
    <col min="45" max="45" width="1.5" customWidth="1"/>
    <col min="48" max="50" width="11.5" customWidth="1"/>
    <col min="51" max="51" width="11.5" style="2" customWidth="1"/>
    <col min="52" max="53" width="12.1640625" bestFit="1" customWidth="1"/>
  </cols>
  <sheetData>
    <row r="1" spans="1:53" x14ac:dyDescent="0.2">
      <c r="A1" s="27" t="s">
        <v>37</v>
      </c>
      <c r="B1" s="6" t="s">
        <v>8</v>
      </c>
      <c r="C1" s="27" t="s">
        <v>38</v>
      </c>
      <c r="D1" s="27" t="s">
        <v>40</v>
      </c>
      <c r="E1" s="6" t="s">
        <v>30</v>
      </c>
      <c r="F1" s="6" t="s">
        <v>9</v>
      </c>
      <c r="G1" s="6" t="s">
        <v>46</v>
      </c>
      <c r="H1" s="6" t="s">
        <v>10</v>
      </c>
      <c r="I1" s="10"/>
      <c r="J1" s="6" t="s">
        <v>0</v>
      </c>
      <c r="K1" s="18" t="s">
        <v>8</v>
      </c>
      <c r="L1" s="18" t="s">
        <v>28</v>
      </c>
      <c r="M1" s="18" t="s">
        <v>29</v>
      </c>
      <c r="N1" s="18" t="s">
        <v>30</v>
      </c>
      <c r="O1" s="18" t="s">
        <v>9</v>
      </c>
      <c r="P1" s="18" t="s">
        <v>43</v>
      </c>
      <c r="Q1" s="18" t="s">
        <v>10</v>
      </c>
      <c r="R1" s="10"/>
      <c r="S1" s="9" t="s">
        <v>0</v>
      </c>
      <c r="T1" s="19" t="s">
        <v>8</v>
      </c>
      <c r="U1" s="18" t="s">
        <v>28</v>
      </c>
      <c r="V1" s="18" t="s">
        <v>29</v>
      </c>
      <c r="W1" s="18" t="s">
        <v>30</v>
      </c>
      <c r="X1" s="18" t="s">
        <v>9</v>
      </c>
      <c r="Y1" s="18" t="s">
        <v>42</v>
      </c>
      <c r="Z1" s="18" t="s">
        <v>10</v>
      </c>
      <c r="AA1" s="10"/>
      <c r="AB1" s="9" t="s">
        <v>0</v>
      </c>
      <c r="AC1" s="9" t="s">
        <v>11</v>
      </c>
      <c r="AD1" s="6" t="s">
        <v>28</v>
      </c>
      <c r="AE1" s="6" t="s">
        <v>29</v>
      </c>
      <c r="AF1" s="6" t="s">
        <v>30</v>
      </c>
      <c r="AG1" s="6" t="s">
        <v>9</v>
      </c>
      <c r="AH1" s="6" t="s">
        <v>41</v>
      </c>
      <c r="AI1" s="6" t="s">
        <v>10</v>
      </c>
      <c r="AJ1" s="10"/>
      <c r="AK1" s="27" t="s">
        <v>37</v>
      </c>
      <c r="AL1" s="9" t="s">
        <v>11</v>
      </c>
      <c r="AM1" s="6" t="s">
        <v>28</v>
      </c>
      <c r="AN1" s="6" t="s">
        <v>29</v>
      </c>
      <c r="AO1" s="6" t="s">
        <v>30</v>
      </c>
      <c r="AP1" s="6" t="s">
        <v>9</v>
      </c>
      <c r="AQ1" s="6" t="s">
        <v>44</v>
      </c>
      <c r="AR1" s="6" t="s">
        <v>10</v>
      </c>
      <c r="AS1" s="10"/>
      <c r="AT1" s="9" t="s">
        <v>0</v>
      </c>
      <c r="AU1" s="9" t="s">
        <v>8</v>
      </c>
      <c r="AV1" s="6" t="s">
        <v>28</v>
      </c>
      <c r="AW1" s="6" t="s">
        <v>29</v>
      </c>
      <c r="AX1" s="6" t="s">
        <v>30</v>
      </c>
      <c r="AY1" s="6" t="s">
        <v>9</v>
      </c>
      <c r="AZ1" s="6" t="s">
        <v>45</v>
      </c>
      <c r="BA1" s="6" t="s">
        <v>10</v>
      </c>
    </row>
    <row r="2" spans="1:53" x14ac:dyDescent="0.2">
      <c r="A2" s="28">
        <v>37978</v>
      </c>
      <c r="B2" s="7">
        <v>297.29999999999995</v>
      </c>
      <c r="C2" s="29"/>
      <c r="D2" s="29"/>
      <c r="E2" s="8">
        <v>17.756</v>
      </c>
      <c r="F2" s="8">
        <v>0.17756</v>
      </c>
      <c r="G2" s="2">
        <f>1/0.5*LOG10(1/(1-F2))</f>
        <v>0.16979155118002986</v>
      </c>
      <c r="H2" s="8">
        <f>(F2/1.18)+0.14</f>
        <v>0.29047457627118645</v>
      </c>
      <c r="I2" s="4"/>
      <c r="J2" s="7" t="s">
        <v>1</v>
      </c>
      <c r="K2" s="7">
        <v>297.29999999999995</v>
      </c>
      <c r="L2" s="7">
        <v>14.641999999999999</v>
      </c>
      <c r="M2" s="7">
        <v>22.635000000000002</v>
      </c>
      <c r="N2" s="7">
        <v>17.122</v>
      </c>
      <c r="O2" s="7">
        <v>0.17122000000000001</v>
      </c>
      <c r="P2" s="2">
        <f>1/0.5*LOG10(1/(1-O2))</f>
        <v>0.16312147560897922</v>
      </c>
      <c r="Q2" s="8">
        <f>(O2/1.18)+0.14</f>
        <v>0.28510169491525428</v>
      </c>
      <c r="R2" s="4"/>
      <c r="S2" s="26">
        <v>37992</v>
      </c>
      <c r="T2" s="5">
        <v>182.89999999999998</v>
      </c>
      <c r="U2" s="3">
        <v>3.3102</v>
      </c>
      <c r="V2" s="3">
        <v>6.8867000000000003</v>
      </c>
      <c r="W2" s="3">
        <v>4.9006999999999996</v>
      </c>
      <c r="X2" s="3">
        <v>4.9006999999999995E-2</v>
      </c>
      <c r="Y2" s="2">
        <f>1/0.5*LOG10(1/(1-X2))</f>
        <v>4.3645359548015038E-2</v>
      </c>
      <c r="Z2" s="8">
        <f>(X2/1.18)+0.14</f>
        <v>0.1815313559322034</v>
      </c>
      <c r="AA2" s="4"/>
      <c r="AB2" s="13">
        <v>37986</v>
      </c>
      <c r="AC2" s="12">
        <v>110.19999999999997</v>
      </c>
      <c r="AD2" s="2">
        <v>1.2255</v>
      </c>
      <c r="AE2" s="2">
        <v>9.3544</v>
      </c>
      <c r="AF2" s="2">
        <v>3.9443000000000001</v>
      </c>
      <c r="AG2" s="2">
        <v>3.9442999999999999E-2</v>
      </c>
      <c r="AH2" s="2">
        <f>1/0.5*LOG10(1/(1-AG2))</f>
        <v>3.4953717510931306E-2</v>
      </c>
      <c r="AI2" s="8">
        <f>(AG2/1.18)+0.14</f>
        <v>0.17342627118644069</v>
      </c>
      <c r="AJ2" s="4"/>
      <c r="AK2" s="5" t="s">
        <v>12</v>
      </c>
      <c r="AL2" s="5">
        <v>140.89999999999998</v>
      </c>
      <c r="AM2" s="3">
        <v>0.32025999999999999</v>
      </c>
      <c r="AN2" s="3">
        <v>1.1576</v>
      </c>
      <c r="AO2" s="3">
        <v>0.76217000000000001</v>
      </c>
      <c r="AP2" s="3">
        <v>7.6217000000000003E-3</v>
      </c>
      <c r="AQ2" s="2">
        <f>1/0.5*LOG10(1/(1-AP2))</f>
        <v>6.6454817325355704E-3</v>
      </c>
      <c r="AR2" s="8">
        <f>(AP2/1.18)+0.14</f>
        <v>0.14645906779661019</v>
      </c>
      <c r="AS2" s="4"/>
      <c r="AT2" s="5" t="s">
        <v>2</v>
      </c>
      <c r="AU2" s="5">
        <v>156.10000000000005</v>
      </c>
      <c r="AV2" s="5">
        <v>1.4755</v>
      </c>
      <c r="AW2" s="5">
        <v>6.5648999999999997</v>
      </c>
      <c r="AX2" s="5">
        <v>4.0469999999999997</v>
      </c>
      <c r="AY2" s="5">
        <v>4.0469999999999999E-2</v>
      </c>
      <c r="AZ2" s="2">
        <f>1/0.5*LOG10(1/(1-AY2))</f>
        <v>3.5882884731892141E-2</v>
      </c>
      <c r="BA2" s="8">
        <f>(AY2/1.18)+0.14</f>
        <v>0.17429661016949155</v>
      </c>
    </row>
    <row r="3" spans="1:53" x14ac:dyDescent="0.2">
      <c r="A3" s="28">
        <v>37999</v>
      </c>
      <c r="B3" s="7">
        <v>453.39999999999992</v>
      </c>
      <c r="C3" s="29"/>
      <c r="D3" s="29"/>
      <c r="E3" s="8">
        <v>50.098999999999997</v>
      </c>
      <c r="F3" s="8">
        <v>0.50098999999999994</v>
      </c>
      <c r="G3" s="2">
        <f t="shared" ref="G3:G8" si="0">1/0.5*LOG10(1/(1-F3))</f>
        <v>0.60378150233517136</v>
      </c>
      <c r="H3" s="8">
        <f>(F3/1.18)+0.14</f>
        <v>0.56456779661016943</v>
      </c>
      <c r="I3" s="4"/>
      <c r="J3" s="7" t="s">
        <v>13</v>
      </c>
      <c r="K3" s="7">
        <v>358</v>
      </c>
      <c r="L3" s="7">
        <v>24.965</v>
      </c>
      <c r="M3" s="7">
        <v>50.631999999999998</v>
      </c>
      <c r="N3" s="7">
        <v>37.112000000000002</v>
      </c>
      <c r="O3" s="7">
        <v>0.37112000000000001</v>
      </c>
      <c r="P3" s="2">
        <f t="shared" ref="P3:P16" si="1">1/0.5*LOG10(1/(1-O3))</f>
        <v>0.40286443346468359</v>
      </c>
      <c r="Q3" s="8">
        <f>(O3/1.18)+0.14</f>
        <v>0.45450847457627125</v>
      </c>
      <c r="R3" s="4"/>
      <c r="S3" s="5" t="s">
        <v>2</v>
      </c>
      <c r="T3" s="5">
        <v>238.6</v>
      </c>
      <c r="U3" s="3">
        <v>1.1395</v>
      </c>
      <c r="V3" s="3">
        <v>8.1090999999999998</v>
      </c>
      <c r="W3" s="3">
        <v>3.2185000000000001</v>
      </c>
      <c r="X3" s="3">
        <v>3.2184999999999998E-2</v>
      </c>
      <c r="Y3" s="2">
        <f t="shared" ref="Y3:Y16" si="2">1/0.5*LOG10(1/(1-X3))</f>
        <v>2.8415302237915725E-2</v>
      </c>
      <c r="Z3" s="8">
        <f>(X3/1.18)+0.14</f>
        <v>0.16727542372881357</v>
      </c>
      <c r="AA3" s="4"/>
      <c r="AB3" s="13">
        <v>37992</v>
      </c>
      <c r="AC3" s="12">
        <v>149.89999999999995</v>
      </c>
      <c r="AD3" s="2">
        <v>1.4804999999999999</v>
      </c>
      <c r="AE3" s="2">
        <v>8.3294999999999995</v>
      </c>
      <c r="AF3" s="2">
        <v>3.5148000000000001</v>
      </c>
      <c r="AG3" s="2">
        <v>3.5147999999999999E-2</v>
      </c>
      <c r="AH3" s="2">
        <f t="shared" ref="AH3:AH16" si="3">1/0.5*LOG10(1/(1-AG3))</f>
        <v>3.107859717299629E-2</v>
      </c>
      <c r="AI3" s="8">
        <f>(AG3/1.18)+0.14</f>
        <v>0.16978644067796611</v>
      </c>
      <c r="AJ3" s="4"/>
      <c r="AK3" s="5" t="s">
        <v>2</v>
      </c>
      <c r="AL3" s="5">
        <v>196.6</v>
      </c>
      <c r="AM3" s="3">
        <v>0.95936999999999995</v>
      </c>
      <c r="AN3" s="3">
        <v>3.7429000000000001</v>
      </c>
      <c r="AO3" s="3">
        <v>2.2972000000000001</v>
      </c>
      <c r="AP3" s="3">
        <v>2.2972000000000003E-2</v>
      </c>
      <c r="AQ3" s="2">
        <f t="shared" ref="AQ3:AQ15" si="4">1/0.5*LOG10(1/(1-AP3))</f>
        <v>2.0185979888461263E-2</v>
      </c>
      <c r="AR3" s="8">
        <f>(AP3/1.18)+0.14</f>
        <v>0.15946779661016952</v>
      </c>
      <c r="AS3" s="4"/>
      <c r="AT3" s="5" t="s">
        <v>3</v>
      </c>
      <c r="AU3" s="5">
        <v>192.70000000000005</v>
      </c>
      <c r="AV3" s="5">
        <v>2.4302999999999999</v>
      </c>
      <c r="AW3" s="5">
        <v>6.9462000000000002</v>
      </c>
      <c r="AX3" s="5">
        <v>4.1334</v>
      </c>
      <c r="AY3" s="5">
        <v>4.1334000000000003E-2</v>
      </c>
      <c r="AZ3" s="2">
        <f t="shared" ref="AZ3:AZ14" si="5">1/0.5*LOG10(1/(1-AY3))</f>
        <v>3.6665350043549913E-2</v>
      </c>
      <c r="BA3" s="8">
        <f>(AY3/1.18)+0.14</f>
        <v>0.17502881355932204</v>
      </c>
    </row>
    <row r="4" spans="1:53" x14ac:dyDescent="0.2">
      <c r="A4" s="28">
        <v>38006</v>
      </c>
      <c r="B4" s="7">
        <v>489.99999999999994</v>
      </c>
      <c r="C4" s="29"/>
      <c r="D4" s="29"/>
      <c r="E4" s="8">
        <v>65.040999999999997</v>
      </c>
      <c r="F4" s="8">
        <v>0.65040999999999993</v>
      </c>
      <c r="G4" s="2">
        <f t="shared" si="0"/>
        <v>0.9128819976526904</v>
      </c>
      <c r="H4" s="8">
        <f>(F4/1.18)+0.14</f>
        <v>0.69119491525423726</v>
      </c>
      <c r="I4" s="4"/>
      <c r="J4" s="7" t="s">
        <v>12</v>
      </c>
      <c r="K4" s="7">
        <v>397.69999999999993</v>
      </c>
      <c r="L4" s="7">
        <v>28.791</v>
      </c>
      <c r="M4" s="7">
        <v>58.722000000000001</v>
      </c>
      <c r="N4" s="7">
        <v>42.674999999999997</v>
      </c>
      <c r="O4" s="7">
        <v>0.42674999999999996</v>
      </c>
      <c r="P4" s="2">
        <f t="shared" si="1"/>
        <v>0.48331187319604696</v>
      </c>
      <c r="Q4" s="8">
        <f>(O4/1.18)+0.14</f>
        <v>0.50165254237288137</v>
      </c>
      <c r="R4" s="4"/>
      <c r="S4" s="5" t="s">
        <v>3</v>
      </c>
      <c r="T4" s="5">
        <v>275.2</v>
      </c>
      <c r="U4" s="3">
        <v>0.77051000000000003</v>
      </c>
      <c r="V4" s="3">
        <v>4.9222999999999999</v>
      </c>
      <c r="W4" s="3">
        <v>2.8999000000000001</v>
      </c>
      <c r="X4" s="3">
        <v>2.8999E-2</v>
      </c>
      <c r="Y4" s="2">
        <f t="shared" si="2"/>
        <v>2.5560645654107109E-2</v>
      </c>
      <c r="Z4" s="8">
        <f>(X4/1.18)+0.14</f>
        <v>0.16457542372881356</v>
      </c>
      <c r="AA4" s="4"/>
      <c r="AB4" s="13">
        <v>37999</v>
      </c>
      <c r="AC4" s="12">
        <v>205.59999999999997</v>
      </c>
      <c r="AD4" s="2">
        <v>2</v>
      </c>
      <c r="AE4" s="2">
        <v>9.2457999999999991</v>
      </c>
      <c r="AF4" s="2">
        <v>3.8412000000000002</v>
      </c>
      <c r="AG4" s="2">
        <v>3.8412000000000002E-2</v>
      </c>
      <c r="AH4" s="2">
        <f t="shared" si="3"/>
        <v>3.4021930046858252E-2</v>
      </c>
      <c r="AI4" s="8">
        <f>(AG4/1.18)+0.14</f>
        <v>0.17255254237288137</v>
      </c>
      <c r="AJ4" s="4"/>
      <c r="AK4" s="5" t="s">
        <v>3</v>
      </c>
      <c r="AL4" s="5">
        <v>233.2</v>
      </c>
      <c r="AM4" s="3">
        <v>1.0448</v>
      </c>
      <c r="AN4" s="3">
        <v>5.6738999999999997</v>
      </c>
      <c r="AO4" s="3">
        <v>3.0348999999999999</v>
      </c>
      <c r="AP4" s="3">
        <v>3.0349000000000001E-2</v>
      </c>
      <c r="AQ4" s="2">
        <f t="shared" si="4"/>
        <v>2.6769100637572107E-2</v>
      </c>
      <c r="AR4" s="8">
        <f>(AP4/1.18)+0.14</f>
        <v>0.16571949152542376</v>
      </c>
      <c r="AS4" s="4"/>
      <c r="AT4" s="5" t="s">
        <v>14</v>
      </c>
      <c r="AU4" s="5">
        <v>231.90000000000003</v>
      </c>
      <c r="AV4" s="5">
        <v>3.3793000000000002</v>
      </c>
      <c r="AW4" s="5">
        <v>7.4993999999999996</v>
      </c>
      <c r="AX4" s="5">
        <v>5.9489000000000001</v>
      </c>
      <c r="AY4" s="5">
        <v>5.9489E-2</v>
      </c>
      <c r="AZ4" s="2">
        <f t="shared" si="5"/>
        <v>5.3272241351363971E-2</v>
      </c>
      <c r="BA4" s="8">
        <f>(AY4/1.18)+0.14</f>
        <v>0.19041440677966104</v>
      </c>
    </row>
    <row r="5" spans="1:53" x14ac:dyDescent="0.2">
      <c r="A5" s="28">
        <v>38021</v>
      </c>
      <c r="B5" s="7">
        <v>605.09999999999991</v>
      </c>
      <c r="C5" s="29"/>
      <c r="D5" s="29"/>
      <c r="E5" s="8">
        <v>77.793999999999997</v>
      </c>
      <c r="F5" s="8">
        <v>0.77793999999999996</v>
      </c>
      <c r="G5" s="2">
        <f t="shared" si="0"/>
        <v>1.307059329042489</v>
      </c>
      <c r="H5" s="8">
        <f>(F5/1.18)+0.14</f>
        <v>0.79927118644067796</v>
      </c>
      <c r="I5" s="4"/>
      <c r="J5" s="7" t="s">
        <v>2</v>
      </c>
      <c r="K5" s="7">
        <v>453.39999999999992</v>
      </c>
      <c r="L5" s="7">
        <v>40.734999999999999</v>
      </c>
      <c r="M5" s="7">
        <v>67.984999999999999</v>
      </c>
      <c r="N5" s="7">
        <v>52.347000000000001</v>
      </c>
      <c r="O5" s="7">
        <v>0.52346999999999999</v>
      </c>
      <c r="P5" s="2">
        <f t="shared" si="1"/>
        <v>0.64381950621360706</v>
      </c>
      <c r="Q5" s="8">
        <f>(O5/1.18)+0.14</f>
        <v>0.58361864406779662</v>
      </c>
      <c r="R5" s="4"/>
      <c r="S5" s="5" t="s">
        <v>14</v>
      </c>
      <c r="T5" s="5">
        <v>314.39999999999992</v>
      </c>
      <c r="U5" s="3">
        <v>3.3555000000000001</v>
      </c>
      <c r="V5" s="3">
        <v>7.6222000000000003</v>
      </c>
      <c r="W5" s="3">
        <v>5.8883000000000001</v>
      </c>
      <c r="X5" s="3">
        <v>5.8882999999999998E-2</v>
      </c>
      <c r="Y5" s="2">
        <f t="shared" si="2"/>
        <v>5.2712763143912073E-2</v>
      </c>
      <c r="Z5" s="8">
        <f>(X5/1.18)+0.14</f>
        <v>0.18990084745762714</v>
      </c>
      <c r="AA5" s="4"/>
      <c r="AB5" s="13">
        <v>38009</v>
      </c>
      <c r="AC5" s="12">
        <v>254.59999999999997</v>
      </c>
      <c r="AD5" s="2">
        <v>2.1052</v>
      </c>
      <c r="AE5" s="2">
        <v>21.908000000000001</v>
      </c>
      <c r="AF5" s="2">
        <v>6.7122999999999999</v>
      </c>
      <c r="AG5" s="2">
        <v>6.7123000000000002E-2</v>
      </c>
      <c r="AH5" s="2">
        <f t="shared" si="3"/>
        <v>6.0351228568565805E-2</v>
      </c>
      <c r="AI5" s="8">
        <f>(AG5/1.18)+0.14</f>
        <v>0.19688389830508476</v>
      </c>
      <c r="AJ5" s="4"/>
      <c r="AK5" s="5" t="s">
        <v>14</v>
      </c>
      <c r="AL5" s="5">
        <v>272.39999999999998</v>
      </c>
      <c r="AM5" s="3">
        <v>1.931</v>
      </c>
      <c r="AN5" s="3">
        <v>5.7045000000000003</v>
      </c>
      <c r="AO5" s="3">
        <v>3.6905000000000001</v>
      </c>
      <c r="AP5" s="3">
        <v>3.6905E-2</v>
      </c>
      <c r="AQ5" s="2">
        <f t="shared" si="4"/>
        <v>3.266174363075669E-2</v>
      </c>
      <c r="AR5" s="8">
        <f>(AP5/1.18)+0.14</f>
        <v>0.17127542372881358</v>
      </c>
      <c r="AS5" s="4"/>
      <c r="AT5" s="5" t="s">
        <v>4</v>
      </c>
      <c r="AU5" s="5">
        <v>307.80000000000013</v>
      </c>
      <c r="AV5" s="5">
        <v>5.2111999999999998</v>
      </c>
      <c r="AW5" s="5">
        <v>17.600000000000001</v>
      </c>
      <c r="AX5" s="5">
        <v>8.9006000000000007</v>
      </c>
      <c r="AY5" s="5">
        <v>8.9006000000000002E-2</v>
      </c>
      <c r="AZ5" s="2">
        <f t="shared" si="5"/>
        <v>8.0968966746588447E-2</v>
      </c>
      <c r="BA5" s="8">
        <f>(AY5/1.18)+0.14</f>
        <v>0.21542881355932206</v>
      </c>
    </row>
    <row r="6" spans="1:53" x14ac:dyDescent="0.2">
      <c r="A6" s="28">
        <v>38047</v>
      </c>
      <c r="B6" s="7">
        <v>821.59999999999991</v>
      </c>
      <c r="C6" s="29"/>
      <c r="D6" s="29"/>
      <c r="E6" s="8">
        <v>85.522000000000006</v>
      </c>
      <c r="F6" s="8">
        <v>0.85522000000000009</v>
      </c>
      <c r="G6" s="2">
        <f t="shared" si="0"/>
        <v>1.6785828554151416</v>
      </c>
      <c r="H6" s="8">
        <f>(F6/1.18)+0.14</f>
        <v>0.8647627118644069</v>
      </c>
      <c r="I6" s="4"/>
      <c r="J6" s="7" t="s">
        <v>3</v>
      </c>
      <c r="K6" s="7">
        <v>489.99999999999994</v>
      </c>
      <c r="L6" s="7">
        <v>46.927</v>
      </c>
      <c r="M6" s="7">
        <v>68.304000000000002</v>
      </c>
      <c r="N6" s="7">
        <v>58.215000000000003</v>
      </c>
      <c r="O6" s="7">
        <v>0.58215000000000006</v>
      </c>
      <c r="P6" s="2">
        <f t="shared" si="1"/>
        <v>0.75795918699361498</v>
      </c>
      <c r="Q6" s="8">
        <f>(O6/1.18)+0.14</f>
        <v>0.63334745762711875</v>
      </c>
      <c r="R6" s="4"/>
      <c r="S6" s="5" t="s">
        <v>4</v>
      </c>
      <c r="T6" s="5">
        <v>390.3</v>
      </c>
      <c r="U6" s="3">
        <v>5.6837</v>
      </c>
      <c r="V6" s="3">
        <v>21.600999999999999</v>
      </c>
      <c r="W6" s="3">
        <v>11.898</v>
      </c>
      <c r="X6" s="3">
        <v>0.11898</v>
      </c>
      <c r="Y6" s="2">
        <f t="shared" si="2"/>
        <v>0.1100284651485528</v>
      </c>
      <c r="Z6" s="8">
        <f>(X6/1.18)+0.14</f>
        <v>0.24083050847457629</v>
      </c>
      <c r="AA6" s="4"/>
      <c r="AB6" s="13">
        <v>38015</v>
      </c>
      <c r="AC6" s="12">
        <v>298.69999999999993</v>
      </c>
      <c r="AD6" s="2">
        <v>2.1052</v>
      </c>
      <c r="AE6" s="2">
        <v>22.469000000000001</v>
      </c>
      <c r="AF6" s="2">
        <v>8.4054000000000002</v>
      </c>
      <c r="AG6" s="2">
        <v>8.4054000000000004E-2</v>
      </c>
      <c r="AH6" s="2">
        <f t="shared" si="3"/>
        <v>7.6260259199927502E-2</v>
      </c>
      <c r="AI6" s="8">
        <f>(AG6/1.18)+0.14</f>
        <v>0.21123220338983051</v>
      </c>
      <c r="AJ6" s="4"/>
      <c r="AK6" s="5" t="s">
        <v>4</v>
      </c>
      <c r="AL6" s="5">
        <v>348.30000000000007</v>
      </c>
      <c r="AM6" s="3">
        <v>2.2557</v>
      </c>
      <c r="AN6" s="3">
        <v>10.553000000000001</v>
      </c>
      <c r="AO6" s="3">
        <v>6.0735999999999999</v>
      </c>
      <c r="AP6" s="3">
        <v>6.0735999999999998E-2</v>
      </c>
      <c r="AQ6" s="2">
        <f t="shared" si="4"/>
        <v>5.4424645864405111E-2</v>
      </c>
      <c r="AR6" s="8">
        <f>(AP6/1.18)+0.14</f>
        <v>0.19147118644067798</v>
      </c>
      <c r="AS6" s="4"/>
      <c r="AT6" s="5" t="s">
        <v>15</v>
      </c>
      <c r="AU6" s="5">
        <v>370.00000000000017</v>
      </c>
      <c r="AV6" s="5">
        <v>5.0044000000000004</v>
      </c>
      <c r="AW6" s="5">
        <v>19.178000000000001</v>
      </c>
      <c r="AX6" s="5">
        <v>11.815</v>
      </c>
      <c r="AY6" s="5">
        <v>0.11814999999999999</v>
      </c>
      <c r="AZ6" s="2">
        <f t="shared" si="5"/>
        <v>0.10921056151047402</v>
      </c>
      <c r="BA6" s="8">
        <f>(AY6/1.18)+0.14</f>
        <v>0.24012711864406783</v>
      </c>
    </row>
    <row r="7" spans="1:53" x14ac:dyDescent="0.2">
      <c r="A7" s="28">
        <v>38054</v>
      </c>
      <c r="B7" s="7">
        <v>882.79999999999984</v>
      </c>
      <c r="C7" s="29"/>
      <c r="D7" s="29"/>
      <c r="E7" s="8">
        <v>80.034999999999997</v>
      </c>
      <c r="F7" s="8">
        <v>0.80035000000000001</v>
      </c>
      <c r="G7" s="2">
        <f t="shared" si="0"/>
        <v>1.3994613709392874</v>
      </c>
      <c r="H7" s="8">
        <f>(F7/1.18)+0.14</f>
        <v>0.8182627118644068</v>
      </c>
      <c r="I7" s="4"/>
      <c r="J7" s="7" t="s">
        <v>14</v>
      </c>
      <c r="K7" s="7">
        <v>529.20000000000005</v>
      </c>
      <c r="L7" s="7">
        <v>57.685000000000002</v>
      </c>
      <c r="M7" s="7">
        <v>87.528999999999996</v>
      </c>
      <c r="N7" s="7">
        <v>72.215000000000003</v>
      </c>
      <c r="O7" s="7">
        <v>0.72215000000000007</v>
      </c>
      <c r="P7" s="2">
        <f t="shared" si="1"/>
        <v>1.1123791977572044</v>
      </c>
      <c r="Q7" s="8">
        <f>(O7/1.18)+0.14</f>
        <v>0.75199152542372893</v>
      </c>
      <c r="R7" s="4"/>
      <c r="S7" s="5" t="s">
        <v>15</v>
      </c>
      <c r="T7" s="5">
        <v>452.50000000000006</v>
      </c>
      <c r="U7" s="3">
        <v>10.401</v>
      </c>
      <c r="V7" s="3">
        <v>23.792000000000002</v>
      </c>
      <c r="W7" s="3">
        <v>18.030999999999999</v>
      </c>
      <c r="X7" s="3">
        <v>0.18031</v>
      </c>
      <c r="Y7" s="2">
        <f t="shared" si="2"/>
        <v>0.17270072631647654</v>
      </c>
      <c r="Z7" s="8">
        <f>(X7/1.18)+0.14</f>
        <v>0.29280508474576272</v>
      </c>
      <c r="AA7" s="4"/>
      <c r="AB7" s="13">
        <v>38023</v>
      </c>
      <c r="AC7" s="12">
        <v>379.90000000000003</v>
      </c>
      <c r="AD7" s="2">
        <v>3.9207999999999998</v>
      </c>
      <c r="AE7" s="2">
        <v>28.661999999999999</v>
      </c>
      <c r="AF7" s="2">
        <v>16.579999999999998</v>
      </c>
      <c r="AG7" s="2">
        <v>0.16579999999999998</v>
      </c>
      <c r="AH7" s="2">
        <f t="shared" si="3"/>
        <v>0.1574596289803748</v>
      </c>
      <c r="AI7" s="8">
        <f>(AG7/1.18)+0.14</f>
        <v>0.28050847457627115</v>
      </c>
      <c r="AJ7" s="4"/>
      <c r="AK7" s="5" t="s">
        <v>15</v>
      </c>
      <c r="AL7" s="5">
        <v>410.50000000000011</v>
      </c>
      <c r="AM7" s="3">
        <v>4.4046000000000003</v>
      </c>
      <c r="AN7" s="3">
        <v>19.268000000000001</v>
      </c>
      <c r="AO7" s="3">
        <v>13.132999999999999</v>
      </c>
      <c r="AP7" s="3">
        <v>0.13133</v>
      </c>
      <c r="AQ7" s="2">
        <f t="shared" si="4"/>
        <v>0.12229035365742373</v>
      </c>
      <c r="AR7" s="8">
        <f>(AP7/1.18)+0.14</f>
        <v>0.25129661016949156</v>
      </c>
      <c r="AS7" s="4"/>
      <c r="AT7" s="5" t="s">
        <v>16</v>
      </c>
      <c r="AU7" s="5">
        <v>432.70000000000016</v>
      </c>
      <c r="AV7" s="5">
        <v>17.678999999999998</v>
      </c>
      <c r="AW7" s="5">
        <v>43.64</v>
      </c>
      <c r="AX7" s="5">
        <v>33.246000000000002</v>
      </c>
      <c r="AY7" s="5">
        <v>0.33246000000000003</v>
      </c>
      <c r="AZ7" s="2">
        <f t="shared" si="5"/>
        <v>0.35104541121128607</v>
      </c>
      <c r="BA7" s="8">
        <f>(AY7/1.18)+0.14</f>
        <v>0.42174576271186448</v>
      </c>
    </row>
    <row r="8" spans="1:53" x14ac:dyDescent="0.2">
      <c r="A8" s="28">
        <v>38103</v>
      </c>
      <c r="B8" s="7">
        <v>1413.6999999999998</v>
      </c>
      <c r="C8" s="29"/>
      <c r="D8" s="29"/>
      <c r="E8" s="8">
        <v>8.1759000000000004</v>
      </c>
      <c r="F8" s="8">
        <v>8.1758999999999998E-2</v>
      </c>
      <c r="G8" s="2">
        <f t="shared" si="0"/>
        <v>7.4086639266708623E-2</v>
      </c>
      <c r="H8" s="8">
        <f>(F8/1.18)+0.14</f>
        <v>0.20928728813559322</v>
      </c>
      <c r="I8" s="4"/>
      <c r="J8" s="7" t="s">
        <v>4</v>
      </c>
      <c r="K8" s="7">
        <v>605.09999999999991</v>
      </c>
      <c r="L8" s="7">
        <v>56.642000000000003</v>
      </c>
      <c r="M8" s="7">
        <v>81.93</v>
      </c>
      <c r="N8" s="7">
        <v>73.462000000000003</v>
      </c>
      <c r="O8" s="7">
        <v>0.73462000000000005</v>
      </c>
      <c r="P8" s="2">
        <f t="shared" si="1"/>
        <v>1.1522636204935053</v>
      </c>
      <c r="Q8" s="8">
        <f>(O8/1.18)+0.14</f>
        <v>0.76255932203389842</v>
      </c>
      <c r="R8" s="4"/>
      <c r="S8" s="5" t="s">
        <v>16</v>
      </c>
      <c r="T8" s="5">
        <v>515.20000000000005</v>
      </c>
      <c r="U8" s="3">
        <v>21.704000000000001</v>
      </c>
      <c r="V8" s="3">
        <v>34.070999999999998</v>
      </c>
      <c r="W8" s="3">
        <v>28.402999999999999</v>
      </c>
      <c r="X8" s="3">
        <v>0.28403</v>
      </c>
      <c r="Y8" s="2">
        <f t="shared" si="2"/>
        <v>0.29021034953907981</v>
      </c>
      <c r="Z8" s="8">
        <f>(X8/1.18)+0.14</f>
        <v>0.3807033898305085</v>
      </c>
      <c r="AA8" s="4"/>
      <c r="AB8" s="13">
        <v>38030</v>
      </c>
      <c r="AC8" s="12">
        <v>448.3</v>
      </c>
      <c r="AD8" s="2">
        <v>13.21</v>
      </c>
      <c r="AE8" s="2">
        <v>42.188000000000002</v>
      </c>
      <c r="AF8" s="2">
        <v>39.511000000000003</v>
      </c>
      <c r="AG8" s="2">
        <v>0.39511000000000002</v>
      </c>
      <c r="AH8" s="2">
        <f t="shared" si="3"/>
        <v>0.43664719031979182</v>
      </c>
      <c r="AI8" s="8">
        <f>(AG8/1.18)+0.14</f>
        <v>0.47483898305084749</v>
      </c>
      <c r="AJ8" s="4"/>
      <c r="AK8" s="5" t="s">
        <v>16</v>
      </c>
      <c r="AL8" s="5">
        <v>473.2000000000001</v>
      </c>
      <c r="AM8" s="3">
        <v>6.5156000000000001</v>
      </c>
      <c r="AN8" s="3">
        <v>30.24</v>
      </c>
      <c r="AO8" s="3">
        <v>17.414999999999999</v>
      </c>
      <c r="AP8" s="3">
        <v>0.17415</v>
      </c>
      <c r="AQ8" s="2">
        <f t="shared" si="4"/>
        <v>0.16619765375640125</v>
      </c>
      <c r="AR8" s="8">
        <f>(AP8/1.18)+0.14</f>
        <v>0.28758474576271187</v>
      </c>
      <c r="AS8" s="4"/>
      <c r="AT8" s="5" t="s">
        <v>17</v>
      </c>
      <c r="AU8" s="5">
        <v>483.80000000000018</v>
      </c>
      <c r="AV8" s="5">
        <v>28.966000000000001</v>
      </c>
      <c r="AW8" s="5">
        <v>57.204000000000001</v>
      </c>
      <c r="AX8" s="5">
        <v>42.423999999999999</v>
      </c>
      <c r="AY8" s="5">
        <v>0.42424000000000001</v>
      </c>
      <c r="AZ8" s="2">
        <f t="shared" si="5"/>
        <v>0.47951702064112661</v>
      </c>
      <c r="BA8" s="8">
        <f>(AY8/1.18)+0.14</f>
        <v>0.49952542372881359</v>
      </c>
    </row>
    <row r="9" spans="1:53" x14ac:dyDescent="0.2">
      <c r="A9" s="28">
        <v>38134</v>
      </c>
      <c r="B9" s="2"/>
      <c r="C9" s="2">
        <v>6500</v>
      </c>
      <c r="D9" s="29">
        <v>2990</v>
      </c>
      <c r="E9" s="2"/>
      <c r="G9" s="2"/>
      <c r="H9" s="2"/>
      <c r="I9" s="4"/>
      <c r="J9" s="7" t="s">
        <v>15</v>
      </c>
      <c r="K9" s="7">
        <v>667.29999999999984</v>
      </c>
      <c r="L9" s="7">
        <v>55.308</v>
      </c>
      <c r="M9" s="7">
        <v>87.781000000000006</v>
      </c>
      <c r="N9" s="7">
        <v>79.75</v>
      </c>
      <c r="O9" s="7">
        <v>0.79749999999999999</v>
      </c>
      <c r="P9" s="2">
        <f t="shared" si="1"/>
        <v>1.3871499448986253</v>
      </c>
      <c r="Q9" s="8">
        <f>(O9/1.18)+0.14</f>
        <v>0.81584745762711863</v>
      </c>
      <c r="R9" s="4"/>
      <c r="S9" s="5" t="s">
        <v>17</v>
      </c>
      <c r="T9" s="5">
        <v>566.29999999999995</v>
      </c>
      <c r="U9" s="3">
        <v>35.146999999999998</v>
      </c>
      <c r="V9" s="3">
        <v>50.843000000000004</v>
      </c>
      <c r="W9" s="3">
        <v>40.97</v>
      </c>
      <c r="X9" s="3">
        <v>0.40970000000000001</v>
      </c>
      <c r="Y9" s="2">
        <f t="shared" si="2"/>
        <v>0.45785443355761052</v>
      </c>
      <c r="Z9" s="8">
        <f>(X9/1.18)+0.14</f>
        <v>0.48720338983050854</v>
      </c>
      <c r="AA9" s="4"/>
      <c r="AB9" s="13">
        <v>38036</v>
      </c>
      <c r="AC9" s="12">
        <v>503.70000000000005</v>
      </c>
      <c r="AD9" s="2">
        <v>28.1</v>
      </c>
      <c r="AE9" s="2">
        <v>65.540000000000006</v>
      </c>
      <c r="AF9" s="2">
        <v>54.372</v>
      </c>
      <c r="AG9" s="2">
        <v>0.54371999999999998</v>
      </c>
      <c r="AH9" s="2">
        <f t="shared" si="3"/>
        <v>0.68153713424954321</v>
      </c>
      <c r="AI9" s="8">
        <f>(AG9/1.18)+0.14</f>
        <v>0.60077966101694913</v>
      </c>
      <c r="AJ9" s="4"/>
      <c r="AK9" s="5" t="s">
        <v>17</v>
      </c>
      <c r="AL9" s="5">
        <v>524.30000000000007</v>
      </c>
      <c r="AM9" s="3">
        <v>26.062999999999999</v>
      </c>
      <c r="AN9" s="3">
        <v>52.878999999999998</v>
      </c>
      <c r="AO9" s="3">
        <v>40.078000000000003</v>
      </c>
      <c r="AP9" s="3">
        <v>0.40078000000000003</v>
      </c>
      <c r="AQ9" s="2">
        <f t="shared" si="4"/>
        <v>0.44482739948005312</v>
      </c>
      <c r="AR9" s="8">
        <f>(AP9/1.18)+0.14</f>
        <v>0.47964406779661023</v>
      </c>
      <c r="AS9" s="4"/>
      <c r="AT9" s="5" t="s">
        <v>5</v>
      </c>
      <c r="AU9" s="5">
        <v>524.3000000000003</v>
      </c>
      <c r="AV9" s="5">
        <v>39.89</v>
      </c>
      <c r="AW9" s="5">
        <v>79.305000000000007</v>
      </c>
      <c r="AX9" s="5">
        <v>59.676000000000002</v>
      </c>
      <c r="AY9" s="5">
        <v>0.59676000000000007</v>
      </c>
      <c r="AZ9" s="2">
        <f t="shared" si="5"/>
        <v>0.78887278785900239</v>
      </c>
      <c r="BA9" s="8">
        <f>(AY9/1.18)+0.14</f>
        <v>0.6457288135593221</v>
      </c>
    </row>
    <row r="10" spans="1:53" x14ac:dyDescent="0.2">
      <c r="A10" s="2"/>
      <c r="B10" s="2"/>
      <c r="C10" s="1"/>
      <c r="D10" s="1"/>
      <c r="E10" s="2"/>
      <c r="G10" s="2"/>
      <c r="H10" s="2"/>
      <c r="I10" s="4"/>
      <c r="J10" s="7" t="s">
        <v>5</v>
      </c>
      <c r="K10" s="7">
        <v>821.59999999999991</v>
      </c>
      <c r="L10" s="7">
        <v>70.897999999999996</v>
      </c>
      <c r="M10" s="7">
        <v>92.688999999999993</v>
      </c>
      <c r="N10" s="7">
        <v>84.441999999999993</v>
      </c>
      <c r="O10" s="7">
        <v>0.84441999999999995</v>
      </c>
      <c r="P10" s="2">
        <f t="shared" si="1"/>
        <v>1.6160924656940094</v>
      </c>
      <c r="Q10" s="8">
        <f>(O10/1.18)+0.14</f>
        <v>0.85561016949152546</v>
      </c>
      <c r="R10" s="4"/>
      <c r="S10" s="5" t="s">
        <v>5</v>
      </c>
      <c r="T10" s="5">
        <v>606.79999999999995</v>
      </c>
      <c r="U10" s="3">
        <v>42.58</v>
      </c>
      <c r="V10" s="3">
        <v>64.884</v>
      </c>
      <c r="W10" s="3">
        <v>56.036000000000001</v>
      </c>
      <c r="X10" s="3">
        <v>0.56035999999999997</v>
      </c>
      <c r="Y10" s="2">
        <f t="shared" si="2"/>
        <v>0.71380560161001827</v>
      </c>
      <c r="Z10" s="8">
        <f>(X10/1.18)+0.14</f>
        <v>0.61488135593220339</v>
      </c>
      <c r="AA10" s="4"/>
      <c r="AB10" s="13">
        <v>38064</v>
      </c>
      <c r="AC10" s="12">
        <v>724.8</v>
      </c>
      <c r="AD10" s="2">
        <v>51.37</v>
      </c>
      <c r="AE10" s="2">
        <v>85.769000000000005</v>
      </c>
      <c r="AF10" s="2">
        <v>73.569000000000003</v>
      </c>
      <c r="AG10" s="2">
        <v>0.73569000000000007</v>
      </c>
      <c r="AH10" s="2">
        <f t="shared" si="3"/>
        <v>1.1557728106063356</v>
      </c>
      <c r="AI10" s="8">
        <f>(AG10/1.18)+0.14</f>
        <v>0.76346610169491536</v>
      </c>
      <c r="AJ10" s="4"/>
      <c r="AK10" s="5" t="s">
        <v>6</v>
      </c>
      <c r="AL10" s="5">
        <v>626</v>
      </c>
      <c r="AM10" s="3">
        <v>41.935000000000002</v>
      </c>
      <c r="AN10" s="3">
        <v>70.849000000000004</v>
      </c>
      <c r="AO10" s="3">
        <v>55.292000000000002</v>
      </c>
      <c r="AP10" s="3">
        <v>0.55291999999999997</v>
      </c>
      <c r="AQ10" s="2">
        <f t="shared" si="4"/>
        <v>0.69922951548163081</v>
      </c>
      <c r="AR10" s="8">
        <f>(AP10/1.18)+0.14</f>
        <v>0.60857627118644064</v>
      </c>
      <c r="AS10" s="4"/>
      <c r="AT10" s="5" t="s">
        <v>18</v>
      </c>
      <c r="AU10" s="5">
        <v>641.8000000000003</v>
      </c>
      <c r="AV10" s="5">
        <v>59.557000000000002</v>
      </c>
      <c r="AW10" s="5">
        <v>89.518000000000001</v>
      </c>
      <c r="AX10" s="5">
        <v>76.433000000000007</v>
      </c>
      <c r="AY10" s="5">
        <v>0.76433000000000006</v>
      </c>
      <c r="AZ10" s="2">
        <f t="shared" si="5"/>
        <v>1.2553913963742238</v>
      </c>
      <c r="BA10" s="8">
        <f>(AY10/1.18)+0.14</f>
        <v>0.78773728813559329</v>
      </c>
    </row>
    <row r="11" spans="1:53" x14ac:dyDescent="0.2">
      <c r="A11" s="2"/>
      <c r="B11" s="2"/>
      <c r="E11" s="2"/>
      <c r="G11" s="2"/>
      <c r="H11" s="2"/>
      <c r="I11" s="4"/>
      <c r="J11" s="7" t="s">
        <v>6</v>
      </c>
      <c r="K11" s="7">
        <v>882.79999999999984</v>
      </c>
      <c r="L11" s="7">
        <v>68.513000000000005</v>
      </c>
      <c r="M11" s="7">
        <v>90.436000000000007</v>
      </c>
      <c r="N11" s="7">
        <v>79.231999999999999</v>
      </c>
      <c r="O11" s="7">
        <v>0.79232000000000002</v>
      </c>
      <c r="P11" s="2">
        <f t="shared" si="1"/>
        <v>1.3652106497594498</v>
      </c>
      <c r="Q11" s="8">
        <f>(O11/1.18)+0.14</f>
        <v>0.81145762711864411</v>
      </c>
      <c r="R11" s="4"/>
      <c r="S11" s="5" t="s">
        <v>18</v>
      </c>
      <c r="T11" s="5">
        <v>724.3</v>
      </c>
      <c r="U11" s="3">
        <v>64.143000000000001</v>
      </c>
      <c r="V11" s="3">
        <v>81.150999999999996</v>
      </c>
      <c r="W11" s="3">
        <v>73.274000000000001</v>
      </c>
      <c r="X11" s="3">
        <v>0.73274000000000006</v>
      </c>
      <c r="Y11" s="2">
        <f t="shared" si="2"/>
        <v>1.1461320718561905</v>
      </c>
      <c r="Z11" s="8">
        <f>(X11/1.18)+0.14</f>
        <v>0.7609661016949153</v>
      </c>
      <c r="AA11" s="4"/>
      <c r="AB11" s="13">
        <v>38077</v>
      </c>
      <c r="AC11" s="12">
        <v>859.5999999999998</v>
      </c>
      <c r="AD11" s="2">
        <v>56.831000000000003</v>
      </c>
      <c r="AE11" s="2">
        <v>90.036000000000001</v>
      </c>
      <c r="AF11" s="2">
        <v>75.212999999999994</v>
      </c>
      <c r="AG11" s="2">
        <v>0.75212999999999997</v>
      </c>
      <c r="AH11" s="2">
        <f t="shared" si="3"/>
        <v>1.2115520664552641</v>
      </c>
      <c r="AI11" s="8">
        <f>(AG11/1.18)+0.14</f>
        <v>0.77739830508474583</v>
      </c>
      <c r="AJ11" s="4"/>
      <c r="AK11" s="5" t="s">
        <v>19</v>
      </c>
      <c r="AL11" s="5">
        <v>859.39999999999986</v>
      </c>
      <c r="AM11" s="3">
        <v>60.170999999999999</v>
      </c>
      <c r="AN11" s="3">
        <v>75.153999999999996</v>
      </c>
      <c r="AO11" s="3">
        <v>68.108000000000004</v>
      </c>
      <c r="AP11" s="3">
        <v>0.68108000000000002</v>
      </c>
      <c r="AQ11" s="2">
        <f t="shared" si="4"/>
        <v>0.99263648915736091</v>
      </c>
      <c r="AR11" s="8">
        <f>(AP11/1.18)+0.14</f>
        <v>0.71718644067796611</v>
      </c>
      <c r="AS11" s="4"/>
      <c r="AT11" s="5" t="s">
        <v>20</v>
      </c>
      <c r="AU11" s="5">
        <v>1032.4000000000001</v>
      </c>
      <c r="AV11" s="5">
        <v>73.531999999999996</v>
      </c>
      <c r="AW11" s="5">
        <v>95.466999999999999</v>
      </c>
      <c r="AX11" s="5">
        <v>87.22</v>
      </c>
      <c r="AY11" s="5">
        <v>0.87219999999999998</v>
      </c>
      <c r="AZ11" s="2">
        <f t="shared" si="5"/>
        <v>1.786938292355237</v>
      </c>
      <c r="BA11" s="8">
        <f>(AY11/1.18)+0.14</f>
        <v>0.87915254237288143</v>
      </c>
    </row>
    <row r="12" spans="1:53" x14ac:dyDescent="0.2">
      <c r="A12" s="2"/>
      <c r="B12" s="2"/>
      <c r="E12" s="2"/>
      <c r="G12" s="2"/>
      <c r="H12" s="2"/>
      <c r="I12" s="4"/>
      <c r="J12" s="7" t="s">
        <v>18</v>
      </c>
      <c r="K12" s="7">
        <v>939.09999999999991</v>
      </c>
      <c r="L12" s="7">
        <v>68.463999999999999</v>
      </c>
      <c r="M12" s="7">
        <v>85.370999999999995</v>
      </c>
      <c r="N12" s="7">
        <v>76.111000000000004</v>
      </c>
      <c r="O12" s="7">
        <v>0.76111000000000006</v>
      </c>
      <c r="P12" s="2">
        <f t="shared" si="1"/>
        <v>1.2436040591081656</v>
      </c>
      <c r="Q12" s="8">
        <f>(O12/1.18)+0.14</f>
        <v>0.78500847457627132</v>
      </c>
      <c r="R12" s="4"/>
      <c r="S12" s="5" t="s">
        <v>21</v>
      </c>
      <c r="T12" s="5">
        <v>808.89999999999986</v>
      </c>
      <c r="U12" s="5">
        <v>81.888999999999996</v>
      </c>
      <c r="V12" s="5">
        <v>93.483000000000004</v>
      </c>
      <c r="W12" s="5">
        <v>87.944999999999993</v>
      </c>
      <c r="X12" s="3">
        <v>0.87944999999999995</v>
      </c>
      <c r="Y12" s="2">
        <f t="shared" si="2"/>
        <v>1.8376655705730547</v>
      </c>
      <c r="Z12" s="8">
        <f>(X12/1.18)+0.14</f>
        <v>0.88529661016949157</v>
      </c>
      <c r="AA12" s="4"/>
      <c r="AB12" s="13">
        <v>38092</v>
      </c>
      <c r="AC12" s="12">
        <v>1028.1999999999998</v>
      </c>
      <c r="AD12" s="2">
        <v>50.348999999999997</v>
      </c>
      <c r="AE12" s="2">
        <v>86.605999999999995</v>
      </c>
      <c r="AF12" s="2">
        <v>71.42</v>
      </c>
      <c r="AG12" s="2">
        <v>0.71420000000000006</v>
      </c>
      <c r="AH12" s="2">
        <f t="shared" si="3"/>
        <v>1.0878755510900973</v>
      </c>
      <c r="AI12" s="8">
        <f>(AG12/1.18)+0.14</f>
        <v>0.74525423728813567</v>
      </c>
      <c r="AJ12" s="4"/>
      <c r="AK12" s="5" t="s">
        <v>22</v>
      </c>
      <c r="AL12" s="5">
        <v>1003.0999999999999</v>
      </c>
      <c r="AM12" s="3">
        <v>57.137999999999998</v>
      </c>
      <c r="AN12" s="3">
        <v>75.289000000000001</v>
      </c>
      <c r="AO12" s="3">
        <v>63.488</v>
      </c>
      <c r="AP12" s="3">
        <v>0.63488</v>
      </c>
      <c r="AQ12" s="2">
        <f t="shared" si="4"/>
        <v>0.87512875452375871</v>
      </c>
      <c r="AR12" s="8">
        <f>(AP12/1.18)+0.14</f>
        <v>0.67803389830508476</v>
      </c>
      <c r="AS12" s="4"/>
      <c r="AT12" s="5" t="s">
        <v>7</v>
      </c>
      <c r="AU12" s="5">
        <v>1116.4000000000001</v>
      </c>
      <c r="AV12" s="5">
        <v>65.64</v>
      </c>
      <c r="AW12" s="5">
        <v>78.742000000000004</v>
      </c>
      <c r="AX12" s="5">
        <v>72.997</v>
      </c>
      <c r="AY12" s="5">
        <v>0.72997000000000001</v>
      </c>
      <c r="AZ12" s="2">
        <f t="shared" si="5"/>
        <v>1.1371759671584212</v>
      </c>
      <c r="BA12" s="8">
        <f>(AY12/1.18)+0.14</f>
        <v>0.75861864406779667</v>
      </c>
    </row>
    <row r="13" spans="1:53" x14ac:dyDescent="0.2">
      <c r="A13" s="2"/>
      <c r="B13" s="2"/>
      <c r="E13" s="2"/>
      <c r="G13" s="2"/>
      <c r="H13" s="2"/>
      <c r="I13" s="4"/>
      <c r="J13" s="7" t="s">
        <v>21</v>
      </c>
      <c r="K13" s="7">
        <v>1023.6999999999998</v>
      </c>
      <c r="L13" s="7">
        <v>56.893000000000001</v>
      </c>
      <c r="M13" s="7">
        <v>70.358000000000004</v>
      </c>
      <c r="N13" s="7">
        <v>63.262</v>
      </c>
      <c r="O13" s="7">
        <v>0.63261999999999996</v>
      </c>
      <c r="P13" s="2">
        <f t="shared" si="1"/>
        <v>0.86976898036124672</v>
      </c>
      <c r="Q13" s="8">
        <f>(O13/1.18)+0.14</f>
        <v>0.67611864406779665</v>
      </c>
      <c r="R13" s="4"/>
      <c r="S13" s="5" t="s">
        <v>19</v>
      </c>
      <c r="T13" s="5">
        <v>901.39999999999975</v>
      </c>
      <c r="U13" s="3">
        <v>85.471999999999994</v>
      </c>
      <c r="V13" s="3">
        <v>94.322000000000003</v>
      </c>
      <c r="W13" s="3">
        <v>89.712000000000003</v>
      </c>
      <c r="X13" s="3">
        <v>0.89712000000000003</v>
      </c>
      <c r="Y13" s="2">
        <f t="shared" si="2"/>
        <v>1.9753380888397065</v>
      </c>
      <c r="Z13" s="8">
        <f>(X13/1.18)+0.14</f>
        <v>0.90027118644067805</v>
      </c>
      <c r="AA13" s="4"/>
      <c r="AB13" s="13">
        <v>38099</v>
      </c>
      <c r="AC13" s="12">
        <v>1105.6999999999998</v>
      </c>
      <c r="AD13" s="2">
        <v>42.259</v>
      </c>
      <c r="AE13" s="2">
        <v>75.991</v>
      </c>
      <c r="AF13" s="2">
        <v>51.710999999999999</v>
      </c>
      <c r="AG13" s="2">
        <v>0.51710999999999996</v>
      </c>
      <c r="AH13" s="2">
        <f t="shared" si="3"/>
        <v>0.63230357631791134</v>
      </c>
      <c r="AI13" s="8">
        <f>(AG13/1.18)+0.14</f>
        <v>0.5782288135593221</v>
      </c>
      <c r="AJ13" s="4"/>
      <c r="AK13" s="5" t="s">
        <v>20</v>
      </c>
      <c r="AL13" s="5">
        <v>1072.9000000000001</v>
      </c>
      <c r="AM13" s="3">
        <v>45.304000000000002</v>
      </c>
      <c r="AN13" s="3">
        <v>61.484000000000002</v>
      </c>
      <c r="AO13" s="3">
        <v>54.423999999999999</v>
      </c>
      <c r="AP13" s="3">
        <v>0.54423999999999995</v>
      </c>
      <c r="AQ13" s="2">
        <f t="shared" si="4"/>
        <v>0.68252758710275285</v>
      </c>
      <c r="AR13" s="8">
        <f>(AP13/1.18)+0.14</f>
        <v>0.60122033898305083</v>
      </c>
      <c r="AS13" s="4"/>
      <c r="AT13" s="5" t="s">
        <v>23</v>
      </c>
      <c r="AU13" s="5">
        <v>1255.0000000000002</v>
      </c>
      <c r="AV13" s="5">
        <v>33.899000000000001</v>
      </c>
      <c r="AW13" s="5">
        <v>57.854999999999997</v>
      </c>
      <c r="AX13" s="5">
        <v>44.759</v>
      </c>
      <c r="AY13" s="5">
        <v>0.44758999999999999</v>
      </c>
      <c r="AZ13" s="2">
        <f t="shared" si="5"/>
        <v>0.51547693641595915</v>
      </c>
      <c r="BA13" s="8">
        <f>(AY13/1.18)+0.14</f>
        <v>0.51931355932203394</v>
      </c>
    </row>
    <row r="14" spans="1:53" x14ac:dyDescent="0.2">
      <c r="A14" s="2"/>
      <c r="B14" s="2"/>
      <c r="E14" s="2"/>
      <c r="G14" s="2"/>
      <c r="H14" s="2"/>
      <c r="I14" s="4"/>
      <c r="J14" s="7" t="s">
        <v>19</v>
      </c>
      <c r="K14" s="7">
        <v>1116.1999999999996</v>
      </c>
      <c r="L14" s="7">
        <v>48.078000000000003</v>
      </c>
      <c r="M14" s="7">
        <v>62.308</v>
      </c>
      <c r="N14" s="7">
        <v>54.451000000000001</v>
      </c>
      <c r="O14" s="7">
        <v>0.54451000000000005</v>
      </c>
      <c r="P14" s="2">
        <f t="shared" si="1"/>
        <v>0.68304230650377495</v>
      </c>
      <c r="Q14" s="8">
        <f>(O14/1.18)+0.14</f>
        <v>0.60144915254237297</v>
      </c>
      <c r="R14" s="4"/>
      <c r="S14" s="5" t="s">
        <v>20</v>
      </c>
      <c r="T14" s="5">
        <v>1114.9000000000001</v>
      </c>
      <c r="U14" s="3">
        <v>49.694000000000003</v>
      </c>
      <c r="V14" s="3">
        <v>69.343999999999994</v>
      </c>
      <c r="W14" s="3">
        <v>61.292999999999999</v>
      </c>
      <c r="X14" s="3">
        <v>0.61292999999999997</v>
      </c>
      <c r="Y14" s="2">
        <f t="shared" si="2"/>
        <v>0.82442097505439826</v>
      </c>
      <c r="Z14" s="8">
        <f>(X14/1.18)+0.14</f>
        <v>0.65943220338983055</v>
      </c>
      <c r="AA14" s="4"/>
      <c r="AB14" s="13">
        <v>38106</v>
      </c>
      <c r="AC14" s="12">
        <v>1196.3</v>
      </c>
      <c r="AD14" s="2">
        <v>28.337</v>
      </c>
      <c r="AE14" s="2">
        <v>63.408999999999999</v>
      </c>
      <c r="AF14" s="2">
        <v>32.406999999999996</v>
      </c>
      <c r="AG14" s="2">
        <v>0.32406999999999997</v>
      </c>
      <c r="AH14" s="2">
        <f t="shared" si="3"/>
        <v>0.34019655541802446</v>
      </c>
      <c r="AI14" s="8">
        <f>(AG14/1.18)+0.14</f>
        <v>0.41463559322033899</v>
      </c>
      <c r="AJ14" s="4"/>
      <c r="AK14" s="5" t="s">
        <v>23</v>
      </c>
      <c r="AL14" s="5">
        <v>1295.5000000000002</v>
      </c>
      <c r="AM14" s="3">
        <v>4.8673999999999999</v>
      </c>
      <c r="AN14" s="3">
        <v>12.922000000000001</v>
      </c>
      <c r="AO14" s="3">
        <v>8.5883000000000003</v>
      </c>
      <c r="AP14" s="3">
        <v>8.5883000000000001E-2</v>
      </c>
      <c r="AQ14" s="2">
        <f t="shared" si="4"/>
        <v>7.7996428658287459E-2</v>
      </c>
      <c r="AR14" s="8">
        <f>(AP14/1.18)+0.14</f>
        <v>0.21278220338983053</v>
      </c>
      <c r="AS14" s="4"/>
      <c r="AT14" s="5" t="s">
        <v>24</v>
      </c>
      <c r="AU14" s="5">
        <v>1338.4</v>
      </c>
      <c r="AV14" s="5">
        <v>10.760999999999999</v>
      </c>
      <c r="AW14" s="5">
        <v>38.741</v>
      </c>
      <c r="AX14" s="5">
        <v>26.189</v>
      </c>
      <c r="AY14" s="5">
        <v>0.26189000000000001</v>
      </c>
      <c r="AZ14" s="2">
        <f t="shared" si="5"/>
        <v>0.26375782152169491</v>
      </c>
      <c r="BA14" s="8">
        <f>(AY14/1.18)+0.14</f>
        <v>0.36194067796610174</v>
      </c>
    </row>
    <row r="15" spans="1:53" x14ac:dyDescent="0.2">
      <c r="A15" s="2"/>
      <c r="B15" s="2"/>
      <c r="E15" s="2"/>
      <c r="G15" s="2"/>
      <c r="H15" s="2"/>
      <c r="I15" s="4"/>
      <c r="J15" s="7" t="s">
        <v>22</v>
      </c>
      <c r="K15" s="7">
        <v>1259.8999999999996</v>
      </c>
      <c r="L15" s="7">
        <v>24.291</v>
      </c>
      <c r="M15" s="7">
        <v>44.171999999999997</v>
      </c>
      <c r="N15" s="7">
        <v>34.588000000000001</v>
      </c>
      <c r="O15" s="7">
        <v>0.34588000000000002</v>
      </c>
      <c r="P15" s="2">
        <f t="shared" si="1"/>
        <v>0.3686851438493568</v>
      </c>
      <c r="Q15" s="8">
        <f>(O15/1.18)+0.14</f>
        <v>0.43311864406779665</v>
      </c>
      <c r="R15" s="4"/>
      <c r="S15" s="5" t="s">
        <v>7</v>
      </c>
      <c r="T15" s="5">
        <v>1198.9000000000001</v>
      </c>
      <c r="U15" s="3">
        <v>30.533999999999999</v>
      </c>
      <c r="V15" s="3">
        <v>53.241999999999997</v>
      </c>
      <c r="W15" s="3">
        <v>35.017000000000003</v>
      </c>
      <c r="X15" s="3">
        <v>0.35017000000000004</v>
      </c>
      <c r="Y15" s="2">
        <f t="shared" si="2"/>
        <v>0.37440048584754332</v>
      </c>
      <c r="Z15" s="8">
        <f>(X15/1.18)+0.14</f>
        <v>0.43675423728813567</v>
      </c>
      <c r="AA15" s="4"/>
      <c r="AB15" s="13">
        <v>38113</v>
      </c>
      <c r="AC15" s="12">
        <v>1266.3</v>
      </c>
      <c r="AD15" s="2">
        <v>7.2869000000000002</v>
      </c>
      <c r="AE15" s="2">
        <v>37.121000000000002</v>
      </c>
      <c r="AF15" s="2">
        <v>20.725000000000001</v>
      </c>
      <c r="AG15" s="2">
        <v>0.20725000000000002</v>
      </c>
      <c r="AH15" s="2">
        <f t="shared" si="3"/>
        <v>0.20172749860174735</v>
      </c>
      <c r="AI15" s="8">
        <f>(AG15/1.18)+0.14</f>
        <v>0.31563559322033902</v>
      </c>
      <c r="AJ15" s="4"/>
      <c r="AK15" s="5" t="s">
        <v>24</v>
      </c>
      <c r="AL15" s="5">
        <v>1378.9</v>
      </c>
      <c r="AM15" s="3">
        <v>2.7890000000000001</v>
      </c>
      <c r="AN15" s="3">
        <v>7.6759000000000004</v>
      </c>
      <c r="AO15" s="3">
        <v>4.4570999999999996</v>
      </c>
      <c r="AP15" s="3">
        <v>4.4571E-2</v>
      </c>
      <c r="AQ15" s="2">
        <f t="shared" si="4"/>
        <v>3.9603161548425803E-2</v>
      </c>
      <c r="AR15" s="8">
        <f>(AP15/1.18)+0.14</f>
        <v>0.17777203389830509</v>
      </c>
      <c r="AS15" s="4"/>
      <c r="AT15" s="2"/>
      <c r="AU15" s="2"/>
      <c r="AV15" s="2"/>
      <c r="AW15" s="2"/>
      <c r="AX15" s="2"/>
      <c r="AZ15" s="2"/>
      <c r="BA15" s="2"/>
    </row>
    <row r="16" spans="1:53" x14ac:dyDescent="0.2">
      <c r="A16" s="1"/>
      <c r="B16" s="1"/>
      <c r="E16" s="1"/>
      <c r="G16" s="1"/>
      <c r="H16" s="1"/>
      <c r="I16" s="4"/>
      <c r="J16" s="7" t="s">
        <v>20</v>
      </c>
      <c r="K16" s="7">
        <v>1329.6999999999998</v>
      </c>
      <c r="L16" s="7">
        <v>5.3330000000000002</v>
      </c>
      <c r="M16" s="7">
        <v>17.222999999999999</v>
      </c>
      <c r="N16" s="7">
        <v>9.5625</v>
      </c>
      <c r="O16" s="7">
        <v>9.5625000000000002E-2</v>
      </c>
      <c r="P16" s="2">
        <f t="shared" si="1"/>
        <v>8.7302903073774613E-2</v>
      </c>
      <c r="Q16" s="8">
        <f>(O16/1.18)+0.14</f>
        <v>0.22103813559322036</v>
      </c>
      <c r="R16" s="4"/>
      <c r="S16" s="5" t="s">
        <v>23</v>
      </c>
      <c r="T16" s="5">
        <v>1337.5000000000002</v>
      </c>
      <c r="U16" s="3">
        <v>3.8494000000000002</v>
      </c>
      <c r="V16" s="3">
        <v>9.0190000000000001</v>
      </c>
      <c r="W16" s="3">
        <v>5.7850000000000001</v>
      </c>
      <c r="X16" s="3">
        <v>5.7849999999999999E-2</v>
      </c>
      <c r="Y16" s="2">
        <f t="shared" si="2"/>
        <v>5.1759895080491371E-2</v>
      </c>
      <c r="Z16" s="8">
        <f>(X16/1.18)+0.14</f>
        <v>0.18902542372881359</v>
      </c>
      <c r="AA16" s="4"/>
      <c r="AB16" s="13">
        <v>38120</v>
      </c>
      <c r="AC16" s="12">
        <v>1333.6</v>
      </c>
      <c r="AD16" s="2">
        <v>1.7630999999999999</v>
      </c>
      <c r="AE16" s="2">
        <v>18.48</v>
      </c>
      <c r="AF16" s="2">
        <v>9.8147000000000002</v>
      </c>
      <c r="AG16" s="2">
        <v>9.8146999999999998E-2</v>
      </c>
      <c r="AH16" s="2">
        <f t="shared" si="3"/>
        <v>8.9728491416227338E-2</v>
      </c>
      <c r="AI16" s="8">
        <f>(AG16/1.18)+0.14</f>
        <v>0.22317542372881358</v>
      </c>
      <c r="AJ16" s="4"/>
      <c r="AK16" s="2"/>
      <c r="AL16" s="2"/>
      <c r="AM16" s="2"/>
      <c r="AN16" s="2"/>
      <c r="AO16" s="2"/>
      <c r="AQ16" s="2"/>
      <c r="AR16" s="2"/>
      <c r="AS16" s="4"/>
      <c r="AT16" s="1"/>
      <c r="AU16" s="1"/>
      <c r="AV16" s="1"/>
      <c r="AW16" s="1"/>
      <c r="AX16" s="1"/>
      <c r="AZ16" s="1"/>
      <c r="BA16" s="1"/>
    </row>
    <row r="17" spans="1:53" x14ac:dyDescent="0.2">
      <c r="A17" s="1"/>
      <c r="B17" s="1"/>
      <c r="E17" s="1"/>
      <c r="G17" s="1"/>
      <c r="H17" s="1"/>
      <c r="I17" s="1"/>
      <c r="J17" s="1"/>
      <c r="K17" s="1"/>
      <c r="L17" s="1"/>
      <c r="M17" s="1"/>
      <c r="N17" s="1"/>
      <c r="P17" s="1"/>
      <c r="Q17" s="1"/>
      <c r="R17" s="1"/>
      <c r="S17" s="1"/>
      <c r="T17" s="1"/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  <c r="AH17" s="1"/>
      <c r="AI17" s="1"/>
      <c r="AJ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Z17" s="1"/>
      <c r="BA17" s="1"/>
    </row>
    <row r="18" spans="1:53" x14ac:dyDescent="0.2">
      <c r="A18" s="1"/>
      <c r="B18" s="1"/>
      <c r="E18" s="1"/>
      <c r="G18" s="1"/>
      <c r="H18" s="1"/>
      <c r="I18" s="2"/>
      <c r="J18" s="2"/>
      <c r="K18" s="11"/>
      <c r="L18" s="2"/>
      <c r="M18" s="2"/>
      <c r="N18" s="2"/>
      <c r="P18" s="2"/>
      <c r="Q18" s="2"/>
      <c r="R18" s="2"/>
      <c r="S18" s="2"/>
      <c r="T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  <c r="AM18" s="2"/>
      <c r="AN18" s="2"/>
      <c r="AO18" s="2"/>
      <c r="AQ18" s="2"/>
      <c r="AR18" s="2"/>
      <c r="AS18" s="2"/>
      <c r="AT18" s="1"/>
      <c r="AU18" s="1"/>
      <c r="AV18" s="1"/>
      <c r="AW18" s="1"/>
      <c r="AX18" s="1"/>
      <c r="AZ18" s="1"/>
      <c r="BA18" s="1"/>
    </row>
    <row r="19" spans="1:53" x14ac:dyDescent="0.2">
      <c r="B19" t="s">
        <v>31</v>
      </c>
    </row>
    <row r="20" spans="1:53" x14ac:dyDescent="0.2">
      <c r="B20" t="s">
        <v>32</v>
      </c>
    </row>
    <row r="21" spans="1:53" x14ac:dyDescent="0.2">
      <c r="B21" t="s">
        <v>33</v>
      </c>
    </row>
    <row r="22" spans="1:53" x14ac:dyDescent="0.2">
      <c r="B22" t="s">
        <v>34</v>
      </c>
    </row>
    <row r="23" spans="1:53" x14ac:dyDescent="0.2">
      <c r="B23" s="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26A8-1B72-F549-98F9-912BDF580074}">
  <dimension ref="A1:H17"/>
  <sheetViews>
    <sheetView workbookViewId="0">
      <selection activeCell="D18" sqref="D18"/>
    </sheetView>
  </sheetViews>
  <sheetFormatPr baseColWidth="10" defaultRowHeight="15" x14ac:dyDescent="0.2"/>
  <sheetData>
    <row r="1" spans="1:8" x14ac:dyDescent="0.2">
      <c r="A1" s="27" t="s">
        <v>37</v>
      </c>
      <c r="B1" s="18" t="s">
        <v>8</v>
      </c>
      <c r="C1" s="27" t="s">
        <v>38</v>
      </c>
      <c r="D1" s="27" t="s">
        <v>40</v>
      </c>
      <c r="E1" s="18" t="s">
        <v>30</v>
      </c>
      <c r="F1" s="18" t="s">
        <v>9</v>
      </c>
      <c r="G1" s="18" t="s">
        <v>46</v>
      </c>
      <c r="H1" s="18" t="s">
        <v>10</v>
      </c>
    </row>
    <row r="2" spans="1:8" x14ac:dyDescent="0.2">
      <c r="A2" s="30">
        <v>37978</v>
      </c>
      <c r="B2" s="7">
        <v>297.29999999999995</v>
      </c>
      <c r="C2" s="29"/>
      <c r="D2" s="29"/>
      <c r="E2" s="7">
        <v>17.122</v>
      </c>
      <c r="F2" s="7">
        <v>0.17122000000000001</v>
      </c>
      <c r="G2" s="2">
        <f>1/0.5*LOG10(1/(1-F2))</f>
        <v>0.16312147560897922</v>
      </c>
      <c r="H2" s="8">
        <f>(F2/1.18)+0.14</f>
        <v>0.28510169491525428</v>
      </c>
    </row>
    <row r="3" spans="1:8" x14ac:dyDescent="0.2">
      <c r="A3" s="30">
        <v>37986</v>
      </c>
      <c r="B3" s="7">
        <v>358</v>
      </c>
      <c r="C3" s="29"/>
      <c r="D3" s="29"/>
      <c r="E3" s="7">
        <v>37.112000000000002</v>
      </c>
      <c r="F3" s="7">
        <v>0.37112000000000001</v>
      </c>
      <c r="G3" s="2">
        <f t="shared" ref="G3:G16" si="0">1/0.5*LOG10(1/(1-F3))</f>
        <v>0.40286443346468359</v>
      </c>
      <c r="H3" s="8">
        <f>(F3/1.18)+0.14</f>
        <v>0.45450847457627125</v>
      </c>
    </row>
    <row r="4" spans="1:8" x14ac:dyDescent="0.2">
      <c r="A4" s="30">
        <v>37992</v>
      </c>
      <c r="B4" s="7">
        <v>397.69999999999993</v>
      </c>
      <c r="C4" s="29"/>
      <c r="D4" s="29"/>
      <c r="E4" s="7">
        <v>42.674999999999997</v>
      </c>
      <c r="F4" s="7">
        <v>0.42674999999999996</v>
      </c>
      <c r="G4" s="2">
        <f t="shared" si="0"/>
        <v>0.48331187319604696</v>
      </c>
      <c r="H4" s="8">
        <f>(F4/1.18)+0.14</f>
        <v>0.50165254237288137</v>
      </c>
    </row>
    <row r="5" spans="1:8" x14ac:dyDescent="0.2">
      <c r="A5" s="30">
        <v>37999</v>
      </c>
      <c r="B5" s="7">
        <v>453.39999999999992</v>
      </c>
      <c r="C5" s="29"/>
      <c r="D5" s="29"/>
      <c r="E5" s="7">
        <v>52.347000000000001</v>
      </c>
      <c r="F5" s="7">
        <v>0.52346999999999999</v>
      </c>
      <c r="G5" s="2">
        <f t="shared" si="0"/>
        <v>0.64381950621360706</v>
      </c>
      <c r="H5" s="8">
        <f>(F5/1.18)+0.14</f>
        <v>0.58361864406779662</v>
      </c>
    </row>
    <row r="6" spans="1:8" x14ac:dyDescent="0.2">
      <c r="A6" s="30">
        <v>38006</v>
      </c>
      <c r="B6" s="7">
        <v>489.99999999999994</v>
      </c>
      <c r="C6" s="29"/>
      <c r="D6" s="29"/>
      <c r="E6" s="7">
        <v>58.215000000000003</v>
      </c>
      <c r="F6" s="7">
        <v>0.58215000000000006</v>
      </c>
      <c r="G6" s="2">
        <f t="shared" si="0"/>
        <v>0.75795918699361498</v>
      </c>
      <c r="H6" s="8">
        <f>(F6/1.18)+0.14</f>
        <v>0.63334745762711875</v>
      </c>
    </row>
    <row r="7" spans="1:8" x14ac:dyDescent="0.2">
      <c r="A7" s="30">
        <v>38013</v>
      </c>
      <c r="B7" s="7">
        <v>529.20000000000005</v>
      </c>
      <c r="C7" s="29"/>
      <c r="D7" s="29"/>
      <c r="E7" s="7">
        <v>72.215000000000003</v>
      </c>
      <c r="F7" s="7">
        <v>0.72215000000000007</v>
      </c>
      <c r="G7" s="2">
        <f t="shared" si="0"/>
        <v>1.1123791977572044</v>
      </c>
      <c r="H7" s="8">
        <f>(F7/1.18)+0.14</f>
        <v>0.75199152542372893</v>
      </c>
    </row>
    <row r="8" spans="1:8" x14ac:dyDescent="0.2">
      <c r="A8" s="30">
        <v>38021</v>
      </c>
      <c r="B8" s="7">
        <v>605.09999999999991</v>
      </c>
      <c r="C8" s="29"/>
      <c r="D8" s="29"/>
      <c r="E8" s="7">
        <v>73.462000000000003</v>
      </c>
      <c r="F8" s="7">
        <v>0.73462000000000005</v>
      </c>
      <c r="G8" s="2">
        <f t="shared" si="0"/>
        <v>1.1522636204935053</v>
      </c>
      <c r="H8" s="8">
        <f>(F8/1.18)+0.14</f>
        <v>0.76255932203389842</v>
      </c>
    </row>
    <row r="9" spans="1:8" x14ac:dyDescent="0.2">
      <c r="A9" s="30">
        <v>38027</v>
      </c>
      <c r="B9" s="7">
        <v>667.29999999999984</v>
      </c>
      <c r="C9" s="29"/>
      <c r="D9" s="29"/>
      <c r="E9" s="7">
        <v>79.75</v>
      </c>
      <c r="F9" s="7">
        <v>0.79749999999999999</v>
      </c>
      <c r="G9" s="2">
        <f t="shared" si="0"/>
        <v>1.3871499448986253</v>
      </c>
      <c r="H9" s="8">
        <f>(F9/1.18)+0.14</f>
        <v>0.81584745762711863</v>
      </c>
    </row>
    <row r="10" spans="1:8" x14ac:dyDescent="0.2">
      <c r="A10" s="30">
        <v>38047</v>
      </c>
      <c r="B10" s="7">
        <v>821.59999999999991</v>
      </c>
      <c r="C10" s="29"/>
      <c r="D10" s="29"/>
      <c r="E10" s="7">
        <v>84.441999999999993</v>
      </c>
      <c r="F10" s="7">
        <v>0.84441999999999995</v>
      </c>
      <c r="G10" s="2">
        <f t="shared" si="0"/>
        <v>1.6160924656940094</v>
      </c>
      <c r="H10" s="8">
        <f>(F10/1.18)+0.14</f>
        <v>0.85561016949152546</v>
      </c>
    </row>
    <row r="11" spans="1:8" x14ac:dyDescent="0.2">
      <c r="A11" s="30">
        <v>38054</v>
      </c>
      <c r="B11" s="7">
        <v>882.79999999999984</v>
      </c>
      <c r="C11" s="29"/>
      <c r="D11" s="29"/>
      <c r="E11" s="7">
        <v>79.231999999999999</v>
      </c>
      <c r="F11" s="7">
        <v>0.79232000000000002</v>
      </c>
      <c r="G11" s="2">
        <f t="shared" si="0"/>
        <v>1.3652106497594498</v>
      </c>
      <c r="H11" s="8">
        <f>(F11/1.18)+0.14</f>
        <v>0.81145762711864411</v>
      </c>
    </row>
    <row r="12" spans="1:8" x14ac:dyDescent="0.2">
      <c r="A12" s="30">
        <v>38061</v>
      </c>
      <c r="B12" s="7">
        <v>939.09999999999991</v>
      </c>
      <c r="C12" s="29"/>
      <c r="D12" s="29"/>
      <c r="E12" s="7">
        <v>76.111000000000004</v>
      </c>
      <c r="F12" s="7">
        <v>0.76111000000000006</v>
      </c>
      <c r="G12" s="2">
        <f t="shared" si="0"/>
        <v>1.2436040591081656</v>
      </c>
      <c r="H12" s="8">
        <f>(F12/1.18)+0.14</f>
        <v>0.78500847457627132</v>
      </c>
    </row>
    <row r="13" spans="1:8" x14ac:dyDescent="0.2">
      <c r="A13" s="30">
        <v>38068</v>
      </c>
      <c r="B13" s="7">
        <v>1023.6999999999998</v>
      </c>
      <c r="C13" s="29"/>
      <c r="D13" s="29"/>
      <c r="E13" s="7">
        <v>63.262</v>
      </c>
      <c r="F13" s="7">
        <v>0.63261999999999996</v>
      </c>
      <c r="G13" s="2">
        <f t="shared" si="0"/>
        <v>0.86976898036124672</v>
      </c>
      <c r="H13" s="8">
        <f>(F13/1.18)+0.14</f>
        <v>0.67611864406779665</v>
      </c>
    </row>
    <row r="14" spans="1:8" x14ac:dyDescent="0.2">
      <c r="A14" s="30">
        <v>38078</v>
      </c>
      <c r="B14" s="7">
        <v>1116.1999999999996</v>
      </c>
      <c r="C14" s="29"/>
      <c r="D14" s="29"/>
      <c r="E14" s="7">
        <v>54.451000000000001</v>
      </c>
      <c r="F14" s="7">
        <v>0.54451000000000005</v>
      </c>
      <c r="G14" s="2">
        <f t="shared" si="0"/>
        <v>0.68304230650377495</v>
      </c>
      <c r="H14" s="8">
        <f>(F14/1.18)+0.14</f>
        <v>0.60144915254237297</v>
      </c>
    </row>
    <row r="15" spans="1:8" x14ac:dyDescent="0.2">
      <c r="A15" s="30">
        <v>38090</v>
      </c>
      <c r="B15" s="7">
        <v>1259.8999999999996</v>
      </c>
      <c r="C15" s="29"/>
      <c r="D15" s="29"/>
      <c r="E15" s="7">
        <v>34.588000000000001</v>
      </c>
      <c r="F15" s="7">
        <v>0.34588000000000002</v>
      </c>
      <c r="G15" s="2">
        <f t="shared" si="0"/>
        <v>0.3686851438493568</v>
      </c>
      <c r="H15" s="8">
        <f>(F15/1.18)+0.14</f>
        <v>0.43311864406779665</v>
      </c>
    </row>
    <row r="16" spans="1:8" x14ac:dyDescent="0.2">
      <c r="A16" s="30">
        <v>38097</v>
      </c>
      <c r="B16" s="7">
        <v>1329.6999999999998</v>
      </c>
      <c r="C16" s="29"/>
      <c r="D16" s="29"/>
      <c r="E16" s="7">
        <v>9.5625</v>
      </c>
      <c r="F16" s="7">
        <v>9.5625000000000002E-2</v>
      </c>
      <c r="G16" s="2">
        <f t="shared" si="0"/>
        <v>8.7302903073774613E-2</v>
      </c>
      <c r="H16" s="8">
        <f>(F16/1.18)+0.14</f>
        <v>0.22103813559322036</v>
      </c>
    </row>
    <row r="17" spans="1:4" x14ac:dyDescent="0.2">
      <c r="A17" s="30">
        <v>38134</v>
      </c>
      <c r="C17" s="2">
        <v>4850</v>
      </c>
      <c r="D17" s="29">
        <v>2230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C996-059E-BD48-A532-0A8B0F519FF7}">
  <dimension ref="A1:H17"/>
  <sheetViews>
    <sheetView workbookViewId="0">
      <selection activeCell="C18" sqref="C18"/>
    </sheetView>
  </sheetViews>
  <sheetFormatPr baseColWidth="10" defaultRowHeight="15" x14ac:dyDescent="0.2"/>
  <sheetData>
    <row r="1" spans="1:8" x14ac:dyDescent="0.2">
      <c r="A1" s="27" t="s">
        <v>37</v>
      </c>
      <c r="B1" s="19" t="s">
        <v>8</v>
      </c>
      <c r="C1" s="27" t="s">
        <v>38</v>
      </c>
      <c r="D1" s="27" t="s">
        <v>40</v>
      </c>
      <c r="E1" s="18" t="s">
        <v>30</v>
      </c>
      <c r="F1" s="18" t="s">
        <v>9</v>
      </c>
      <c r="G1" s="18" t="s">
        <v>46</v>
      </c>
      <c r="H1" s="18" t="s">
        <v>10</v>
      </c>
    </row>
    <row r="2" spans="1:8" x14ac:dyDescent="0.2">
      <c r="A2" s="28">
        <v>37992</v>
      </c>
      <c r="B2" s="5">
        <v>182.89999999999998</v>
      </c>
      <c r="C2" s="29"/>
      <c r="D2" s="29"/>
      <c r="E2" s="3">
        <v>4.9006999999999996</v>
      </c>
      <c r="F2" s="3">
        <v>4.9006999999999995E-2</v>
      </c>
      <c r="G2" s="2">
        <f>1/0.5*LOG10(1/(1-F2))</f>
        <v>4.3645359548015038E-2</v>
      </c>
      <c r="H2" s="8">
        <f>(F2/1.18)+0.14</f>
        <v>0.1815313559322034</v>
      </c>
    </row>
    <row r="3" spans="1:8" x14ac:dyDescent="0.2">
      <c r="A3" s="28">
        <v>37997</v>
      </c>
      <c r="B3" s="5">
        <v>238.6</v>
      </c>
      <c r="C3" s="29"/>
      <c r="D3" s="29"/>
      <c r="E3" s="3">
        <v>3.2185000000000001</v>
      </c>
      <c r="F3" s="3">
        <v>3.2184999999999998E-2</v>
      </c>
      <c r="G3" s="2">
        <f t="shared" ref="G3:G16" si="0">1/0.5*LOG10(1/(1-F3))</f>
        <v>2.8415302237915725E-2</v>
      </c>
      <c r="H3" s="8">
        <f>(F3/1.18)+0.14</f>
        <v>0.16727542372881357</v>
      </c>
    </row>
    <row r="4" spans="1:8" x14ac:dyDescent="0.2">
      <c r="A4" s="28">
        <v>38002</v>
      </c>
      <c r="B4" s="5">
        <v>275.2</v>
      </c>
      <c r="C4" s="29"/>
      <c r="D4" s="29"/>
      <c r="E4" s="3">
        <v>2.8999000000000001</v>
      </c>
      <c r="F4" s="3">
        <v>2.8999E-2</v>
      </c>
      <c r="G4" s="2">
        <f t="shared" si="0"/>
        <v>2.5560645654107109E-2</v>
      </c>
      <c r="H4" s="8">
        <f>(F4/1.18)+0.14</f>
        <v>0.16457542372881356</v>
      </c>
    </row>
    <row r="5" spans="1:8" x14ac:dyDescent="0.2">
      <c r="A5" s="28">
        <v>38007</v>
      </c>
      <c r="B5" s="5">
        <v>314.39999999999992</v>
      </c>
      <c r="C5" s="29"/>
      <c r="D5" s="29"/>
      <c r="E5" s="3">
        <v>5.8883000000000001</v>
      </c>
      <c r="F5" s="3">
        <v>5.8882999999999998E-2</v>
      </c>
      <c r="G5" s="2">
        <f t="shared" si="0"/>
        <v>5.2712763143912073E-2</v>
      </c>
      <c r="H5" s="8">
        <f>(F5/1.18)+0.14</f>
        <v>0.18990084745762714</v>
      </c>
    </row>
    <row r="6" spans="1:8" x14ac:dyDescent="0.2">
      <c r="A6" s="28">
        <v>38014</v>
      </c>
      <c r="B6" s="5">
        <v>390.3</v>
      </c>
      <c r="C6" s="29"/>
      <c r="D6" s="29"/>
      <c r="E6" s="3">
        <v>11.898</v>
      </c>
      <c r="F6" s="3">
        <v>0.11898</v>
      </c>
      <c r="G6" s="2">
        <f t="shared" si="0"/>
        <v>0.1100284651485528</v>
      </c>
      <c r="H6" s="8">
        <f>(F6/1.18)+0.14</f>
        <v>0.24083050847457629</v>
      </c>
    </row>
    <row r="7" spans="1:8" x14ac:dyDescent="0.2">
      <c r="A7" s="28">
        <v>38019</v>
      </c>
      <c r="B7" s="5">
        <v>452.50000000000006</v>
      </c>
      <c r="C7" s="29"/>
      <c r="D7" s="29"/>
      <c r="E7" s="3">
        <v>18.030999999999999</v>
      </c>
      <c r="F7" s="3">
        <v>0.18031</v>
      </c>
      <c r="G7" s="2">
        <f t="shared" si="0"/>
        <v>0.17270072631647654</v>
      </c>
      <c r="H7" s="8">
        <f>(F7/1.18)+0.14</f>
        <v>0.29280508474576272</v>
      </c>
    </row>
    <row r="8" spans="1:8" x14ac:dyDescent="0.2">
      <c r="A8" s="28">
        <v>38026</v>
      </c>
      <c r="B8" s="5">
        <v>515.20000000000005</v>
      </c>
      <c r="C8" s="29"/>
      <c r="D8" s="29"/>
      <c r="E8" s="3">
        <v>28.402999999999999</v>
      </c>
      <c r="F8" s="3">
        <v>0.28403</v>
      </c>
      <c r="G8" s="2">
        <f t="shared" si="0"/>
        <v>0.29021034953907981</v>
      </c>
      <c r="H8" s="8">
        <f>(F8/1.18)+0.14</f>
        <v>0.3807033898305085</v>
      </c>
    </row>
    <row r="9" spans="1:8" x14ac:dyDescent="0.2">
      <c r="A9" s="28">
        <v>38032</v>
      </c>
      <c r="B9" s="5">
        <v>566.29999999999995</v>
      </c>
      <c r="C9" s="29"/>
      <c r="D9" s="29"/>
      <c r="E9" s="3">
        <v>40.97</v>
      </c>
      <c r="F9" s="3">
        <v>0.40970000000000001</v>
      </c>
      <c r="G9" s="2">
        <f t="shared" si="0"/>
        <v>0.45785443355761052</v>
      </c>
      <c r="H9" s="8">
        <f>(F9/1.18)+0.14</f>
        <v>0.48720338983050854</v>
      </c>
    </row>
    <row r="10" spans="1:8" x14ac:dyDescent="0.2">
      <c r="A10" s="28">
        <v>38038</v>
      </c>
      <c r="B10" s="5">
        <v>606.79999999999995</v>
      </c>
      <c r="C10" s="29"/>
      <c r="D10" s="29"/>
      <c r="E10" s="3">
        <v>56.036000000000001</v>
      </c>
      <c r="F10" s="3">
        <v>0.56035999999999997</v>
      </c>
      <c r="G10" s="2">
        <f t="shared" si="0"/>
        <v>0.71380560161001827</v>
      </c>
      <c r="H10" s="8">
        <f>(F10/1.18)+0.14</f>
        <v>0.61488135593220339</v>
      </c>
    </row>
    <row r="11" spans="1:8" x14ac:dyDescent="0.2">
      <c r="A11" s="28">
        <v>38046</v>
      </c>
      <c r="B11" s="5">
        <v>724.3</v>
      </c>
      <c r="C11" s="29"/>
      <c r="D11" s="29"/>
      <c r="E11" s="3">
        <v>73.274000000000001</v>
      </c>
      <c r="F11" s="3">
        <v>0.73274000000000006</v>
      </c>
      <c r="G11" s="2">
        <f t="shared" si="0"/>
        <v>1.1461320718561905</v>
      </c>
      <c r="H11" s="8">
        <f>(F11/1.18)+0.14</f>
        <v>0.7609661016949153</v>
      </c>
    </row>
    <row r="12" spans="1:8" x14ac:dyDescent="0.2">
      <c r="A12" s="28">
        <v>38056</v>
      </c>
      <c r="B12" s="5">
        <v>808.89999999999986</v>
      </c>
      <c r="C12" s="29"/>
      <c r="D12" s="29"/>
      <c r="E12" s="5">
        <v>87.944999999999993</v>
      </c>
      <c r="F12" s="3">
        <v>0.87944999999999995</v>
      </c>
      <c r="G12" s="2">
        <f t="shared" si="0"/>
        <v>1.8376655705730547</v>
      </c>
      <c r="H12" s="8">
        <f>(F12/1.18)+0.14</f>
        <v>0.88529661016949157</v>
      </c>
    </row>
    <row r="13" spans="1:8" x14ac:dyDescent="0.2">
      <c r="A13" s="28">
        <v>38071</v>
      </c>
      <c r="B13" s="5">
        <v>901.39999999999975</v>
      </c>
      <c r="C13" s="29"/>
      <c r="D13" s="29"/>
      <c r="E13" s="3">
        <v>89.712000000000003</v>
      </c>
      <c r="F13" s="3">
        <v>0.89712000000000003</v>
      </c>
      <c r="G13" s="2">
        <f t="shared" si="0"/>
        <v>1.9753380888397065</v>
      </c>
      <c r="H13" s="8">
        <f>(F13/1.18)+0.14</f>
        <v>0.90027118644067805</v>
      </c>
    </row>
    <row r="14" spans="1:8" x14ac:dyDescent="0.2">
      <c r="A14" s="28">
        <v>38097</v>
      </c>
      <c r="B14" s="5">
        <v>1114.9000000000001</v>
      </c>
      <c r="C14" s="29"/>
      <c r="D14" s="29"/>
      <c r="E14" s="3">
        <v>61.292999999999999</v>
      </c>
      <c r="F14" s="3">
        <v>0.61292999999999997</v>
      </c>
      <c r="G14" s="2">
        <f t="shared" si="0"/>
        <v>0.82442097505439826</v>
      </c>
      <c r="H14" s="8">
        <f>(F14/1.18)+0.14</f>
        <v>0.65943220338983055</v>
      </c>
    </row>
    <row r="15" spans="1:8" x14ac:dyDescent="0.2">
      <c r="A15" s="28">
        <v>38103</v>
      </c>
      <c r="B15" s="5">
        <v>1198.9000000000001</v>
      </c>
      <c r="C15" s="29"/>
      <c r="D15" s="29"/>
      <c r="E15" s="3">
        <v>35.017000000000003</v>
      </c>
      <c r="F15" s="3">
        <v>0.35017000000000004</v>
      </c>
      <c r="G15" s="2">
        <f t="shared" si="0"/>
        <v>0.37440048584754332</v>
      </c>
      <c r="H15" s="8">
        <f>(F15/1.18)+0.14</f>
        <v>0.43675423728813567</v>
      </c>
    </row>
    <row r="16" spans="1:8" x14ac:dyDescent="0.2">
      <c r="A16" s="28">
        <v>38117</v>
      </c>
      <c r="B16" s="5">
        <v>1337.5000000000002</v>
      </c>
      <c r="C16" s="29"/>
      <c r="D16" s="29"/>
      <c r="E16" s="3">
        <v>5.7850000000000001</v>
      </c>
      <c r="F16" s="3">
        <v>5.7849999999999999E-2</v>
      </c>
      <c r="G16" s="2">
        <f t="shared" si="0"/>
        <v>5.1759895080491371E-2</v>
      </c>
      <c r="H16" s="8">
        <f>(F16/1.18)+0.14</f>
        <v>0.18902542372881359</v>
      </c>
    </row>
    <row r="17" spans="1:4" x14ac:dyDescent="0.2">
      <c r="A17" s="28">
        <v>38134</v>
      </c>
      <c r="C17" s="2">
        <v>5040</v>
      </c>
      <c r="D17" s="29">
        <v>2290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877D-51F1-544C-AE4F-A25E8A1DF962}">
  <dimension ref="A1:H17"/>
  <sheetViews>
    <sheetView workbookViewId="0">
      <selection activeCell="C18" sqref="C18"/>
    </sheetView>
  </sheetViews>
  <sheetFormatPr baseColWidth="10" defaultRowHeight="15" x14ac:dyDescent="0.2"/>
  <sheetData>
    <row r="1" spans="1:8" x14ac:dyDescent="0.2">
      <c r="A1" s="27" t="s">
        <v>37</v>
      </c>
      <c r="B1" s="27" t="s">
        <v>11</v>
      </c>
      <c r="C1" s="27" t="s">
        <v>38</v>
      </c>
      <c r="D1" s="27" t="s">
        <v>40</v>
      </c>
      <c r="E1" s="27" t="s">
        <v>30</v>
      </c>
      <c r="F1" s="27" t="s">
        <v>9</v>
      </c>
      <c r="G1" s="27" t="s">
        <v>41</v>
      </c>
      <c r="H1" s="27" t="s">
        <v>10</v>
      </c>
    </row>
    <row r="2" spans="1:8" x14ac:dyDescent="0.2">
      <c r="A2" s="28">
        <v>37986</v>
      </c>
      <c r="B2" s="29">
        <v>110.19999999999997</v>
      </c>
      <c r="C2" s="29"/>
      <c r="D2" s="29"/>
      <c r="E2" s="29">
        <v>3.9443000000000001</v>
      </c>
      <c r="F2" s="29">
        <v>3.9442999999999999E-2</v>
      </c>
      <c r="G2" s="29">
        <f>1/0.5*LOG10(1/(1-F2))</f>
        <v>3.4953717510931306E-2</v>
      </c>
      <c r="H2" s="29">
        <f>(F2/1.18)+0.14</f>
        <v>0.17342627118644069</v>
      </c>
    </row>
    <row r="3" spans="1:8" x14ac:dyDescent="0.2">
      <c r="A3" s="28">
        <v>37992</v>
      </c>
      <c r="B3" s="29">
        <v>149.89999999999995</v>
      </c>
      <c r="C3" s="29"/>
      <c r="D3" s="29"/>
      <c r="E3" s="29">
        <v>3.5148000000000001</v>
      </c>
      <c r="F3" s="29">
        <v>3.5147999999999999E-2</v>
      </c>
      <c r="G3" s="29">
        <f t="shared" ref="G3:G16" si="0">1/0.5*LOG10(1/(1-F3))</f>
        <v>3.107859717299629E-2</v>
      </c>
      <c r="H3" s="29">
        <f>(F3/1.18)+0.14</f>
        <v>0.16978644067796611</v>
      </c>
    </row>
    <row r="4" spans="1:8" x14ac:dyDescent="0.2">
      <c r="A4" s="28">
        <v>37999</v>
      </c>
      <c r="B4" s="29">
        <v>205.59999999999997</v>
      </c>
      <c r="C4" s="29"/>
      <c r="D4" s="29"/>
      <c r="E4" s="29">
        <v>3.8412000000000002</v>
      </c>
      <c r="F4" s="29">
        <v>3.8412000000000002E-2</v>
      </c>
      <c r="G4" s="29">
        <f t="shared" si="0"/>
        <v>3.4021930046858252E-2</v>
      </c>
      <c r="H4" s="29">
        <f>(F4/1.18)+0.14</f>
        <v>0.17255254237288137</v>
      </c>
    </row>
    <row r="5" spans="1:8" x14ac:dyDescent="0.2">
      <c r="A5" s="28">
        <v>38009</v>
      </c>
      <c r="B5" s="29">
        <v>254.59999999999997</v>
      </c>
      <c r="C5" s="29"/>
      <c r="D5" s="29"/>
      <c r="E5" s="29">
        <v>6.7122999999999999</v>
      </c>
      <c r="F5" s="29">
        <v>6.7123000000000002E-2</v>
      </c>
      <c r="G5" s="29">
        <f t="shared" si="0"/>
        <v>6.0351228568565805E-2</v>
      </c>
      <c r="H5" s="29">
        <f>(F5/1.18)+0.14</f>
        <v>0.19688389830508476</v>
      </c>
    </row>
    <row r="6" spans="1:8" x14ac:dyDescent="0.2">
      <c r="A6" s="28">
        <v>38015</v>
      </c>
      <c r="B6" s="29">
        <v>298.69999999999993</v>
      </c>
      <c r="C6" s="29"/>
      <c r="D6" s="29"/>
      <c r="E6" s="29">
        <v>8.4054000000000002</v>
      </c>
      <c r="F6" s="29">
        <v>8.4054000000000004E-2</v>
      </c>
      <c r="G6" s="29">
        <f t="shared" si="0"/>
        <v>7.6260259199927502E-2</v>
      </c>
      <c r="H6" s="29">
        <f>(F6/1.18)+0.14</f>
        <v>0.21123220338983051</v>
      </c>
    </row>
    <row r="7" spans="1:8" x14ac:dyDescent="0.2">
      <c r="A7" s="28">
        <v>38023</v>
      </c>
      <c r="B7" s="29">
        <v>379.90000000000003</v>
      </c>
      <c r="C7" s="29"/>
      <c r="D7" s="29"/>
      <c r="E7" s="29">
        <v>16.579999999999998</v>
      </c>
      <c r="F7" s="29">
        <v>0.16579999999999998</v>
      </c>
      <c r="G7" s="29">
        <f t="shared" si="0"/>
        <v>0.1574596289803748</v>
      </c>
      <c r="H7" s="29">
        <f>(F7/1.18)+0.14</f>
        <v>0.28050847457627115</v>
      </c>
    </row>
    <row r="8" spans="1:8" x14ac:dyDescent="0.2">
      <c r="A8" s="28">
        <v>38030</v>
      </c>
      <c r="B8" s="29">
        <v>448.3</v>
      </c>
      <c r="C8" s="29"/>
      <c r="D8" s="29"/>
      <c r="E8" s="29">
        <v>39.511000000000003</v>
      </c>
      <c r="F8" s="29">
        <v>0.39511000000000002</v>
      </c>
      <c r="G8" s="29">
        <f t="shared" si="0"/>
        <v>0.43664719031979182</v>
      </c>
      <c r="H8" s="29">
        <f>(F8/1.18)+0.14</f>
        <v>0.47483898305084749</v>
      </c>
    </row>
    <row r="9" spans="1:8" x14ac:dyDescent="0.2">
      <c r="A9" s="28">
        <v>38036</v>
      </c>
      <c r="B9" s="29">
        <v>503.70000000000005</v>
      </c>
      <c r="C9" s="29"/>
      <c r="D9" s="29"/>
      <c r="E9" s="29">
        <v>54.372</v>
      </c>
      <c r="F9" s="29">
        <v>0.54371999999999998</v>
      </c>
      <c r="G9" s="29">
        <f t="shared" si="0"/>
        <v>0.68153713424954321</v>
      </c>
      <c r="H9" s="29">
        <f>(F9/1.18)+0.14</f>
        <v>0.60077966101694913</v>
      </c>
    </row>
    <row r="10" spans="1:8" x14ac:dyDescent="0.2">
      <c r="A10" s="28">
        <v>38064</v>
      </c>
      <c r="B10" s="29">
        <v>724.8</v>
      </c>
      <c r="C10" s="29"/>
      <c r="D10" s="29"/>
      <c r="E10" s="29">
        <v>73.569000000000003</v>
      </c>
      <c r="F10" s="29">
        <v>0.73569000000000007</v>
      </c>
      <c r="G10" s="29">
        <f t="shared" si="0"/>
        <v>1.1557728106063356</v>
      </c>
      <c r="H10" s="29">
        <f>(F10/1.18)+0.14</f>
        <v>0.76346610169491536</v>
      </c>
    </row>
    <row r="11" spans="1:8" x14ac:dyDescent="0.2">
      <c r="A11" s="28">
        <v>38077</v>
      </c>
      <c r="B11" s="29">
        <v>859.5999999999998</v>
      </c>
      <c r="C11" s="29"/>
      <c r="D11" s="29"/>
      <c r="E11" s="29">
        <v>75.212999999999994</v>
      </c>
      <c r="F11" s="29">
        <v>0.75212999999999997</v>
      </c>
      <c r="G11" s="29">
        <f t="shared" si="0"/>
        <v>1.2115520664552641</v>
      </c>
      <c r="H11" s="29">
        <f>(F11/1.18)+0.14</f>
        <v>0.77739830508474583</v>
      </c>
    </row>
    <row r="12" spans="1:8" x14ac:dyDescent="0.2">
      <c r="A12" s="28">
        <v>38092</v>
      </c>
      <c r="B12" s="29">
        <v>1028.1999999999998</v>
      </c>
      <c r="C12" s="29"/>
      <c r="D12" s="29"/>
      <c r="E12" s="29">
        <v>71.42</v>
      </c>
      <c r="F12" s="29">
        <v>0.71419999999999995</v>
      </c>
      <c r="G12" s="29">
        <f t="shared" si="0"/>
        <v>1.087875551090097</v>
      </c>
      <c r="H12" s="29">
        <f>(F12/1.18)+0.14</f>
        <v>0.74525423728813556</v>
      </c>
    </row>
    <row r="13" spans="1:8" x14ac:dyDescent="0.2">
      <c r="A13" s="28">
        <v>38099</v>
      </c>
      <c r="B13" s="29">
        <v>1105.6999999999998</v>
      </c>
      <c r="C13" s="29"/>
      <c r="D13" s="29"/>
      <c r="E13" s="29">
        <v>51.710999999999999</v>
      </c>
      <c r="F13" s="29">
        <v>0.51710999999999996</v>
      </c>
      <c r="G13" s="29">
        <f t="shared" si="0"/>
        <v>0.63230357631791134</v>
      </c>
      <c r="H13" s="29">
        <f>(F13/1.18)+0.14</f>
        <v>0.5782288135593221</v>
      </c>
    </row>
    <row r="14" spans="1:8" x14ac:dyDescent="0.2">
      <c r="A14" s="28">
        <v>38106</v>
      </c>
      <c r="B14" s="29">
        <v>1196.3</v>
      </c>
      <c r="C14" s="29"/>
      <c r="D14" s="29"/>
      <c r="E14" s="29">
        <v>32.406999999999996</v>
      </c>
      <c r="F14" s="29">
        <v>0.32406999999999997</v>
      </c>
      <c r="G14" s="29">
        <f t="shared" si="0"/>
        <v>0.34019655541802446</v>
      </c>
      <c r="H14" s="29">
        <f>(F14/1.18)+0.14</f>
        <v>0.41463559322033899</v>
      </c>
    </row>
    <row r="15" spans="1:8" x14ac:dyDescent="0.2">
      <c r="A15" s="28">
        <v>38113</v>
      </c>
      <c r="B15" s="29">
        <v>1266.3</v>
      </c>
      <c r="C15" s="29"/>
      <c r="D15" s="29"/>
      <c r="E15" s="29">
        <v>20.725000000000001</v>
      </c>
      <c r="F15" s="29">
        <v>0.20725000000000002</v>
      </c>
      <c r="G15" s="29">
        <f t="shared" si="0"/>
        <v>0.20172749860174735</v>
      </c>
      <c r="H15" s="29">
        <f>(F15/1.18)+0.14</f>
        <v>0.31563559322033902</v>
      </c>
    </row>
    <row r="16" spans="1:8" x14ac:dyDescent="0.2">
      <c r="A16" s="28">
        <v>38120</v>
      </c>
      <c r="B16" s="29">
        <v>1333.6</v>
      </c>
      <c r="C16" s="29"/>
      <c r="D16" s="29"/>
      <c r="E16" s="29">
        <v>9.8147000000000002</v>
      </c>
      <c r="F16" s="29">
        <v>9.8146999999999998E-2</v>
      </c>
      <c r="G16" s="29">
        <f t="shared" si="0"/>
        <v>8.9728491416227338E-2</v>
      </c>
      <c r="H16" s="29">
        <f>(F16/1.18)+0.14</f>
        <v>0.22317542372881358</v>
      </c>
    </row>
    <row r="17" spans="1:4" x14ac:dyDescent="0.2">
      <c r="A17" s="28">
        <v>38134</v>
      </c>
      <c r="C17">
        <v>6670</v>
      </c>
      <c r="D17" s="29">
        <v>3260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B088-76D4-0143-BEBF-D859B53B12FE}">
  <dimension ref="A1:H16"/>
  <sheetViews>
    <sheetView workbookViewId="0">
      <selection activeCell="C17" sqref="C17"/>
    </sheetView>
  </sheetViews>
  <sheetFormatPr baseColWidth="10" defaultRowHeight="15" x14ac:dyDescent="0.2"/>
  <sheetData>
    <row r="1" spans="1:8" x14ac:dyDescent="0.2">
      <c r="A1" s="27" t="s">
        <v>37</v>
      </c>
      <c r="B1" s="9" t="s">
        <v>11</v>
      </c>
      <c r="C1" s="27" t="s">
        <v>38</v>
      </c>
      <c r="D1" s="27" t="s">
        <v>40</v>
      </c>
      <c r="E1" s="6" t="s">
        <v>30</v>
      </c>
      <c r="F1" s="6" t="s">
        <v>9</v>
      </c>
      <c r="G1" s="6" t="s">
        <v>46</v>
      </c>
      <c r="H1" s="6" t="s">
        <v>10</v>
      </c>
    </row>
    <row r="2" spans="1:8" x14ac:dyDescent="0.2">
      <c r="A2" s="26">
        <v>37992</v>
      </c>
      <c r="B2" s="5">
        <v>140.89999999999998</v>
      </c>
      <c r="C2" s="29"/>
      <c r="D2" s="29"/>
      <c r="E2" s="3">
        <v>0.76217000000000001</v>
      </c>
      <c r="F2" s="3">
        <v>7.6217000000000003E-3</v>
      </c>
      <c r="G2" s="2">
        <f>1/0.5*LOG10(1/(1-F2))</f>
        <v>6.6454817325355704E-3</v>
      </c>
      <c r="H2" s="8">
        <f>(F2/1.18)+0.14</f>
        <v>0.14645906779661019</v>
      </c>
    </row>
    <row r="3" spans="1:8" x14ac:dyDescent="0.2">
      <c r="A3" s="26">
        <v>37999</v>
      </c>
      <c r="B3" s="5">
        <v>196.6</v>
      </c>
      <c r="C3" s="29"/>
      <c r="D3" s="29"/>
      <c r="E3" s="3">
        <v>2.2972000000000001</v>
      </c>
      <c r="F3" s="3">
        <v>2.2972000000000003E-2</v>
      </c>
      <c r="G3" s="2">
        <f t="shared" ref="G3:G15" si="0">1/0.5*LOG10(1/(1-F3))</f>
        <v>2.0185979888461263E-2</v>
      </c>
      <c r="H3" s="8">
        <f>(F3/1.18)+0.14</f>
        <v>0.15946779661016952</v>
      </c>
    </row>
    <row r="4" spans="1:8" x14ac:dyDescent="0.2">
      <c r="A4" s="26">
        <v>38006</v>
      </c>
      <c r="B4" s="5">
        <v>233.2</v>
      </c>
      <c r="C4" s="29"/>
      <c r="D4" s="29"/>
      <c r="E4" s="3">
        <v>3.0348999999999999</v>
      </c>
      <c r="F4" s="3">
        <v>3.0349000000000001E-2</v>
      </c>
      <c r="G4" s="2">
        <f t="shared" si="0"/>
        <v>2.6769100637572107E-2</v>
      </c>
      <c r="H4" s="8">
        <f>(F4/1.18)+0.14</f>
        <v>0.16571949152542376</v>
      </c>
    </row>
    <row r="5" spans="1:8" x14ac:dyDescent="0.2">
      <c r="A5" s="26">
        <v>38013</v>
      </c>
      <c r="B5" s="5">
        <v>272.39999999999998</v>
      </c>
      <c r="C5" s="29"/>
      <c r="D5" s="29"/>
      <c r="E5" s="3">
        <v>3.6905000000000001</v>
      </c>
      <c r="F5" s="3">
        <v>3.6905E-2</v>
      </c>
      <c r="G5" s="2">
        <f t="shared" si="0"/>
        <v>3.266174363075669E-2</v>
      </c>
      <c r="H5" s="8">
        <f>(F5/1.18)+0.14</f>
        <v>0.17127542372881358</v>
      </c>
    </row>
    <row r="6" spans="1:8" x14ac:dyDescent="0.2">
      <c r="A6" s="26">
        <v>38021</v>
      </c>
      <c r="B6" s="5">
        <v>348.30000000000007</v>
      </c>
      <c r="C6" s="29"/>
      <c r="D6" s="29"/>
      <c r="E6" s="3">
        <v>6.0735999999999999</v>
      </c>
      <c r="F6" s="3">
        <v>6.0735999999999998E-2</v>
      </c>
      <c r="G6" s="2">
        <f t="shared" si="0"/>
        <v>5.4424645864405111E-2</v>
      </c>
      <c r="H6" s="8">
        <f>(F6/1.18)+0.14</f>
        <v>0.19147118644067798</v>
      </c>
    </row>
    <row r="7" spans="1:8" x14ac:dyDescent="0.2">
      <c r="A7" s="26">
        <v>38027</v>
      </c>
      <c r="B7" s="5">
        <v>410.50000000000011</v>
      </c>
      <c r="C7" s="29"/>
      <c r="D7" s="29"/>
      <c r="E7" s="3">
        <v>13.132999999999999</v>
      </c>
      <c r="F7" s="3">
        <v>0.13133</v>
      </c>
      <c r="G7" s="2">
        <f t="shared" si="0"/>
        <v>0.12229035365742373</v>
      </c>
      <c r="H7" s="8">
        <f>(F7/1.18)+0.14</f>
        <v>0.25129661016949156</v>
      </c>
    </row>
    <row r="8" spans="1:8" x14ac:dyDescent="0.2">
      <c r="A8" s="26">
        <v>38034</v>
      </c>
      <c r="B8" s="5">
        <v>473.2000000000001</v>
      </c>
      <c r="C8" s="29"/>
      <c r="D8" s="29"/>
      <c r="E8" s="3">
        <v>17.414999999999999</v>
      </c>
      <c r="F8" s="3">
        <v>0.17415</v>
      </c>
      <c r="G8" s="2">
        <f t="shared" si="0"/>
        <v>0.16619765375640125</v>
      </c>
      <c r="H8" s="8">
        <f>(F8/1.18)+0.14</f>
        <v>0.28758474576271187</v>
      </c>
    </row>
    <row r="9" spans="1:8" x14ac:dyDescent="0.2">
      <c r="A9" s="26">
        <v>38040</v>
      </c>
      <c r="B9" s="5">
        <v>524.30000000000007</v>
      </c>
      <c r="C9" s="29"/>
      <c r="D9" s="29"/>
      <c r="E9" s="3">
        <v>40.078000000000003</v>
      </c>
      <c r="F9" s="3">
        <v>0.40078000000000003</v>
      </c>
      <c r="G9" s="2">
        <f t="shared" si="0"/>
        <v>0.44482739948005312</v>
      </c>
      <c r="H9" s="8">
        <f>(F9/1.18)+0.14</f>
        <v>0.47964406779661023</v>
      </c>
    </row>
    <row r="10" spans="1:8" x14ac:dyDescent="0.2">
      <c r="A10" s="26">
        <v>38054</v>
      </c>
      <c r="B10" s="5">
        <v>626</v>
      </c>
      <c r="C10" s="29"/>
      <c r="D10" s="29"/>
      <c r="E10" s="3">
        <v>55.292000000000002</v>
      </c>
      <c r="F10" s="3">
        <v>0.55291999999999997</v>
      </c>
      <c r="G10" s="2">
        <f t="shared" si="0"/>
        <v>0.69922951548163081</v>
      </c>
      <c r="H10" s="8">
        <f>(F10/1.18)+0.14</f>
        <v>0.60857627118644064</v>
      </c>
    </row>
    <row r="11" spans="1:8" x14ac:dyDescent="0.2">
      <c r="A11" s="26">
        <v>38078</v>
      </c>
      <c r="B11" s="5">
        <v>859.39999999999986</v>
      </c>
      <c r="C11" s="29"/>
      <c r="D11" s="29"/>
      <c r="E11" s="3">
        <v>68.108000000000004</v>
      </c>
      <c r="F11" s="3">
        <v>0.68108000000000002</v>
      </c>
      <c r="G11" s="2">
        <f t="shared" si="0"/>
        <v>0.99263648915736091</v>
      </c>
      <c r="H11" s="8">
        <f>(F11/1.18)+0.14</f>
        <v>0.71718644067796611</v>
      </c>
    </row>
    <row r="12" spans="1:8" x14ac:dyDescent="0.2">
      <c r="A12" s="26">
        <v>38090</v>
      </c>
      <c r="B12" s="5">
        <v>1003.0999999999999</v>
      </c>
      <c r="C12" s="29"/>
      <c r="D12" s="29"/>
      <c r="E12" s="3">
        <v>63.488</v>
      </c>
      <c r="F12" s="3">
        <v>0.63488</v>
      </c>
      <c r="G12" s="2">
        <f t="shared" si="0"/>
        <v>0.87512875452375871</v>
      </c>
      <c r="H12" s="8">
        <f>(F12/1.18)+0.14</f>
        <v>0.67803389830508476</v>
      </c>
    </row>
    <row r="13" spans="1:8" x14ac:dyDescent="0.2">
      <c r="A13" s="26">
        <v>38097</v>
      </c>
      <c r="B13" s="5">
        <v>1072.9000000000001</v>
      </c>
      <c r="C13" s="29"/>
      <c r="D13" s="29"/>
      <c r="E13" s="3">
        <v>54.423999999999999</v>
      </c>
      <c r="F13" s="3">
        <v>0.54423999999999995</v>
      </c>
      <c r="G13" s="2">
        <f t="shared" si="0"/>
        <v>0.68252758710275285</v>
      </c>
      <c r="H13" s="8">
        <f>(F13/1.18)+0.14</f>
        <v>0.60122033898305083</v>
      </c>
    </row>
    <row r="14" spans="1:8" x14ac:dyDescent="0.2">
      <c r="A14" s="26">
        <v>38117</v>
      </c>
      <c r="B14" s="5">
        <v>1295.5000000000002</v>
      </c>
      <c r="C14" s="29"/>
      <c r="D14" s="29"/>
      <c r="E14" s="3">
        <v>8.5883000000000003</v>
      </c>
      <c r="F14" s="3">
        <v>8.5883000000000001E-2</v>
      </c>
      <c r="G14" s="2">
        <f t="shared" si="0"/>
        <v>7.7996428658287459E-2</v>
      </c>
      <c r="H14" s="8">
        <f>(F14/1.18)+0.14</f>
        <v>0.21278220338983053</v>
      </c>
    </row>
    <row r="15" spans="1:8" x14ac:dyDescent="0.2">
      <c r="A15" s="26">
        <v>38124</v>
      </c>
      <c r="B15" s="5">
        <v>1378.9</v>
      </c>
      <c r="C15" s="29"/>
      <c r="D15" s="29"/>
      <c r="E15" s="3">
        <v>4.4570999999999996</v>
      </c>
      <c r="F15" s="3">
        <v>4.4571E-2</v>
      </c>
      <c r="G15" s="2">
        <f t="shared" si="0"/>
        <v>3.9603161548425803E-2</v>
      </c>
      <c r="H15" s="8">
        <f>(F15/1.18)+0.14</f>
        <v>0.17777203389830509</v>
      </c>
    </row>
    <row r="16" spans="1:8" x14ac:dyDescent="0.2">
      <c r="A16" s="25">
        <v>38134</v>
      </c>
      <c r="C16" s="2">
        <v>2910</v>
      </c>
      <c r="D16" s="29">
        <v>1320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4329-19B7-1646-9C60-E9BD0071402A}">
  <dimension ref="A1:H16"/>
  <sheetViews>
    <sheetView workbookViewId="0">
      <selection activeCell="C16" sqref="C16"/>
    </sheetView>
  </sheetViews>
  <sheetFormatPr baseColWidth="10" defaultRowHeight="15" x14ac:dyDescent="0.2"/>
  <sheetData>
    <row r="1" spans="1:8" x14ac:dyDescent="0.2">
      <c r="A1" s="27" t="s">
        <v>37</v>
      </c>
      <c r="B1" s="9" t="s">
        <v>8</v>
      </c>
      <c r="C1" s="27" t="s">
        <v>38</v>
      </c>
      <c r="D1" s="27" t="s">
        <v>40</v>
      </c>
      <c r="E1" s="6" t="s">
        <v>30</v>
      </c>
      <c r="F1" s="6" t="s">
        <v>9</v>
      </c>
      <c r="G1" s="6" t="s">
        <v>46</v>
      </c>
      <c r="H1" s="6" t="s">
        <v>10</v>
      </c>
    </row>
    <row r="2" spans="1:8" x14ac:dyDescent="0.2">
      <c r="A2" s="26">
        <v>37999</v>
      </c>
      <c r="B2" s="5">
        <v>156.10000000000005</v>
      </c>
      <c r="C2" s="29"/>
      <c r="D2" s="29"/>
      <c r="E2" s="5">
        <v>4.0469999999999997</v>
      </c>
      <c r="F2" s="5">
        <v>4.0469999999999999E-2</v>
      </c>
      <c r="G2" s="2">
        <f>1/0.5*LOG10(1/(1-F2))</f>
        <v>3.5882884731892141E-2</v>
      </c>
      <c r="H2" s="8">
        <f>(F2/1.18)+0.14</f>
        <v>0.17429661016949155</v>
      </c>
    </row>
    <row r="3" spans="1:8" x14ac:dyDescent="0.2">
      <c r="A3" s="26">
        <v>38006</v>
      </c>
      <c r="B3" s="5">
        <v>192.70000000000005</v>
      </c>
      <c r="C3" s="29"/>
      <c r="D3" s="29"/>
      <c r="E3" s="5">
        <v>4.1334</v>
      </c>
      <c r="F3" s="5">
        <v>4.1334000000000003E-2</v>
      </c>
      <c r="G3" s="2">
        <f t="shared" ref="G3:G14" si="0">1/0.5*LOG10(1/(1-F3))</f>
        <v>3.6665350043549913E-2</v>
      </c>
      <c r="H3" s="8">
        <f>(F3/1.18)+0.14</f>
        <v>0.17502881355932204</v>
      </c>
    </row>
    <row r="4" spans="1:8" x14ac:dyDescent="0.2">
      <c r="A4" s="26">
        <v>38013</v>
      </c>
      <c r="B4" s="5">
        <v>231.90000000000003</v>
      </c>
      <c r="C4" s="29"/>
      <c r="D4" s="29"/>
      <c r="E4" s="5">
        <v>5.9489000000000001</v>
      </c>
      <c r="F4" s="5">
        <v>5.9489E-2</v>
      </c>
      <c r="G4" s="2">
        <f t="shared" si="0"/>
        <v>5.3272241351363971E-2</v>
      </c>
      <c r="H4" s="8">
        <f>(F4/1.18)+0.14</f>
        <v>0.19041440677966104</v>
      </c>
    </row>
    <row r="5" spans="1:8" x14ac:dyDescent="0.2">
      <c r="A5" s="26">
        <v>38021</v>
      </c>
      <c r="B5" s="5">
        <v>307.80000000000013</v>
      </c>
      <c r="C5" s="29"/>
      <c r="D5" s="29"/>
      <c r="E5" s="5">
        <v>8.9006000000000007</v>
      </c>
      <c r="F5" s="5">
        <v>8.9006000000000002E-2</v>
      </c>
      <c r="G5" s="2">
        <f t="shared" si="0"/>
        <v>8.0968966746588447E-2</v>
      </c>
      <c r="H5" s="8">
        <f>(F5/1.18)+0.14</f>
        <v>0.21542881355932206</v>
      </c>
    </row>
    <row r="6" spans="1:8" x14ac:dyDescent="0.2">
      <c r="A6" s="26">
        <v>38027</v>
      </c>
      <c r="B6" s="5">
        <v>370.00000000000017</v>
      </c>
      <c r="C6" s="29"/>
      <c r="D6" s="29"/>
      <c r="E6" s="5">
        <v>11.815</v>
      </c>
      <c r="F6" s="5">
        <v>0.11814999999999999</v>
      </c>
      <c r="G6" s="2">
        <f t="shared" si="0"/>
        <v>0.10921056151047402</v>
      </c>
      <c r="H6" s="8">
        <f>(F6/1.18)+0.14</f>
        <v>0.24012711864406783</v>
      </c>
    </row>
    <row r="7" spans="1:8" x14ac:dyDescent="0.2">
      <c r="A7" s="26">
        <v>38034</v>
      </c>
      <c r="B7" s="5">
        <v>432.70000000000016</v>
      </c>
      <c r="C7" s="29"/>
      <c r="D7" s="29"/>
      <c r="E7" s="5">
        <v>33.246000000000002</v>
      </c>
      <c r="F7" s="5">
        <v>0.33246000000000003</v>
      </c>
      <c r="G7" s="2">
        <f t="shared" si="0"/>
        <v>0.35104541121128607</v>
      </c>
      <c r="H7" s="8">
        <f>(F7/1.18)+0.14</f>
        <v>0.42174576271186448</v>
      </c>
    </row>
    <row r="8" spans="1:8" x14ac:dyDescent="0.2">
      <c r="A8" s="26">
        <v>38040</v>
      </c>
      <c r="B8" s="5">
        <v>483.80000000000018</v>
      </c>
      <c r="C8" s="29"/>
      <c r="D8" s="29"/>
      <c r="E8" s="5">
        <v>42.423999999999999</v>
      </c>
      <c r="F8" s="5">
        <v>0.42424000000000001</v>
      </c>
      <c r="G8" s="2">
        <f t="shared" si="0"/>
        <v>0.47951702064112661</v>
      </c>
      <c r="H8" s="8">
        <f>(F8/1.18)+0.14</f>
        <v>0.49952542372881359</v>
      </c>
    </row>
    <row r="9" spans="1:8" x14ac:dyDescent="0.2">
      <c r="A9" s="26">
        <v>38047</v>
      </c>
      <c r="B9" s="5">
        <v>524.3000000000003</v>
      </c>
      <c r="C9" s="29"/>
      <c r="D9" s="29"/>
      <c r="E9" s="5">
        <v>59.676000000000002</v>
      </c>
      <c r="F9" s="5">
        <v>0.59676000000000007</v>
      </c>
      <c r="G9" s="2">
        <f t="shared" si="0"/>
        <v>0.78887278785900239</v>
      </c>
      <c r="H9" s="8">
        <f>(F9/1.18)+0.14</f>
        <v>0.6457288135593221</v>
      </c>
    </row>
    <row r="10" spans="1:8" x14ac:dyDescent="0.2">
      <c r="A10" s="26">
        <v>38061</v>
      </c>
      <c r="B10" s="5">
        <v>641.8000000000003</v>
      </c>
      <c r="C10" s="29"/>
      <c r="D10" s="29"/>
      <c r="E10" s="5">
        <v>76.433000000000007</v>
      </c>
      <c r="F10" s="5">
        <v>0.76433000000000006</v>
      </c>
      <c r="G10" s="2">
        <f t="shared" si="0"/>
        <v>1.2553913963742238</v>
      </c>
      <c r="H10" s="8">
        <f>(F10/1.18)+0.14</f>
        <v>0.78773728813559329</v>
      </c>
    </row>
    <row r="11" spans="1:8" x14ac:dyDescent="0.2">
      <c r="A11" s="26">
        <v>38097</v>
      </c>
      <c r="B11" s="5">
        <v>1032.4000000000001</v>
      </c>
      <c r="C11" s="29"/>
      <c r="D11" s="29"/>
      <c r="E11" s="5">
        <v>87.22</v>
      </c>
      <c r="F11" s="5">
        <v>0.87219999999999998</v>
      </c>
      <c r="G11" s="2">
        <f t="shared" si="0"/>
        <v>1.786938292355237</v>
      </c>
      <c r="H11" s="8">
        <f>(F11/1.18)+0.14</f>
        <v>0.87915254237288143</v>
      </c>
    </row>
    <row r="12" spans="1:8" x14ac:dyDescent="0.2">
      <c r="A12" s="26">
        <v>38103</v>
      </c>
      <c r="B12" s="5">
        <v>1116.4000000000001</v>
      </c>
      <c r="C12" s="29"/>
      <c r="D12" s="29"/>
      <c r="E12" s="5">
        <v>72.997</v>
      </c>
      <c r="F12" s="5">
        <v>0.72997000000000001</v>
      </c>
      <c r="G12" s="2">
        <f t="shared" si="0"/>
        <v>1.1371759671584212</v>
      </c>
      <c r="H12" s="8">
        <f>(F12/1.18)+0.14</f>
        <v>0.75861864406779667</v>
      </c>
    </row>
    <row r="13" spans="1:8" x14ac:dyDescent="0.2">
      <c r="A13" s="26">
        <v>38117</v>
      </c>
      <c r="B13" s="5">
        <v>1255.0000000000002</v>
      </c>
      <c r="C13" s="29"/>
      <c r="D13" s="29"/>
      <c r="E13" s="5">
        <v>44.759</v>
      </c>
      <c r="F13" s="5">
        <v>0.44758999999999999</v>
      </c>
      <c r="G13" s="2">
        <f t="shared" si="0"/>
        <v>0.51547693641595915</v>
      </c>
      <c r="H13" s="8">
        <f>(F13/1.18)+0.14</f>
        <v>0.51931355932203394</v>
      </c>
    </row>
    <row r="14" spans="1:8" x14ac:dyDescent="0.2">
      <c r="A14" s="26">
        <v>38124</v>
      </c>
      <c r="B14" s="5">
        <v>1338.4</v>
      </c>
      <c r="C14" s="29"/>
      <c r="D14" s="29"/>
      <c r="E14" s="5">
        <v>26.189</v>
      </c>
      <c r="F14" s="5">
        <v>0.26189000000000001</v>
      </c>
      <c r="G14" s="2">
        <f t="shared" si="0"/>
        <v>0.26375782152169491</v>
      </c>
      <c r="H14" s="8">
        <f>(F14/1.18)+0.14</f>
        <v>0.36194067796610174</v>
      </c>
    </row>
    <row r="15" spans="1:8" x14ac:dyDescent="0.2">
      <c r="A15" s="25">
        <v>38134</v>
      </c>
      <c r="C15" s="2">
        <v>5010</v>
      </c>
      <c r="D15" s="29">
        <v>2260</v>
      </c>
    </row>
    <row r="16" spans="1:8" x14ac:dyDescent="0.2">
      <c r="C16" s="29"/>
      <c r="D16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8EC6-0396-4E9E-A021-441DDD111346}">
  <dimension ref="A1:CM29"/>
  <sheetViews>
    <sheetView topLeftCell="B1" workbookViewId="0">
      <selection activeCell="G3" sqref="G3"/>
    </sheetView>
  </sheetViews>
  <sheetFormatPr baseColWidth="10" defaultRowHeight="15" x14ac:dyDescent="0.2"/>
  <cols>
    <col min="1" max="1" width="0" style="2" hidden="1" customWidth="1"/>
    <col min="2" max="2" width="10.83203125" style="2"/>
    <col min="3" max="5" width="11.5" style="2"/>
    <col min="6" max="6" width="10.83203125" style="2"/>
    <col min="7" max="7" width="11.5" style="2"/>
    <col min="8" max="8" width="0" style="2" hidden="1" customWidth="1"/>
    <col min="9" max="9" width="1" customWidth="1"/>
    <col min="10" max="10" width="0" hidden="1" customWidth="1"/>
    <col min="12" max="13" width="11.5" style="2"/>
    <col min="15" max="15" width="0" hidden="1" customWidth="1"/>
    <col min="16" max="16" width="1.1640625" customWidth="1"/>
    <col min="17" max="17" width="0" hidden="1" customWidth="1"/>
    <col min="19" max="20" width="11.5" style="2"/>
    <col min="22" max="22" width="11.5" style="14" hidden="1" customWidth="1"/>
    <col min="23" max="45" width="0" style="14" hidden="1" customWidth="1"/>
    <col min="46" max="46" width="0.1640625" style="14" customWidth="1"/>
    <col min="47" max="91" width="11.5" style="14"/>
  </cols>
  <sheetData>
    <row r="1" spans="1:91" x14ac:dyDescent="0.2">
      <c r="A1" s="24" t="s">
        <v>25</v>
      </c>
      <c r="B1" s="24"/>
      <c r="C1" s="24"/>
      <c r="D1" s="24"/>
      <c r="E1" s="24"/>
      <c r="F1" s="24"/>
      <c r="G1" s="24"/>
      <c r="H1" s="24"/>
      <c r="I1" s="4"/>
      <c r="J1" s="24" t="s">
        <v>26</v>
      </c>
      <c r="K1" s="24"/>
      <c r="L1" s="24"/>
      <c r="M1" s="24"/>
      <c r="N1" s="24"/>
      <c r="O1" s="24"/>
      <c r="P1" s="4"/>
      <c r="Q1" s="24" t="s">
        <v>27</v>
      </c>
      <c r="R1" s="24"/>
      <c r="S1" s="24"/>
      <c r="T1" s="24"/>
      <c r="U1" s="24"/>
      <c r="V1" s="24"/>
      <c r="X1" s="24"/>
      <c r="Y1" s="24"/>
      <c r="Z1" s="24"/>
      <c r="AA1" s="24"/>
      <c r="AB1" s="24"/>
      <c r="AC1" s="24"/>
      <c r="AD1" s="24"/>
      <c r="AF1" s="24"/>
      <c r="AG1" s="24"/>
      <c r="AH1" s="24"/>
      <c r="AI1" s="24"/>
      <c r="AJ1" s="24"/>
      <c r="AK1" s="24"/>
      <c r="AL1" s="24"/>
      <c r="AN1" s="24"/>
      <c r="AO1" s="24"/>
      <c r="AP1" s="24"/>
      <c r="AQ1" s="24"/>
      <c r="AR1" s="24"/>
      <c r="AS1" s="24"/>
      <c r="AT1" s="24"/>
    </row>
    <row r="2" spans="1:91" x14ac:dyDescent="0.2">
      <c r="A2" s="18" t="s">
        <v>0</v>
      </c>
      <c r="B2" s="18" t="s">
        <v>37</v>
      </c>
      <c r="C2" s="18" t="s">
        <v>38</v>
      </c>
      <c r="D2" s="18" t="s">
        <v>40</v>
      </c>
      <c r="E2" s="18" t="s">
        <v>39</v>
      </c>
      <c r="F2" s="18" t="s">
        <v>9</v>
      </c>
      <c r="G2" s="18" t="s">
        <v>36</v>
      </c>
      <c r="H2" s="18" t="s">
        <v>10</v>
      </c>
      <c r="I2" s="20"/>
      <c r="J2" s="18" t="s">
        <v>0</v>
      </c>
      <c r="K2" s="18" t="s">
        <v>8</v>
      </c>
      <c r="L2" s="18" t="s">
        <v>28</v>
      </c>
      <c r="M2" s="18" t="s">
        <v>29</v>
      </c>
      <c r="N2" s="18" t="s">
        <v>9</v>
      </c>
      <c r="O2" s="18" t="s">
        <v>10</v>
      </c>
      <c r="P2" s="20"/>
      <c r="Q2" s="19" t="s">
        <v>0</v>
      </c>
      <c r="R2" s="19" t="s">
        <v>8</v>
      </c>
      <c r="S2" s="18" t="s">
        <v>28</v>
      </c>
      <c r="T2" s="18" t="s">
        <v>29</v>
      </c>
      <c r="U2" s="18" t="s">
        <v>9</v>
      </c>
      <c r="V2" s="19" t="s">
        <v>10</v>
      </c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91" x14ac:dyDescent="0.2">
      <c r="A3" s="7"/>
      <c r="B3" s="22">
        <v>37623</v>
      </c>
      <c r="C3" s="23"/>
      <c r="D3" s="23"/>
      <c r="E3" s="23">
        <v>12.635</v>
      </c>
      <c r="F3" s="23">
        <v>7.152E-2</v>
      </c>
      <c r="G3" s="23">
        <v>6.4454893559089704E-2</v>
      </c>
      <c r="H3" s="14">
        <f>(F3/1.18)+0.14</f>
        <v>0.20061016949152544</v>
      </c>
      <c r="I3" s="14"/>
      <c r="J3" s="14"/>
      <c r="K3" s="14">
        <v>120.3</v>
      </c>
      <c r="L3" s="15">
        <v>2.3206000000000002</v>
      </c>
      <c r="M3" s="15">
        <v>10.249000000000001</v>
      </c>
      <c r="N3" s="14">
        <v>5.722E-2</v>
      </c>
      <c r="O3" s="14">
        <f>(N3/1.18)+0.14</f>
        <v>0.18849152542372882</v>
      </c>
      <c r="P3" s="14"/>
      <c r="Q3" s="14"/>
      <c r="R3" s="14">
        <v>220.9</v>
      </c>
      <c r="S3" s="15">
        <v>10.3102</v>
      </c>
      <c r="T3" s="15">
        <v>19.886700000000001</v>
      </c>
      <c r="U3" s="15">
        <v>0.15207000000000001</v>
      </c>
      <c r="V3" s="14">
        <f>(U3/1.18)+0.14</f>
        <v>0.26887288135593224</v>
      </c>
      <c r="X3" s="16"/>
      <c r="Y3" s="17"/>
      <c r="AH3" s="15"/>
      <c r="AI3" s="15"/>
      <c r="AJ3" s="15"/>
      <c r="AK3" s="15"/>
      <c r="AL3" s="15"/>
    </row>
    <row r="4" spans="1:91" x14ac:dyDescent="0.2">
      <c r="A4" s="7"/>
      <c r="B4" s="22">
        <v>37641</v>
      </c>
      <c r="C4" s="23"/>
      <c r="D4" s="23"/>
      <c r="E4" s="23">
        <v>24.632000000000001</v>
      </c>
      <c r="F4" s="23">
        <v>0.18912000000000001</v>
      </c>
      <c r="G4" s="23">
        <v>0.18208682226534295</v>
      </c>
      <c r="H4" s="14">
        <f>(F4/1.18)+0.14</f>
        <v>0.30027118644067796</v>
      </c>
      <c r="I4" s="14"/>
      <c r="J4" s="14"/>
      <c r="K4" s="14">
        <v>162.19999999999999</v>
      </c>
      <c r="L4" s="15">
        <v>5.9409999999999998</v>
      </c>
      <c r="M4" s="15">
        <v>15.722</v>
      </c>
      <c r="N4" s="14">
        <v>9.8119999999999999E-2</v>
      </c>
      <c r="O4" s="14">
        <f t="shared" ref="O4:O24" si="0">(N4/1.18)+0.14</f>
        <v>0.22315254237288137</v>
      </c>
      <c r="P4" s="14"/>
      <c r="Q4" s="14"/>
      <c r="R4" s="14">
        <v>283.60000000000002</v>
      </c>
      <c r="S4" s="15">
        <v>12.1395</v>
      </c>
      <c r="T4" s="15">
        <v>28.109100000000002</v>
      </c>
      <c r="U4" s="15">
        <v>0.21715000000000001</v>
      </c>
      <c r="V4" s="14">
        <f t="shared" ref="V4:V18" si="1">(U4/1.18)+0.14</f>
        <v>0.3240254237288136</v>
      </c>
      <c r="X4" s="16"/>
      <c r="Y4" s="17"/>
      <c r="AH4" s="15"/>
      <c r="AI4" s="15"/>
      <c r="AJ4" s="15"/>
      <c r="AK4" s="15"/>
      <c r="AL4" s="15"/>
    </row>
    <row r="5" spans="1:91" x14ac:dyDescent="0.2">
      <c r="A5" s="7"/>
      <c r="B5" s="22">
        <v>37643</v>
      </c>
      <c r="C5" s="23"/>
      <c r="D5" s="23"/>
      <c r="E5" s="23">
        <v>28.722000000000001</v>
      </c>
      <c r="F5" s="23">
        <v>0.22675000000000001</v>
      </c>
      <c r="G5" s="23">
        <v>0.22336014264956677</v>
      </c>
      <c r="H5" s="14">
        <f>(F5/1.18)+0.14</f>
        <v>0.33216101694915257</v>
      </c>
      <c r="I5" s="14"/>
      <c r="J5" s="14"/>
      <c r="K5" s="14">
        <v>329.7</v>
      </c>
      <c r="L5" s="15">
        <v>26.166</v>
      </c>
      <c r="M5" s="15">
        <v>43.856000000000002</v>
      </c>
      <c r="N5" s="14">
        <v>0.34675</v>
      </c>
      <c r="O5" s="14">
        <f t="shared" si="0"/>
        <v>0.43385593220338986</v>
      </c>
      <c r="P5" s="14"/>
      <c r="Q5" s="14"/>
      <c r="R5" s="14">
        <v>375.2</v>
      </c>
      <c r="S5" s="15">
        <v>23.705100000000002</v>
      </c>
      <c r="T5" s="15">
        <v>41.9223</v>
      </c>
      <c r="U5" s="15">
        <v>0.32029000000000002</v>
      </c>
      <c r="V5" s="14">
        <f t="shared" si="1"/>
        <v>0.41143220338983055</v>
      </c>
      <c r="X5" s="16"/>
      <c r="Y5" s="17"/>
      <c r="AH5" s="15"/>
      <c r="AI5" s="15"/>
      <c r="AJ5" s="15"/>
      <c r="AK5" s="15"/>
      <c r="AL5" s="15"/>
    </row>
    <row r="6" spans="1:91" x14ac:dyDescent="0.2">
      <c r="A6" s="7"/>
      <c r="B6" s="22">
        <v>37649</v>
      </c>
      <c r="C6" s="23">
        <v>290</v>
      </c>
      <c r="D6" s="23"/>
      <c r="E6" s="23">
        <v>40.984999999999999</v>
      </c>
      <c r="F6" s="23">
        <v>0.32346999999999998</v>
      </c>
      <c r="G6" s="23">
        <v>0.3394258806291599</v>
      </c>
      <c r="H6" s="14">
        <f>(F6/1.18)+0.14</f>
        <v>0.41412711864406782</v>
      </c>
      <c r="I6" s="14"/>
      <c r="J6" s="14"/>
      <c r="K6" s="14">
        <v>401.2</v>
      </c>
      <c r="L6" s="15">
        <v>48.905999999999999</v>
      </c>
      <c r="M6" s="15">
        <v>66.242000000000004</v>
      </c>
      <c r="N6" s="14">
        <v>0.57347000000000004</v>
      </c>
      <c r="O6" s="14">
        <f t="shared" si="0"/>
        <v>0.62599152542372893</v>
      </c>
      <c r="P6" s="14"/>
      <c r="Q6" s="14"/>
      <c r="R6" s="14">
        <v>464.4</v>
      </c>
      <c r="S6" s="15">
        <v>28.555</v>
      </c>
      <c r="T6" s="15">
        <v>47.622199999999999</v>
      </c>
      <c r="U6" s="15">
        <v>0.40072999999999998</v>
      </c>
      <c r="V6" s="14">
        <f t="shared" si="1"/>
        <v>0.47960169491525423</v>
      </c>
      <c r="X6" s="16"/>
      <c r="Y6" s="17"/>
      <c r="AH6" s="15"/>
      <c r="AI6" s="15"/>
      <c r="AJ6" s="15"/>
      <c r="AK6" s="15"/>
      <c r="AL6" s="15"/>
    </row>
    <row r="7" spans="1:91" x14ac:dyDescent="0.2">
      <c r="A7" s="7"/>
      <c r="B7" s="22">
        <v>37655</v>
      </c>
      <c r="C7" s="23"/>
      <c r="D7" s="23"/>
      <c r="E7" s="23">
        <v>57.304000000000002</v>
      </c>
      <c r="F7" s="23">
        <v>0.42814999999999998</v>
      </c>
      <c r="G7" s="23">
        <v>0.48543574911118959</v>
      </c>
      <c r="H7" s="14">
        <f>(F7/1.18)+0.14</f>
        <v>0.50283898305084751</v>
      </c>
      <c r="I7" s="14"/>
      <c r="J7" s="21"/>
      <c r="K7" s="14">
        <v>455.3</v>
      </c>
      <c r="L7" s="15">
        <v>56.472000000000001</v>
      </c>
      <c r="M7" s="15">
        <v>74.805999999999997</v>
      </c>
      <c r="N7" s="14">
        <v>0.65215000000000001</v>
      </c>
      <c r="O7" s="14">
        <f t="shared" si="0"/>
        <v>0.69266949152542379</v>
      </c>
      <c r="P7" s="14"/>
      <c r="Q7" s="14"/>
      <c r="R7" s="14">
        <v>519.29999999999995</v>
      </c>
      <c r="S7" s="15">
        <v>37.683700000000002</v>
      </c>
      <c r="T7" s="15">
        <v>61.600999999999999</v>
      </c>
      <c r="U7" s="15">
        <v>0.48898000000000003</v>
      </c>
      <c r="V7" s="14">
        <f t="shared" si="1"/>
        <v>0.55438983050847468</v>
      </c>
      <c r="X7" s="16"/>
      <c r="Y7" s="17"/>
      <c r="AH7" s="15"/>
      <c r="AI7" s="15"/>
      <c r="AJ7" s="15"/>
      <c r="AK7" s="15"/>
      <c r="AL7" s="15"/>
    </row>
    <row r="8" spans="1:91" s="2" customFormat="1" x14ac:dyDescent="0.2">
      <c r="A8" s="7"/>
      <c r="B8" s="22">
        <v>37664</v>
      </c>
      <c r="C8" s="23">
        <v>0.88</v>
      </c>
      <c r="D8" s="23"/>
      <c r="E8" s="23"/>
      <c r="F8" s="23"/>
      <c r="G8" s="23"/>
      <c r="H8" s="14"/>
      <c r="I8" s="14"/>
      <c r="J8" s="21"/>
      <c r="K8" s="14"/>
      <c r="L8" s="15"/>
      <c r="M8" s="15"/>
      <c r="N8" s="14"/>
      <c r="O8" s="14"/>
      <c r="P8" s="14"/>
      <c r="Q8" s="14"/>
      <c r="R8" s="14"/>
      <c r="S8" s="15"/>
      <c r="T8" s="15"/>
      <c r="U8" s="15"/>
      <c r="V8" s="14"/>
      <c r="W8" s="14"/>
      <c r="X8" s="16"/>
      <c r="Y8" s="17"/>
      <c r="Z8" s="14"/>
      <c r="AA8" s="14"/>
      <c r="AB8" s="14"/>
      <c r="AC8" s="14"/>
      <c r="AD8" s="14"/>
      <c r="AE8" s="14"/>
      <c r="AF8" s="14"/>
      <c r="AG8" s="14"/>
      <c r="AH8" s="15"/>
      <c r="AI8" s="15"/>
      <c r="AJ8" s="15"/>
      <c r="AK8" s="15"/>
      <c r="AL8" s="15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</row>
    <row r="9" spans="1:91" x14ac:dyDescent="0.2">
      <c r="A9" s="7"/>
      <c r="B9" s="22">
        <v>37672</v>
      </c>
      <c r="C9" s="23"/>
      <c r="D9" s="23"/>
      <c r="E9" s="23">
        <v>77.528999999999996</v>
      </c>
      <c r="F9" s="23">
        <v>0.68215000000000003</v>
      </c>
      <c r="G9" s="23">
        <v>0.99555556846704851</v>
      </c>
      <c r="H9" s="14">
        <f>(F9/1.18)+0.14</f>
        <v>0.71809322033898315</v>
      </c>
      <c r="I9" s="14"/>
      <c r="J9" s="14"/>
      <c r="K9" s="14">
        <v>529.20000000000005</v>
      </c>
      <c r="L9" s="15">
        <v>66.792000000000002</v>
      </c>
      <c r="M9" s="15">
        <v>84.882000000000005</v>
      </c>
      <c r="N9" s="14">
        <v>0.74214999999999998</v>
      </c>
      <c r="O9" s="14">
        <f t="shared" si="0"/>
        <v>0.76894067796610177</v>
      </c>
      <c r="P9" s="14"/>
      <c r="Q9" s="14"/>
      <c r="R9" s="14">
        <v>599.5</v>
      </c>
      <c r="S9" s="14">
        <v>51.889000000000003</v>
      </c>
      <c r="T9" s="14">
        <v>75.483000000000004</v>
      </c>
      <c r="U9" s="15">
        <v>0.62231000000000003</v>
      </c>
      <c r="V9" s="14">
        <f t="shared" si="1"/>
        <v>0.66738135593220349</v>
      </c>
      <c r="X9" s="16"/>
      <c r="Y9" s="17"/>
      <c r="AH9" s="15"/>
      <c r="AI9" s="15"/>
      <c r="AJ9" s="15"/>
      <c r="AK9" s="15"/>
      <c r="AL9" s="15"/>
    </row>
    <row r="10" spans="1:91" s="2" customFormat="1" x14ac:dyDescent="0.2">
      <c r="A10" s="7"/>
      <c r="B10" s="22">
        <v>37679</v>
      </c>
      <c r="C10" s="23">
        <v>1.52</v>
      </c>
      <c r="D10" s="23"/>
      <c r="E10" s="23"/>
      <c r="F10" s="23"/>
      <c r="G10" s="23"/>
      <c r="H10" s="14"/>
      <c r="I10" s="14"/>
      <c r="J10" s="14"/>
      <c r="K10" s="14"/>
      <c r="L10" s="15"/>
      <c r="M10" s="15"/>
      <c r="N10" s="14"/>
      <c r="O10" s="14"/>
      <c r="P10" s="14"/>
      <c r="Q10" s="14"/>
      <c r="R10" s="14"/>
      <c r="S10" s="14"/>
      <c r="T10" s="14"/>
      <c r="U10" s="15"/>
      <c r="V10" s="14"/>
      <c r="W10" s="14"/>
      <c r="X10" s="16"/>
      <c r="Y10" s="17"/>
      <c r="Z10" s="14"/>
      <c r="AA10" s="14"/>
      <c r="AB10" s="14"/>
      <c r="AC10" s="14"/>
      <c r="AD10" s="14"/>
      <c r="AE10" s="14"/>
      <c r="AF10" s="14"/>
      <c r="AG10" s="14"/>
      <c r="AH10" s="15"/>
      <c r="AI10" s="15"/>
      <c r="AJ10" s="15"/>
      <c r="AK10" s="15"/>
      <c r="AL10" s="15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1:91" x14ac:dyDescent="0.2">
      <c r="A11" s="7"/>
      <c r="B11" s="22">
        <v>37684</v>
      </c>
      <c r="C11" s="23"/>
      <c r="D11" s="23"/>
      <c r="E11" s="23">
        <v>86.93</v>
      </c>
      <c r="F11" s="23">
        <v>0.82762000000000002</v>
      </c>
      <c r="G11" s="23">
        <v>1.5270262472488179</v>
      </c>
      <c r="H11" s="14">
        <f>(F11/1.18)+0.14</f>
        <v>0.84137288135593225</v>
      </c>
      <c r="I11" s="14"/>
      <c r="J11" s="14"/>
      <c r="K11" s="14">
        <v>605.09999999999991</v>
      </c>
      <c r="L11" s="15">
        <v>75.016000000000005</v>
      </c>
      <c r="M11" s="15">
        <v>87.986000000000004</v>
      </c>
      <c r="N11" s="14">
        <v>0.81162000000000001</v>
      </c>
      <c r="O11" s="14">
        <f t="shared" si="0"/>
        <v>0.82781355932203393</v>
      </c>
      <c r="P11" s="14"/>
      <c r="Q11" s="14"/>
      <c r="R11" s="14">
        <v>735.2</v>
      </c>
      <c r="S11" s="15">
        <v>61.472000000000001</v>
      </c>
      <c r="T11" s="15">
        <v>85.322000000000003</v>
      </c>
      <c r="U11" s="15">
        <v>0.71503000000000005</v>
      </c>
      <c r="V11" s="14">
        <f t="shared" si="1"/>
        <v>0.74595762711864411</v>
      </c>
      <c r="X11" s="16"/>
      <c r="Y11" s="17"/>
      <c r="AH11" s="15"/>
      <c r="AI11" s="15"/>
      <c r="AJ11" s="15"/>
      <c r="AK11" s="15"/>
      <c r="AL11" s="15"/>
    </row>
    <row r="12" spans="1:91" s="2" customFormat="1" x14ac:dyDescent="0.2">
      <c r="A12" s="7"/>
      <c r="B12" s="22">
        <v>37686</v>
      </c>
      <c r="C12" s="23">
        <v>2.16</v>
      </c>
      <c r="D12" s="23"/>
      <c r="E12" s="23"/>
      <c r="F12" s="23"/>
      <c r="G12" s="23"/>
      <c r="H12" s="14"/>
      <c r="I12" s="14"/>
      <c r="J12" s="14"/>
      <c r="K12" s="14"/>
      <c r="L12" s="15"/>
      <c r="M12" s="15"/>
      <c r="N12" s="14"/>
      <c r="O12" s="14"/>
      <c r="P12" s="14"/>
      <c r="Q12" s="14"/>
      <c r="R12" s="14"/>
      <c r="S12" s="15"/>
      <c r="T12" s="15"/>
      <c r="U12" s="15"/>
      <c r="V12" s="14"/>
      <c r="W12" s="14"/>
      <c r="X12" s="16"/>
      <c r="Y12" s="17"/>
      <c r="Z12" s="14"/>
      <c r="AA12" s="14"/>
      <c r="AB12" s="14"/>
      <c r="AC12" s="14"/>
      <c r="AD12" s="14"/>
      <c r="AE12" s="14"/>
      <c r="AF12" s="14"/>
      <c r="AG12" s="14"/>
      <c r="AH12" s="15"/>
      <c r="AI12" s="15"/>
      <c r="AJ12" s="15"/>
      <c r="AK12" s="15"/>
      <c r="AL12" s="15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</row>
    <row r="13" spans="1:91" s="2" customFormat="1" x14ac:dyDescent="0.2">
      <c r="A13" s="7"/>
      <c r="B13" s="22">
        <v>37693</v>
      </c>
      <c r="C13" s="23">
        <v>2.57</v>
      </c>
      <c r="D13" s="23"/>
      <c r="E13" s="23"/>
      <c r="F13" s="23"/>
      <c r="G13" s="23"/>
      <c r="H13" s="14"/>
      <c r="I13" s="14"/>
      <c r="J13" s="14"/>
      <c r="K13" s="14"/>
      <c r="L13" s="15"/>
      <c r="M13" s="15"/>
      <c r="N13" s="14"/>
      <c r="O13" s="14"/>
      <c r="P13" s="14"/>
      <c r="Q13" s="14"/>
      <c r="R13" s="14"/>
      <c r="S13" s="15"/>
      <c r="T13" s="15"/>
      <c r="U13" s="15"/>
      <c r="V13" s="14"/>
      <c r="W13" s="14"/>
      <c r="X13" s="16"/>
      <c r="Y13" s="17"/>
      <c r="Z13" s="14"/>
      <c r="AA13" s="14"/>
      <c r="AB13" s="14"/>
      <c r="AC13" s="14"/>
      <c r="AD13" s="14"/>
      <c r="AE13" s="14"/>
      <c r="AF13" s="14"/>
      <c r="AG13" s="14"/>
      <c r="AH13" s="15"/>
      <c r="AI13" s="15"/>
      <c r="AJ13" s="15"/>
      <c r="AK13" s="15"/>
      <c r="AL13" s="15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1:91" x14ac:dyDescent="0.2">
      <c r="A14" s="7"/>
      <c r="B14" s="22">
        <v>37696</v>
      </c>
      <c r="C14" s="23"/>
      <c r="D14" s="23"/>
      <c r="E14" s="23">
        <v>97.358000000000004</v>
      </c>
      <c r="F14" s="23">
        <v>0.93054999999999999</v>
      </c>
      <c r="G14" s="23">
        <v>2.3166554998527311</v>
      </c>
      <c r="H14" s="14">
        <f>(F14/1.18)+0.14</f>
        <v>0.92860169491525424</v>
      </c>
      <c r="I14" s="14"/>
      <c r="J14" s="14"/>
      <c r="K14" s="14">
        <v>707.3</v>
      </c>
      <c r="L14" s="14">
        <v>76.893000000000001</v>
      </c>
      <c r="M14" s="14">
        <v>88.358000000000004</v>
      </c>
      <c r="N14" s="14">
        <v>0.82015000000000005</v>
      </c>
      <c r="O14" s="14">
        <f t="shared" si="0"/>
        <v>0.83504237288135597</v>
      </c>
      <c r="P14" s="14"/>
      <c r="Q14" s="14"/>
      <c r="R14" s="14">
        <v>846.3</v>
      </c>
      <c r="S14" s="15">
        <v>59.694000000000003</v>
      </c>
      <c r="T14" s="15">
        <v>85.343999999999994</v>
      </c>
      <c r="U14" s="15">
        <v>0.71577999999999997</v>
      </c>
      <c r="V14" s="14">
        <f t="shared" si="1"/>
        <v>0.74659322033898312</v>
      </c>
      <c r="X14" s="16"/>
      <c r="Y14" s="17"/>
      <c r="AH14" s="15"/>
      <c r="AI14" s="15"/>
      <c r="AJ14" s="15"/>
      <c r="AK14" s="15"/>
      <c r="AL14" s="15"/>
    </row>
    <row r="15" spans="1:91" s="2" customFormat="1" x14ac:dyDescent="0.2">
      <c r="A15" s="7"/>
      <c r="B15" s="22">
        <v>37700</v>
      </c>
      <c r="C15" s="23">
        <v>2.73</v>
      </c>
      <c r="D15" s="23">
        <v>0.01</v>
      </c>
      <c r="E15" s="23"/>
      <c r="F15" s="23"/>
      <c r="G15" s="23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5"/>
      <c r="V15" s="14"/>
      <c r="W15" s="14"/>
      <c r="X15" s="16"/>
      <c r="Y15" s="17"/>
      <c r="Z15" s="14"/>
      <c r="AA15" s="14"/>
      <c r="AB15" s="14"/>
      <c r="AC15" s="14"/>
      <c r="AD15" s="14"/>
      <c r="AE15" s="14"/>
      <c r="AF15" s="14"/>
      <c r="AG15" s="14"/>
      <c r="AH15" s="15"/>
      <c r="AI15" s="15"/>
      <c r="AJ15" s="15"/>
      <c r="AK15" s="15"/>
      <c r="AL15" s="15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</row>
    <row r="16" spans="1:91" x14ac:dyDescent="0.2">
      <c r="A16" s="7"/>
      <c r="B16" s="22">
        <v>37707</v>
      </c>
      <c r="C16" s="23"/>
      <c r="D16" s="23"/>
      <c r="E16" s="23">
        <v>95.308000000000007</v>
      </c>
      <c r="F16" s="23">
        <v>0.91742000000000001</v>
      </c>
      <c r="G16" s="23">
        <v>2.1662502429226334</v>
      </c>
      <c r="H16" s="14">
        <f>(F16/1.18)+0.14</f>
        <v>0.91747457627118656</v>
      </c>
      <c r="I16" s="14"/>
      <c r="J16" s="14"/>
      <c r="K16" s="14">
        <v>775.2</v>
      </c>
      <c r="L16" s="14">
        <v>77.878</v>
      </c>
      <c r="M16" s="14">
        <v>90.308000000000007</v>
      </c>
      <c r="N16" s="14">
        <v>0.83611999999999997</v>
      </c>
      <c r="O16" s="14">
        <f t="shared" si="0"/>
        <v>0.84857627118644074</v>
      </c>
      <c r="P16" s="14"/>
      <c r="Q16" s="14"/>
      <c r="R16" s="14">
        <v>1002.8</v>
      </c>
      <c r="S16" s="15">
        <v>53.533999999999999</v>
      </c>
      <c r="T16" s="15">
        <v>76.242000000000004</v>
      </c>
      <c r="U16" s="15">
        <v>0.66035999999999995</v>
      </c>
      <c r="V16" s="14">
        <f t="shared" si="1"/>
        <v>0.69962711864406779</v>
      </c>
      <c r="X16" s="16"/>
      <c r="Y16" s="17"/>
      <c r="AH16" s="15"/>
      <c r="AI16" s="15"/>
      <c r="AJ16" s="15"/>
      <c r="AK16" s="15"/>
      <c r="AL16" s="15"/>
    </row>
    <row r="17" spans="1:91" s="2" customFormat="1" x14ac:dyDescent="0.2">
      <c r="A17" s="7"/>
      <c r="B17" s="22">
        <v>37708</v>
      </c>
      <c r="C17" s="23">
        <v>3.14</v>
      </c>
      <c r="D17" s="23">
        <v>0.15</v>
      </c>
      <c r="E17" s="23"/>
      <c r="F17" s="23"/>
      <c r="G17" s="2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5"/>
      <c r="U17" s="15"/>
      <c r="V17" s="14"/>
      <c r="W17" s="14"/>
      <c r="X17" s="16"/>
      <c r="Y17" s="17"/>
      <c r="Z17" s="14"/>
      <c r="AA17" s="14"/>
      <c r="AB17" s="14"/>
      <c r="AC17" s="14"/>
      <c r="AD17" s="14"/>
      <c r="AE17" s="14"/>
      <c r="AF17" s="14"/>
      <c r="AG17" s="14"/>
      <c r="AH17" s="15"/>
      <c r="AI17" s="15"/>
      <c r="AJ17" s="15"/>
      <c r="AK17" s="15"/>
      <c r="AL17" s="15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</row>
    <row r="18" spans="1:91" x14ac:dyDescent="0.2">
      <c r="A18" s="7"/>
      <c r="B18" s="22">
        <v>37714</v>
      </c>
      <c r="C18" s="23"/>
      <c r="D18" s="23"/>
      <c r="E18" s="23">
        <v>92.171999999999997</v>
      </c>
      <c r="F18" s="23">
        <v>0.88532</v>
      </c>
      <c r="G18" s="23">
        <v>1.8810246314511063</v>
      </c>
      <c r="H18" s="14">
        <f>(F18/1.18)+0.14</f>
        <v>0.89027118644067804</v>
      </c>
      <c r="I18" s="14"/>
      <c r="J18" s="14"/>
      <c r="K18" s="14">
        <v>872.8</v>
      </c>
      <c r="L18" s="14">
        <v>78.290999999999997</v>
      </c>
      <c r="M18" s="14">
        <v>86.171999999999997</v>
      </c>
      <c r="N18" s="14">
        <v>0.82843</v>
      </c>
      <c r="O18" s="14">
        <f t="shared" si="0"/>
        <v>0.84205932203389833</v>
      </c>
      <c r="P18" s="14"/>
      <c r="Q18" s="14"/>
      <c r="R18" s="14">
        <v>1307.3</v>
      </c>
      <c r="S18" s="15">
        <v>21.893999999999998</v>
      </c>
      <c r="T18" s="15">
        <v>41.018999999999998</v>
      </c>
      <c r="U18" s="15">
        <v>0.30324000000000001</v>
      </c>
      <c r="V18" s="14">
        <f t="shared" si="1"/>
        <v>0.39698305084745766</v>
      </c>
      <c r="X18" s="16"/>
      <c r="Y18" s="17"/>
      <c r="AH18" s="15"/>
      <c r="AI18" s="15"/>
      <c r="AJ18" s="15"/>
      <c r="AK18" s="15"/>
      <c r="AL18" s="15"/>
    </row>
    <row r="19" spans="1:91" s="2" customFormat="1" x14ac:dyDescent="0.2">
      <c r="A19" s="7"/>
      <c r="B19" s="22">
        <v>37718</v>
      </c>
      <c r="C19" s="23">
        <v>3.65</v>
      </c>
      <c r="D19" s="23">
        <v>0.87</v>
      </c>
      <c r="E19" s="23"/>
      <c r="F19" s="23"/>
      <c r="G19" s="2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4"/>
      <c r="W19" s="14"/>
      <c r="X19" s="16"/>
      <c r="Y19" s="17"/>
      <c r="Z19" s="14"/>
      <c r="AA19" s="14"/>
      <c r="AB19" s="14"/>
      <c r="AC19" s="14"/>
      <c r="AD19" s="14"/>
      <c r="AE19" s="14"/>
      <c r="AF19" s="14"/>
      <c r="AG19" s="14"/>
      <c r="AH19" s="15"/>
      <c r="AI19" s="15"/>
      <c r="AJ19" s="15"/>
      <c r="AK19" s="15"/>
      <c r="AL19" s="15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</row>
    <row r="20" spans="1:91" s="2" customFormat="1" x14ac:dyDescent="0.2">
      <c r="A20" s="7"/>
      <c r="B20" s="22">
        <v>37732</v>
      </c>
      <c r="C20" s="23">
        <v>3.97</v>
      </c>
      <c r="D20" s="23">
        <v>1.07</v>
      </c>
      <c r="E20" s="23"/>
      <c r="F20" s="23"/>
      <c r="G20" s="2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4"/>
      <c r="W20" s="14"/>
      <c r="X20" s="16"/>
      <c r="Y20" s="17"/>
      <c r="Z20" s="14"/>
      <c r="AA20" s="14"/>
      <c r="AB20" s="14"/>
      <c r="AC20" s="14"/>
      <c r="AD20" s="14"/>
      <c r="AE20" s="14"/>
      <c r="AF20" s="14"/>
      <c r="AG20" s="14"/>
      <c r="AH20" s="15"/>
      <c r="AI20" s="15"/>
      <c r="AJ20" s="15"/>
      <c r="AK20" s="15"/>
      <c r="AL20" s="15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</row>
    <row r="21" spans="1:91" s="2" customFormat="1" x14ac:dyDescent="0.2">
      <c r="A21" s="7"/>
      <c r="B21" s="22">
        <v>37740</v>
      </c>
      <c r="C21" s="23">
        <v>4.1500000000000004</v>
      </c>
      <c r="D21" s="23">
        <v>1.33</v>
      </c>
      <c r="E21" s="23"/>
      <c r="F21" s="23"/>
      <c r="G21" s="23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4"/>
      <c r="W21" s="14"/>
      <c r="X21" s="16"/>
      <c r="Y21" s="17"/>
      <c r="Z21" s="14"/>
      <c r="AA21" s="14"/>
      <c r="AB21" s="14"/>
      <c r="AC21" s="14"/>
      <c r="AD21" s="14"/>
      <c r="AE21" s="14"/>
      <c r="AF21" s="14"/>
      <c r="AG21" s="14"/>
      <c r="AH21" s="15"/>
      <c r="AI21" s="15"/>
      <c r="AJ21" s="15"/>
      <c r="AK21" s="15"/>
      <c r="AL21" s="15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</row>
    <row r="22" spans="1:91" s="2" customFormat="1" x14ac:dyDescent="0.2">
      <c r="A22" s="7"/>
      <c r="B22" s="22">
        <v>37744</v>
      </c>
      <c r="C22" s="23">
        <v>4.68</v>
      </c>
      <c r="D22" s="23">
        <v>1.75</v>
      </c>
      <c r="E22" s="23"/>
      <c r="F22" s="23"/>
      <c r="G22" s="2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4"/>
      <c r="W22" s="14"/>
      <c r="X22" s="16"/>
      <c r="Y22" s="17"/>
      <c r="Z22" s="14"/>
      <c r="AA22" s="14"/>
      <c r="AB22" s="14"/>
      <c r="AC22" s="14"/>
      <c r="AD22" s="14"/>
      <c r="AE22" s="14"/>
      <c r="AF22" s="14"/>
      <c r="AG22" s="14"/>
      <c r="AH22" s="15"/>
      <c r="AI22" s="15"/>
      <c r="AJ22" s="15"/>
      <c r="AK22" s="15"/>
      <c r="AL22" s="15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</row>
    <row r="23" spans="1:91" s="2" customFormat="1" x14ac:dyDescent="0.2">
      <c r="A23" s="7"/>
      <c r="B23" s="22">
        <v>37749</v>
      </c>
      <c r="C23" s="23">
        <v>5.08</v>
      </c>
      <c r="D23" s="23">
        <v>2.44</v>
      </c>
      <c r="E23" s="23"/>
      <c r="F23" s="23"/>
      <c r="G23" s="23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15"/>
      <c r="U23" s="15"/>
      <c r="V23" s="14"/>
      <c r="W23" s="14"/>
      <c r="X23" s="16"/>
      <c r="Y23" s="17"/>
      <c r="Z23" s="14"/>
      <c r="AA23" s="14"/>
      <c r="AB23" s="14"/>
      <c r="AC23" s="14"/>
      <c r="AD23" s="14"/>
      <c r="AE23" s="14"/>
      <c r="AF23" s="14"/>
      <c r="AG23" s="14"/>
      <c r="AH23" s="15"/>
      <c r="AI23" s="15"/>
      <c r="AJ23" s="15"/>
      <c r="AK23" s="15"/>
      <c r="AL23" s="15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</row>
    <row r="24" spans="1:91" x14ac:dyDescent="0.2">
      <c r="A24" s="7"/>
      <c r="B24" s="22">
        <v>37755</v>
      </c>
      <c r="C24" s="23"/>
      <c r="D24" s="23"/>
      <c r="E24" s="23">
        <v>17.222999999999999</v>
      </c>
      <c r="F24" s="23">
        <v>0.12161</v>
      </c>
      <c r="G24" s="23">
        <v>0.11262523415212866</v>
      </c>
      <c r="H24" s="14">
        <f>(F24/1.18)+0.14</f>
        <v>0.24305932203389832</v>
      </c>
      <c r="I24" s="14"/>
      <c r="J24" s="21"/>
      <c r="K24" s="14">
        <v>1403.2</v>
      </c>
      <c r="L24" s="14">
        <v>11.733000000000001</v>
      </c>
      <c r="M24" s="14">
        <v>19.222999999999999</v>
      </c>
      <c r="N24" s="14">
        <v>0.15110999999999999</v>
      </c>
      <c r="O24" s="14">
        <f t="shared" si="0"/>
        <v>0.26805932203389832</v>
      </c>
      <c r="P24" s="14"/>
      <c r="Q24" s="14"/>
      <c r="R24" s="14"/>
      <c r="S24" s="14"/>
      <c r="T24" s="14"/>
      <c r="U24" s="15"/>
      <c r="V24" s="15"/>
      <c r="X24" s="16"/>
      <c r="Y24" s="17"/>
      <c r="AH24" s="15"/>
      <c r="AI24" s="15"/>
      <c r="AJ24" s="15"/>
      <c r="AK24" s="15"/>
      <c r="AL24" s="15"/>
    </row>
    <row r="25" spans="1:91" x14ac:dyDescent="0.2">
      <c r="A25" s="7"/>
      <c r="B25" s="22">
        <v>37760</v>
      </c>
      <c r="C25" s="23">
        <v>6.11</v>
      </c>
      <c r="D25" s="23">
        <v>2.96</v>
      </c>
      <c r="G25" s="7"/>
      <c r="H25" s="7"/>
      <c r="I25" s="5"/>
      <c r="J25" s="7"/>
      <c r="K25" s="7"/>
      <c r="L25" s="7"/>
      <c r="M25" s="7"/>
      <c r="N25" s="7"/>
      <c r="O25" s="7"/>
      <c r="P25" s="5"/>
      <c r="Q25" s="5"/>
      <c r="R25" s="5"/>
      <c r="U25" s="3"/>
      <c r="V25" s="15"/>
      <c r="X25" s="16"/>
      <c r="Y25" s="17"/>
      <c r="AH25" s="15"/>
      <c r="AI25" s="15"/>
      <c r="AJ25" s="15"/>
      <c r="AK25" s="15"/>
      <c r="AL25" s="15"/>
    </row>
    <row r="26" spans="1:91" x14ac:dyDescent="0.2">
      <c r="A26" s="7"/>
      <c r="B26" s="22">
        <v>37768</v>
      </c>
      <c r="C26" s="23">
        <v>5.89</v>
      </c>
      <c r="D26" s="23">
        <v>2.87</v>
      </c>
      <c r="G26" s="7"/>
      <c r="H26" s="7"/>
      <c r="I26" s="5"/>
      <c r="J26" s="7"/>
      <c r="K26" s="7"/>
      <c r="L26" s="7"/>
      <c r="M26" s="7"/>
      <c r="N26" s="7"/>
      <c r="O26" s="7"/>
      <c r="P26" s="5"/>
      <c r="Q26" s="5"/>
      <c r="R26" s="5"/>
      <c r="U26" s="3"/>
      <c r="V26" s="15"/>
      <c r="X26" s="16"/>
      <c r="Y26" s="17"/>
      <c r="AH26" s="15"/>
      <c r="AI26" s="15"/>
      <c r="AJ26" s="15"/>
      <c r="AK26" s="15"/>
      <c r="AL26" s="15"/>
    </row>
    <row r="27" spans="1:91" x14ac:dyDescent="0.2">
      <c r="A27" s="7"/>
      <c r="B27" s="7"/>
      <c r="C27" s="7"/>
      <c r="G27" s="7"/>
      <c r="H27" s="7"/>
      <c r="I27" s="5"/>
      <c r="J27" s="7"/>
      <c r="K27" s="7"/>
      <c r="L27" s="7"/>
      <c r="M27" s="7"/>
      <c r="N27" s="7"/>
      <c r="O27" s="7"/>
      <c r="P27" s="5"/>
      <c r="Q27" s="5"/>
      <c r="R27" s="5"/>
      <c r="U27" s="3"/>
      <c r="V27" s="15"/>
      <c r="X27" s="16"/>
      <c r="Y27" s="17"/>
      <c r="AH27" s="15"/>
      <c r="AI27" s="15"/>
      <c r="AJ27" s="15"/>
      <c r="AK27" s="15"/>
      <c r="AL27" s="15"/>
    </row>
    <row r="28" spans="1:91" x14ac:dyDescent="0.2">
      <c r="A28" s="7"/>
      <c r="B28" s="7"/>
      <c r="C28" s="7"/>
      <c r="G28" s="7"/>
      <c r="H28" s="7"/>
      <c r="I28" s="5"/>
      <c r="J28" s="7"/>
      <c r="K28" s="7"/>
      <c r="L28" s="7"/>
      <c r="M28" s="7"/>
      <c r="N28" s="7"/>
      <c r="O28" s="7"/>
      <c r="P28" s="5"/>
      <c r="Q28" s="5"/>
      <c r="R28" s="5"/>
      <c r="U28" s="3"/>
      <c r="V28" s="15"/>
      <c r="X28" s="16"/>
      <c r="Y28" s="17"/>
    </row>
    <row r="29" spans="1:91" x14ac:dyDescent="0.2">
      <c r="I29" s="5"/>
      <c r="J29" s="2"/>
      <c r="K29" s="2"/>
      <c r="N29" s="2"/>
      <c r="O29" s="2"/>
      <c r="P29" s="2"/>
      <c r="Q29" s="2"/>
      <c r="R29" s="2"/>
      <c r="U29" s="2"/>
    </row>
  </sheetData>
  <mergeCells count="6">
    <mergeCell ref="AN1:AT1"/>
    <mergeCell ref="A1:H1"/>
    <mergeCell ref="J1:O1"/>
    <mergeCell ref="Q1:V1"/>
    <mergeCell ref="X1:AD1"/>
    <mergeCell ref="AF1:AL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V1</vt:lpstr>
      <vt:lpstr>V2</vt:lpstr>
      <vt:lpstr>V3</vt:lpstr>
      <vt:lpstr>V4</vt:lpstr>
      <vt:lpstr>V5</vt:lpstr>
      <vt:lpstr>V6</vt:lpstr>
      <vt:lpstr>2002-2003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Khabba</dc:creator>
  <cp:lastModifiedBy>Microsoft Office User</cp:lastModifiedBy>
  <dcterms:created xsi:type="dcterms:W3CDTF">2020-05-27T12:38:40Z</dcterms:created>
  <dcterms:modified xsi:type="dcterms:W3CDTF">2021-03-06T18:53:54Z</dcterms:modified>
</cp:coreProperties>
</file>