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ac/data/Field data/"/>
    </mc:Choice>
  </mc:AlternateContent>
  <xr:revisionPtr revIDLastSave="0" documentId="13_ncr:1_{BEDC8FF2-D938-844A-8096-4001F8563B0E}" xr6:coauthVersionLast="46" xr6:coauthVersionMax="46" xr10:uidLastSave="{00000000-0000-0000-0000-000000000000}"/>
  <bookViews>
    <workbookView xWindow="2240" yWindow="380" windowWidth="24120" windowHeight="12360" xr2:uid="{00000000-000D-0000-FFFF-FFFF00000000}"/>
  </bookViews>
  <sheets>
    <sheet name="F1-2002-2003_C3" sheetId="2" r:id="rId1"/>
    <sheet name="F2-2002-2003_C1" sheetId="1" r:id="rId2"/>
    <sheet name="F3-2002-2003_C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9" i="1" l="1"/>
  <c r="P2" i="2"/>
  <c r="O20" i="2"/>
  <c r="O21" i="2"/>
  <c r="O22" i="2"/>
  <c r="O23" i="2"/>
  <c r="O24" i="2"/>
  <c r="O25" i="2"/>
  <c r="O26" i="2"/>
  <c r="O38" i="2"/>
  <c r="O39" i="2"/>
  <c r="O43" i="2"/>
  <c r="O44" i="2"/>
  <c r="O45" i="2"/>
  <c r="O46" i="2"/>
  <c r="O53" i="2"/>
  <c r="O54" i="2"/>
  <c r="O55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4" i="2"/>
  <c r="O105" i="2"/>
  <c r="O106" i="2"/>
  <c r="O107" i="2"/>
  <c r="O108" i="2"/>
  <c r="O109" i="2"/>
  <c r="O111" i="2"/>
  <c r="O112" i="2"/>
  <c r="O113" i="2"/>
  <c r="O114" i="2"/>
  <c r="O115" i="2"/>
  <c r="O116" i="2"/>
  <c r="O19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2" i="2"/>
  <c r="P2" i="1"/>
  <c r="O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4" i="1"/>
  <c r="P145" i="1"/>
  <c r="P146" i="1"/>
  <c r="P147" i="1"/>
  <c r="P148" i="1"/>
  <c r="P149" i="1"/>
  <c r="P152" i="1"/>
  <c r="P153" i="1"/>
  <c r="P154" i="1"/>
  <c r="P155" i="1"/>
  <c r="P122" i="1"/>
  <c r="P118" i="1"/>
  <c r="P119" i="1"/>
  <c r="P117" i="1"/>
  <c r="P113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99" i="1"/>
  <c r="P93" i="1"/>
  <c r="P94" i="1"/>
  <c r="P95" i="1"/>
  <c r="P96" i="1"/>
  <c r="P92" i="1"/>
  <c r="O98" i="1"/>
  <c r="O114" i="1"/>
  <c r="O122" i="1"/>
  <c r="O127" i="1"/>
  <c r="O135" i="1"/>
  <c r="O155" i="1"/>
  <c r="N2" i="1"/>
  <c r="Q2" i="3"/>
  <c r="P2" i="3"/>
  <c r="O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80" i="3"/>
  <c r="P81" i="3"/>
  <c r="P82" i="3"/>
  <c r="P83" i="3"/>
  <c r="P84" i="3"/>
  <c r="P85" i="3"/>
  <c r="P86" i="3"/>
  <c r="P87" i="3"/>
  <c r="P9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M2" i="2"/>
  <c r="N2" i="3"/>
  <c r="L2" i="3" l="1"/>
  <c r="L2" i="1"/>
  <c r="K2" i="2"/>
  <c r="N89" i="1"/>
  <c r="N98" i="1"/>
  <c r="N114" i="1"/>
  <c r="N122" i="1"/>
  <c r="N127" i="1"/>
  <c r="N135" i="1"/>
  <c r="N155" i="1"/>
  <c r="I55" i="2"/>
  <c r="I11" i="2"/>
  <c r="J2" i="3"/>
  <c r="J43" i="3"/>
  <c r="J98" i="1"/>
  <c r="I3" i="2" l="1"/>
  <c r="I4" i="2"/>
  <c r="I5" i="2"/>
  <c r="I6" i="2"/>
  <c r="I7" i="2"/>
  <c r="I8" i="2"/>
  <c r="I9" i="2"/>
  <c r="I10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2" i="2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37" i="3"/>
  <c r="J38" i="3"/>
  <c r="J39" i="3"/>
  <c r="J40" i="3"/>
  <c r="J41" i="3"/>
  <c r="J42" i="3"/>
  <c r="J44" i="3"/>
  <c r="J45" i="3"/>
  <c r="J46" i="3"/>
  <c r="J47" i="3"/>
  <c r="J48" i="3"/>
  <c r="J49" i="3"/>
  <c r="J50" i="3"/>
  <c r="J51" i="3"/>
  <c r="J52" i="3"/>
  <c r="J53" i="3"/>
  <c r="J54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</calcChain>
</file>

<file path=xl/sharedStrings.xml><?xml version="1.0" encoding="utf-8"?>
<sst xmlns="http://schemas.openxmlformats.org/spreadsheetml/2006/main" count="47" uniqueCount="32">
  <si>
    <t>P+I</t>
  </si>
  <si>
    <t>ET0(mm)</t>
  </si>
  <si>
    <t>SM_5_Mes</t>
  </si>
  <si>
    <t>SM_10_Mes</t>
  </si>
  <si>
    <t>SM_20_Mes</t>
  </si>
  <si>
    <t>SM_30_Mes</t>
  </si>
  <si>
    <t>SM_50_Mes</t>
  </si>
  <si>
    <t>5cm-Meas</t>
  </si>
  <si>
    <t>10cm-Meas</t>
  </si>
  <si>
    <t>20cm-Meas</t>
  </si>
  <si>
    <t>30cm-Meas</t>
  </si>
  <si>
    <t>50cm-Meas</t>
  </si>
  <si>
    <t>5MES</t>
  </si>
  <si>
    <t>10MES</t>
  </si>
  <si>
    <t>20MES</t>
  </si>
  <si>
    <t>30MES</t>
  </si>
  <si>
    <t>50MES</t>
  </si>
  <si>
    <t>SM</t>
  </si>
  <si>
    <t>day</t>
  </si>
  <si>
    <t>Etmes</t>
  </si>
  <si>
    <t>R^2</t>
  </si>
  <si>
    <t>Estimee</t>
  </si>
  <si>
    <t>ET estimee</t>
  </si>
  <si>
    <t>ET_estimée</t>
  </si>
  <si>
    <t>SM_estimee</t>
  </si>
  <si>
    <t xml:space="preserve">                                                                                            </t>
  </si>
  <si>
    <t>R^2_ET</t>
  </si>
  <si>
    <t>R^2_SM</t>
  </si>
  <si>
    <t>SM_Estimee</t>
  </si>
  <si>
    <t>SM_mes</t>
  </si>
  <si>
    <t>RMSE_SM</t>
  </si>
  <si>
    <t>RMSE_ET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</si>
</sst>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yyyy\-mm\-dd"/>
    <numFmt numFmtId="166" formatCode="0.00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Fill="1"/>
    <xf numFmtId="165" fontId="2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166" fontId="0" fillId="0" borderId="0" xfId="0" applyNumberFormat="1"/>
    <xf numFmtId="164" fontId="2" fillId="0" borderId="0" xfId="0" applyNumberFormat="1" applyFont="1"/>
    <xf numFmtId="0" fontId="3" fillId="0" borderId="3" xfId="0" applyFont="1" applyFill="1" applyBorder="1" applyAlignment="1">
      <alignment horizontal="center" vertical="top"/>
    </xf>
    <xf numFmtId="0" fontId="4" fillId="0" borderId="0" xfId="0" applyFont="1"/>
    <xf numFmtId="0" fontId="3" fillId="0" borderId="2" xfId="0" applyFont="1" applyFill="1" applyBorder="1" applyAlignment="1">
      <alignment horizontal="center" vertical="top"/>
    </xf>
    <xf numFmtId="0" fontId="0" fillId="2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/>
              <a:t>ET</a:t>
            </a:r>
            <a:r>
              <a:rPr lang="fr-FR" baseline="0"/>
              <a:t> Field C3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'F1-2002-2003_C3'!$B$1</c:f>
              <c:strCache>
                <c:ptCount val="1"/>
                <c:pt idx="0">
                  <c:v>Etmes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'F1-2002-2003_C3'!$A$2:$A$130</c:f>
              <c:numCache>
                <c:formatCode>yyyy\-mm\-dd</c:formatCode>
                <c:ptCount val="129"/>
                <c:pt idx="0">
                  <c:v>37640</c:v>
                </c:pt>
                <c:pt idx="1">
                  <c:v>37641</c:v>
                </c:pt>
                <c:pt idx="2">
                  <c:v>37642</c:v>
                </c:pt>
                <c:pt idx="3">
                  <c:v>37643</c:v>
                </c:pt>
                <c:pt idx="4">
                  <c:v>37644</c:v>
                </c:pt>
                <c:pt idx="5">
                  <c:v>37645</c:v>
                </c:pt>
                <c:pt idx="6">
                  <c:v>37646</c:v>
                </c:pt>
                <c:pt idx="7">
                  <c:v>37647</c:v>
                </c:pt>
                <c:pt idx="8">
                  <c:v>37648</c:v>
                </c:pt>
                <c:pt idx="9">
                  <c:v>37649</c:v>
                </c:pt>
                <c:pt idx="10">
                  <c:v>37650</c:v>
                </c:pt>
                <c:pt idx="11">
                  <c:v>37651</c:v>
                </c:pt>
                <c:pt idx="12">
                  <c:v>37652</c:v>
                </c:pt>
                <c:pt idx="13">
                  <c:v>37653</c:v>
                </c:pt>
                <c:pt idx="14">
                  <c:v>37654</c:v>
                </c:pt>
                <c:pt idx="15">
                  <c:v>37655</c:v>
                </c:pt>
                <c:pt idx="16">
                  <c:v>37656</c:v>
                </c:pt>
                <c:pt idx="17">
                  <c:v>37657</c:v>
                </c:pt>
                <c:pt idx="18">
                  <c:v>37658</c:v>
                </c:pt>
                <c:pt idx="19">
                  <c:v>37659</c:v>
                </c:pt>
                <c:pt idx="20">
                  <c:v>37660</c:v>
                </c:pt>
                <c:pt idx="21">
                  <c:v>37661</c:v>
                </c:pt>
                <c:pt idx="22">
                  <c:v>37662</c:v>
                </c:pt>
                <c:pt idx="23">
                  <c:v>37663</c:v>
                </c:pt>
                <c:pt idx="24">
                  <c:v>37664</c:v>
                </c:pt>
                <c:pt idx="25">
                  <c:v>37665</c:v>
                </c:pt>
                <c:pt idx="26">
                  <c:v>37666</c:v>
                </c:pt>
                <c:pt idx="27">
                  <c:v>37667</c:v>
                </c:pt>
                <c:pt idx="28">
                  <c:v>37668</c:v>
                </c:pt>
                <c:pt idx="29">
                  <c:v>37669</c:v>
                </c:pt>
                <c:pt idx="30">
                  <c:v>37670</c:v>
                </c:pt>
                <c:pt idx="31">
                  <c:v>37671</c:v>
                </c:pt>
                <c:pt idx="32">
                  <c:v>37672</c:v>
                </c:pt>
                <c:pt idx="33">
                  <c:v>37673</c:v>
                </c:pt>
                <c:pt idx="34">
                  <c:v>37674</c:v>
                </c:pt>
                <c:pt idx="35">
                  <c:v>37675</c:v>
                </c:pt>
                <c:pt idx="36">
                  <c:v>37676</c:v>
                </c:pt>
                <c:pt idx="37">
                  <c:v>37677</c:v>
                </c:pt>
                <c:pt idx="38">
                  <c:v>37678</c:v>
                </c:pt>
                <c:pt idx="39">
                  <c:v>37679</c:v>
                </c:pt>
                <c:pt idx="40">
                  <c:v>37680</c:v>
                </c:pt>
                <c:pt idx="41">
                  <c:v>37681</c:v>
                </c:pt>
                <c:pt idx="42">
                  <c:v>37682</c:v>
                </c:pt>
                <c:pt idx="43">
                  <c:v>37683</c:v>
                </c:pt>
                <c:pt idx="44">
                  <c:v>37684</c:v>
                </c:pt>
                <c:pt idx="45">
                  <c:v>37685</c:v>
                </c:pt>
                <c:pt idx="46">
                  <c:v>37686</c:v>
                </c:pt>
                <c:pt idx="47">
                  <c:v>37687</c:v>
                </c:pt>
                <c:pt idx="48">
                  <c:v>37688</c:v>
                </c:pt>
                <c:pt idx="49">
                  <c:v>37689</c:v>
                </c:pt>
                <c:pt idx="50">
                  <c:v>37690</c:v>
                </c:pt>
                <c:pt idx="51">
                  <c:v>37691</c:v>
                </c:pt>
                <c:pt idx="52">
                  <c:v>37692</c:v>
                </c:pt>
                <c:pt idx="53">
                  <c:v>37693</c:v>
                </c:pt>
                <c:pt idx="54">
                  <c:v>37694</c:v>
                </c:pt>
                <c:pt idx="55">
                  <c:v>37695</c:v>
                </c:pt>
                <c:pt idx="56">
                  <c:v>37696</c:v>
                </c:pt>
                <c:pt idx="57">
                  <c:v>37697</c:v>
                </c:pt>
                <c:pt idx="58">
                  <c:v>37698</c:v>
                </c:pt>
                <c:pt idx="59">
                  <c:v>37699</c:v>
                </c:pt>
                <c:pt idx="60">
                  <c:v>37700</c:v>
                </c:pt>
                <c:pt idx="61">
                  <c:v>37701</c:v>
                </c:pt>
                <c:pt idx="62">
                  <c:v>37702</c:v>
                </c:pt>
                <c:pt idx="63">
                  <c:v>37703</c:v>
                </c:pt>
                <c:pt idx="64">
                  <c:v>37704</c:v>
                </c:pt>
                <c:pt idx="65">
                  <c:v>37705</c:v>
                </c:pt>
                <c:pt idx="66">
                  <c:v>37706</c:v>
                </c:pt>
                <c:pt idx="67">
                  <c:v>37707</c:v>
                </c:pt>
                <c:pt idx="68">
                  <c:v>37708</c:v>
                </c:pt>
                <c:pt idx="69">
                  <c:v>37709</c:v>
                </c:pt>
                <c:pt idx="70">
                  <c:v>37710</c:v>
                </c:pt>
                <c:pt idx="71">
                  <c:v>37711</c:v>
                </c:pt>
                <c:pt idx="72">
                  <c:v>37712</c:v>
                </c:pt>
                <c:pt idx="73">
                  <c:v>37713</c:v>
                </c:pt>
                <c:pt idx="74">
                  <c:v>37714</c:v>
                </c:pt>
                <c:pt idx="75">
                  <c:v>37715</c:v>
                </c:pt>
                <c:pt idx="76">
                  <c:v>37716</c:v>
                </c:pt>
                <c:pt idx="77">
                  <c:v>37717</c:v>
                </c:pt>
                <c:pt idx="78">
                  <c:v>37718</c:v>
                </c:pt>
                <c:pt idx="79">
                  <c:v>37719</c:v>
                </c:pt>
                <c:pt idx="80">
                  <c:v>37720</c:v>
                </c:pt>
                <c:pt idx="81">
                  <c:v>37721</c:v>
                </c:pt>
                <c:pt idx="82">
                  <c:v>37722</c:v>
                </c:pt>
                <c:pt idx="83">
                  <c:v>37723</c:v>
                </c:pt>
                <c:pt idx="84">
                  <c:v>37724</c:v>
                </c:pt>
                <c:pt idx="85">
                  <c:v>37725</c:v>
                </c:pt>
                <c:pt idx="86">
                  <c:v>37726</c:v>
                </c:pt>
                <c:pt idx="87">
                  <c:v>37727</c:v>
                </c:pt>
                <c:pt idx="88">
                  <c:v>37728</c:v>
                </c:pt>
                <c:pt idx="89">
                  <c:v>37729</c:v>
                </c:pt>
                <c:pt idx="90">
                  <c:v>37730</c:v>
                </c:pt>
                <c:pt idx="91">
                  <c:v>37731</c:v>
                </c:pt>
                <c:pt idx="92">
                  <c:v>37732</c:v>
                </c:pt>
                <c:pt idx="93">
                  <c:v>37733</c:v>
                </c:pt>
                <c:pt idx="94">
                  <c:v>37734</c:v>
                </c:pt>
                <c:pt idx="95">
                  <c:v>37735</c:v>
                </c:pt>
                <c:pt idx="96">
                  <c:v>37736</c:v>
                </c:pt>
                <c:pt idx="97">
                  <c:v>37737</c:v>
                </c:pt>
                <c:pt idx="98">
                  <c:v>37738</c:v>
                </c:pt>
                <c:pt idx="99">
                  <c:v>37739</c:v>
                </c:pt>
                <c:pt idx="100">
                  <c:v>37740</c:v>
                </c:pt>
                <c:pt idx="101">
                  <c:v>37741</c:v>
                </c:pt>
                <c:pt idx="102">
                  <c:v>37742</c:v>
                </c:pt>
                <c:pt idx="103">
                  <c:v>37743</c:v>
                </c:pt>
                <c:pt idx="104">
                  <c:v>37744</c:v>
                </c:pt>
                <c:pt idx="105">
                  <c:v>37745</c:v>
                </c:pt>
                <c:pt idx="106">
                  <c:v>37746</c:v>
                </c:pt>
                <c:pt idx="107">
                  <c:v>37747</c:v>
                </c:pt>
                <c:pt idx="108">
                  <c:v>37748</c:v>
                </c:pt>
                <c:pt idx="109">
                  <c:v>37749</c:v>
                </c:pt>
                <c:pt idx="110">
                  <c:v>37750</c:v>
                </c:pt>
                <c:pt idx="111">
                  <c:v>37751</c:v>
                </c:pt>
                <c:pt idx="112">
                  <c:v>37752</c:v>
                </c:pt>
                <c:pt idx="113">
                  <c:v>37753</c:v>
                </c:pt>
                <c:pt idx="114">
                  <c:v>37754</c:v>
                </c:pt>
                <c:pt idx="115">
                  <c:v>37755</c:v>
                </c:pt>
                <c:pt idx="116">
                  <c:v>37756</c:v>
                </c:pt>
                <c:pt idx="117">
                  <c:v>37757</c:v>
                </c:pt>
                <c:pt idx="118">
                  <c:v>37758</c:v>
                </c:pt>
                <c:pt idx="119">
                  <c:v>37759</c:v>
                </c:pt>
                <c:pt idx="120">
                  <c:v>37760</c:v>
                </c:pt>
                <c:pt idx="121">
                  <c:v>37761</c:v>
                </c:pt>
                <c:pt idx="122">
                  <c:v>37762</c:v>
                </c:pt>
                <c:pt idx="123">
                  <c:v>37763</c:v>
                </c:pt>
                <c:pt idx="124">
                  <c:v>37764</c:v>
                </c:pt>
                <c:pt idx="125">
                  <c:v>37765</c:v>
                </c:pt>
                <c:pt idx="126">
                  <c:v>37766</c:v>
                </c:pt>
                <c:pt idx="127">
                  <c:v>37767</c:v>
                </c:pt>
                <c:pt idx="128">
                  <c:v>37768</c:v>
                </c:pt>
              </c:numCache>
            </c:numRef>
          </c:xVal>
          <c:yVal>
            <c:numRef>
              <c:f>'F1-2002-2003_C3'!$B$2:$B$130</c:f>
              <c:numCache>
                <c:formatCode>General</c:formatCode>
                <c:ptCount val="129"/>
                <c:pt idx="17">
                  <c:v>0.252</c:v>
                </c:pt>
                <c:pt idx="18">
                  <c:v>0.246</c:v>
                </c:pt>
                <c:pt idx="19">
                  <c:v>0.23500000000000001</c:v>
                </c:pt>
                <c:pt idx="20">
                  <c:v>0.20200000000000001</c:v>
                </c:pt>
                <c:pt idx="21">
                  <c:v>0.27999999999999997</c:v>
                </c:pt>
                <c:pt idx="22">
                  <c:v>0.24300000000000002</c:v>
                </c:pt>
                <c:pt idx="23">
                  <c:v>0.217</c:v>
                </c:pt>
                <c:pt idx="24">
                  <c:v>0.19900000000000001</c:v>
                </c:pt>
                <c:pt idx="36">
                  <c:v>0.14299999999999999</c:v>
                </c:pt>
                <c:pt idx="37">
                  <c:v>0.16000000000000003</c:v>
                </c:pt>
                <c:pt idx="41">
                  <c:v>0.22599999999999998</c:v>
                </c:pt>
                <c:pt idx="42">
                  <c:v>0.22799999999999998</c:v>
                </c:pt>
                <c:pt idx="43">
                  <c:v>0.22000000000000003</c:v>
                </c:pt>
                <c:pt idx="44">
                  <c:v>0.22000000000000003</c:v>
                </c:pt>
                <c:pt idx="51">
                  <c:v>0.26600000000000001</c:v>
                </c:pt>
                <c:pt idx="52">
                  <c:v>0.29599999999999999</c:v>
                </c:pt>
                <c:pt idx="53">
                  <c:v>0.20800000000000002</c:v>
                </c:pt>
                <c:pt idx="68">
                  <c:v>0.31600000000000006</c:v>
                </c:pt>
                <c:pt idx="69">
                  <c:v>0.36800000000000005</c:v>
                </c:pt>
                <c:pt idx="70">
                  <c:v>0.38900000000000001</c:v>
                </c:pt>
                <c:pt idx="71">
                  <c:v>0.49299999999999999</c:v>
                </c:pt>
                <c:pt idx="72">
                  <c:v>0.45599999999999996</c:v>
                </c:pt>
                <c:pt idx="73">
                  <c:v>0.42400000000000004</c:v>
                </c:pt>
                <c:pt idx="74">
                  <c:v>0.41500000000000004</c:v>
                </c:pt>
                <c:pt idx="75">
                  <c:v>0.4</c:v>
                </c:pt>
                <c:pt idx="76">
                  <c:v>0.35299999999999998</c:v>
                </c:pt>
                <c:pt idx="77">
                  <c:v>0.375</c:v>
                </c:pt>
                <c:pt idx="78">
                  <c:v>0.30099999999999999</c:v>
                </c:pt>
                <c:pt idx="79">
                  <c:v>0.23300000000000001</c:v>
                </c:pt>
                <c:pt idx="80">
                  <c:v>0.26200000000000001</c:v>
                </c:pt>
                <c:pt idx="81">
                  <c:v>0.35899999999999999</c:v>
                </c:pt>
                <c:pt idx="82">
                  <c:v>0.44100000000000006</c:v>
                </c:pt>
                <c:pt idx="83">
                  <c:v>0.434</c:v>
                </c:pt>
                <c:pt idx="84">
                  <c:v>0.36800000000000005</c:v>
                </c:pt>
                <c:pt idx="85">
                  <c:v>0.28500000000000003</c:v>
                </c:pt>
                <c:pt idx="86">
                  <c:v>0.438</c:v>
                </c:pt>
                <c:pt idx="87">
                  <c:v>0.45</c:v>
                </c:pt>
                <c:pt idx="88">
                  <c:v>0.41700000000000004</c:v>
                </c:pt>
                <c:pt idx="89">
                  <c:v>0.27599999999999997</c:v>
                </c:pt>
                <c:pt idx="90">
                  <c:v>0.46900000000000008</c:v>
                </c:pt>
                <c:pt idx="91">
                  <c:v>0.48399999999999999</c:v>
                </c:pt>
                <c:pt idx="92">
                  <c:v>0.47300000000000009</c:v>
                </c:pt>
                <c:pt idx="93">
                  <c:v>0.47199999999999998</c:v>
                </c:pt>
                <c:pt idx="94">
                  <c:v>0.40400000000000003</c:v>
                </c:pt>
                <c:pt idx="95">
                  <c:v>0.49500000000000005</c:v>
                </c:pt>
                <c:pt idx="96">
                  <c:v>0.46100000000000008</c:v>
                </c:pt>
                <c:pt idx="97">
                  <c:v>0.59000000000000008</c:v>
                </c:pt>
                <c:pt idx="98">
                  <c:v>0.625</c:v>
                </c:pt>
                <c:pt idx="99">
                  <c:v>0.54900000000000004</c:v>
                </c:pt>
                <c:pt idx="100">
                  <c:v>0.315</c:v>
                </c:pt>
                <c:pt idx="102">
                  <c:v>0.36499999999999999</c:v>
                </c:pt>
                <c:pt idx="103">
                  <c:v>0.40199999999999997</c:v>
                </c:pt>
                <c:pt idx="104">
                  <c:v>0.46700000000000003</c:v>
                </c:pt>
                <c:pt idx="105">
                  <c:v>0.41399999999999998</c:v>
                </c:pt>
                <c:pt idx="106">
                  <c:v>0.39700000000000002</c:v>
                </c:pt>
                <c:pt idx="107">
                  <c:v>0.39400000000000002</c:v>
                </c:pt>
                <c:pt idx="109">
                  <c:v>0.36299999999999999</c:v>
                </c:pt>
                <c:pt idx="110">
                  <c:v>0.35699999999999998</c:v>
                </c:pt>
                <c:pt idx="111">
                  <c:v>0.34300000000000003</c:v>
                </c:pt>
                <c:pt idx="112">
                  <c:v>0.33800000000000002</c:v>
                </c:pt>
                <c:pt idx="113">
                  <c:v>0.32900000000000001</c:v>
                </c:pt>
                <c:pt idx="114">
                  <c:v>0.32000000000000006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A9-F146-8550-A3BF46C37C65}"/>
            </c:ext>
          </c:extLst>
        </c:ser>
        <c:ser>
          <c:idx val="1"/>
          <c:order val="1"/>
          <c:tx>
            <c:strRef>
              <c:f>'F1-2002-2003_C3'!$C$1</c:f>
              <c:strCache>
                <c:ptCount val="1"/>
                <c:pt idx="0">
                  <c:v>Estimee</c:v>
                </c:pt>
              </c:strCache>
            </c:strRef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'F1-2002-2003_C3'!$A$2:$A$130</c:f>
              <c:numCache>
                <c:formatCode>yyyy\-mm\-dd</c:formatCode>
                <c:ptCount val="129"/>
                <c:pt idx="0">
                  <c:v>37640</c:v>
                </c:pt>
                <c:pt idx="1">
                  <c:v>37641</c:v>
                </c:pt>
                <c:pt idx="2">
                  <c:v>37642</c:v>
                </c:pt>
                <c:pt idx="3">
                  <c:v>37643</c:v>
                </c:pt>
                <c:pt idx="4">
                  <c:v>37644</c:v>
                </c:pt>
                <c:pt idx="5">
                  <c:v>37645</c:v>
                </c:pt>
                <c:pt idx="6">
                  <c:v>37646</c:v>
                </c:pt>
                <c:pt idx="7">
                  <c:v>37647</c:v>
                </c:pt>
                <c:pt idx="8">
                  <c:v>37648</c:v>
                </c:pt>
                <c:pt idx="9">
                  <c:v>37649</c:v>
                </c:pt>
                <c:pt idx="10">
                  <c:v>37650</c:v>
                </c:pt>
                <c:pt idx="11">
                  <c:v>37651</c:v>
                </c:pt>
                <c:pt idx="12">
                  <c:v>37652</c:v>
                </c:pt>
                <c:pt idx="13">
                  <c:v>37653</c:v>
                </c:pt>
                <c:pt idx="14">
                  <c:v>37654</c:v>
                </c:pt>
                <c:pt idx="15">
                  <c:v>37655</c:v>
                </c:pt>
                <c:pt idx="16">
                  <c:v>37656</c:v>
                </c:pt>
                <c:pt idx="17">
                  <c:v>37657</c:v>
                </c:pt>
                <c:pt idx="18">
                  <c:v>37658</c:v>
                </c:pt>
                <c:pt idx="19">
                  <c:v>37659</c:v>
                </c:pt>
                <c:pt idx="20">
                  <c:v>37660</c:v>
                </c:pt>
                <c:pt idx="21">
                  <c:v>37661</c:v>
                </c:pt>
                <c:pt idx="22">
                  <c:v>37662</c:v>
                </c:pt>
                <c:pt idx="23">
                  <c:v>37663</c:v>
                </c:pt>
                <c:pt idx="24">
                  <c:v>37664</c:v>
                </c:pt>
                <c:pt idx="25">
                  <c:v>37665</c:v>
                </c:pt>
                <c:pt idx="26">
                  <c:v>37666</c:v>
                </c:pt>
                <c:pt idx="27">
                  <c:v>37667</c:v>
                </c:pt>
                <c:pt idx="28">
                  <c:v>37668</c:v>
                </c:pt>
                <c:pt idx="29">
                  <c:v>37669</c:v>
                </c:pt>
                <c:pt idx="30">
                  <c:v>37670</c:v>
                </c:pt>
                <c:pt idx="31">
                  <c:v>37671</c:v>
                </c:pt>
                <c:pt idx="32">
                  <c:v>37672</c:v>
                </c:pt>
                <c:pt idx="33">
                  <c:v>37673</c:v>
                </c:pt>
                <c:pt idx="34">
                  <c:v>37674</c:v>
                </c:pt>
                <c:pt idx="35">
                  <c:v>37675</c:v>
                </c:pt>
                <c:pt idx="36">
                  <c:v>37676</c:v>
                </c:pt>
                <c:pt idx="37">
                  <c:v>37677</c:v>
                </c:pt>
                <c:pt idx="38">
                  <c:v>37678</c:v>
                </c:pt>
                <c:pt idx="39">
                  <c:v>37679</c:v>
                </c:pt>
                <c:pt idx="40">
                  <c:v>37680</c:v>
                </c:pt>
                <c:pt idx="41">
                  <c:v>37681</c:v>
                </c:pt>
                <c:pt idx="42">
                  <c:v>37682</c:v>
                </c:pt>
                <c:pt idx="43">
                  <c:v>37683</c:v>
                </c:pt>
                <c:pt idx="44">
                  <c:v>37684</c:v>
                </c:pt>
                <c:pt idx="45">
                  <c:v>37685</c:v>
                </c:pt>
                <c:pt idx="46">
                  <c:v>37686</c:v>
                </c:pt>
                <c:pt idx="47">
                  <c:v>37687</c:v>
                </c:pt>
                <c:pt idx="48">
                  <c:v>37688</c:v>
                </c:pt>
                <c:pt idx="49">
                  <c:v>37689</c:v>
                </c:pt>
                <c:pt idx="50">
                  <c:v>37690</c:v>
                </c:pt>
                <c:pt idx="51">
                  <c:v>37691</c:v>
                </c:pt>
                <c:pt idx="52">
                  <c:v>37692</c:v>
                </c:pt>
                <c:pt idx="53">
                  <c:v>37693</c:v>
                </c:pt>
                <c:pt idx="54">
                  <c:v>37694</c:v>
                </c:pt>
                <c:pt idx="55">
                  <c:v>37695</c:v>
                </c:pt>
                <c:pt idx="56">
                  <c:v>37696</c:v>
                </c:pt>
                <c:pt idx="57">
                  <c:v>37697</c:v>
                </c:pt>
                <c:pt idx="58">
                  <c:v>37698</c:v>
                </c:pt>
                <c:pt idx="59">
                  <c:v>37699</c:v>
                </c:pt>
                <c:pt idx="60">
                  <c:v>37700</c:v>
                </c:pt>
                <c:pt idx="61">
                  <c:v>37701</c:v>
                </c:pt>
                <c:pt idx="62">
                  <c:v>37702</c:v>
                </c:pt>
                <c:pt idx="63">
                  <c:v>37703</c:v>
                </c:pt>
                <c:pt idx="64">
                  <c:v>37704</c:v>
                </c:pt>
                <c:pt idx="65">
                  <c:v>37705</c:v>
                </c:pt>
                <c:pt idx="66">
                  <c:v>37706</c:v>
                </c:pt>
                <c:pt idx="67">
                  <c:v>37707</c:v>
                </c:pt>
                <c:pt idx="68">
                  <c:v>37708</c:v>
                </c:pt>
                <c:pt idx="69">
                  <c:v>37709</c:v>
                </c:pt>
                <c:pt idx="70">
                  <c:v>37710</c:v>
                </c:pt>
                <c:pt idx="71">
                  <c:v>37711</c:v>
                </c:pt>
                <c:pt idx="72">
                  <c:v>37712</c:v>
                </c:pt>
                <c:pt idx="73">
                  <c:v>37713</c:v>
                </c:pt>
                <c:pt idx="74">
                  <c:v>37714</c:v>
                </c:pt>
                <c:pt idx="75">
                  <c:v>37715</c:v>
                </c:pt>
                <c:pt idx="76">
                  <c:v>37716</c:v>
                </c:pt>
                <c:pt idx="77">
                  <c:v>37717</c:v>
                </c:pt>
                <c:pt idx="78">
                  <c:v>37718</c:v>
                </c:pt>
                <c:pt idx="79">
                  <c:v>37719</c:v>
                </c:pt>
                <c:pt idx="80">
                  <c:v>37720</c:v>
                </c:pt>
                <c:pt idx="81">
                  <c:v>37721</c:v>
                </c:pt>
                <c:pt idx="82">
                  <c:v>37722</c:v>
                </c:pt>
                <c:pt idx="83">
                  <c:v>37723</c:v>
                </c:pt>
                <c:pt idx="84">
                  <c:v>37724</c:v>
                </c:pt>
                <c:pt idx="85">
                  <c:v>37725</c:v>
                </c:pt>
                <c:pt idx="86">
                  <c:v>37726</c:v>
                </c:pt>
                <c:pt idx="87">
                  <c:v>37727</c:v>
                </c:pt>
                <c:pt idx="88">
                  <c:v>37728</c:v>
                </c:pt>
                <c:pt idx="89">
                  <c:v>37729</c:v>
                </c:pt>
                <c:pt idx="90">
                  <c:v>37730</c:v>
                </c:pt>
                <c:pt idx="91">
                  <c:v>37731</c:v>
                </c:pt>
                <c:pt idx="92">
                  <c:v>37732</c:v>
                </c:pt>
                <c:pt idx="93">
                  <c:v>37733</c:v>
                </c:pt>
                <c:pt idx="94">
                  <c:v>37734</c:v>
                </c:pt>
                <c:pt idx="95">
                  <c:v>37735</c:v>
                </c:pt>
                <c:pt idx="96">
                  <c:v>37736</c:v>
                </c:pt>
                <c:pt idx="97">
                  <c:v>37737</c:v>
                </c:pt>
                <c:pt idx="98">
                  <c:v>37738</c:v>
                </c:pt>
                <c:pt idx="99">
                  <c:v>37739</c:v>
                </c:pt>
                <c:pt idx="100">
                  <c:v>37740</c:v>
                </c:pt>
                <c:pt idx="101">
                  <c:v>37741</c:v>
                </c:pt>
                <c:pt idx="102">
                  <c:v>37742</c:v>
                </c:pt>
                <c:pt idx="103">
                  <c:v>37743</c:v>
                </c:pt>
                <c:pt idx="104">
                  <c:v>37744</c:v>
                </c:pt>
                <c:pt idx="105">
                  <c:v>37745</c:v>
                </c:pt>
                <c:pt idx="106">
                  <c:v>37746</c:v>
                </c:pt>
                <c:pt idx="107">
                  <c:v>37747</c:v>
                </c:pt>
                <c:pt idx="108">
                  <c:v>37748</c:v>
                </c:pt>
                <c:pt idx="109">
                  <c:v>37749</c:v>
                </c:pt>
                <c:pt idx="110">
                  <c:v>37750</c:v>
                </c:pt>
                <c:pt idx="111">
                  <c:v>37751</c:v>
                </c:pt>
                <c:pt idx="112">
                  <c:v>37752</c:v>
                </c:pt>
                <c:pt idx="113">
                  <c:v>37753</c:v>
                </c:pt>
                <c:pt idx="114">
                  <c:v>37754</c:v>
                </c:pt>
                <c:pt idx="115">
                  <c:v>37755</c:v>
                </c:pt>
                <c:pt idx="116">
                  <c:v>37756</c:v>
                </c:pt>
                <c:pt idx="117">
                  <c:v>37757</c:v>
                </c:pt>
                <c:pt idx="118">
                  <c:v>37758</c:v>
                </c:pt>
                <c:pt idx="119">
                  <c:v>37759</c:v>
                </c:pt>
                <c:pt idx="120">
                  <c:v>37760</c:v>
                </c:pt>
                <c:pt idx="121">
                  <c:v>37761</c:v>
                </c:pt>
                <c:pt idx="122">
                  <c:v>37762</c:v>
                </c:pt>
                <c:pt idx="123">
                  <c:v>37763</c:v>
                </c:pt>
                <c:pt idx="124">
                  <c:v>37764</c:v>
                </c:pt>
                <c:pt idx="125">
                  <c:v>37765</c:v>
                </c:pt>
                <c:pt idx="126">
                  <c:v>37766</c:v>
                </c:pt>
                <c:pt idx="127">
                  <c:v>37767</c:v>
                </c:pt>
                <c:pt idx="128">
                  <c:v>37768</c:v>
                </c:pt>
              </c:numCache>
            </c:numRef>
          </c:xVal>
          <c:yVal>
            <c:numRef>
              <c:f>'F1-2002-2003_C3'!$C$2:$C$130</c:f>
              <c:numCache>
                <c:formatCode>General</c:formatCode>
                <c:ptCount val="129"/>
                <c:pt idx="0">
                  <c:v>2.9601006434270417E-2</c:v>
                </c:pt>
                <c:pt idx="1">
                  <c:v>1.9836921863725602E-2</c:v>
                </c:pt>
                <c:pt idx="2">
                  <c:v>9.1937707370524299E-3</c:v>
                </c:pt>
                <c:pt idx="3">
                  <c:v>1.2789088246672317E-2</c:v>
                </c:pt>
                <c:pt idx="4">
                  <c:v>2.6799091671671219E-2</c:v>
                </c:pt>
                <c:pt idx="5">
                  <c:v>0.1066557230060413</c:v>
                </c:pt>
                <c:pt idx="6">
                  <c:v>5.6913194851507559E-2</c:v>
                </c:pt>
                <c:pt idx="7">
                  <c:v>2.9173527128485484E-2</c:v>
                </c:pt>
                <c:pt idx="8">
                  <c:v>2.1047258649876728E-2</c:v>
                </c:pt>
                <c:pt idx="9">
                  <c:v>2.5789414777821887E-2</c:v>
                </c:pt>
                <c:pt idx="10">
                  <c:v>1.7140414617646017E-2</c:v>
                </c:pt>
                <c:pt idx="11">
                  <c:v>1.5371004517180221E-2</c:v>
                </c:pt>
                <c:pt idx="12">
                  <c:v>2.0568224321426055E-2</c:v>
                </c:pt>
                <c:pt idx="13">
                  <c:v>1.6547179595297924E-2</c:v>
                </c:pt>
                <c:pt idx="14">
                  <c:v>0.1738213790647232</c:v>
                </c:pt>
                <c:pt idx="15">
                  <c:v>6.6747723241620691E-2</c:v>
                </c:pt>
                <c:pt idx="16">
                  <c:v>3.293608349796584E-2</c:v>
                </c:pt>
                <c:pt idx="17">
                  <c:v>4.3598943988405081E-2</c:v>
                </c:pt>
                <c:pt idx="18">
                  <c:v>3.6181114580595142E-2</c:v>
                </c:pt>
                <c:pt idx="19">
                  <c:v>3.9565761359553461E-2</c:v>
                </c:pt>
                <c:pt idx="20">
                  <c:v>2.1006990798998135E-2</c:v>
                </c:pt>
                <c:pt idx="21">
                  <c:v>4.19939431271657E-2</c:v>
                </c:pt>
                <c:pt idx="22">
                  <c:v>5.3727997798966406E-2</c:v>
                </c:pt>
                <c:pt idx="23">
                  <c:v>4.5627510780090391E-2</c:v>
                </c:pt>
                <c:pt idx="24">
                  <c:v>4.9460752494255272E-2</c:v>
                </c:pt>
                <c:pt idx="25">
                  <c:v>4.6312487834148416E-2</c:v>
                </c:pt>
                <c:pt idx="26">
                  <c:v>2.3445728836287309E-2</c:v>
                </c:pt>
                <c:pt idx="27">
                  <c:v>1.2656305539679986E-2</c:v>
                </c:pt>
                <c:pt idx="28">
                  <c:v>0.13598396278977817</c:v>
                </c:pt>
                <c:pt idx="29">
                  <c:v>4.2045073224651758E-2</c:v>
                </c:pt>
                <c:pt idx="30">
                  <c:v>5.1572597940175477E-2</c:v>
                </c:pt>
                <c:pt idx="31">
                  <c:v>2.3379588884422681E-2</c:v>
                </c:pt>
                <c:pt idx="32">
                  <c:v>3.4521669704602145E-2</c:v>
                </c:pt>
                <c:pt idx="33">
                  <c:v>0.14119250124040642</c:v>
                </c:pt>
                <c:pt idx="34">
                  <c:v>0.26763604858163997</c:v>
                </c:pt>
                <c:pt idx="35">
                  <c:v>0.15956363458695721</c:v>
                </c:pt>
                <c:pt idx="36">
                  <c:v>6.473476266639086E-2</c:v>
                </c:pt>
                <c:pt idx="37">
                  <c:v>8.3289952736248091E-2</c:v>
                </c:pt>
                <c:pt idx="38">
                  <c:v>0.21339793514534094</c:v>
                </c:pt>
                <c:pt idx="39">
                  <c:v>0.26978777912143664</c:v>
                </c:pt>
                <c:pt idx="40">
                  <c:v>0.13743523195865534</c:v>
                </c:pt>
                <c:pt idx="41">
                  <c:v>0.11170458211378856</c:v>
                </c:pt>
                <c:pt idx="42">
                  <c:v>0.13129898409746144</c:v>
                </c:pt>
                <c:pt idx="43">
                  <c:v>0.1389431665641539</c:v>
                </c:pt>
                <c:pt idx="44">
                  <c:v>0.11354471392752438</c:v>
                </c:pt>
                <c:pt idx="45">
                  <c:v>0.13213884063959588</c:v>
                </c:pt>
                <c:pt idx="46">
                  <c:v>0.129812255607445</c:v>
                </c:pt>
                <c:pt idx="47">
                  <c:v>0.13810945631313476</c:v>
                </c:pt>
                <c:pt idx="48">
                  <c:v>0.10434973151801641</c:v>
                </c:pt>
                <c:pt idx="49">
                  <c:v>0.14603802124375109</c:v>
                </c:pt>
                <c:pt idx="50">
                  <c:v>0.14789923980276637</c:v>
                </c:pt>
                <c:pt idx="51">
                  <c:v>0.20228576804865045</c:v>
                </c:pt>
                <c:pt idx="52">
                  <c:v>0.33564330502524259</c:v>
                </c:pt>
                <c:pt idx="53">
                  <c:v>0.21031245162938117</c:v>
                </c:pt>
                <c:pt idx="54">
                  <c:v>0.22989245477214787</c:v>
                </c:pt>
                <c:pt idx="55">
                  <c:v>0.54414646266484645</c:v>
                </c:pt>
                <c:pt idx="56">
                  <c:v>0.27217344905079044</c:v>
                </c:pt>
                <c:pt idx="57">
                  <c:v>0.2932641976523559</c:v>
                </c:pt>
                <c:pt idx="58">
                  <c:v>0.33338379757774861</c:v>
                </c:pt>
                <c:pt idx="59">
                  <c:v>0.13689259246949476</c:v>
                </c:pt>
                <c:pt idx="60">
                  <c:v>0.19034504450602702</c:v>
                </c:pt>
                <c:pt idx="61">
                  <c:v>0.19550867691702623</c:v>
                </c:pt>
                <c:pt idx="62">
                  <c:v>0.17601729624860757</c:v>
                </c:pt>
                <c:pt idx="63">
                  <c:v>0.2955354583956159</c:v>
                </c:pt>
                <c:pt idx="64">
                  <c:v>0.24116422999352743</c:v>
                </c:pt>
                <c:pt idx="65">
                  <c:v>0.47030291537053587</c:v>
                </c:pt>
                <c:pt idx="66">
                  <c:v>0.35250953417014935</c:v>
                </c:pt>
                <c:pt idx="67">
                  <c:v>0.24444027970108156</c:v>
                </c:pt>
                <c:pt idx="68">
                  <c:v>0.29511045631010058</c:v>
                </c:pt>
                <c:pt idx="69">
                  <c:v>0.31952633887662052</c:v>
                </c:pt>
                <c:pt idx="70">
                  <c:v>0.31583498448780495</c:v>
                </c:pt>
                <c:pt idx="71">
                  <c:v>0.41778751096323602</c:v>
                </c:pt>
                <c:pt idx="72">
                  <c:v>0.41197217875632686</c:v>
                </c:pt>
                <c:pt idx="73">
                  <c:v>0.36280298925471199</c:v>
                </c:pt>
                <c:pt idx="74">
                  <c:v>0.36358916834086452</c:v>
                </c:pt>
                <c:pt idx="75">
                  <c:v>0.35079588024135283</c:v>
                </c:pt>
                <c:pt idx="76">
                  <c:v>0.35794145636234137</c:v>
                </c:pt>
                <c:pt idx="77">
                  <c:v>0.33935123343914886</c:v>
                </c:pt>
                <c:pt idx="78">
                  <c:v>0.35294994746113495</c:v>
                </c:pt>
                <c:pt idx="79">
                  <c:v>0.42680707748751867</c:v>
                </c:pt>
                <c:pt idx="80">
                  <c:v>0.35221674474290876</c:v>
                </c:pt>
                <c:pt idx="81">
                  <c:v>0.42373851271519747</c:v>
                </c:pt>
                <c:pt idx="82">
                  <c:v>0.38027605672089765</c:v>
                </c:pt>
                <c:pt idx="83">
                  <c:v>0.43248320033214593</c:v>
                </c:pt>
                <c:pt idx="84">
                  <c:v>0.41746040790706412</c:v>
                </c:pt>
                <c:pt idx="85">
                  <c:v>0.22221611612791811</c:v>
                </c:pt>
                <c:pt idx="86">
                  <c:v>0.44322168623912928</c:v>
                </c:pt>
                <c:pt idx="87">
                  <c:v>0.409038556302673</c:v>
                </c:pt>
                <c:pt idx="88">
                  <c:v>0.38067059684904503</c:v>
                </c:pt>
                <c:pt idx="89">
                  <c:v>0.32605139389570903</c:v>
                </c:pt>
                <c:pt idx="90">
                  <c:v>0.52475871375257421</c:v>
                </c:pt>
                <c:pt idx="91">
                  <c:v>0.53212459808660206</c:v>
                </c:pt>
                <c:pt idx="92">
                  <c:v>0.37159891874315354</c:v>
                </c:pt>
                <c:pt idx="93">
                  <c:v>0.40234579026145428</c:v>
                </c:pt>
                <c:pt idx="94">
                  <c:v>0.32191712072509704</c:v>
                </c:pt>
                <c:pt idx="95">
                  <c:v>0.39792858728470626</c:v>
                </c:pt>
                <c:pt idx="96">
                  <c:v>0.56496570531824442</c:v>
                </c:pt>
                <c:pt idx="97">
                  <c:v>0.52636834721582726</c:v>
                </c:pt>
                <c:pt idx="98">
                  <c:v>0.5524859731938101</c:v>
                </c:pt>
                <c:pt idx="99">
                  <c:v>0.50633792428972557</c:v>
                </c:pt>
                <c:pt idx="100">
                  <c:v>0.35045901005921459</c:v>
                </c:pt>
                <c:pt idx="101">
                  <c:v>0.419176518278285</c:v>
                </c:pt>
                <c:pt idx="102">
                  <c:v>0.33193003764453299</c:v>
                </c:pt>
                <c:pt idx="103">
                  <c:v>0.34182671187682212</c:v>
                </c:pt>
                <c:pt idx="104">
                  <c:v>0.32527969362750619</c:v>
                </c:pt>
                <c:pt idx="105">
                  <c:v>0.27889555665372762</c:v>
                </c:pt>
                <c:pt idx="106">
                  <c:v>0.27501508141348524</c:v>
                </c:pt>
                <c:pt idx="107">
                  <c:v>0.22908277760704623</c:v>
                </c:pt>
                <c:pt idx="108">
                  <c:v>0.39290113342132188</c:v>
                </c:pt>
                <c:pt idx="109">
                  <c:v>0.21182517728095268</c:v>
                </c:pt>
                <c:pt idx="110">
                  <c:v>0.22381389627281786</c:v>
                </c:pt>
                <c:pt idx="111">
                  <c:v>0.18598562416054848</c:v>
                </c:pt>
                <c:pt idx="112">
                  <c:v>0.18637760192050817</c:v>
                </c:pt>
                <c:pt idx="113">
                  <c:v>0.16574673030578971</c:v>
                </c:pt>
                <c:pt idx="114">
                  <c:v>0.14185697828687943</c:v>
                </c:pt>
                <c:pt idx="115">
                  <c:v>0.13771597540147479</c:v>
                </c:pt>
                <c:pt idx="116">
                  <c:v>0.40873581631496669</c:v>
                </c:pt>
                <c:pt idx="117">
                  <c:v>9.6867722257794137E-2</c:v>
                </c:pt>
                <c:pt idx="118">
                  <c:v>9.5289025991601634E-2</c:v>
                </c:pt>
                <c:pt idx="119">
                  <c:v>8.6635192715124265E-2</c:v>
                </c:pt>
                <c:pt idx="120">
                  <c:v>7.042173445726474E-2</c:v>
                </c:pt>
                <c:pt idx="121">
                  <c:v>8.1159577806531241E-2</c:v>
                </c:pt>
                <c:pt idx="122">
                  <c:v>8.8452866533662786E-2</c:v>
                </c:pt>
                <c:pt idx="123">
                  <c:v>7.25611470701681E-2</c:v>
                </c:pt>
                <c:pt idx="124">
                  <c:v>6.7817740074603977E-2</c:v>
                </c:pt>
                <c:pt idx="125">
                  <c:v>6.3195634933294872E-2</c:v>
                </c:pt>
                <c:pt idx="126">
                  <c:v>6.2827768215663604E-2</c:v>
                </c:pt>
                <c:pt idx="127">
                  <c:v>6.3125478723133926E-2</c:v>
                </c:pt>
                <c:pt idx="128">
                  <c:v>5.7220363907224674E-2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A9-F146-8550-A3BF46C37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772432"/>
        <c:axId val="882774496"/>
      </c:scatterChart>
      <c:valAx>
        <c:axId val="88277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2774496"/>
        <c:crosses val="autoZero"/>
        <c:crossBetween val="midCat"/>
      </c:valAx>
      <c:valAx>
        <c:axId val="88277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277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SM</a:t>
            </a:r>
            <a:r>
              <a:rPr lang="fr-FR" baseline="0"/>
              <a:t> Field C3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'F1-2002-2003_C3'!$I$1</c:f>
              <c:strCache>
                <c:ptCount val="1"/>
                <c:pt idx="0">
                  <c:v>SM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'F1-2002-2003_C3'!$A$2:$A$130</c:f>
              <c:numCache>
                <c:formatCode>yyyy\-mm\-dd</c:formatCode>
                <c:ptCount val="129"/>
                <c:pt idx="0">
                  <c:v>37640</c:v>
                </c:pt>
                <c:pt idx="1">
                  <c:v>37641</c:v>
                </c:pt>
                <c:pt idx="2">
                  <c:v>37642</c:v>
                </c:pt>
                <c:pt idx="3">
                  <c:v>37643</c:v>
                </c:pt>
                <c:pt idx="4">
                  <c:v>37644</c:v>
                </c:pt>
                <c:pt idx="5">
                  <c:v>37645</c:v>
                </c:pt>
                <c:pt idx="6">
                  <c:v>37646</c:v>
                </c:pt>
                <c:pt idx="7">
                  <c:v>37647</c:v>
                </c:pt>
                <c:pt idx="8">
                  <c:v>37648</c:v>
                </c:pt>
                <c:pt idx="9">
                  <c:v>37649</c:v>
                </c:pt>
                <c:pt idx="10">
                  <c:v>37650</c:v>
                </c:pt>
                <c:pt idx="11">
                  <c:v>37651</c:v>
                </c:pt>
                <c:pt idx="12">
                  <c:v>37652</c:v>
                </c:pt>
                <c:pt idx="13">
                  <c:v>37653</c:v>
                </c:pt>
                <c:pt idx="14">
                  <c:v>37654</c:v>
                </c:pt>
                <c:pt idx="15">
                  <c:v>37655</c:v>
                </c:pt>
                <c:pt idx="16">
                  <c:v>37656</c:v>
                </c:pt>
                <c:pt idx="17">
                  <c:v>37657</c:v>
                </c:pt>
                <c:pt idx="18">
                  <c:v>37658</c:v>
                </c:pt>
                <c:pt idx="19">
                  <c:v>37659</c:v>
                </c:pt>
                <c:pt idx="20">
                  <c:v>37660</c:v>
                </c:pt>
                <c:pt idx="21">
                  <c:v>37661</c:v>
                </c:pt>
                <c:pt idx="22">
                  <c:v>37662</c:v>
                </c:pt>
                <c:pt idx="23">
                  <c:v>37663</c:v>
                </c:pt>
                <c:pt idx="24">
                  <c:v>37664</c:v>
                </c:pt>
                <c:pt idx="25">
                  <c:v>37665</c:v>
                </c:pt>
                <c:pt idx="26">
                  <c:v>37666</c:v>
                </c:pt>
                <c:pt idx="27">
                  <c:v>37667</c:v>
                </c:pt>
                <c:pt idx="28">
                  <c:v>37668</c:v>
                </c:pt>
                <c:pt idx="29">
                  <c:v>37669</c:v>
                </c:pt>
                <c:pt idx="30">
                  <c:v>37670</c:v>
                </c:pt>
                <c:pt idx="31">
                  <c:v>37671</c:v>
                </c:pt>
                <c:pt idx="32">
                  <c:v>37672</c:v>
                </c:pt>
                <c:pt idx="33">
                  <c:v>37673</c:v>
                </c:pt>
                <c:pt idx="34">
                  <c:v>37674</c:v>
                </c:pt>
                <c:pt idx="35">
                  <c:v>37675</c:v>
                </c:pt>
                <c:pt idx="36">
                  <c:v>37676</c:v>
                </c:pt>
                <c:pt idx="37">
                  <c:v>37677</c:v>
                </c:pt>
                <c:pt idx="38">
                  <c:v>37678</c:v>
                </c:pt>
                <c:pt idx="39">
                  <c:v>37679</c:v>
                </c:pt>
                <c:pt idx="40">
                  <c:v>37680</c:v>
                </c:pt>
                <c:pt idx="41">
                  <c:v>37681</c:v>
                </c:pt>
                <c:pt idx="42">
                  <c:v>37682</c:v>
                </c:pt>
                <c:pt idx="43">
                  <c:v>37683</c:v>
                </c:pt>
                <c:pt idx="44">
                  <c:v>37684</c:v>
                </c:pt>
                <c:pt idx="45">
                  <c:v>37685</c:v>
                </c:pt>
                <c:pt idx="46">
                  <c:v>37686</c:v>
                </c:pt>
                <c:pt idx="47">
                  <c:v>37687</c:v>
                </c:pt>
                <c:pt idx="48">
                  <c:v>37688</c:v>
                </c:pt>
                <c:pt idx="49">
                  <c:v>37689</c:v>
                </c:pt>
                <c:pt idx="50">
                  <c:v>37690</c:v>
                </c:pt>
                <c:pt idx="51">
                  <c:v>37691</c:v>
                </c:pt>
                <c:pt idx="52">
                  <c:v>37692</c:v>
                </c:pt>
                <c:pt idx="53">
                  <c:v>37693</c:v>
                </c:pt>
                <c:pt idx="54">
                  <c:v>37694</c:v>
                </c:pt>
                <c:pt idx="55">
                  <c:v>37695</c:v>
                </c:pt>
                <c:pt idx="56">
                  <c:v>37696</c:v>
                </c:pt>
                <c:pt idx="57">
                  <c:v>37697</c:v>
                </c:pt>
                <c:pt idx="58">
                  <c:v>37698</c:v>
                </c:pt>
                <c:pt idx="59">
                  <c:v>37699</c:v>
                </c:pt>
                <c:pt idx="60">
                  <c:v>37700</c:v>
                </c:pt>
                <c:pt idx="61">
                  <c:v>37701</c:v>
                </c:pt>
                <c:pt idx="62">
                  <c:v>37702</c:v>
                </c:pt>
                <c:pt idx="63">
                  <c:v>37703</c:v>
                </c:pt>
                <c:pt idx="64">
                  <c:v>37704</c:v>
                </c:pt>
                <c:pt idx="65">
                  <c:v>37705</c:v>
                </c:pt>
                <c:pt idx="66">
                  <c:v>37706</c:v>
                </c:pt>
                <c:pt idx="67">
                  <c:v>37707</c:v>
                </c:pt>
                <c:pt idx="68">
                  <c:v>37708</c:v>
                </c:pt>
                <c:pt idx="69">
                  <c:v>37709</c:v>
                </c:pt>
                <c:pt idx="70">
                  <c:v>37710</c:v>
                </c:pt>
                <c:pt idx="71">
                  <c:v>37711</c:v>
                </c:pt>
                <c:pt idx="72">
                  <c:v>37712</c:v>
                </c:pt>
                <c:pt idx="73">
                  <c:v>37713</c:v>
                </c:pt>
                <c:pt idx="74">
                  <c:v>37714</c:v>
                </c:pt>
                <c:pt idx="75">
                  <c:v>37715</c:v>
                </c:pt>
                <c:pt idx="76">
                  <c:v>37716</c:v>
                </c:pt>
                <c:pt idx="77">
                  <c:v>37717</c:v>
                </c:pt>
                <c:pt idx="78">
                  <c:v>37718</c:v>
                </c:pt>
                <c:pt idx="79">
                  <c:v>37719</c:v>
                </c:pt>
                <c:pt idx="80">
                  <c:v>37720</c:v>
                </c:pt>
                <c:pt idx="81">
                  <c:v>37721</c:v>
                </c:pt>
                <c:pt idx="82">
                  <c:v>37722</c:v>
                </c:pt>
                <c:pt idx="83">
                  <c:v>37723</c:v>
                </c:pt>
                <c:pt idx="84">
                  <c:v>37724</c:v>
                </c:pt>
                <c:pt idx="85">
                  <c:v>37725</c:v>
                </c:pt>
                <c:pt idx="86">
                  <c:v>37726</c:v>
                </c:pt>
                <c:pt idx="87">
                  <c:v>37727</c:v>
                </c:pt>
                <c:pt idx="88">
                  <c:v>37728</c:v>
                </c:pt>
                <c:pt idx="89">
                  <c:v>37729</c:v>
                </c:pt>
                <c:pt idx="90">
                  <c:v>37730</c:v>
                </c:pt>
                <c:pt idx="91">
                  <c:v>37731</c:v>
                </c:pt>
                <c:pt idx="92">
                  <c:v>37732</c:v>
                </c:pt>
                <c:pt idx="93">
                  <c:v>37733</c:v>
                </c:pt>
                <c:pt idx="94">
                  <c:v>37734</c:v>
                </c:pt>
                <c:pt idx="95">
                  <c:v>37735</c:v>
                </c:pt>
                <c:pt idx="96">
                  <c:v>37736</c:v>
                </c:pt>
                <c:pt idx="97">
                  <c:v>37737</c:v>
                </c:pt>
                <c:pt idx="98">
                  <c:v>37738</c:v>
                </c:pt>
                <c:pt idx="99">
                  <c:v>37739</c:v>
                </c:pt>
                <c:pt idx="100">
                  <c:v>37740</c:v>
                </c:pt>
                <c:pt idx="101">
                  <c:v>37741</c:v>
                </c:pt>
                <c:pt idx="102">
                  <c:v>37742</c:v>
                </c:pt>
                <c:pt idx="103">
                  <c:v>37743</c:v>
                </c:pt>
                <c:pt idx="104">
                  <c:v>37744</c:v>
                </c:pt>
                <c:pt idx="105">
                  <c:v>37745</c:v>
                </c:pt>
                <c:pt idx="106">
                  <c:v>37746</c:v>
                </c:pt>
                <c:pt idx="107">
                  <c:v>37747</c:v>
                </c:pt>
                <c:pt idx="108">
                  <c:v>37748</c:v>
                </c:pt>
                <c:pt idx="109">
                  <c:v>37749</c:v>
                </c:pt>
                <c:pt idx="110">
                  <c:v>37750</c:v>
                </c:pt>
                <c:pt idx="111">
                  <c:v>37751</c:v>
                </c:pt>
                <c:pt idx="112">
                  <c:v>37752</c:v>
                </c:pt>
                <c:pt idx="113">
                  <c:v>37753</c:v>
                </c:pt>
                <c:pt idx="114">
                  <c:v>37754</c:v>
                </c:pt>
                <c:pt idx="115">
                  <c:v>37755</c:v>
                </c:pt>
                <c:pt idx="116">
                  <c:v>37756</c:v>
                </c:pt>
                <c:pt idx="117">
                  <c:v>37757</c:v>
                </c:pt>
                <c:pt idx="118">
                  <c:v>37758</c:v>
                </c:pt>
                <c:pt idx="119">
                  <c:v>37759</c:v>
                </c:pt>
                <c:pt idx="120">
                  <c:v>37760</c:v>
                </c:pt>
                <c:pt idx="121">
                  <c:v>37761</c:v>
                </c:pt>
                <c:pt idx="122">
                  <c:v>37762</c:v>
                </c:pt>
                <c:pt idx="123">
                  <c:v>37763</c:v>
                </c:pt>
                <c:pt idx="124">
                  <c:v>37764</c:v>
                </c:pt>
                <c:pt idx="125">
                  <c:v>37765</c:v>
                </c:pt>
                <c:pt idx="126">
                  <c:v>37766</c:v>
                </c:pt>
                <c:pt idx="127">
                  <c:v>37767</c:v>
                </c:pt>
                <c:pt idx="128">
                  <c:v>37768</c:v>
                </c:pt>
              </c:numCache>
            </c:numRef>
          </c:xVal>
          <c:yVal>
            <c:numRef>
              <c:f>'F1-2002-2003_C3'!$I$2:$I$130</c:f>
              <c:numCache>
                <c:formatCode>General</c:formatCode>
                <c:ptCount val="129"/>
                <c:pt idx="0">
                  <c:v>0.25483293400000007</c:v>
                </c:pt>
                <c:pt idx="1">
                  <c:v>0.25601745999999992</c:v>
                </c:pt>
                <c:pt idx="2">
                  <c:v>0.25849550599999999</c:v>
                </c:pt>
                <c:pt idx="3">
                  <c:v>0.265702194</c:v>
                </c:pt>
                <c:pt idx="4">
                  <c:v>0.27594569600000002</c:v>
                </c:pt>
                <c:pt idx="5">
                  <c:v>0.27384945599999999</c:v>
                </c:pt>
                <c:pt idx="6">
                  <c:v>0.27301339000000002</c:v>
                </c:pt>
                <c:pt idx="7">
                  <c:v>0.26814522399999996</c:v>
                </c:pt>
                <c:pt idx="8">
                  <c:v>0.26478587200000003</c:v>
                </c:pt>
                <c:pt idx="9" formatCode="0.0000">
                  <c:v>0.26357347800000003</c:v>
                </c:pt>
                <c:pt idx="10">
                  <c:v>0.26430426799999995</c:v>
                </c:pt>
                <c:pt idx="11">
                  <c:v>0.26503374799999996</c:v>
                </c:pt>
                <c:pt idx="12">
                  <c:v>0.26029117400000001</c:v>
                </c:pt>
                <c:pt idx="13">
                  <c:v>0.25570638400000001</c:v>
                </c:pt>
                <c:pt idx="14">
                  <c:v>0.25348635000000003</c:v>
                </c:pt>
                <c:pt idx="15">
                  <c:v>0.25387359800000009</c:v>
                </c:pt>
                <c:pt idx="16">
                  <c:v>0.25844150600000004</c:v>
                </c:pt>
                <c:pt idx="17">
                  <c:v>0.346602366</c:v>
                </c:pt>
                <c:pt idx="18">
                  <c:v>0.34072361800000001</c:v>
                </c:pt>
                <c:pt idx="19">
                  <c:v>0.32399816399999998</c:v>
                </c:pt>
                <c:pt idx="20">
                  <c:v>0.32036896800000003</c:v>
                </c:pt>
                <c:pt idx="21">
                  <c:v>0.31111243</c:v>
                </c:pt>
                <c:pt idx="22">
                  <c:v>0.30181589799999997</c:v>
                </c:pt>
                <c:pt idx="23">
                  <c:v>0.30170404200000001</c:v>
                </c:pt>
                <c:pt idx="24">
                  <c:v>0.29971567799999993</c:v>
                </c:pt>
                <c:pt idx="25">
                  <c:v>0.29921579799999998</c:v>
                </c:pt>
                <c:pt idx="26">
                  <c:v>0.29641009799999996</c:v>
                </c:pt>
                <c:pt idx="27">
                  <c:v>0.28818559199999999</c:v>
                </c:pt>
                <c:pt idx="28">
                  <c:v>0.28153383600000004</c:v>
                </c:pt>
                <c:pt idx="29">
                  <c:v>0.27359377400000007</c:v>
                </c:pt>
                <c:pt idx="30">
                  <c:v>0.27739552599999995</c:v>
                </c:pt>
                <c:pt idx="31">
                  <c:v>0.27739634200000002</c:v>
                </c:pt>
                <c:pt idx="32">
                  <c:v>0.27670048599999997</c:v>
                </c:pt>
                <c:pt idx="33">
                  <c:v>0.281200634</c:v>
                </c:pt>
                <c:pt idx="34">
                  <c:v>0.28590091200000001</c:v>
                </c:pt>
                <c:pt idx="35">
                  <c:v>0.292902302</c:v>
                </c:pt>
                <c:pt idx="36">
                  <c:v>0.29463322600000003</c:v>
                </c:pt>
                <c:pt idx="37">
                  <c:v>0.29047525800000001</c:v>
                </c:pt>
                <c:pt idx="38">
                  <c:v>0.28307906000000005</c:v>
                </c:pt>
                <c:pt idx="39">
                  <c:v>0.29639556999999994</c:v>
                </c:pt>
                <c:pt idx="40">
                  <c:v>0.29201461000000001</c:v>
                </c:pt>
                <c:pt idx="41">
                  <c:v>0.28993084199999997</c:v>
                </c:pt>
                <c:pt idx="42">
                  <c:v>0.29204923399999999</c:v>
                </c:pt>
                <c:pt idx="43">
                  <c:v>0.28969315000000001</c:v>
                </c:pt>
                <c:pt idx="44">
                  <c:v>0.28409880000000004</c:v>
                </c:pt>
                <c:pt idx="45">
                  <c:v>0.28269444599999999</c:v>
                </c:pt>
                <c:pt idx="46">
                  <c:v>0.27727014400000005</c:v>
                </c:pt>
                <c:pt idx="47">
                  <c:v>0.271792798</c:v>
                </c:pt>
                <c:pt idx="48">
                  <c:v>0.26672124400000002</c:v>
                </c:pt>
                <c:pt idx="49">
                  <c:v>0.26210509199999998</c:v>
                </c:pt>
                <c:pt idx="50">
                  <c:v>0.25568747400000003</c:v>
                </c:pt>
                <c:pt idx="51">
                  <c:v>0.25229367400000002</c:v>
                </c:pt>
                <c:pt idx="52">
                  <c:v>0.25082144399999995</c:v>
                </c:pt>
                <c:pt idx="53" formatCode="0.0000">
                  <c:v>0.24555055399999998</c:v>
                </c:pt>
                <c:pt idx="54">
                  <c:v>0.25929172300000003</c:v>
                </c:pt>
                <c:pt idx="55">
                  <c:v>0.25363902900000002</c:v>
                </c:pt>
                <c:pt idx="56">
                  <c:v>0.249326614</c:v>
                </c:pt>
                <c:pt idx="57">
                  <c:v>0.24057470599999994</c:v>
                </c:pt>
                <c:pt idx="58">
                  <c:v>0.23729676099999999</c:v>
                </c:pt>
                <c:pt idx="59">
                  <c:v>0.23531979299999997</c:v>
                </c:pt>
                <c:pt idx="60">
                  <c:v>0.23474735099999999</c:v>
                </c:pt>
                <c:pt idx="61">
                  <c:v>0.370048139</c:v>
                </c:pt>
                <c:pt idx="62">
                  <c:v>0.38106541199999994</c:v>
                </c:pt>
                <c:pt idx="63">
                  <c:v>0.39098641900000003</c:v>
                </c:pt>
                <c:pt idx="64">
                  <c:v>0.38376744799999996</c:v>
                </c:pt>
                <c:pt idx="65">
                  <c:v>0.37886379999999997</c:v>
                </c:pt>
                <c:pt idx="66">
                  <c:v>0.374263609</c:v>
                </c:pt>
                <c:pt idx="67">
                  <c:v>0.36867785799999991</c:v>
                </c:pt>
                <c:pt idx="68">
                  <c:v>0.36312573999999997</c:v>
                </c:pt>
                <c:pt idx="69">
                  <c:v>0.35840228399999996</c:v>
                </c:pt>
                <c:pt idx="70">
                  <c:v>0.35353852399999997</c:v>
                </c:pt>
                <c:pt idx="71">
                  <c:v>0.34224519800000003</c:v>
                </c:pt>
                <c:pt idx="72">
                  <c:v>0.32632442600000006</c:v>
                </c:pt>
                <c:pt idx="73">
                  <c:v>0.31117587400000002</c:v>
                </c:pt>
                <c:pt idx="74">
                  <c:v>0.29643017199999999</c:v>
                </c:pt>
                <c:pt idx="75">
                  <c:v>0.28586505200000001</c:v>
                </c:pt>
                <c:pt idx="76">
                  <c:v>0.27702555400000001</c:v>
                </c:pt>
                <c:pt idx="77">
                  <c:v>0.26762011000000002</c:v>
                </c:pt>
                <c:pt idx="78">
                  <c:v>0.260060764</c:v>
                </c:pt>
                <c:pt idx="79">
                  <c:v>0.25241979399999998</c:v>
                </c:pt>
                <c:pt idx="80">
                  <c:v>0.26277543200000003</c:v>
                </c:pt>
                <c:pt idx="81">
                  <c:v>0.28604480800000004</c:v>
                </c:pt>
                <c:pt idx="82">
                  <c:v>0.28900956200000005</c:v>
                </c:pt>
                <c:pt idx="83">
                  <c:v>0.28312405799999996</c:v>
                </c:pt>
                <c:pt idx="84">
                  <c:v>0.34164234999999998</c:v>
                </c:pt>
                <c:pt idx="85">
                  <c:v>0.35995720599999992</c:v>
                </c:pt>
                <c:pt idx="86">
                  <c:v>0.37264123600000004</c:v>
                </c:pt>
                <c:pt idx="87">
                  <c:v>0.36048573399999989</c:v>
                </c:pt>
                <c:pt idx="88">
                  <c:v>0.35092018600000008</c:v>
                </c:pt>
                <c:pt idx="89">
                  <c:v>0.34267145599999999</c:v>
                </c:pt>
                <c:pt idx="90">
                  <c:v>0.33626066399999999</c:v>
                </c:pt>
                <c:pt idx="91">
                  <c:v>0.33821517600000001</c:v>
                </c:pt>
                <c:pt idx="92">
                  <c:v>0.323050224</c:v>
                </c:pt>
                <c:pt idx="93">
                  <c:v>0.36851342799999998</c:v>
                </c:pt>
                <c:pt idx="94">
                  <c:v>0.34695493199999999</c:v>
                </c:pt>
                <c:pt idx="95">
                  <c:v>0.33742416999999997</c:v>
                </c:pt>
                <c:pt idx="96">
                  <c:v>0.33096969399999998</c:v>
                </c:pt>
                <c:pt idx="97">
                  <c:v>0.32167275200000001</c:v>
                </c:pt>
                <c:pt idx="98">
                  <c:v>0.29777315800000004</c:v>
                </c:pt>
                <c:pt idx="99">
                  <c:v>0.27943237799999998</c:v>
                </c:pt>
                <c:pt idx="100">
                  <c:v>0.26589723200000004</c:v>
                </c:pt>
                <c:pt idx="101">
                  <c:v>0.25644637999999997</c:v>
                </c:pt>
                <c:pt idx="102">
                  <c:v>0.24898856</c:v>
                </c:pt>
                <c:pt idx="103">
                  <c:v>0.24007868199999996</c:v>
                </c:pt>
                <c:pt idx="104">
                  <c:v>0.23530063200000004</c:v>
                </c:pt>
                <c:pt idx="105">
                  <c:v>0.22199159599999999</c:v>
                </c:pt>
                <c:pt idx="106">
                  <c:v>0.21640242000000001</c:v>
                </c:pt>
                <c:pt idx="107">
                  <c:v>0.20696713200000003</c:v>
                </c:pt>
                <c:pt idx="108">
                  <c:v>0.19798937599999999</c:v>
                </c:pt>
                <c:pt idx="109">
                  <c:v>0.19043394399999999</c:v>
                </c:pt>
                <c:pt idx="110">
                  <c:v>0.18785853800000002</c:v>
                </c:pt>
                <c:pt idx="111">
                  <c:v>0.18530234600000001</c:v>
                </c:pt>
                <c:pt idx="112">
                  <c:v>0.182505636</c:v>
                </c:pt>
                <c:pt idx="113">
                  <c:v>0.17378073799999999</c:v>
                </c:pt>
                <c:pt idx="114">
                  <c:v>0.17609836400000003</c:v>
                </c:pt>
                <c:pt idx="115">
                  <c:v>0.17485553000000001</c:v>
                </c:pt>
                <c:pt idx="116">
                  <c:v>0.16804525399999998</c:v>
                </c:pt>
                <c:pt idx="117">
                  <c:v>0.168777076</c:v>
                </c:pt>
                <c:pt idx="118">
                  <c:v>0.16759594000000003</c:v>
                </c:pt>
                <c:pt idx="119">
                  <c:v>0.16560520399999995</c:v>
                </c:pt>
                <c:pt idx="120">
                  <c:v>0.16740853999999997</c:v>
                </c:pt>
                <c:pt idx="121">
                  <c:v>0.16395291200000006</c:v>
                </c:pt>
                <c:pt idx="122">
                  <c:v>0.165223492</c:v>
                </c:pt>
                <c:pt idx="123">
                  <c:v>0.16591911000000001</c:v>
                </c:pt>
                <c:pt idx="124">
                  <c:v>0.16566631800000003</c:v>
                </c:pt>
                <c:pt idx="125">
                  <c:v>0.16188620400000003</c:v>
                </c:pt>
                <c:pt idx="126">
                  <c:v>0.156197318</c:v>
                </c:pt>
                <c:pt idx="127">
                  <c:v>0.15126748800000001</c:v>
                </c:pt>
                <c:pt idx="128" formatCode="0.0000">
                  <c:v>0.15005033600000001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B-C24E-B07A-881B8C39FA7C}"/>
            </c:ext>
          </c:extLst>
        </c:ser>
        <c:ser>
          <c:idx val="1"/>
          <c:order val="1"/>
          <c:tx>
            <c:strRef>
              <c:f>'F1-2002-2003_C3'!$L$1</c:f>
              <c:strCache>
                <c:ptCount val="1"/>
                <c:pt idx="0">
                  <c:v>SM_Estimee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'F1-2002-2003_C3'!$A$2:$A$130</c:f>
              <c:numCache>
                <c:formatCode>yyyy\-mm\-dd</c:formatCode>
                <c:ptCount val="129"/>
                <c:pt idx="0">
                  <c:v>37640</c:v>
                </c:pt>
                <c:pt idx="1">
                  <c:v>37641</c:v>
                </c:pt>
                <c:pt idx="2">
                  <c:v>37642</c:v>
                </c:pt>
                <c:pt idx="3">
                  <c:v>37643</c:v>
                </c:pt>
                <c:pt idx="4">
                  <c:v>37644</c:v>
                </c:pt>
                <c:pt idx="5">
                  <c:v>37645</c:v>
                </c:pt>
                <c:pt idx="6">
                  <c:v>37646</c:v>
                </c:pt>
                <c:pt idx="7">
                  <c:v>37647</c:v>
                </c:pt>
                <c:pt idx="8">
                  <c:v>37648</c:v>
                </c:pt>
                <c:pt idx="9">
                  <c:v>37649</c:v>
                </c:pt>
                <c:pt idx="10">
                  <c:v>37650</c:v>
                </c:pt>
                <c:pt idx="11">
                  <c:v>37651</c:v>
                </c:pt>
                <c:pt idx="12">
                  <c:v>37652</c:v>
                </c:pt>
                <c:pt idx="13">
                  <c:v>37653</c:v>
                </c:pt>
                <c:pt idx="14">
                  <c:v>37654</c:v>
                </c:pt>
                <c:pt idx="15">
                  <c:v>37655</c:v>
                </c:pt>
                <c:pt idx="16">
                  <c:v>37656</c:v>
                </c:pt>
                <c:pt idx="17">
                  <c:v>37657</c:v>
                </c:pt>
                <c:pt idx="18">
                  <c:v>37658</c:v>
                </c:pt>
                <c:pt idx="19">
                  <c:v>37659</c:v>
                </c:pt>
                <c:pt idx="20">
                  <c:v>37660</c:v>
                </c:pt>
                <c:pt idx="21">
                  <c:v>37661</c:v>
                </c:pt>
                <c:pt idx="22">
                  <c:v>37662</c:v>
                </c:pt>
                <c:pt idx="23">
                  <c:v>37663</c:v>
                </c:pt>
                <c:pt idx="24">
                  <c:v>37664</c:v>
                </c:pt>
                <c:pt idx="25">
                  <c:v>37665</c:v>
                </c:pt>
                <c:pt idx="26">
                  <c:v>37666</c:v>
                </c:pt>
                <c:pt idx="27">
                  <c:v>37667</c:v>
                </c:pt>
                <c:pt idx="28">
                  <c:v>37668</c:v>
                </c:pt>
                <c:pt idx="29">
                  <c:v>37669</c:v>
                </c:pt>
                <c:pt idx="30">
                  <c:v>37670</c:v>
                </c:pt>
                <c:pt idx="31">
                  <c:v>37671</c:v>
                </c:pt>
                <c:pt idx="32">
                  <c:v>37672</c:v>
                </c:pt>
                <c:pt idx="33">
                  <c:v>37673</c:v>
                </c:pt>
                <c:pt idx="34">
                  <c:v>37674</c:v>
                </c:pt>
                <c:pt idx="35">
                  <c:v>37675</c:v>
                </c:pt>
                <c:pt idx="36">
                  <c:v>37676</c:v>
                </c:pt>
                <c:pt idx="37">
                  <c:v>37677</c:v>
                </c:pt>
                <c:pt idx="38">
                  <c:v>37678</c:v>
                </c:pt>
                <c:pt idx="39">
                  <c:v>37679</c:v>
                </c:pt>
                <c:pt idx="40">
                  <c:v>37680</c:v>
                </c:pt>
                <c:pt idx="41">
                  <c:v>37681</c:v>
                </c:pt>
                <c:pt idx="42">
                  <c:v>37682</c:v>
                </c:pt>
                <c:pt idx="43">
                  <c:v>37683</c:v>
                </c:pt>
                <c:pt idx="44">
                  <c:v>37684</c:v>
                </c:pt>
                <c:pt idx="45">
                  <c:v>37685</c:v>
                </c:pt>
                <c:pt idx="46">
                  <c:v>37686</c:v>
                </c:pt>
                <c:pt idx="47">
                  <c:v>37687</c:v>
                </c:pt>
                <c:pt idx="48">
                  <c:v>37688</c:v>
                </c:pt>
                <c:pt idx="49">
                  <c:v>37689</c:v>
                </c:pt>
                <c:pt idx="50">
                  <c:v>37690</c:v>
                </c:pt>
                <c:pt idx="51">
                  <c:v>37691</c:v>
                </c:pt>
                <c:pt idx="52">
                  <c:v>37692</c:v>
                </c:pt>
                <c:pt idx="53">
                  <c:v>37693</c:v>
                </c:pt>
                <c:pt idx="54">
                  <c:v>37694</c:v>
                </c:pt>
                <c:pt idx="55">
                  <c:v>37695</c:v>
                </c:pt>
                <c:pt idx="56">
                  <c:v>37696</c:v>
                </c:pt>
                <c:pt idx="57">
                  <c:v>37697</c:v>
                </c:pt>
                <c:pt idx="58">
                  <c:v>37698</c:v>
                </c:pt>
                <c:pt idx="59">
                  <c:v>37699</c:v>
                </c:pt>
                <c:pt idx="60">
                  <c:v>37700</c:v>
                </c:pt>
                <c:pt idx="61">
                  <c:v>37701</c:v>
                </c:pt>
                <c:pt idx="62">
                  <c:v>37702</c:v>
                </c:pt>
                <c:pt idx="63">
                  <c:v>37703</c:v>
                </c:pt>
                <c:pt idx="64">
                  <c:v>37704</c:v>
                </c:pt>
                <c:pt idx="65">
                  <c:v>37705</c:v>
                </c:pt>
                <c:pt idx="66">
                  <c:v>37706</c:v>
                </c:pt>
                <c:pt idx="67">
                  <c:v>37707</c:v>
                </c:pt>
                <c:pt idx="68">
                  <c:v>37708</c:v>
                </c:pt>
                <c:pt idx="69">
                  <c:v>37709</c:v>
                </c:pt>
                <c:pt idx="70">
                  <c:v>37710</c:v>
                </c:pt>
                <c:pt idx="71">
                  <c:v>37711</c:v>
                </c:pt>
                <c:pt idx="72">
                  <c:v>37712</c:v>
                </c:pt>
                <c:pt idx="73">
                  <c:v>37713</c:v>
                </c:pt>
                <c:pt idx="74">
                  <c:v>37714</c:v>
                </c:pt>
                <c:pt idx="75">
                  <c:v>37715</c:v>
                </c:pt>
                <c:pt idx="76">
                  <c:v>37716</c:v>
                </c:pt>
                <c:pt idx="77">
                  <c:v>37717</c:v>
                </c:pt>
                <c:pt idx="78">
                  <c:v>37718</c:v>
                </c:pt>
                <c:pt idx="79">
                  <c:v>37719</c:v>
                </c:pt>
                <c:pt idx="80">
                  <c:v>37720</c:v>
                </c:pt>
                <c:pt idx="81">
                  <c:v>37721</c:v>
                </c:pt>
                <c:pt idx="82">
                  <c:v>37722</c:v>
                </c:pt>
                <c:pt idx="83">
                  <c:v>37723</c:v>
                </c:pt>
                <c:pt idx="84">
                  <c:v>37724</c:v>
                </c:pt>
                <c:pt idx="85">
                  <c:v>37725</c:v>
                </c:pt>
                <c:pt idx="86">
                  <c:v>37726</c:v>
                </c:pt>
                <c:pt idx="87">
                  <c:v>37727</c:v>
                </c:pt>
                <c:pt idx="88">
                  <c:v>37728</c:v>
                </c:pt>
                <c:pt idx="89">
                  <c:v>37729</c:v>
                </c:pt>
                <c:pt idx="90">
                  <c:v>37730</c:v>
                </c:pt>
                <c:pt idx="91">
                  <c:v>37731</c:v>
                </c:pt>
                <c:pt idx="92">
                  <c:v>37732</c:v>
                </c:pt>
                <c:pt idx="93">
                  <c:v>37733</c:v>
                </c:pt>
                <c:pt idx="94">
                  <c:v>37734</c:v>
                </c:pt>
                <c:pt idx="95">
                  <c:v>37735</c:v>
                </c:pt>
                <c:pt idx="96">
                  <c:v>37736</c:v>
                </c:pt>
                <c:pt idx="97">
                  <c:v>37737</c:v>
                </c:pt>
                <c:pt idx="98">
                  <c:v>37738</c:v>
                </c:pt>
                <c:pt idx="99">
                  <c:v>37739</c:v>
                </c:pt>
                <c:pt idx="100">
                  <c:v>37740</c:v>
                </c:pt>
                <c:pt idx="101">
                  <c:v>37741</c:v>
                </c:pt>
                <c:pt idx="102">
                  <c:v>37742</c:v>
                </c:pt>
                <c:pt idx="103">
                  <c:v>37743</c:v>
                </c:pt>
                <c:pt idx="104">
                  <c:v>37744</c:v>
                </c:pt>
                <c:pt idx="105">
                  <c:v>37745</c:v>
                </c:pt>
                <c:pt idx="106">
                  <c:v>37746</c:v>
                </c:pt>
                <c:pt idx="107">
                  <c:v>37747</c:v>
                </c:pt>
                <c:pt idx="108">
                  <c:v>37748</c:v>
                </c:pt>
                <c:pt idx="109">
                  <c:v>37749</c:v>
                </c:pt>
                <c:pt idx="110">
                  <c:v>37750</c:v>
                </c:pt>
                <c:pt idx="111">
                  <c:v>37751</c:v>
                </c:pt>
                <c:pt idx="112">
                  <c:v>37752</c:v>
                </c:pt>
                <c:pt idx="113">
                  <c:v>37753</c:v>
                </c:pt>
                <c:pt idx="114">
                  <c:v>37754</c:v>
                </c:pt>
                <c:pt idx="115">
                  <c:v>37755</c:v>
                </c:pt>
                <c:pt idx="116">
                  <c:v>37756</c:v>
                </c:pt>
                <c:pt idx="117">
                  <c:v>37757</c:v>
                </c:pt>
                <c:pt idx="118">
                  <c:v>37758</c:v>
                </c:pt>
                <c:pt idx="119">
                  <c:v>37759</c:v>
                </c:pt>
                <c:pt idx="120">
                  <c:v>37760</c:v>
                </c:pt>
                <c:pt idx="121">
                  <c:v>37761</c:v>
                </c:pt>
                <c:pt idx="122">
                  <c:v>37762</c:v>
                </c:pt>
                <c:pt idx="123">
                  <c:v>37763</c:v>
                </c:pt>
                <c:pt idx="124">
                  <c:v>37764</c:v>
                </c:pt>
                <c:pt idx="125">
                  <c:v>37765</c:v>
                </c:pt>
                <c:pt idx="126">
                  <c:v>37766</c:v>
                </c:pt>
                <c:pt idx="127">
                  <c:v>37767</c:v>
                </c:pt>
                <c:pt idx="128">
                  <c:v>37768</c:v>
                </c:pt>
              </c:numCache>
            </c:numRef>
          </c:xVal>
          <c:yVal>
            <c:numRef>
              <c:f>'F1-2002-2003_C3'!$L$2:$L$130</c:f>
              <c:numCache>
                <c:formatCode>General</c:formatCode>
                <c:ptCount val="129"/>
                <c:pt idx="0">
                  <c:v>0.30421928740353166</c:v>
                </c:pt>
                <c:pt idx="1">
                  <c:v>0.30152855235154391</c:v>
                </c:pt>
                <c:pt idx="2">
                  <c:v>0.29965816541129764</c:v>
                </c:pt>
                <c:pt idx="3">
                  <c:v>0.29903359335172347</c:v>
                </c:pt>
                <c:pt idx="4">
                  <c:v>0.29810066567738452</c:v>
                </c:pt>
                <c:pt idx="5">
                  <c:v>0.30433816930032237</c:v>
                </c:pt>
                <c:pt idx="6">
                  <c:v>0.29608211581735133</c:v>
                </c:pt>
                <c:pt idx="7">
                  <c:v>0.29115320275986389</c:v>
                </c:pt>
                <c:pt idx="8">
                  <c:v>0.28851078477905456</c:v>
                </c:pt>
                <c:pt idx="9">
                  <c:v>0.27586199168797898</c:v>
                </c:pt>
                <c:pt idx="10">
                  <c:v>0.26536128839313722</c:v>
                </c:pt>
                <c:pt idx="11">
                  <c:v>0.25733939646698917</c:v>
                </c:pt>
                <c:pt idx="12">
                  <c:v>0.25086554329011029</c:v>
                </c:pt>
                <c:pt idx="13">
                  <c:v>0.24485801192606049</c:v>
                </c:pt>
                <c:pt idx="14">
                  <c:v>0.23989045539309467</c:v>
                </c:pt>
                <c:pt idx="15">
                  <c:v>0.23538189783943655</c:v>
                </c:pt>
                <c:pt idx="16">
                  <c:v>0.23151401505119759</c:v>
                </c:pt>
                <c:pt idx="17">
                  <c:v>0.32932984632639217</c:v>
                </c:pt>
                <c:pt idx="18">
                  <c:v>0.31274769855815693</c:v>
                </c:pt>
                <c:pt idx="19">
                  <c:v>0.30409252995833319</c:v>
                </c:pt>
                <c:pt idx="20">
                  <c:v>0.29634876733992582</c:v>
                </c:pt>
                <c:pt idx="21">
                  <c:v>0.29051292660730677</c:v>
                </c:pt>
                <c:pt idx="22">
                  <c:v>0.28423438765362657</c:v>
                </c:pt>
                <c:pt idx="23">
                  <c:v>0.2780876040707061</c:v>
                </c:pt>
                <c:pt idx="24">
                  <c:v>0.27278150427781445</c:v>
                </c:pt>
                <c:pt idx="25">
                  <c:v>0.26781204213343235</c:v>
                </c:pt>
                <c:pt idx="26">
                  <c:v>0.26348881880000713</c:v>
                </c:pt>
                <c:pt idx="27">
                  <c:v>0.26031170512810226</c:v>
                </c:pt>
                <c:pt idx="28">
                  <c:v>0.28224983768306094</c:v>
                </c:pt>
                <c:pt idx="29">
                  <c:v>0.27532834536508938</c:v>
                </c:pt>
                <c:pt idx="30">
                  <c:v>0.27134580926534224</c:v>
                </c:pt>
                <c:pt idx="31">
                  <c:v>0.2674328764791325</c:v>
                </c:pt>
                <c:pt idx="32">
                  <c:v>0.29240378185469545</c:v>
                </c:pt>
                <c:pt idx="33">
                  <c:v>0.28970271837057249</c:v>
                </c:pt>
                <c:pt idx="34">
                  <c:v>0.28356147461597103</c:v>
                </c:pt>
                <c:pt idx="35">
                  <c:v>0.27894144254743308</c:v>
                </c:pt>
                <c:pt idx="36">
                  <c:v>0.27436771769612539</c:v>
                </c:pt>
                <c:pt idx="37">
                  <c:v>0.27125344666089857</c:v>
                </c:pt>
                <c:pt idx="38">
                  <c:v>0.27913373048278273</c:v>
                </c:pt>
                <c:pt idx="39">
                  <c:v>0.29199863265009096</c:v>
                </c:pt>
                <c:pt idx="40">
                  <c:v>0.28466872138382027</c:v>
                </c:pt>
                <c:pt idx="41">
                  <c:v>0.2806458737795226</c:v>
                </c:pt>
                <c:pt idx="42">
                  <c:v>0.27691788817949281</c:v>
                </c:pt>
                <c:pt idx="43">
                  <c:v>0.27317151788815214</c:v>
                </c:pt>
                <c:pt idx="44">
                  <c:v>0.26952092571563668</c:v>
                </c:pt>
                <c:pt idx="45">
                  <c:v>0.26620651901781955</c:v>
                </c:pt>
                <c:pt idx="46">
                  <c:v>0.263767269479665</c:v>
                </c:pt>
                <c:pt idx="47">
                  <c:v>0.26224890514269827</c:v>
                </c:pt>
                <c:pt idx="48">
                  <c:v>0.26066651692734122</c:v>
                </c:pt>
                <c:pt idx="49">
                  <c:v>0.25952024492640302</c:v>
                </c:pt>
                <c:pt idx="50">
                  <c:v>0.25787474758476686</c:v>
                </c:pt>
                <c:pt idx="51">
                  <c:v>0.25622966262874686</c:v>
                </c:pt>
                <c:pt idx="52">
                  <c:v>0.25384125425216447</c:v>
                </c:pt>
                <c:pt idx="53">
                  <c:v>0.25028989940732566</c:v>
                </c:pt>
                <c:pt idx="54">
                  <c:v>0.24780654733616189</c:v>
                </c:pt>
                <c:pt idx="55">
                  <c:v>0.24496918929278277</c:v>
                </c:pt>
                <c:pt idx="56">
                  <c:v>0.24181203829679765</c:v>
                </c:pt>
                <c:pt idx="57">
                  <c:v>0.24454744444013726</c:v>
                </c:pt>
                <c:pt idx="58">
                  <c:v>0.25538219382726457</c:v>
                </c:pt>
                <c:pt idx="59">
                  <c:v>0.25083419403057411</c:v>
                </c:pt>
                <c:pt idx="60">
                  <c:v>0.24951117210710924</c:v>
                </c:pt>
                <c:pt idx="61">
                  <c:v>0.28570815912086844</c:v>
                </c:pt>
                <c:pt idx="62">
                  <c:v>0.30705787012916302</c:v>
                </c:pt>
                <c:pt idx="63">
                  <c:v>0.36785295923397809</c:v>
                </c:pt>
                <c:pt idx="64">
                  <c:v>0.32</c:v>
                </c:pt>
                <c:pt idx="65">
                  <c:v>0.31762751282376633</c:v>
                </c:pt>
                <c:pt idx="66">
                  <c:v>0.31293170810222282</c:v>
                </c:pt>
                <c:pt idx="67">
                  <c:v>0.30887578635862611</c:v>
                </c:pt>
                <c:pt idx="68">
                  <c:v>0.30650671171651378</c:v>
                </c:pt>
                <c:pt idx="69">
                  <c:v>0.30331415058992706</c:v>
                </c:pt>
                <c:pt idx="70">
                  <c:v>0.2995271223722703</c:v>
                </c:pt>
                <c:pt idx="71">
                  <c:v>0.29546557416674102</c:v>
                </c:pt>
                <c:pt idx="72">
                  <c:v>0.29046641828983544</c:v>
                </c:pt>
                <c:pt idx="73">
                  <c:v>0.28539379599733405</c:v>
                </c:pt>
                <c:pt idx="74">
                  <c:v>0.28094674466230962</c:v>
                </c:pt>
                <c:pt idx="75">
                  <c:v>0.2766146398339443</c:v>
                </c:pt>
                <c:pt idx="76">
                  <c:v>0.27225508021921585</c:v>
                </c:pt>
                <c:pt idx="77">
                  <c:v>0.26801969065724118</c:v>
                </c:pt>
                <c:pt idx="78">
                  <c:v>0.26391513463404981</c:v>
                </c:pt>
                <c:pt idx="79">
                  <c:v>0.25991229496178486</c:v>
                </c:pt>
                <c:pt idx="80">
                  <c:v>0.29621489459756106</c:v>
                </c:pt>
                <c:pt idx="81">
                  <c:v>0.3157566645387937</c:v>
                </c:pt>
                <c:pt idx="82">
                  <c:v>0.30985879673946332</c:v>
                </c:pt>
                <c:pt idx="83">
                  <c:v>0.30472258528491908</c:v>
                </c:pt>
                <c:pt idx="84">
                  <c:v>0.299083029350453</c:v>
                </c:pt>
                <c:pt idx="85">
                  <c:v>0.3327767498302987</c:v>
                </c:pt>
                <c:pt idx="86">
                  <c:v>0.36800000000000005</c:v>
                </c:pt>
                <c:pt idx="87">
                  <c:v>0.32</c:v>
                </c:pt>
                <c:pt idx="88">
                  <c:v>0.31464643492112737</c:v>
                </c:pt>
                <c:pt idx="89">
                  <c:v>0.30981352900890874</c:v>
                </c:pt>
                <c:pt idx="90">
                  <c:v>0.31129918333623563</c:v>
                </c:pt>
                <c:pt idx="91">
                  <c:v>0.31203526199392695</c:v>
                </c:pt>
                <c:pt idx="92">
                  <c:v>0.30361249542875962</c:v>
                </c:pt>
                <c:pt idx="93">
                  <c:v>0.33752573913079947</c:v>
                </c:pt>
                <c:pt idx="94">
                  <c:v>0.32</c:v>
                </c:pt>
                <c:pt idx="95">
                  <c:v>0.31513509229058639</c:v>
                </c:pt>
                <c:pt idx="96">
                  <c:v>0.30938730122041186</c:v>
                </c:pt>
                <c:pt idx="97">
                  <c:v>0.3039451035799085</c:v>
                </c:pt>
                <c:pt idx="98">
                  <c:v>0.29772205895879195</c:v>
                </c:pt>
                <c:pt idx="99">
                  <c:v>0.29088810329556691</c:v>
                </c:pt>
                <c:pt idx="100">
                  <c:v>0.28485955997530071</c:v>
                </c:pt>
                <c:pt idx="101">
                  <c:v>0.28136052081161794</c:v>
                </c:pt>
                <c:pt idx="102">
                  <c:v>0.27693718472165196</c:v>
                </c:pt>
                <c:pt idx="103">
                  <c:v>0.27324274462552572</c:v>
                </c:pt>
                <c:pt idx="104">
                  <c:v>0.26884705915398727</c:v>
                </c:pt>
                <c:pt idx="105">
                  <c:v>0.26385704812276023</c:v>
                </c:pt>
                <c:pt idx="106">
                  <c:v>0.25966609624039189</c:v>
                </c:pt>
                <c:pt idx="107">
                  <c:v>0.2550561737449068</c:v>
                </c:pt>
                <c:pt idx="108">
                  <c:v>0.25391193166235282</c:v>
                </c:pt>
                <c:pt idx="109">
                  <c:v>0.24635822003482608</c:v>
                </c:pt>
                <c:pt idx="110">
                  <c:v>0.24156558226406541</c:v>
                </c:pt>
                <c:pt idx="111">
                  <c:v>0.23653280088949585</c:v>
                </c:pt>
                <c:pt idx="112">
                  <c:v>0.23221388062423595</c:v>
                </c:pt>
                <c:pt idx="113">
                  <c:v>0.2279654303579802</c:v>
                </c:pt>
                <c:pt idx="114">
                  <c:v>0.22397553127576073</c:v>
                </c:pt>
                <c:pt idx="115">
                  <c:v>0.22040003958296767</c:v>
                </c:pt>
                <c:pt idx="116">
                  <c:v>0.22194191544399405</c:v>
                </c:pt>
                <c:pt idx="117">
                  <c:v>0.21381639411160594</c:v>
                </c:pt>
                <c:pt idx="118">
                  <c:v>0.2114018257564933</c:v>
                </c:pt>
                <c:pt idx="119">
                  <c:v>0.20906853372804421</c:v>
                </c:pt>
                <c:pt idx="120">
                  <c:v>0.20701824088766915</c:v>
                </c:pt>
                <c:pt idx="121">
                  <c:v>0.20527199814193225</c:v>
                </c:pt>
                <c:pt idx="122">
                  <c:v>0.20337424674868493</c:v>
                </c:pt>
                <c:pt idx="123">
                  <c:v>0.20149715932712864</c:v>
                </c:pt>
                <c:pt idx="124">
                  <c:v>0.19992953334344138</c:v>
                </c:pt>
                <c:pt idx="125">
                  <c:v>0.19854865781984998</c:v>
                </c:pt>
                <c:pt idx="126">
                  <c:v>0.19746222825908569</c:v>
                </c:pt>
                <c:pt idx="127">
                  <c:v>0.19645222455070988</c:v>
                </c:pt>
                <c:pt idx="128">
                  <c:v>0.19537071779042856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4B-C24E-B07A-881B8C39F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7039"/>
        <c:axId val="11977439"/>
      </c:scatterChart>
      <c:valAx>
        <c:axId val="1166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977439"/>
        <c:crosses val="autoZero"/>
        <c:crossBetween val="midCat"/>
      </c:valAx>
      <c:valAx>
        <c:axId val="1197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67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Evapotranspiration field</a:t>
            </a:r>
            <a:r>
              <a:rPr lang="fr-FR" baseline="0"/>
              <a:t> C1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'F2-2002-2003_C1'!$B$1</c:f>
              <c:strCache>
                <c:ptCount val="1"/>
                <c:pt idx="0">
                  <c:v>Etmes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'F2-2002-2003_C1'!$A$92:$A$156</c:f>
              <c:numCache>
                <c:formatCode>yyyy\-mm\-dd</c:formatCode>
                <c:ptCount val="65"/>
                <c:pt idx="0">
                  <c:v>37697</c:v>
                </c:pt>
                <c:pt idx="1">
                  <c:v>37698</c:v>
                </c:pt>
                <c:pt idx="2">
                  <c:v>37699</c:v>
                </c:pt>
                <c:pt idx="3">
                  <c:v>37700</c:v>
                </c:pt>
                <c:pt idx="4">
                  <c:v>37701</c:v>
                </c:pt>
                <c:pt idx="5">
                  <c:v>37702</c:v>
                </c:pt>
                <c:pt idx="6">
                  <c:v>37703</c:v>
                </c:pt>
                <c:pt idx="7">
                  <c:v>37704</c:v>
                </c:pt>
                <c:pt idx="8">
                  <c:v>37705</c:v>
                </c:pt>
                <c:pt idx="9">
                  <c:v>37706</c:v>
                </c:pt>
                <c:pt idx="10">
                  <c:v>37707</c:v>
                </c:pt>
                <c:pt idx="11">
                  <c:v>37708</c:v>
                </c:pt>
                <c:pt idx="12">
                  <c:v>37709</c:v>
                </c:pt>
                <c:pt idx="13">
                  <c:v>37710</c:v>
                </c:pt>
                <c:pt idx="14">
                  <c:v>37711</c:v>
                </c:pt>
                <c:pt idx="15">
                  <c:v>37712</c:v>
                </c:pt>
                <c:pt idx="16">
                  <c:v>37713</c:v>
                </c:pt>
                <c:pt idx="17">
                  <c:v>37714</c:v>
                </c:pt>
                <c:pt idx="18">
                  <c:v>37715</c:v>
                </c:pt>
                <c:pt idx="19">
                  <c:v>37716</c:v>
                </c:pt>
                <c:pt idx="20">
                  <c:v>37717</c:v>
                </c:pt>
                <c:pt idx="21">
                  <c:v>37718</c:v>
                </c:pt>
                <c:pt idx="22">
                  <c:v>37719</c:v>
                </c:pt>
                <c:pt idx="23">
                  <c:v>37720</c:v>
                </c:pt>
                <c:pt idx="24">
                  <c:v>37721</c:v>
                </c:pt>
                <c:pt idx="25">
                  <c:v>37722</c:v>
                </c:pt>
                <c:pt idx="26">
                  <c:v>37723</c:v>
                </c:pt>
                <c:pt idx="27">
                  <c:v>37724</c:v>
                </c:pt>
                <c:pt idx="28">
                  <c:v>37725</c:v>
                </c:pt>
                <c:pt idx="29">
                  <c:v>37726</c:v>
                </c:pt>
                <c:pt idx="30">
                  <c:v>37727</c:v>
                </c:pt>
                <c:pt idx="31">
                  <c:v>37728</c:v>
                </c:pt>
                <c:pt idx="32">
                  <c:v>37729</c:v>
                </c:pt>
                <c:pt idx="33">
                  <c:v>37730</c:v>
                </c:pt>
                <c:pt idx="34">
                  <c:v>37731</c:v>
                </c:pt>
                <c:pt idx="35">
                  <c:v>37732</c:v>
                </c:pt>
                <c:pt idx="36">
                  <c:v>37733</c:v>
                </c:pt>
                <c:pt idx="37">
                  <c:v>37734</c:v>
                </c:pt>
                <c:pt idx="38">
                  <c:v>37735</c:v>
                </c:pt>
                <c:pt idx="39">
                  <c:v>37736</c:v>
                </c:pt>
                <c:pt idx="40">
                  <c:v>37737</c:v>
                </c:pt>
                <c:pt idx="41">
                  <c:v>37738</c:v>
                </c:pt>
                <c:pt idx="42">
                  <c:v>37739</c:v>
                </c:pt>
                <c:pt idx="43">
                  <c:v>37740</c:v>
                </c:pt>
                <c:pt idx="44">
                  <c:v>37741</c:v>
                </c:pt>
                <c:pt idx="45">
                  <c:v>37742</c:v>
                </c:pt>
                <c:pt idx="46">
                  <c:v>37743</c:v>
                </c:pt>
                <c:pt idx="47">
                  <c:v>37744</c:v>
                </c:pt>
                <c:pt idx="48">
                  <c:v>37745</c:v>
                </c:pt>
                <c:pt idx="49">
                  <c:v>37746</c:v>
                </c:pt>
                <c:pt idx="50">
                  <c:v>37747</c:v>
                </c:pt>
                <c:pt idx="51">
                  <c:v>37748</c:v>
                </c:pt>
                <c:pt idx="52">
                  <c:v>37749</c:v>
                </c:pt>
                <c:pt idx="53">
                  <c:v>37750</c:v>
                </c:pt>
                <c:pt idx="54">
                  <c:v>37751</c:v>
                </c:pt>
                <c:pt idx="55">
                  <c:v>37752</c:v>
                </c:pt>
                <c:pt idx="56">
                  <c:v>37753</c:v>
                </c:pt>
                <c:pt idx="57">
                  <c:v>37754</c:v>
                </c:pt>
                <c:pt idx="58">
                  <c:v>37755</c:v>
                </c:pt>
                <c:pt idx="59">
                  <c:v>37756</c:v>
                </c:pt>
                <c:pt idx="60">
                  <c:v>37757</c:v>
                </c:pt>
                <c:pt idx="61">
                  <c:v>37758</c:v>
                </c:pt>
                <c:pt idx="62">
                  <c:v>37759</c:v>
                </c:pt>
                <c:pt idx="63">
                  <c:v>37760</c:v>
                </c:pt>
                <c:pt idx="64">
                  <c:v>37761</c:v>
                </c:pt>
              </c:numCache>
            </c:numRef>
          </c:xVal>
          <c:yVal>
            <c:numRef>
              <c:f>'F2-2002-2003_C1'!$B$92:$B$156</c:f>
              <c:numCache>
                <c:formatCode>General</c:formatCode>
                <c:ptCount val="65"/>
                <c:pt idx="0">
                  <c:v>0.16872991362777601</c:v>
                </c:pt>
                <c:pt idx="1">
                  <c:v>0.3231207800006401</c:v>
                </c:pt>
                <c:pt idx="2">
                  <c:v>0.18351851543136002</c:v>
                </c:pt>
                <c:pt idx="3">
                  <c:v>0.29039161373855998</c:v>
                </c:pt>
                <c:pt idx="4">
                  <c:v>0.21868077661459207</c:v>
                </c:pt>
                <c:pt idx="7">
                  <c:v>0.35995592491200007</c:v>
                </c:pt>
                <c:pt idx="8">
                  <c:v>0.41027779847520007</c:v>
                </c:pt>
                <c:pt idx="9">
                  <c:v>0.34822020209183996</c:v>
                </c:pt>
                <c:pt idx="10">
                  <c:v>0.19017170491104002</c:v>
                </c:pt>
                <c:pt idx="11">
                  <c:v>0.23938117672319997</c:v>
                </c:pt>
                <c:pt idx="12">
                  <c:v>0.31543628851296018</c:v>
                </c:pt>
                <c:pt idx="13">
                  <c:v>0.29716643484000005</c:v>
                </c:pt>
                <c:pt idx="14">
                  <c:v>0.35665084016064025</c:v>
                </c:pt>
                <c:pt idx="15">
                  <c:v>0.31365614457791979</c:v>
                </c:pt>
                <c:pt idx="16">
                  <c:v>0.29719529161920011</c:v>
                </c:pt>
                <c:pt idx="17">
                  <c:v>0.28220820344928005</c:v>
                </c:pt>
                <c:pt idx="18">
                  <c:v>0.26877761718048004</c:v>
                </c:pt>
                <c:pt idx="19">
                  <c:v>0.24217678689696004</c:v>
                </c:pt>
                <c:pt idx="20">
                  <c:v>0.21583746343008028</c:v>
                </c:pt>
                <c:pt idx="21">
                  <c:v>0.18118415643840013</c:v>
                </c:pt>
                <c:pt idx="25">
                  <c:v>0.37484281512000012</c:v>
                </c:pt>
                <c:pt idx="26">
                  <c:v>0.40809757555008019</c:v>
                </c:pt>
                <c:pt idx="27">
                  <c:v>0.29921916744287996</c:v>
                </c:pt>
                <c:pt idx="30">
                  <c:v>0.39159238573728028</c:v>
                </c:pt>
                <c:pt idx="31">
                  <c:v>0.38173271817024007</c:v>
                </c:pt>
                <c:pt idx="32">
                  <c:v>0.23573789274239976</c:v>
                </c:pt>
                <c:pt idx="33">
                  <c:v>0.32858809744458251</c:v>
                </c:pt>
                <c:pt idx="34">
                  <c:v>0.42380614621151952</c:v>
                </c:pt>
                <c:pt idx="35">
                  <c:v>0.40307711947488001</c:v>
                </c:pt>
                <c:pt idx="36">
                  <c:v>0.36895805984160002</c:v>
                </c:pt>
                <c:pt idx="37">
                  <c:v>0.32692453948800015</c:v>
                </c:pt>
                <c:pt idx="38">
                  <c:v>0.41280630100416005</c:v>
                </c:pt>
                <c:pt idx="39">
                  <c:v>0.35184822259680004</c:v>
                </c:pt>
                <c:pt idx="40">
                  <c:v>0.42970560403104002</c:v>
                </c:pt>
                <c:pt idx="41">
                  <c:v>0.46130758154495971</c:v>
                </c:pt>
                <c:pt idx="42">
                  <c:v>0.35873919424800005</c:v>
                </c:pt>
                <c:pt idx="43">
                  <c:v>0.21522886144992004</c:v>
                </c:pt>
                <c:pt idx="44">
                  <c:v>0.21945750130079983</c:v>
                </c:pt>
                <c:pt idx="45">
                  <c:v>0.22136646124799986</c:v>
                </c:pt>
                <c:pt idx="46">
                  <c:v>0.21593842340544006</c:v>
                </c:pt>
                <c:pt idx="47">
                  <c:v>0.23841860681951987</c:v>
                </c:pt>
                <c:pt idx="48">
                  <c:v>0.19797973496352006</c:v>
                </c:pt>
                <c:pt idx="49">
                  <c:v>0.19885870894751978</c:v>
                </c:pt>
                <c:pt idx="50">
                  <c:v>0.17844518970431983</c:v>
                </c:pt>
                <c:pt idx="52">
                  <c:v>0.13958861398271991</c:v>
                </c:pt>
                <c:pt idx="53">
                  <c:v>0.14287549006944</c:v>
                </c:pt>
                <c:pt idx="54">
                  <c:v>0.12227116122143998</c:v>
                </c:pt>
                <c:pt idx="55">
                  <c:v>6.9917986414079938E-2</c:v>
                </c:pt>
                <c:pt idx="56">
                  <c:v>0.13302371005631985</c:v>
                </c:pt>
                <c:pt idx="57">
                  <c:v>0.13408722294624006</c:v>
                </c:pt>
                <c:pt idx="60">
                  <c:v>0.16965481896576023</c:v>
                </c:pt>
                <c:pt idx="61">
                  <c:v>9.8932697110080084E-2</c:v>
                </c:pt>
                <c:pt idx="62">
                  <c:v>0.15477173838432021</c:v>
                </c:pt>
                <c:pt idx="63">
                  <c:v>9.1750406800320233E-2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6-DB4C-846D-45EDDC4A4E2C}"/>
            </c:ext>
          </c:extLst>
        </c:ser>
        <c:ser>
          <c:idx val="1"/>
          <c:order val="1"/>
          <c:tx>
            <c:strRef>
              <c:f>'F2-2002-2003_C1'!$K$1</c:f>
              <c:strCache>
                <c:ptCount val="1"/>
                <c:pt idx="0">
                  <c:v>ET estimee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'F2-2002-2003_C1'!$A$92:$A$156</c:f>
              <c:numCache>
                <c:formatCode>yyyy\-mm\-dd</c:formatCode>
                <c:ptCount val="65"/>
                <c:pt idx="0">
                  <c:v>37697</c:v>
                </c:pt>
                <c:pt idx="1">
                  <c:v>37698</c:v>
                </c:pt>
                <c:pt idx="2">
                  <c:v>37699</c:v>
                </c:pt>
                <c:pt idx="3">
                  <c:v>37700</c:v>
                </c:pt>
                <c:pt idx="4">
                  <c:v>37701</c:v>
                </c:pt>
                <c:pt idx="5">
                  <c:v>37702</c:v>
                </c:pt>
                <c:pt idx="6">
                  <c:v>37703</c:v>
                </c:pt>
                <c:pt idx="7">
                  <c:v>37704</c:v>
                </c:pt>
                <c:pt idx="8">
                  <c:v>37705</c:v>
                </c:pt>
                <c:pt idx="9">
                  <c:v>37706</c:v>
                </c:pt>
                <c:pt idx="10">
                  <c:v>37707</c:v>
                </c:pt>
                <c:pt idx="11">
                  <c:v>37708</c:v>
                </c:pt>
                <c:pt idx="12">
                  <c:v>37709</c:v>
                </c:pt>
                <c:pt idx="13">
                  <c:v>37710</c:v>
                </c:pt>
                <c:pt idx="14">
                  <c:v>37711</c:v>
                </c:pt>
                <c:pt idx="15">
                  <c:v>37712</c:v>
                </c:pt>
                <c:pt idx="16">
                  <c:v>37713</c:v>
                </c:pt>
                <c:pt idx="17">
                  <c:v>37714</c:v>
                </c:pt>
                <c:pt idx="18">
                  <c:v>37715</c:v>
                </c:pt>
                <c:pt idx="19">
                  <c:v>37716</c:v>
                </c:pt>
                <c:pt idx="20">
                  <c:v>37717</c:v>
                </c:pt>
                <c:pt idx="21">
                  <c:v>37718</c:v>
                </c:pt>
                <c:pt idx="22">
                  <c:v>37719</c:v>
                </c:pt>
                <c:pt idx="23">
                  <c:v>37720</c:v>
                </c:pt>
                <c:pt idx="24">
                  <c:v>37721</c:v>
                </c:pt>
                <c:pt idx="25">
                  <c:v>37722</c:v>
                </c:pt>
                <c:pt idx="26">
                  <c:v>37723</c:v>
                </c:pt>
                <c:pt idx="27">
                  <c:v>37724</c:v>
                </c:pt>
                <c:pt idx="28">
                  <c:v>37725</c:v>
                </c:pt>
                <c:pt idx="29">
                  <c:v>37726</c:v>
                </c:pt>
                <c:pt idx="30">
                  <c:v>37727</c:v>
                </c:pt>
                <c:pt idx="31">
                  <c:v>37728</c:v>
                </c:pt>
                <c:pt idx="32">
                  <c:v>37729</c:v>
                </c:pt>
                <c:pt idx="33">
                  <c:v>37730</c:v>
                </c:pt>
                <c:pt idx="34">
                  <c:v>37731</c:v>
                </c:pt>
                <c:pt idx="35">
                  <c:v>37732</c:v>
                </c:pt>
                <c:pt idx="36">
                  <c:v>37733</c:v>
                </c:pt>
                <c:pt idx="37">
                  <c:v>37734</c:v>
                </c:pt>
                <c:pt idx="38">
                  <c:v>37735</c:v>
                </c:pt>
                <c:pt idx="39">
                  <c:v>37736</c:v>
                </c:pt>
                <c:pt idx="40">
                  <c:v>37737</c:v>
                </c:pt>
                <c:pt idx="41">
                  <c:v>37738</c:v>
                </c:pt>
                <c:pt idx="42">
                  <c:v>37739</c:v>
                </c:pt>
                <c:pt idx="43">
                  <c:v>37740</c:v>
                </c:pt>
                <c:pt idx="44">
                  <c:v>37741</c:v>
                </c:pt>
                <c:pt idx="45">
                  <c:v>37742</c:v>
                </c:pt>
                <c:pt idx="46">
                  <c:v>37743</c:v>
                </c:pt>
                <c:pt idx="47">
                  <c:v>37744</c:v>
                </c:pt>
                <c:pt idx="48">
                  <c:v>37745</c:v>
                </c:pt>
                <c:pt idx="49">
                  <c:v>37746</c:v>
                </c:pt>
                <c:pt idx="50">
                  <c:v>37747</c:v>
                </c:pt>
                <c:pt idx="51">
                  <c:v>37748</c:v>
                </c:pt>
                <c:pt idx="52">
                  <c:v>37749</c:v>
                </c:pt>
                <c:pt idx="53">
                  <c:v>37750</c:v>
                </c:pt>
                <c:pt idx="54">
                  <c:v>37751</c:v>
                </c:pt>
                <c:pt idx="55">
                  <c:v>37752</c:v>
                </c:pt>
                <c:pt idx="56">
                  <c:v>37753</c:v>
                </c:pt>
                <c:pt idx="57">
                  <c:v>37754</c:v>
                </c:pt>
                <c:pt idx="58">
                  <c:v>37755</c:v>
                </c:pt>
                <c:pt idx="59">
                  <c:v>37756</c:v>
                </c:pt>
                <c:pt idx="60">
                  <c:v>37757</c:v>
                </c:pt>
                <c:pt idx="61">
                  <c:v>37758</c:v>
                </c:pt>
                <c:pt idx="62">
                  <c:v>37759</c:v>
                </c:pt>
                <c:pt idx="63">
                  <c:v>37760</c:v>
                </c:pt>
                <c:pt idx="64">
                  <c:v>37761</c:v>
                </c:pt>
              </c:numCache>
            </c:numRef>
          </c:xVal>
          <c:yVal>
            <c:numRef>
              <c:f>'F2-2002-2003_C1'!$K$92:$K$156</c:f>
              <c:numCache>
                <c:formatCode>General</c:formatCode>
                <c:ptCount val="65"/>
                <c:pt idx="0">
                  <c:v>0.2516984458445406</c:v>
                </c:pt>
                <c:pt idx="1">
                  <c:v>0.28802549875173811</c:v>
                </c:pt>
                <c:pt idx="2">
                  <c:v>7.355610829215832E-2</c:v>
                </c:pt>
                <c:pt idx="3">
                  <c:v>0.1058570985447006</c:v>
                </c:pt>
                <c:pt idx="4">
                  <c:v>0.26085095425523558</c:v>
                </c:pt>
                <c:pt idx="5">
                  <c:v>0.15517619845726122</c:v>
                </c:pt>
                <c:pt idx="6">
                  <c:v>0.25924265724470696</c:v>
                </c:pt>
                <c:pt idx="7">
                  <c:v>0.17805049602557271</c:v>
                </c:pt>
                <c:pt idx="8">
                  <c:v>0.28181832754630187</c:v>
                </c:pt>
                <c:pt idx="9">
                  <c:v>0.23849500604202245</c:v>
                </c:pt>
                <c:pt idx="10">
                  <c:v>0.16655866744960701</c:v>
                </c:pt>
                <c:pt idx="11">
                  <c:v>0.20331455167053308</c:v>
                </c:pt>
                <c:pt idx="12">
                  <c:v>0.22408513036445021</c:v>
                </c:pt>
                <c:pt idx="13">
                  <c:v>0.22296804468906561</c:v>
                </c:pt>
                <c:pt idx="14">
                  <c:v>0.30154081572828839</c:v>
                </c:pt>
                <c:pt idx="15">
                  <c:v>0.29618138990300968</c:v>
                </c:pt>
                <c:pt idx="16">
                  <c:v>0.26393945418560738</c:v>
                </c:pt>
                <c:pt idx="17">
                  <c:v>0.26662684632485922</c:v>
                </c:pt>
                <c:pt idx="18">
                  <c:v>0.25969836613816888</c:v>
                </c:pt>
                <c:pt idx="19">
                  <c:v>0.26501754358639967</c:v>
                </c:pt>
                <c:pt idx="20">
                  <c:v>0.25232214466255476</c:v>
                </c:pt>
                <c:pt idx="21">
                  <c:v>0.30623684464612111</c:v>
                </c:pt>
                <c:pt idx="22">
                  <c:v>0.22466899139962088</c:v>
                </c:pt>
                <c:pt idx="23">
                  <c:v>0.31771655023556411</c:v>
                </c:pt>
                <c:pt idx="24">
                  <c:v>0.37742520968652149</c:v>
                </c:pt>
                <c:pt idx="25">
                  <c:v>0.30749006411705443</c:v>
                </c:pt>
                <c:pt idx="26">
                  <c:v>0.34215548627169612</c:v>
                </c:pt>
                <c:pt idx="27">
                  <c:v>0.32293917052117332</c:v>
                </c:pt>
                <c:pt idx="28">
                  <c:v>0.28203106244957793</c:v>
                </c:pt>
                <c:pt idx="29">
                  <c:v>0.40104586045438839</c:v>
                </c:pt>
                <c:pt idx="30">
                  <c:v>0.33040532679719209</c:v>
                </c:pt>
                <c:pt idx="31">
                  <c:v>0.29924748799173312</c:v>
                </c:pt>
                <c:pt idx="32">
                  <c:v>0.25458301702598518</c:v>
                </c:pt>
                <c:pt idx="33">
                  <c:v>0.47290060984232896</c:v>
                </c:pt>
                <c:pt idx="34">
                  <c:v>0.48378616399577823</c:v>
                </c:pt>
                <c:pt idx="35">
                  <c:v>0.28365427945992672</c:v>
                </c:pt>
                <c:pt idx="36">
                  <c:v>0.5298972598667534</c:v>
                </c:pt>
                <c:pt idx="37">
                  <c:v>0.29354231452903601</c:v>
                </c:pt>
                <c:pt idx="38">
                  <c:v>0.34443272225251237</c:v>
                </c:pt>
                <c:pt idx="39">
                  <c:v>0.31305619070518276</c:v>
                </c:pt>
                <c:pt idx="40">
                  <c:v>0.36836500694884644</c:v>
                </c:pt>
                <c:pt idx="41">
                  <c:v>0.3985291117296782</c:v>
                </c:pt>
                <c:pt idx="42">
                  <c:v>0.36646806017381561</c:v>
                </c:pt>
                <c:pt idx="43">
                  <c:v>0.25487104341140598</c:v>
                </c:pt>
                <c:pt idx="44">
                  <c:v>0.30907042398882728</c:v>
                </c:pt>
                <c:pt idx="45">
                  <c:v>0.24199003994963636</c:v>
                </c:pt>
                <c:pt idx="46">
                  <c:v>0.28518766093693465</c:v>
                </c:pt>
                <c:pt idx="47">
                  <c:v>0.30372912628178345</c:v>
                </c:pt>
                <c:pt idx="48">
                  <c:v>0.26855335785058826</c:v>
                </c:pt>
                <c:pt idx="49">
                  <c:v>0.29954332769692565</c:v>
                </c:pt>
                <c:pt idx="50">
                  <c:v>0.25403557409948546</c:v>
                </c:pt>
                <c:pt idx="51">
                  <c:v>0.418259206636312</c:v>
                </c:pt>
                <c:pt idx="52">
                  <c:v>0.23887269898439428</c:v>
                </c:pt>
                <c:pt idx="53">
                  <c:v>0.25532869996797425</c:v>
                </c:pt>
                <c:pt idx="54">
                  <c:v>0.21747036246538687</c:v>
                </c:pt>
                <c:pt idx="55">
                  <c:v>0.21974913485450534</c:v>
                </c:pt>
                <c:pt idx="56">
                  <c:v>0.19857582219423478</c:v>
                </c:pt>
                <c:pt idx="57">
                  <c:v>0.1759014783120561</c:v>
                </c:pt>
                <c:pt idx="58">
                  <c:v>0.16929251529127604</c:v>
                </c:pt>
                <c:pt idx="59">
                  <c:v>0.43534702526826208</c:v>
                </c:pt>
                <c:pt idx="60">
                  <c:v>0.11920414022878414</c:v>
                </c:pt>
                <c:pt idx="61">
                  <c:v>0.10946126970609638</c:v>
                </c:pt>
                <c:pt idx="62">
                  <c:v>0.10156290936936928</c:v>
                </c:pt>
                <c:pt idx="63">
                  <c:v>7.8680234337517474E-2</c:v>
                </c:pt>
                <c:pt idx="64">
                  <c:v>9.1663037752524629E-2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56-DB4C-846D-45EDDC4A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71488"/>
        <c:axId val="1327165616"/>
      </c:scatterChart>
      <c:valAx>
        <c:axId val="132687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7165616"/>
        <c:crosses val="autoZero"/>
        <c:crossBetween val="midCat"/>
      </c:valAx>
      <c:valAx>
        <c:axId val="132716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687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'F2-2002-2003_C1'!$J$1</c:f>
              <c:strCache>
                <c:ptCount val="1"/>
                <c:pt idx="0">
                  <c:v>SM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'F2-2002-2003_C1'!$A$85:$A$156</c:f>
              <c:numCache>
                <c:formatCode>yyyy\-mm\-dd</c:formatCode>
                <c:ptCount val="72"/>
                <c:pt idx="0">
                  <c:v>37690</c:v>
                </c:pt>
                <c:pt idx="1">
                  <c:v>37691</c:v>
                </c:pt>
                <c:pt idx="2">
                  <c:v>37692</c:v>
                </c:pt>
                <c:pt idx="3">
                  <c:v>37693</c:v>
                </c:pt>
                <c:pt idx="4">
                  <c:v>37694</c:v>
                </c:pt>
                <c:pt idx="5">
                  <c:v>37695</c:v>
                </c:pt>
                <c:pt idx="6">
                  <c:v>37696</c:v>
                </c:pt>
                <c:pt idx="7">
                  <c:v>37697</c:v>
                </c:pt>
                <c:pt idx="8">
                  <c:v>37698</c:v>
                </c:pt>
                <c:pt idx="9">
                  <c:v>37699</c:v>
                </c:pt>
                <c:pt idx="10">
                  <c:v>37700</c:v>
                </c:pt>
                <c:pt idx="11">
                  <c:v>37701</c:v>
                </c:pt>
                <c:pt idx="12">
                  <c:v>37702</c:v>
                </c:pt>
                <c:pt idx="13">
                  <c:v>37703</c:v>
                </c:pt>
                <c:pt idx="14">
                  <c:v>37704</c:v>
                </c:pt>
                <c:pt idx="15">
                  <c:v>37705</c:v>
                </c:pt>
                <c:pt idx="16">
                  <c:v>37706</c:v>
                </c:pt>
                <c:pt idx="17">
                  <c:v>37707</c:v>
                </c:pt>
                <c:pt idx="18">
                  <c:v>37708</c:v>
                </c:pt>
                <c:pt idx="19">
                  <c:v>37709</c:v>
                </c:pt>
                <c:pt idx="20">
                  <c:v>37710</c:v>
                </c:pt>
                <c:pt idx="21">
                  <c:v>37711</c:v>
                </c:pt>
                <c:pt idx="22">
                  <c:v>37712</c:v>
                </c:pt>
                <c:pt idx="23">
                  <c:v>37713</c:v>
                </c:pt>
                <c:pt idx="24">
                  <c:v>37714</c:v>
                </c:pt>
                <c:pt idx="25">
                  <c:v>37715</c:v>
                </c:pt>
                <c:pt idx="26">
                  <c:v>37716</c:v>
                </c:pt>
                <c:pt idx="27">
                  <c:v>37717</c:v>
                </c:pt>
                <c:pt idx="28">
                  <c:v>37718</c:v>
                </c:pt>
                <c:pt idx="29">
                  <c:v>37719</c:v>
                </c:pt>
                <c:pt idx="30">
                  <c:v>37720</c:v>
                </c:pt>
                <c:pt idx="31">
                  <c:v>37721</c:v>
                </c:pt>
                <c:pt idx="32">
                  <c:v>37722</c:v>
                </c:pt>
                <c:pt idx="33">
                  <c:v>37723</c:v>
                </c:pt>
                <c:pt idx="34">
                  <c:v>37724</c:v>
                </c:pt>
                <c:pt idx="35">
                  <c:v>37725</c:v>
                </c:pt>
                <c:pt idx="36">
                  <c:v>37726</c:v>
                </c:pt>
                <c:pt idx="37">
                  <c:v>37727</c:v>
                </c:pt>
                <c:pt idx="38">
                  <c:v>37728</c:v>
                </c:pt>
                <c:pt idx="39">
                  <c:v>37729</c:v>
                </c:pt>
                <c:pt idx="40">
                  <c:v>37730</c:v>
                </c:pt>
                <c:pt idx="41">
                  <c:v>37731</c:v>
                </c:pt>
                <c:pt idx="42">
                  <c:v>37732</c:v>
                </c:pt>
                <c:pt idx="43">
                  <c:v>37733</c:v>
                </c:pt>
                <c:pt idx="44">
                  <c:v>37734</c:v>
                </c:pt>
                <c:pt idx="45">
                  <c:v>37735</c:v>
                </c:pt>
                <c:pt idx="46">
                  <c:v>37736</c:v>
                </c:pt>
                <c:pt idx="47">
                  <c:v>37737</c:v>
                </c:pt>
                <c:pt idx="48">
                  <c:v>37738</c:v>
                </c:pt>
                <c:pt idx="49">
                  <c:v>37739</c:v>
                </c:pt>
                <c:pt idx="50">
                  <c:v>37740</c:v>
                </c:pt>
                <c:pt idx="51">
                  <c:v>37741</c:v>
                </c:pt>
                <c:pt idx="52">
                  <c:v>37742</c:v>
                </c:pt>
                <c:pt idx="53">
                  <c:v>37743</c:v>
                </c:pt>
                <c:pt idx="54">
                  <c:v>37744</c:v>
                </c:pt>
                <c:pt idx="55">
                  <c:v>37745</c:v>
                </c:pt>
                <c:pt idx="56">
                  <c:v>37746</c:v>
                </c:pt>
                <c:pt idx="57">
                  <c:v>37747</c:v>
                </c:pt>
                <c:pt idx="58">
                  <c:v>37748</c:v>
                </c:pt>
                <c:pt idx="59">
                  <c:v>37749</c:v>
                </c:pt>
                <c:pt idx="60">
                  <c:v>37750</c:v>
                </c:pt>
                <c:pt idx="61">
                  <c:v>37751</c:v>
                </c:pt>
                <c:pt idx="62">
                  <c:v>37752</c:v>
                </c:pt>
                <c:pt idx="63">
                  <c:v>37753</c:v>
                </c:pt>
                <c:pt idx="64">
                  <c:v>37754</c:v>
                </c:pt>
                <c:pt idx="65">
                  <c:v>37755</c:v>
                </c:pt>
                <c:pt idx="66">
                  <c:v>37756</c:v>
                </c:pt>
                <c:pt idx="67">
                  <c:v>37757</c:v>
                </c:pt>
                <c:pt idx="68">
                  <c:v>37758</c:v>
                </c:pt>
                <c:pt idx="69">
                  <c:v>37759</c:v>
                </c:pt>
                <c:pt idx="70">
                  <c:v>37760</c:v>
                </c:pt>
                <c:pt idx="71">
                  <c:v>37761</c:v>
                </c:pt>
              </c:numCache>
            </c:numRef>
          </c:xVal>
          <c:yVal>
            <c:numRef>
              <c:f>'F2-2002-2003_C1'!$J$85:$J$156</c:f>
              <c:numCache>
                <c:formatCode>General</c:formatCode>
                <c:ptCount val="72"/>
                <c:pt idx="4">
                  <c:v>0.22</c:v>
                </c:pt>
                <c:pt idx="13">
                  <c:v>0.21002525063478189</c:v>
                </c:pt>
                <c:pt idx="29">
                  <c:v>0.27</c:v>
                </c:pt>
                <c:pt idx="37">
                  <c:v>0.39</c:v>
                </c:pt>
                <c:pt idx="42">
                  <c:v>0.376</c:v>
                </c:pt>
                <c:pt idx="50">
                  <c:v>0.28999999999999998</c:v>
                </c:pt>
                <c:pt idx="70">
                  <c:v>0.22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C-7748-B693-3ED3228F2BF4}"/>
            </c:ext>
          </c:extLst>
        </c:ser>
        <c:ser>
          <c:idx val="1"/>
          <c:order val="1"/>
          <c:tx>
            <c:strRef>
              <c:f>'F2-2002-2003_C1'!$M$1</c:f>
              <c:strCache>
                <c:ptCount val="1"/>
                <c:pt idx="0">
                  <c:v>SM_estimee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'F2-2002-2003_C1'!$A$85:$A$156</c:f>
              <c:numCache>
                <c:formatCode>yyyy\-mm\-dd</c:formatCode>
                <c:ptCount val="72"/>
                <c:pt idx="0">
                  <c:v>37690</c:v>
                </c:pt>
                <c:pt idx="1">
                  <c:v>37691</c:v>
                </c:pt>
                <c:pt idx="2">
                  <c:v>37692</c:v>
                </c:pt>
                <c:pt idx="3">
                  <c:v>37693</c:v>
                </c:pt>
                <c:pt idx="4">
                  <c:v>37694</c:v>
                </c:pt>
                <c:pt idx="5">
                  <c:v>37695</c:v>
                </c:pt>
                <c:pt idx="6">
                  <c:v>37696</c:v>
                </c:pt>
                <c:pt idx="7">
                  <c:v>37697</c:v>
                </c:pt>
                <c:pt idx="8">
                  <c:v>37698</c:v>
                </c:pt>
                <c:pt idx="9">
                  <c:v>37699</c:v>
                </c:pt>
                <c:pt idx="10">
                  <c:v>37700</c:v>
                </c:pt>
                <c:pt idx="11">
                  <c:v>37701</c:v>
                </c:pt>
                <c:pt idx="12">
                  <c:v>37702</c:v>
                </c:pt>
                <c:pt idx="13">
                  <c:v>37703</c:v>
                </c:pt>
                <c:pt idx="14">
                  <c:v>37704</c:v>
                </c:pt>
                <c:pt idx="15">
                  <c:v>37705</c:v>
                </c:pt>
                <c:pt idx="16">
                  <c:v>37706</c:v>
                </c:pt>
                <c:pt idx="17">
                  <c:v>37707</c:v>
                </c:pt>
                <c:pt idx="18">
                  <c:v>37708</c:v>
                </c:pt>
                <c:pt idx="19">
                  <c:v>37709</c:v>
                </c:pt>
                <c:pt idx="20">
                  <c:v>37710</c:v>
                </c:pt>
                <c:pt idx="21">
                  <c:v>37711</c:v>
                </c:pt>
                <c:pt idx="22">
                  <c:v>37712</c:v>
                </c:pt>
                <c:pt idx="23">
                  <c:v>37713</c:v>
                </c:pt>
                <c:pt idx="24">
                  <c:v>37714</c:v>
                </c:pt>
                <c:pt idx="25">
                  <c:v>37715</c:v>
                </c:pt>
                <c:pt idx="26">
                  <c:v>37716</c:v>
                </c:pt>
                <c:pt idx="27">
                  <c:v>37717</c:v>
                </c:pt>
                <c:pt idx="28">
                  <c:v>37718</c:v>
                </c:pt>
                <c:pt idx="29">
                  <c:v>37719</c:v>
                </c:pt>
                <c:pt idx="30">
                  <c:v>37720</c:v>
                </c:pt>
                <c:pt idx="31">
                  <c:v>37721</c:v>
                </c:pt>
                <c:pt idx="32">
                  <c:v>37722</c:v>
                </c:pt>
                <c:pt idx="33">
                  <c:v>37723</c:v>
                </c:pt>
                <c:pt idx="34">
                  <c:v>37724</c:v>
                </c:pt>
                <c:pt idx="35">
                  <c:v>37725</c:v>
                </c:pt>
                <c:pt idx="36">
                  <c:v>37726</c:v>
                </c:pt>
                <c:pt idx="37">
                  <c:v>37727</c:v>
                </c:pt>
                <c:pt idx="38">
                  <c:v>37728</c:v>
                </c:pt>
                <c:pt idx="39">
                  <c:v>37729</c:v>
                </c:pt>
                <c:pt idx="40">
                  <c:v>37730</c:v>
                </c:pt>
                <c:pt idx="41">
                  <c:v>37731</c:v>
                </c:pt>
                <c:pt idx="42">
                  <c:v>37732</c:v>
                </c:pt>
                <c:pt idx="43">
                  <c:v>37733</c:v>
                </c:pt>
                <c:pt idx="44">
                  <c:v>37734</c:v>
                </c:pt>
                <c:pt idx="45">
                  <c:v>37735</c:v>
                </c:pt>
                <c:pt idx="46">
                  <c:v>37736</c:v>
                </c:pt>
                <c:pt idx="47">
                  <c:v>37737</c:v>
                </c:pt>
                <c:pt idx="48">
                  <c:v>37738</c:v>
                </c:pt>
                <c:pt idx="49">
                  <c:v>37739</c:v>
                </c:pt>
                <c:pt idx="50">
                  <c:v>37740</c:v>
                </c:pt>
                <c:pt idx="51">
                  <c:v>37741</c:v>
                </c:pt>
                <c:pt idx="52">
                  <c:v>37742</c:v>
                </c:pt>
                <c:pt idx="53">
                  <c:v>37743</c:v>
                </c:pt>
                <c:pt idx="54">
                  <c:v>37744</c:v>
                </c:pt>
                <c:pt idx="55">
                  <c:v>37745</c:v>
                </c:pt>
                <c:pt idx="56">
                  <c:v>37746</c:v>
                </c:pt>
                <c:pt idx="57">
                  <c:v>37747</c:v>
                </c:pt>
                <c:pt idx="58">
                  <c:v>37748</c:v>
                </c:pt>
                <c:pt idx="59">
                  <c:v>37749</c:v>
                </c:pt>
                <c:pt idx="60">
                  <c:v>37750</c:v>
                </c:pt>
                <c:pt idx="61">
                  <c:v>37751</c:v>
                </c:pt>
                <c:pt idx="62">
                  <c:v>37752</c:v>
                </c:pt>
                <c:pt idx="63">
                  <c:v>37753</c:v>
                </c:pt>
                <c:pt idx="64">
                  <c:v>37754</c:v>
                </c:pt>
                <c:pt idx="65">
                  <c:v>37755</c:v>
                </c:pt>
                <c:pt idx="66">
                  <c:v>37756</c:v>
                </c:pt>
                <c:pt idx="67">
                  <c:v>37757</c:v>
                </c:pt>
                <c:pt idx="68">
                  <c:v>37758</c:v>
                </c:pt>
                <c:pt idx="69">
                  <c:v>37759</c:v>
                </c:pt>
                <c:pt idx="70">
                  <c:v>37760</c:v>
                </c:pt>
                <c:pt idx="71">
                  <c:v>37761</c:v>
                </c:pt>
              </c:numCache>
            </c:numRef>
          </c:xVal>
          <c:yVal>
            <c:numRef>
              <c:f>'F2-2002-2003_C1'!$M$85:$M$156</c:f>
              <c:numCache>
                <c:formatCode>General</c:formatCode>
                <c:ptCount val="72"/>
                <c:pt idx="0">
                  <c:v>0.27583004575313147</c:v>
                </c:pt>
                <c:pt idx="1">
                  <c:v>0.2713296697704814</c:v>
                </c:pt>
                <c:pt idx="2">
                  <c:v>0.26490391907429262</c:v>
                </c:pt>
                <c:pt idx="3">
                  <c:v>0.25521625431109379</c:v>
                </c:pt>
                <c:pt idx="4">
                  <c:v>0.24885641360900787</c:v>
                </c:pt>
                <c:pt idx="5">
                  <c:v>0.24211502466524315</c:v>
                </c:pt>
                <c:pt idx="6">
                  <c:v>0.23547380316793026</c:v>
                </c:pt>
                <c:pt idx="7">
                  <c:v>0.23597138405683143</c:v>
                </c:pt>
                <c:pt idx="8">
                  <c:v>0.24612809087113099</c:v>
                </c:pt>
                <c:pt idx="9">
                  <c:v>0.24079640790186646</c:v>
                </c:pt>
                <c:pt idx="10">
                  <c:v>0.23827451185078061</c:v>
                </c:pt>
                <c:pt idx="11">
                  <c:v>0.23458912022110884</c:v>
                </c:pt>
                <c:pt idx="12">
                  <c:v>0.25649399674969969</c:v>
                </c:pt>
                <c:pt idx="13">
                  <c:v>0.31702325907441931</c:v>
                </c:pt>
                <c:pt idx="14">
                  <c:v>0.31202701626944962</c:v>
                </c:pt>
                <c:pt idx="15">
                  <c:v>0.30841585789291065</c:v>
                </c:pt>
                <c:pt idx="16">
                  <c:v>0.30200832950922418</c:v>
                </c:pt>
                <c:pt idx="17">
                  <c:v>0.29627044055738333</c:v>
                </c:pt>
                <c:pt idx="18">
                  <c:v>0.29287830198969134</c:v>
                </c:pt>
                <c:pt idx="19">
                  <c:v>0.28832481654512465</c:v>
                </c:pt>
                <c:pt idx="20">
                  <c:v>0.28302179905834746</c:v>
                </c:pt>
                <c:pt idx="21">
                  <c:v>0.27736634109021618</c:v>
                </c:pt>
                <c:pt idx="22">
                  <c:v>0.27053338926622883</c:v>
                </c:pt>
                <c:pt idx="23">
                  <c:v>0.26352088109098276</c:v>
                </c:pt>
                <c:pt idx="24">
                  <c:v>0.25740531366934799</c:v>
                </c:pt>
                <c:pt idx="25">
                  <c:v>0.25154750780955587</c:v>
                </c:pt>
                <c:pt idx="26">
                  <c:v>0.24575215050146365</c:v>
                </c:pt>
                <c:pt idx="27">
                  <c:v>0.24014187471825071</c:v>
                </c:pt>
                <c:pt idx="28">
                  <c:v>0.23476968193126282</c:v>
                </c:pt>
                <c:pt idx="29">
                  <c:v>0.22979731439636314</c:v>
                </c:pt>
                <c:pt idx="30">
                  <c:v>0.2654765163123432</c:v>
                </c:pt>
                <c:pt idx="31">
                  <c:v>0.28494135365955514</c:v>
                </c:pt>
                <c:pt idx="32">
                  <c:v>0.31715714915163407</c:v>
                </c:pt>
                <c:pt idx="33">
                  <c:v>0.30966791971163854</c:v>
                </c:pt>
                <c:pt idx="34">
                  <c:v>0.30340839097910832</c:v>
                </c:pt>
                <c:pt idx="35">
                  <c:v>0.29867009851397031</c:v>
                </c:pt>
                <c:pt idx="36">
                  <c:v>0.34437250601197938</c:v>
                </c:pt>
                <c:pt idx="37">
                  <c:v>0.32</c:v>
                </c:pt>
                <c:pt idx="38">
                  <c:v>0.31499269434937116</c:v>
                </c:pt>
                <c:pt idx="39">
                  <c:v>0.31051498020588802</c:v>
                </c:pt>
                <c:pt idx="40">
                  <c:v>0.31236624991451345</c:v>
                </c:pt>
                <c:pt idx="41">
                  <c:v>0.31348755019417607</c:v>
                </c:pt>
                <c:pt idx="42">
                  <c:v>0.30552332409151001</c:v>
                </c:pt>
                <c:pt idx="43">
                  <c:v>0.30227291580209459</c:v>
                </c:pt>
                <c:pt idx="44">
                  <c:v>0.2992258456583175</c:v>
                </c:pt>
                <c:pt idx="45">
                  <c:v>0.29645616637150268</c:v>
                </c:pt>
                <c:pt idx="46">
                  <c:v>0.29322088046301026</c:v>
                </c:pt>
                <c:pt idx="47">
                  <c:v>0.29028554118084465</c:v>
                </c:pt>
                <c:pt idx="48">
                  <c:v>0.28713510347521076</c:v>
                </c:pt>
                <c:pt idx="49">
                  <c:v>0.28390843906568308</c:v>
                </c:pt>
                <c:pt idx="50">
                  <c:v>0.28130845874731414</c:v>
                </c:pt>
                <c:pt idx="51">
                  <c:v>0.27992214220375594</c:v>
                </c:pt>
                <c:pt idx="52">
                  <c:v>0.27817522325524008</c:v>
                </c:pt>
                <c:pt idx="53">
                  <c:v>0.27671622590020517</c:v>
                </c:pt>
                <c:pt idx="54">
                  <c:v>0.27496971354140937</c:v>
                </c:pt>
                <c:pt idx="55">
                  <c:v>0.27297944478501585</c:v>
                </c:pt>
                <c:pt idx="56">
                  <c:v>0.27135389426881251</c:v>
                </c:pt>
                <c:pt idx="57">
                  <c:v>0.2697069418699245</c:v>
                </c:pt>
                <c:pt idx="58">
                  <c:v>0.27127943885117978</c:v>
                </c:pt>
                <c:pt idx="59">
                  <c:v>0.26690094732555331</c:v>
                </c:pt>
                <c:pt idx="60">
                  <c:v>0.26543926572003002</c:v>
                </c:pt>
                <c:pt idx="61">
                  <c:v>0.26357766200242499</c:v>
                </c:pt>
                <c:pt idx="62">
                  <c:v>0.26199065285919998</c:v>
                </c:pt>
                <c:pt idx="63">
                  <c:v>0.26029887554900072</c:v>
                </c:pt>
                <c:pt idx="64">
                  <c:v>0.25850591182364535</c:v>
                </c:pt>
                <c:pt idx="65">
                  <c:v>0.25702733886802503</c:v>
                </c:pt>
                <c:pt idx="66">
                  <c:v>0.26053982307755846</c:v>
                </c:pt>
                <c:pt idx="67">
                  <c:v>0.25454999521284705</c:v>
                </c:pt>
                <c:pt idx="68">
                  <c:v>0.25368271474712989</c:v>
                </c:pt>
                <c:pt idx="69">
                  <c:v>0.25277502115747902</c:v>
                </c:pt>
                <c:pt idx="70">
                  <c:v>0.25186416651745869</c:v>
                </c:pt>
                <c:pt idx="71">
                  <c:v>0.25109587231099306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EC-7748-B693-3ED3228F2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7250544"/>
        <c:axId val="2118407728"/>
      </c:scatterChart>
      <c:valAx>
        <c:axId val="200725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8407728"/>
        <c:crosses val="autoZero"/>
        <c:crossBetween val="midCat"/>
        <c:majorUnit val="20"/>
      </c:valAx>
      <c:valAx>
        <c:axId val="211840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725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Evapotranspiration</a:t>
            </a:r>
            <a:r>
              <a:rPr lang="fr-FR" baseline="0"/>
              <a:t> field C2</a:t>
            </a:r>
          </a:p>
        </c:rich>
      </c:tx>
      <c:layout>
        <c:manualLayout>
          <c:xMode val="edge"/>
          <c:yMode val="edge"/>
          <c:x val="0.2485687654767535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'F3-2002-2003_C2'!$B$1</c:f>
              <c:strCache>
                <c:ptCount val="1"/>
                <c:pt idx="0">
                  <c:v>Etmes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'F3-2002-2003_C2'!$A$43:$A$95</c:f>
              <c:numCache>
                <c:formatCode>yyyy\-mm\-dd</c:formatCode>
                <c:ptCount val="53"/>
                <c:pt idx="0">
                  <c:v>37700</c:v>
                </c:pt>
                <c:pt idx="1">
                  <c:v>37701</c:v>
                </c:pt>
                <c:pt idx="2">
                  <c:v>37702</c:v>
                </c:pt>
                <c:pt idx="3">
                  <c:v>37703</c:v>
                </c:pt>
                <c:pt idx="4">
                  <c:v>37704</c:v>
                </c:pt>
                <c:pt idx="5">
                  <c:v>37705</c:v>
                </c:pt>
                <c:pt idx="6">
                  <c:v>37706</c:v>
                </c:pt>
                <c:pt idx="7">
                  <c:v>37707</c:v>
                </c:pt>
                <c:pt idx="8">
                  <c:v>37708</c:v>
                </c:pt>
                <c:pt idx="9">
                  <c:v>37709</c:v>
                </c:pt>
                <c:pt idx="10">
                  <c:v>37710</c:v>
                </c:pt>
                <c:pt idx="11">
                  <c:v>37711</c:v>
                </c:pt>
                <c:pt idx="12">
                  <c:v>37712</c:v>
                </c:pt>
                <c:pt idx="13">
                  <c:v>37713</c:v>
                </c:pt>
                <c:pt idx="14">
                  <c:v>37714</c:v>
                </c:pt>
                <c:pt idx="15">
                  <c:v>37715</c:v>
                </c:pt>
                <c:pt idx="16">
                  <c:v>37716</c:v>
                </c:pt>
                <c:pt idx="17">
                  <c:v>37717</c:v>
                </c:pt>
                <c:pt idx="18">
                  <c:v>37718</c:v>
                </c:pt>
                <c:pt idx="19">
                  <c:v>37719</c:v>
                </c:pt>
                <c:pt idx="20">
                  <c:v>37720</c:v>
                </c:pt>
                <c:pt idx="21">
                  <c:v>37721</c:v>
                </c:pt>
                <c:pt idx="22">
                  <c:v>37722</c:v>
                </c:pt>
                <c:pt idx="23">
                  <c:v>37723</c:v>
                </c:pt>
                <c:pt idx="24">
                  <c:v>37724</c:v>
                </c:pt>
                <c:pt idx="25">
                  <c:v>37725</c:v>
                </c:pt>
                <c:pt idx="26">
                  <c:v>37726</c:v>
                </c:pt>
                <c:pt idx="27">
                  <c:v>37727</c:v>
                </c:pt>
                <c:pt idx="28">
                  <c:v>37728</c:v>
                </c:pt>
                <c:pt idx="29">
                  <c:v>37729</c:v>
                </c:pt>
                <c:pt idx="30">
                  <c:v>37730</c:v>
                </c:pt>
                <c:pt idx="31">
                  <c:v>37731</c:v>
                </c:pt>
                <c:pt idx="32">
                  <c:v>37732</c:v>
                </c:pt>
                <c:pt idx="33">
                  <c:v>37733</c:v>
                </c:pt>
                <c:pt idx="34">
                  <c:v>37734</c:v>
                </c:pt>
                <c:pt idx="35">
                  <c:v>37735</c:v>
                </c:pt>
                <c:pt idx="36">
                  <c:v>37736</c:v>
                </c:pt>
                <c:pt idx="37">
                  <c:v>37737</c:v>
                </c:pt>
                <c:pt idx="38">
                  <c:v>37738</c:v>
                </c:pt>
                <c:pt idx="39">
                  <c:v>37739</c:v>
                </c:pt>
                <c:pt idx="40">
                  <c:v>37740</c:v>
                </c:pt>
                <c:pt idx="41">
                  <c:v>37741</c:v>
                </c:pt>
                <c:pt idx="42">
                  <c:v>37742</c:v>
                </c:pt>
                <c:pt idx="43">
                  <c:v>37743</c:v>
                </c:pt>
                <c:pt idx="44">
                  <c:v>37744</c:v>
                </c:pt>
                <c:pt idx="45">
                  <c:v>37745</c:v>
                </c:pt>
                <c:pt idx="46">
                  <c:v>37746</c:v>
                </c:pt>
                <c:pt idx="47">
                  <c:v>37747</c:v>
                </c:pt>
                <c:pt idx="48">
                  <c:v>37748</c:v>
                </c:pt>
                <c:pt idx="49">
                  <c:v>37749</c:v>
                </c:pt>
                <c:pt idx="50">
                  <c:v>37750</c:v>
                </c:pt>
                <c:pt idx="51">
                  <c:v>37751</c:v>
                </c:pt>
                <c:pt idx="52">
                  <c:v>37752</c:v>
                </c:pt>
              </c:numCache>
            </c:numRef>
          </c:xVal>
          <c:yVal>
            <c:numRef>
              <c:f>'F3-2002-2003_C2'!$B$43:$B$95</c:f>
              <c:numCache>
                <c:formatCode>General</c:formatCode>
                <c:ptCount val="53"/>
                <c:pt idx="0">
                  <c:v>0.29054000000000002</c:v>
                </c:pt>
                <c:pt idx="1">
                  <c:v>0.21219000000000002</c:v>
                </c:pt>
                <c:pt idx="2">
                  <c:v>0.13399000000000003</c:v>
                </c:pt>
                <c:pt idx="3">
                  <c:v>0.31139000000000006</c:v>
                </c:pt>
                <c:pt idx="4">
                  <c:v>0.31995000000000001</c:v>
                </c:pt>
                <c:pt idx="5">
                  <c:v>0.41047000000000006</c:v>
                </c:pt>
                <c:pt idx="6">
                  <c:v>0.35179000000000005</c:v>
                </c:pt>
                <c:pt idx="7">
                  <c:v>0.14832000000000001</c:v>
                </c:pt>
                <c:pt idx="8">
                  <c:v>0.25969999999999999</c:v>
                </c:pt>
                <c:pt idx="9">
                  <c:v>0.35896</c:v>
                </c:pt>
                <c:pt idx="10">
                  <c:v>0.38809000000000005</c:v>
                </c:pt>
                <c:pt idx="11">
                  <c:v>0.50542999999999993</c:v>
                </c:pt>
                <c:pt idx="12">
                  <c:v>0.49201</c:v>
                </c:pt>
                <c:pt idx="13">
                  <c:v>0.47408000000000006</c:v>
                </c:pt>
                <c:pt idx="14">
                  <c:v>0.43196000000000007</c:v>
                </c:pt>
                <c:pt idx="15">
                  <c:v>0.42304000000000008</c:v>
                </c:pt>
                <c:pt idx="16">
                  <c:v>0.36795</c:v>
                </c:pt>
                <c:pt idx="17">
                  <c:v>0.36564000000000002</c:v>
                </c:pt>
                <c:pt idx="18">
                  <c:v>0.33566000000000001</c:v>
                </c:pt>
                <c:pt idx="19">
                  <c:v>0.28544000000000003</c:v>
                </c:pt>
                <c:pt idx="20">
                  <c:v>0.22561</c:v>
                </c:pt>
                <c:pt idx="21">
                  <c:v>0.31047000000000002</c:v>
                </c:pt>
                <c:pt idx="22">
                  <c:v>0.41659000000000002</c:v>
                </c:pt>
                <c:pt idx="23">
                  <c:v>0.45396000000000003</c:v>
                </c:pt>
                <c:pt idx="24">
                  <c:v>0.35977000000000003</c:v>
                </c:pt>
                <c:pt idx="25">
                  <c:v>0.21637000000000001</c:v>
                </c:pt>
                <c:pt idx="26">
                  <c:v>0.42477999999999999</c:v>
                </c:pt>
                <c:pt idx="27">
                  <c:v>0.43855000000000005</c:v>
                </c:pt>
                <c:pt idx="28">
                  <c:v>0.40497</c:v>
                </c:pt>
                <c:pt idx="29">
                  <c:v>0.23371</c:v>
                </c:pt>
                <c:pt idx="30">
                  <c:v>0.42413999999999996</c:v>
                </c:pt>
                <c:pt idx="31">
                  <c:v>0.47077999999999998</c:v>
                </c:pt>
                <c:pt idx="32">
                  <c:v>0.42476000000000003</c:v>
                </c:pt>
                <c:pt idx="33">
                  <c:v>0.37591000000000002</c:v>
                </c:pt>
                <c:pt idx="34">
                  <c:v>0.37618000000000001</c:v>
                </c:pt>
                <c:pt idx="37">
                  <c:v>0.54500000000000004</c:v>
                </c:pt>
                <c:pt idx="38">
                  <c:v>0.58799999999999997</c:v>
                </c:pt>
                <c:pt idx="39">
                  <c:v>0.496</c:v>
                </c:pt>
                <c:pt idx="40">
                  <c:v>0.255</c:v>
                </c:pt>
                <c:pt idx="41">
                  <c:v>0.32400000000000007</c:v>
                </c:pt>
                <c:pt idx="42">
                  <c:v>0.30400000000000005</c:v>
                </c:pt>
                <c:pt idx="43">
                  <c:v>0.36600000000000005</c:v>
                </c:pt>
                <c:pt idx="44">
                  <c:v>0.42100000000000004</c:v>
                </c:pt>
                <c:pt idx="49">
                  <c:v>0.35800000000000004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D5-A542-96D5-D38F2B7F0B55}"/>
            </c:ext>
          </c:extLst>
        </c:ser>
        <c:ser>
          <c:idx val="1"/>
          <c:order val="1"/>
          <c:tx>
            <c:strRef>
              <c:f>'F3-2002-2003_C2'!$K$1</c:f>
              <c:strCache>
                <c:ptCount val="1"/>
                <c:pt idx="0">
                  <c:v>ET_estimée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'F3-2002-2003_C2'!$A$43:$A$95</c:f>
              <c:numCache>
                <c:formatCode>yyyy\-mm\-dd</c:formatCode>
                <c:ptCount val="53"/>
                <c:pt idx="0">
                  <c:v>37700</c:v>
                </c:pt>
                <c:pt idx="1">
                  <c:v>37701</c:v>
                </c:pt>
                <c:pt idx="2">
                  <c:v>37702</c:v>
                </c:pt>
                <c:pt idx="3">
                  <c:v>37703</c:v>
                </c:pt>
                <c:pt idx="4">
                  <c:v>37704</c:v>
                </c:pt>
                <c:pt idx="5">
                  <c:v>37705</c:v>
                </c:pt>
                <c:pt idx="6">
                  <c:v>37706</c:v>
                </c:pt>
                <c:pt idx="7">
                  <c:v>37707</c:v>
                </c:pt>
                <c:pt idx="8">
                  <c:v>37708</c:v>
                </c:pt>
                <c:pt idx="9">
                  <c:v>37709</c:v>
                </c:pt>
                <c:pt idx="10">
                  <c:v>37710</c:v>
                </c:pt>
                <c:pt idx="11">
                  <c:v>37711</c:v>
                </c:pt>
                <c:pt idx="12">
                  <c:v>37712</c:v>
                </c:pt>
                <c:pt idx="13">
                  <c:v>37713</c:v>
                </c:pt>
                <c:pt idx="14">
                  <c:v>37714</c:v>
                </c:pt>
                <c:pt idx="15">
                  <c:v>37715</c:v>
                </c:pt>
                <c:pt idx="16">
                  <c:v>37716</c:v>
                </c:pt>
                <c:pt idx="17">
                  <c:v>37717</c:v>
                </c:pt>
                <c:pt idx="18">
                  <c:v>37718</c:v>
                </c:pt>
                <c:pt idx="19">
                  <c:v>37719</c:v>
                </c:pt>
                <c:pt idx="20">
                  <c:v>37720</c:v>
                </c:pt>
                <c:pt idx="21">
                  <c:v>37721</c:v>
                </c:pt>
                <c:pt idx="22">
                  <c:v>37722</c:v>
                </c:pt>
                <c:pt idx="23">
                  <c:v>37723</c:v>
                </c:pt>
                <c:pt idx="24">
                  <c:v>37724</c:v>
                </c:pt>
                <c:pt idx="25">
                  <c:v>37725</c:v>
                </c:pt>
                <c:pt idx="26">
                  <c:v>37726</c:v>
                </c:pt>
                <c:pt idx="27">
                  <c:v>37727</c:v>
                </c:pt>
                <c:pt idx="28">
                  <c:v>37728</c:v>
                </c:pt>
                <c:pt idx="29">
                  <c:v>37729</c:v>
                </c:pt>
                <c:pt idx="30">
                  <c:v>37730</c:v>
                </c:pt>
                <c:pt idx="31">
                  <c:v>37731</c:v>
                </c:pt>
                <c:pt idx="32">
                  <c:v>37732</c:v>
                </c:pt>
                <c:pt idx="33">
                  <c:v>37733</c:v>
                </c:pt>
                <c:pt idx="34">
                  <c:v>37734</c:v>
                </c:pt>
                <c:pt idx="35">
                  <c:v>37735</c:v>
                </c:pt>
                <c:pt idx="36">
                  <c:v>37736</c:v>
                </c:pt>
                <c:pt idx="37">
                  <c:v>37737</c:v>
                </c:pt>
                <c:pt idx="38">
                  <c:v>37738</c:v>
                </c:pt>
                <c:pt idx="39">
                  <c:v>37739</c:v>
                </c:pt>
                <c:pt idx="40">
                  <c:v>37740</c:v>
                </c:pt>
                <c:pt idx="41">
                  <c:v>37741</c:v>
                </c:pt>
                <c:pt idx="42">
                  <c:v>37742</c:v>
                </c:pt>
                <c:pt idx="43">
                  <c:v>37743</c:v>
                </c:pt>
                <c:pt idx="44">
                  <c:v>37744</c:v>
                </c:pt>
                <c:pt idx="45">
                  <c:v>37745</c:v>
                </c:pt>
                <c:pt idx="46">
                  <c:v>37746</c:v>
                </c:pt>
                <c:pt idx="47">
                  <c:v>37747</c:v>
                </c:pt>
                <c:pt idx="48">
                  <c:v>37748</c:v>
                </c:pt>
                <c:pt idx="49">
                  <c:v>37749</c:v>
                </c:pt>
                <c:pt idx="50">
                  <c:v>37750</c:v>
                </c:pt>
                <c:pt idx="51">
                  <c:v>37751</c:v>
                </c:pt>
                <c:pt idx="52">
                  <c:v>37752</c:v>
                </c:pt>
              </c:numCache>
            </c:numRef>
          </c:xVal>
          <c:yVal>
            <c:numRef>
              <c:f>'F3-2002-2003_C2'!$K$43:$K$95</c:f>
              <c:numCache>
                <c:formatCode>General</c:formatCode>
                <c:ptCount val="53"/>
                <c:pt idx="0">
                  <c:v>9.2033998649375517E-2</c:v>
                </c:pt>
                <c:pt idx="1">
                  <c:v>0.25246490266896665</c:v>
                </c:pt>
                <c:pt idx="2">
                  <c:v>0.15089294332179334</c:v>
                </c:pt>
                <c:pt idx="3">
                  <c:v>0.25115696786478747</c:v>
                </c:pt>
                <c:pt idx="4">
                  <c:v>0.16102064650896095</c:v>
                </c:pt>
                <c:pt idx="5">
                  <c:v>0.25775217527874661</c:v>
                </c:pt>
                <c:pt idx="6">
                  <c:v>0.21048326509533552</c:v>
                </c:pt>
                <c:pt idx="7">
                  <c:v>0.14494366777101991</c:v>
                </c:pt>
                <c:pt idx="8">
                  <c:v>0.17475684190966431</c:v>
                </c:pt>
                <c:pt idx="9">
                  <c:v>0.19248103016163851</c:v>
                </c:pt>
                <c:pt idx="10">
                  <c:v>0.19045910595980184</c:v>
                </c:pt>
                <c:pt idx="11">
                  <c:v>0.25994621512088106</c:v>
                </c:pt>
                <c:pt idx="12">
                  <c:v>0.25279639197262238</c:v>
                </c:pt>
                <c:pt idx="13">
                  <c:v>0.22616043485862103</c:v>
                </c:pt>
                <c:pt idx="14">
                  <c:v>0.22888761247214678</c:v>
                </c:pt>
                <c:pt idx="15">
                  <c:v>0.22390633093525647</c:v>
                </c:pt>
                <c:pt idx="16">
                  <c:v>0.22806362197607152</c:v>
                </c:pt>
                <c:pt idx="17">
                  <c:v>0.21769977475871471</c:v>
                </c:pt>
                <c:pt idx="18">
                  <c:v>0.26486623962335876</c:v>
                </c:pt>
                <c:pt idx="19">
                  <c:v>0.19573725040818182</c:v>
                </c:pt>
                <c:pt idx="20">
                  <c:v>0.30710436570196259</c:v>
                </c:pt>
                <c:pt idx="21">
                  <c:v>0.36854986418080005</c:v>
                </c:pt>
                <c:pt idx="22">
                  <c:v>0.29304158968889404</c:v>
                </c:pt>
                <c:pt idx="23">
                  <c:v>0.32669385278210539</c:v>
                </c:pt>
                <c:pt idx="24">
                  <c:v>0.30998846283667403</c:v>
                </c:pt>
                <c:pt idx="25">
                  <c:v>0.27952140733972203</c:v>
                </c:pt>
                <c:pt idx="26">
                  <c:v>0.39854822926478528</c:v>
                </c:pt>
                <c:pt idx="27">
                  <c:v>0.32699270910273631</c:v>
                </c:pt>
                <c:pt idx="28">
                  <c:v>0.29786028678158294</c:v>
                </c:pt>
                <c:pt idx="29">
                  <c:v>0.25540183136906813</c:v>
                </c:pt>
                <c:pt idx="30">
                  <c:v>0.47450206740721584</c:v>
                </c:pt>
                <c:pt idx="31">
                  <c:v>0.48606607553473213</c:v>
                </c:pt>
                <c:pt idx="32">
                  <c:v>0.27776277522661708</c:v>
                </c:pt>
                <c:pt idx="33">
                  <c:v>0.52774877279931709</c:v>
                </c:pt>
                <c:pt idx="34">
                  <c:v>0.29140488790214547</c:v>
                </c:pt>
                <c:pt idx="35">
                  <c:v>0.34283440948454408</c:v>
                </c:pt>
                <c:pt idx="36">
                  <c:v>0.31278144560110122</c:v>
                </c:pt>
                <c:pt idx="37">
                  <c:v>0.36819896691961063</c:v>
                </c:pt>
                <c:pt idx="38">
                  <c:v>0.39902854483967387</c:v>
                </c:pt>
                <c:pt idx="39">
                  <c:v>0.36919755757486766</c:v>
                </c:pt>
                <c:pt idx="40">
                  <c:v>0.25610810501010162</c:v>
                </c:pt>
                <c:pt idx="41">
                  <c:v>0.31184810148506181</c:v>
                </c:pt>
                <c:pt idx="42">
                  <c:v>0.24429228478510664</c:v>
                </c:pt>
                <c:pt idx="43">
                  <c:v>0.28916086863998824</c:v>
                </c:pt>
                <c:pt idx="44">
                  <c:v>0.30825988805448551</c:v>
                </c:pt>
                <c:pt idx="45">
                  <c:v>0.27424504845674502</c:v>
                </c:pt>
                <c:pt idx="46">
                  <c:v>0.30492278726365396</c:v>
                </c:pt>
                <c:pt idx="47">
                  <c:v>0.2615860044354717</c:v>
                </c:pt>
                <c:pt idx="48">
                  <c:v>0.42684997165187472</c:v>
                </c:pt>
                <c:pt idx="49">
                  <c:v>0.25022138427636148</c:v>
                </c:pt>
                <c:pt idx="50">
                  <c:v>0.26516833108103888</c:v>
                </c:pt>
                <c:pt idx="51">
                  <c:v>0.22691630053158837</c:v>
                </c:pt>
                <c:pt idx="52">
                  <c:v>0.23106223297877337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D5-A542-96D5-D38F2B7F0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802976"/>
        <c:axId val="1264515376"/>
      </c:scatterChart>
      <c:valAx>
        <c:axId val="126380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4515376"/>
        <c:crosses val="autoZero"/>
        <c:crossBetween val="midCat"/>
        <c:majorUnit val="20"/>
      </c:valAx>
      <c:valAx>
        <c:axId val="126451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380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SM Field C2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'F3-2002-2003_C2'!$J$1</c:f>
              <c:strCache>
                <c:ptCount val="1"/>
                <c:pt idx="0">
                  <c:v>SM_mes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'F3-2002-2003_C2'!$A$2:$A$111</c:f>
              <c:numCache>
                <c:formatCode>yyyy\-mm\-dd</c:formatCode>
                <c:ptCount val="110"/>
                <c:pt idx="0">
                  <c:v>37659</c:v>
                </c:pt>
                <c:pt idx="1">
                  <c:v>37660</c:v>
                </c:pt>
                <c:pt idx="2">
                  <c:v>37661</c:v>
                </c:pt>
                <c:pt idx="3">
                  <c:v>37662</c:v>
                </c:pt>
                <c:pt idx="4">
                  <c:v>37663</c:v>
                </c:pt>
                <c:pt idx="5">
                  <c:v>37664</c:v>
                </c:pt>
                <c:pt idx="6">
                  <c:v>37665</c:v>
                </c:pt>
                <c:pt idx="7">
                  <c:v>37666</c:v>
                </c:pt>
                <c:pt idx="8">
                  <c:v>37667</c:v>
                </c:pt>
                <c:pt idx="9">
                  <c:v>37668</c:v>
                </c:pt>
                <c:pt idx="10">
                  <c:v>37669</c:v>
                </c:pt>
                <c:pt idx="11">
                  <c:v>37670</c:v>
                </c:pt>
                <c:pt idx="12">
                  <c:v>37671</c:v>
                </c:pt>
                <c:pt idx="13">
                  <c:v>37672</c:v>
                </c:pt>
                <c:pt idx="14">
                  <c:v>37673</c:v>
                </c:pt>
                <c:pt idx="15">
                  <c:v>37674</c:v>
                </c:pt>
                <c:pt idx="16">
                  <c:v>37675</c:v>
                </c:pt>
                <c:pt idx="17">
                  <c:v>37676</c:v>
                </c:pt>
                <c:pt idx="18">
                  <c:v>37677</c:v>
                </c:pt>
                <c:pt idx="19">
                  <c:v>37678</c:v>
                </c:pt>
                <c:pt idx="20">
                  <c:v>37679</c:v>
                </c:pt>
                <c:pt idx="21">
                  <c:v>37680</c:v>
                </c:pt>
                <c:pt idx="22">
                  <c:v>37681</c:v>
                </c:pt>
                <c:pt idx="23">
                  <c:v>37682</c:v>
                </c:pt>
                <c:pt idx="24">
                  <c:v>37683</c:v>
                </c:pt>
                <c:pt idx="25">
                  <c:v>37684</c:v>
                </c:pt>
                <c:pt idx="26">
                  <c:v>37685</c:v>
                </c:pt>
                <c:pt idx="27">
                  <c:v>37686</c:v>
                </c:pt>
                <c:pt idx="28">
                  <c:v>37687</c:v>
                </c:pt>
                <c:pt idx="29">
                  <c:v>37688</c:v>
                </c:pt>
                <c:pt idx="30">
                  <c:v>37689</c:v>
                </c:pt>
                <c:pt idx="31">
                  <c:v>37690</c:v>
                </c:pt>
                <c:pt idx="32">
                  <c:v>37691</c:v>
                </c:pt>
                <c:pt idx="33">
                  <c:v>37692</c:v>
                </c:pt>
                <c:pt idx="34">
                  <c:v>37693</c:v>
                </c:pt>
                <c:pt idx="35">
                  <c:v>37694</c:v>
                </c:pt>
                <c:pt idx="36">
                  <c:v>37695</c:v>
                </c:pt>
                <c:pt idx="37">
                  <c:v>37696</c:v>
                </c:pt>
                <c:pt idx="38">
                  <c:v>37697</c:v>
                </c:pt>
                <c:pt idx="39">
                  <c:v>37698</c:v>
                </c:pt>
                <c:pt idx="40">
                  <c:v>37699</c:v>
                </c:pt>
                <c:pt idx="41">
                  <c:v>37700</c:v>
                </c:pt>
                <c:pt idx="42">
                  <c:v>37701</c:v>
                </c:pt>
                <c:pt idx="43">
                  <c:v>37702</c:v>
                </c:pt>
                <c:pt idx="44">
                  <c:v>37703</c:v>
                </c:pt>
                <c:pt idx="45">
                  <c:v>37704</c:v>
                </c:pt>
                <c:pt idx="46">
                  <c:v>37705</c:v>
                </c:pt>
                <c:pt idx="47">
                  <c:v>37706</c:v>
                </c:pt>
                <c:pt idx="48">
                  <c:v>37707</c:v>
                </c:pt>
                <c:pt idx="49">
                  <c:v>37708</c:v>
                </c:pt>
                <c:pt idx="50">
                  <c:v>37709</c:v>
                </c:pt>
                <c:pt idx="51">
                  <c:v>37710</c:v>
                </c:pt>
                <c:pt idx="52">
                  <c:v>37711</c:v>
                </c:pt>
                <c:pt idx="53">
                  <c:v>37712</c:v>
                </c:pt>
                <c:pt idx="54">
                  <c:v>37713</c:v>
                </c:pt>
                <c:pt idx="55">
                  <c:v>37714</c:v>
                </c:pt>
                <c:pt idx="56">
                  <c:v>37715</c:v>
                </c:pt>
                <c:pt idx="57">
                  <c:v>37716</c:v>
                </c:pt>
                <c:pt idx="58">
                  <c:v>37717</c:v>
                </c:pt>
                <c:pt idx="59">
                  <c:v>37718</c:v>
                </c:pt>
                <c:pt idx="60">
                  <c:v>37719</c:v>
                </c:pt>
                <c:pt idx="61">
                  <c:v>37720</c:v>
                </c:pt>
                <c:pt idx="62">
                  <c:v>37721</c:v>
                </c:pt>
                <c:pt idx="63">
                  <c:v>37722</c:v>
                </c:pt>
                <c:pt idx="64">
                  <c:v>37723</c:v>
                </c:pt>
                <c:pt idx="65">
                  <c:v>37724</c:v>
                </c:pt>
                <c:pt idx="66">
                  <c:v>37725</c:v>
                </c:pt>
                <c:pt idx="67">
                  <c:v>37726</c:v>
                </c:pt>
                <c:pt idx="68">
                  <c:v>37727</c:v>
                </c:pt>
                <c:pt idx="69">
                  <c:v>37728</c:v>
                </c:pt>
                <c:pt idx="70">
                  <c:v>37729</c:v>
                </c:pt>
                <c:pt idx="71">
                  <c:v>37730</c:v>
                </c:pt>
                <c:pt idx="72">
                  <c:v>37731</c:v>
                </c:pt>
                <c:pt idx="73">
                  <c:v>37732</c:v>
                </c:pt>
                <c:pt idx="74">
                  <c:v>37733</c:v>
                </c:pt>
                <c:pt idx="75">
                  <c:v>37734</c:v>
                </c:pt>
                <c:pt idx="76">
                  <c:v>37735</c:v>
                </c:pt>
                <c:pt idx="77">
                  <c:v>37736</c:v>
                </c:pt>
                <c:pt idx="78">
                  <c:v>37737</c:v>
                </c:pt>
                <c:pt idx="79">
                  <c:v>37738</c:v>
                </c:pt>
                <c:pt idx="80">
                  <c:v>37739</c:v>
                </c:pt>
                <c:pt idx="81">
                  <c:v>37740</c:v>
                </c:pt>
                <c:pt idx="82">
                  <c:v>37741</c:v>
                </c:pt>
                <c:pt idx="83">
                  <c:v>37742</c:v>
                </c:pt>
                <c:pt idx="84">
                  <c:v>37743</c:v>
                </c:pt>
                <c:pt idx="85">
                  <c:v>37744</c:v>
                </c:pt>
                <c:pt idx="86">
                  <c:v>37745</c:v>
                </c:pt>
                <c:pt idx="87">
                  <c:v>37746</c:v>
                </c:pt>
                <c:pt idx="88">
                  <c:v>37747</c:v>
                </c:pt>
                <c:pt idx="89">
                  <c:v>37748</c:v>
                </c:pt>
                <c:pt idx="90">
                  <c:v>37749</c:v>
                </c:pt>
                <c:pt idx="91">
                  <c:v>37750</c:v>
                </c:pt>
                <c:pt idx="92">
                  <c:v>37751</c:v>
                </c:pt>
                <c:pt idx="93">
                  <c:v>37752</c:v>
                </c:pt>
                <c:pt idx="94">
                  <c:v>37753</c:v>
                </c:pt>
                <c:pt idx="95">
                  <c:v>37754</c:v>
                </c:pt>
                <c:pt idx="96">
                  <c:v>37755</c:v>
                </c:pt>
                <c:pt idx="97">
                  <c:v>37756</c:v>
                </c:pt>
                <c:pt idx="98">
                  <c:v>37757</c:v>
                </c:pt>
                <c:pt idx="99">
                  <c:v>37758</c:v>
                </c:pt>
                <c:pt idx="100">
                  <c:v>37759</c:v>
                </c:pt>
                <c:pt idx="101">
                  <c:v>37760</c:v>
                </c:pt>
                <c:pt idx="102">
                  <c:v>37761</c:v>
                </c:pt>
                <c:pt idx="103">
                  <c:v>37762</c:v>
                </c:pt>
                <c:pt idx="104">
                  <c:v>37763</c:v>
                </c:pt>
                <c:pt idx="105">
                  <c:v>37764</c:v>
                </c:pt>
                <c:pt idx="106">
                  <c:v>37765</c:v>
                </c:pt>
                <c:pt idx="107">
                  <c:v>37766</c:v>
                </c:pt>
                <c:pt idx="108">
                  <c:v>37767</c:v>
                </c:pt>
                <c:pt idx="109">
                  <c:v>37768</c:v>
                </c:pt>
              </c:numCache>
            </c:numRef>
          </c:xVal>
          <c:yVal>
            <c:numRef>
              <c:f>'F3-2002-2003_C2'!$J$2:$J$111</c:f>
              <c:numCache>
                <c:formatCode>General</c:formatCode>
                <c:ptCount val="110"/>
                <c:pt idx="0">
                  <c:v>0.18877468800000002</c:v>
                </c:pt>
                <c:pt idx="1">
                  <c:v>0.18792059666666666</c:v>
                </c:pt>
                <c:pt idx="2">
                  <c:v>0.18483469133333336</c:v>
                </c:pt>
                <c:pt idx="3">
                  <c:v>0.18205506599999999</c:v>
                </c:pt>
                <c:pt idx="4">
                  <c:v>0.18193228533333333</c:v>
                </c:pt>
                <c:pt idx="5">
                  <c:v>0.18173642733333334</c:v>
                </c:pt>
                <c:pt idx="6">
                  <c:v>0.18151692666666669</c:v>
                </c:pt>
                <c:pt idx="7">
                  <c:v>0.1796599026666667</c:v>
                </c:pt>
                <c:pt idx="8">
                  <c:v>0.17547434466666667</c:v>
                </c:pt>
                <c:pt idx="9">
                  <c:v>0.17426803133333335</c:v>
                </c:pt>
                <c:pt idx="10">
                  <c:v>0.17243841133333332</c:v>
                </c:pt>
                <c:pt idx="11">
                  <c:v>0.17315602000000002</c:v>
                </c:pt>
                <c:pt idx="12">
                  <c:v>0.17243814266666666</c:v>
                </c:pt>
                <c:pt idx="13">
                  <c:v>0.18776611333333332</c:v>
                </c:pt>
                <c:pt idx="14">
                  <c:v>0.28954645000000001</c:v>
                </c:pt>
                <c:pt idx="15">
                  <c:v>0.29874479066666665</c:v>
                </c:pt>
                <c:pt idx="16">
                  <c:v>0.30442655333333335</c:v>
                </c:pt>
                <c:pt idx="17">
                  <c:v>0.30034228266666674</c:v>
                </c:pt>
                <c:pt idx="18">
                  <c:v>0.29532036533333328</c:v>
                </c:pt>
                <c:pt idx="19">
                  <c:v>0.297979628</c:v>
                </c:pt>
                <c:pt idx="20">
                  <c:v>0.3015434913333333</c:v>
                </c:pt>
                <c:pt idx="21">
                  <c:v>0.29087366333333331</c:v>
                </c:pt>
                <c:pt idx="22">
                  <c:v>0.28387838933333331</c:v>
                </c:pt>
                <c:pt idx="23">
                  <c:v>0.28243269400000004</c:v>
                </c:pt>
                <c:pt idx="24">
                  <c:v>0.27875867733333337</c:v>
                </c:pt>
                <c:pt idx="25">
                  <c:v>0.27447156333333333</c:v>
                </c:pt>
                <c:pt idx="26">
                  <c:v>0.2734476746666667</c:v>
                </c:pt>
                <c:pt idx="27">
                  <c:v>0.27604037933333336</c:v>
                </c:pt>
                <c:pt idx="28">
                  <c:v>0.2739606306666667</c:v>
                </c:pt>
                <c:pt idx="29">
                  <c:v>0.27207888933333302</c:v>
                </c:pt>
                <c:pt idx="30">
                  <c:v>0.2698623893333334</c:v>
                </c:pt>
                <c:pt idx="31">
                  <c:v>0.26665827066666664</c:v>
                </c:pt>
                <c:pt idx="32">
                  <c:v>0.26451471366666668</c:v>
                </c:pt>
                <c:pt idx="33">
                  <c:v>0.26340109033333337</c:v>
                </c:pt>
                <c:pt idx="34">
                  <c:v>0.27272583866666666</c:v>
                </c:pt>
                <c:pt idx="35">
                  <c:v>0.36435534000000003</c:v>
                </c:pt>
                <c:pt idx="36">
                  <c:v>0.34334641266666666</c:v>
                </c:pt>
                <c:pt idx="37">
                  <c:v>0.32996493200000004</c:v>
                </c:pt>
                <c:pt idx="38">
                  <c:v>0.32734274533333335</c:v>
                </c:pt>
                <c:pt idx="39">
                  <c:v>0.32917317133333335</c:v>
                </c:pt>
                <c:pt idx="40">
                  <c:v>0.32272758933333334</c:v>
                </c:pt>
                <c:pt idx="41">
                  <c:v>0.3167395466666667</c:v>
                </c:pt>
                <c:pt idx="42">
                  <c:v>0.31908581266666669</c:v>
                </c:pt>
                <c:pt idx="43">
                  <c:v>0.33992145000000001</c:v>
                </c:pt>
                <c:pt idx="44">
                  <c:v>0.34040773666666668</c:v>
                </c:pt>
                <c:pt idx="45">
                  <c:v>0.33392507866666665</c:v>
                </c:pt>
                <c:pt idx="46">
                  <c:v>0.33250087666666667</c:v>
                </c:pt>
                <c:pt idx="47">
                  <c:v>0.3262438986666667</c:v>
                </c:pt>
                <c:pt idx="48">
                  <c:v>0.31803855000000009</c:v>
                </c:pt>
                <c:pt idx="49">
                  <c:v>0.31104005200000001</c:v>
                </c:pt>
                <c:pt idx="50">
                  <c:v>0.30752831000000003</c:v>
                </c:pt>
                <c:pt idx="51">
                  <c:v>0.30351147466666667</c:v>
                </c:pt>
                <c:pt idx="52">
                  <c:v>0.29458529333333339</c:v>
                </c:pt>
                <c:pt idx="53">
                  <c:v>0.29189963833333338</c:v>
                </c:pt>
                <c:pt idx="54">
                  <c:v>0.28334421699999995</c:v>
                </c:pt>
                <c:pt idx="55">
                  <c:v>0.27379069900000003</c:v>
                </c:pt>
                <c:pt idx="56">
                  <c:v>0.26614337100000007</c:v>
                </c:pt>
                <c:pt idx="57">
                  <c:v>0.25940803199999996</c:v>
                </c:pt>
                <c:pt idx="58">
                  <c:v>0.25513059000000005</c:v>
                </c:pt>
                <c:pt idx="59">
                  <c:v>0.31920322000000001</c:v>
                </c:pt>
                <c:pt idx="60">
                  <c:v>0.30612533266666669</c:v>
                </c:pt>
                <c:pt idx="61">
                  <c:v>0.31047961333333329</c:v>
                </c:pt>
                <c:pt idx="62">
                  <c:v>0.313411304</c:v>
                </c:pt>
                <c:pt idx="63">
                  <c:v>0.31005888133333331</c:v>
                </c:pt>
                <c:pt idx="64">
                  <c:v>0.30805247866666668</c:v>
                </c:pt>
                <c:pt idx="65">
                  <c:v>0.3007509246666667</c:v>
                </c:pt>
                <c:pt idx="66">
                  <c:v>0.29201388466666667</c:v>
                </c:pt>
                <c:pt idx="67">
                  <c:v>0.295136866</c:v>
                </c:pt>
                <c:pt idx="68">
                  <c:v>0.28865340200000006</c:v>
                </c:pt>
                <c:pt idx="69">
                  <c:v>0.2834721653333333</c:v>
                </c:pt>
                <c:pt idx="70">
                  <c:v>0.28024977733333334</c:v>
                </c:pt>
                <c:pt idx="71">
                  <c:v>0.27908188333333339</c:v>
                </c:pt>
                <c:pt idx="72">
                  <c:v>0.27619398533333334</c:v>
                </c:pt>
                <c:pt idx="73">
                  <c:v>0.26803645933333331</c:v>
                </c:pt>
                <c:pt idx="74">
                  <c:v>0.25955545866666668</c:v>
                </c:pt>
                <c:pt idx="75">
                  <c:v>0.24944687533333337</c:v>
                </c:pt>
                <c:pt idx="76">
                  <c:v>0.30424090466666665</c:v>
                </c:pt>
                <c:pt idx="77">
                  <c:v>0.28434640666666666</c:v>
                </c:pt>
                <c:pt idx="78">
                  <c:v>0.28066244933333329</c:v>
                </c:pt>
                <c:pt idx="79">
                  <c:v>0.27379962799999996</c:v>
                </c:pt>
                <c:pt idx="80">
                  <c:v>0.26564854999999998</c:v>
                </c:pt>
                <c:pt idx="81">
                  <c:v>0.25659690133333335</c:v>
                </c:pt>
                <c:pt idx="82">
                  <c:v>0.24891222866666668</c:v>
                </c:pt>
                <c:pt idx="83">
                  <c:v>0.23961555600000004</c:v>
                </c:pt>
                <c:pt idx="84">
                  <c:v>0.23139435600000008</c:v>
                </c:pt>
                <c:pt idx="85">
                  <c:v>0.22251277333333336</c:v>
                </c:pt>
                <c:pt idx="86">
                  <c:v>0.21342834733333332</c:v>
                </c:pt>
                <c:pt idx="87">
                  <c:v>0.20503224533333336</c:v>
                </c:pt>
                <c:pt idx="88">
                  <c:v>0.19474043133333335</c:v>
                </c:pt>
                <c:pt idx="89">
                  <c:v>0.18559689866666665</c:v>
                </c:pt>
                <c:pt idx="90">
                  <c:v>0.178784318</c:v>
                </c:pt>
                <c:pt idx="91">
                  <c:v>0.17331533933333337</c:v>
                </c:pt>
                <c:pt idx="92">
                  <c:v>0.16790439266666662</c:v>
                </c:pt>
                <c:pt idx="93">
                  <c:v>0.16324947399999998</c:v>
                </c:pt>
                <c:pt idx="94">
                  <c:v>0.15650755266666669</c:v>
                </c:pt>
                <c:pt idx="95">
                  <c:v>0.15302509533333333</c:v>
                </c:pt>
                <c:pt idx="96">
                  <c:v>0.14922507400000001</c:v>
                </c:pt>
                <c:pt idx="97">
                  <c:v>0.14516847599999999</c:v>
                </c:pt>
                <c:pt idx="98">
                  <c:v>0.14339205199999999</c:v>
                </c:pt>
                <c:pt idx="99">
                  <c:v>0.14071505733333334</c:v>
                </c:pt>
                <c:pt idx="100">
                  <c:v>0.13831344600000003</c:v>
                </c:pt>
                <c:pt idx="101">
                  <c:v>0.13685995933333334</c:v>
                </c:pt>
                <c:pt idx="102">
                  <c:v>0.13458945733333336</c:v>
                </c:pt>
                <c:pt idx="103">
                  <c:v>0.13439144999999997</c:v>
                </c:pt>
                <c:pt idx="104">
                  <c:v>0.13260723466666668</c:v>
                </c:pt>
                <c:pt idx="105">
                  <c:v>0.13076767399999997</c:v>
                </c:pt>
                <c:pt idx="106">
                  <c:v>0.12738650400000001</c:v>
                </c:pt>
                <c:pt idx="107">
                  <c:v>0.12386428400000002</c:v>
                </c:pt>
                <c:pt idx="108">
                  <c:v>0.12153225733333332</c:v>
                </c:pt>
                <c:pt idx="109">
                  <c:v>0.12049708466666667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DC-EA47-B5C9-35533C42A3F5}"/>
            </c:ext>
          </c:extLst>
        </c:ser>
        <c:ser>
          <c:idx val="1"/>
          <c:order val="1"/>
          <c:tx>
            <c:strRef>
              <c:f>'F3-2002-2003_C2'!$M$1</c:f>
              <c:strCache>
                <c:ptCount val="1"/>
                <c:pt idx="0">
                  <c:v>SM_estimee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'F3-2002-2003_C2'!$A$2:$A$111</c:f>
              <c:numCache>
                <c:formatCode>yyyy\-mm\-dd</c:formatCode>
                <c:ptCount val="110"/>
                <c:pt idx="0">
                  <c:v>37659</c:v>
                </c:pt>
                <c:pt idx="1">
                  <c:v>37660</c:v>
                </c:pt>
                <c:pt idx="2">
                  <c:v>37661</c:v>
                </c:pt>
                <c:pt idx="3">
                  <c:v>37662</c:v>
                </c:pt>
                <c:pt idx="4">
                  <c:v>37663</c:v>
                </c:pt>
                <c:pt idx="5">
                  <c:v>37664</c:v>
                </c:pt>
                <c:pt idx="6">
                  <c:v>37665</c:v>
                </c:pt>
                <c:pt idx="7">
                  <c:v>37666</c:v>
                </c:pt>
                <c:pt idx="8">
                  <c:v>37667</c:v>
                </c:pt>
                <c:pt idx="9">
                  <c:v>37668</c:v>
                </c:pt>
                <c:pt idx="10">
                  <c:v>37669</c:v>
                </c:pt>
                <c:pt idx="11">
                  <c:v>37670</c:v>
                </c:pt>
                <c:pt idx="12">
                  <c:v>37671</c:v>
                </c:pt>
                <c:pt idx="13">
                  <c:v>37672</c:v>
                </c:pt>
                <c:pt idx="14">
                  <c:v>37673</c:v>
                </c:pt>
                <c:pt idx="15">
                  <c:v>37674</c:v>
                </c:pt>
                <c:pt idx="16">
                  <c:v>37675</c:v>
                </c:pt>
                <c:pt idx="17">
                  <c:v>37676</c:v>
                </c:pt>
                <c:pt idx="18">
                  <c:v>37677</c:v>
                </c:pt>
                <c:pt idx="19">
                  <c:v>37678</c:v>
                </c:pt>
                <c:pt idx="20">
                  <c:v>37679</c:v>
                </c:pt>
                <c:pt idx="21">
                  <c:v>37680</c:v>
                </c:pt>
                <c:pt idx="22">
                  <c:v>37681</c:v>
                </c:pt>
                <c:pt idx="23">
                  <c:v>37682</c:v>
                </c:pt>
                <c:pt idx="24">
                  <c:v>37683</c:v>
                </c:pt>
                <c:pt idx="25">
                  <c:v>37684</c:v>
                </c:pt>
                <c:pt idx="26">
                  <c:v>37685</c:v>
                </c:pt>
                <c:pt idx="27">
                  <c:v>37686</c:v>
                </c:pt>
                <c:pt idx="28">
                  <c:v>37687</c:v>
                </c:pt>
                <c:pt idx="29">
                  <c:v>37688</c:v>
                </c:pt>
                <c:pt idx="30">
                  <c:v>37689</c:v>
                </c:pt>
                <c:pt idx="31">
                  <c:v>37690</c:v>
                </c:pt>
                <c:pt idx="32">
                  <c:v>37691</c:v>
                </c:pt>
                <c:pt idx="33">
                  <c:v>37692</c:v>
                </c:pt>
                <c:pt idx="34">
                  <c:v>37693</c:v>
                </c:pt>
                <c:pt idx="35">
                  <c:v>37694</c:v>
                </c:pt>
                <c:pt idx="36">
                  <c:v>37695</c:v>
                </c:pt>
                <c:pt idx="37">
                  <c:v>37696</c:v>
                </c:pt>
                <c:pt idx="38">
                  <c:v>37697</c:v>
                </c:pt>
                <c:pt idx="39">
                  <c:v>37698</c:v>
                </c:pt>
                <c:pt idx="40">
                  <c:v>37699</c:v>
                </c:pt>
                <c:pt idx="41">
                  <c:v>37700</c:v>
                </c:pt>
                <c:pt idx="42">
                  <c:v>37701</c:v>
                </c:pt>
                <c:pt idx="43">
                  <c:v>37702</c:v>
                </c:pt>
                <c:pt idx="44">
                  <c:v>37703</c:v>
                </c:pt>
                <c:pt idx="45">
                  <c:v>37704</c:v>
                </c:pt>
                <c:pt idx="46">
                  <c:v>37705</c:v>
                </c:pt>
                <c:pt idx="47">
                  <c:v>37706</c:v>
                </c:pt>
                <c:pt idx="48">
                  <c:v>37707</c:v>
                </c:pt>
                <c:pt idx="49">
                  <c:v>37708</c:v>
                </c:pt>
                <c:pt idx="50">
                  <c:v>37709</c:v>
                </c:pt>
                <c:pt idx="51">
                  <c:v>37710</c:v>
                </c:pt>
                <c:pt idx="52">
                  <c:v>37711</c:v>
                </c:pt>
                <c:pt idx="53">
                  <c:v>37712</c:v>
                </c:pt>
                <c:pt idx="54">
                  <c:v>37713</c:v>
                </c:pt>
                <c:pt idx="55">
                  <c:v>37714</c:v>
                </c:pt>
                <c:pt idx="56">
                  <c:v>37715</c:v>
                </c:pt>
                <c:pt idx="57">
                  <c:v>37716</c:v>
                </c:pt>
                <c:pt idx="58">
                  <c:v>37717</c:v>
                </c:pt>
                <c:pt idx="59">
                  <c:v>37718</c:v>
                </c:pt>
                <c:pt idx="60">
                  <c:v>37719</c:v>
                </c:pt>
                <c:pt idx="61">
                  <c:v>37720</c:v>
                </c:pt>
                <c:pt idx="62">
                  <c:v>37721</c:v>
                </c:pt>
                <c:pt idx="63">
                  <c:v>37722</c:v>
                </c:pt>
                <c:pt idx="64">
                  <c:v>37723</c:v>
                </c:pt>
                <c:pt idx="65">
                  <c:v>37724</c:v>
                </c:pt>
                <c:pt idx="66">
                  <c:v>37725</c:v>
                </c:pt>
                <c:pt idx="67">
                  <c:v>37726</c:v>
                </c:pt>
                <c:pt idx="68">
                  <c:v>37727</c:v>
                </c:pt>
                <c:pt idx="69">
                  <c:v>37728</c:v>
                </c:pt>
                <c:pt idx="70">
                  <c:v>37729</c:v>
                </c:pt>
                <c:pt idx="71">
                  <c:v>37730</c:v>
                </c:pt>
                <c:pt idx="72">
                  <c:v>37731</c:v>
                </c:pt>
                <c:pt idx="73">
                  <c:v>37732</c:v>
                </c:pt>
                <c:pt idx="74">
                  <c:v>37733</c:v>
                </c:pt>
                <c:pt idx="75">
                  <c:v>37734</c:v>
                </c:pt>
                <c:pt idx="76">
                  <c:v>37735</c:v>
                </c:pt>
                <c:pt idx="77">
                  <c:v>37736</c:v>
                </c:pt>
                <c:pt idx="78">
                  <c:v>37737</c:v>
                </c:pt>
                <c:pt idx="79">
                  <c:v>37738</c:v>
                </c:pt>
                <c:pt idx="80">
                  <c:v>37739</c:v>
                </c:pt>
                <c:pt idx="81">
                  <c:v>37740</c:v>
                </c:pt>
                <c:pt idx="82">
                  <c:v>37741</c:v>
                </c:pt>
                <c:pt idx="83">
                  <c:v>37742</c:v>
                </c:pt>
                <c:pt idx="84">
                  <c:v>37743</c:v>
                </c:pt>
                <c:pt idx="85">
                  <c:v>37744</c:v>
                </c:pt>
                <c:pt idx="86">
                  <c:v>37745</c:v>
                </c:pt>
                <c:pt idx="87">
                  <c:v>37746</c:v>
                </c:pt>
                <c:pt idx="88">
                  <c:v>37747</c:v>
                </c:pt>
                <c:pt idx="89">
                  <c:v>37748</c:v>
                </c:pt>
                <c:pt idx="90">
                  <c:v>37749</c:v>
                </c:pt>
                <c:pt idx="91">
                  <c:v>37750</c:v>
                </c:pt>
                <c:pt idx="92">
                  <c:v>37751</c:v>
                </c:pt>
                <c:pt idx="93">
                  <c:v>37752</c:v>
                </c:pt>
                <c:pt idx="94">
                  <c:v>37753</c:v>
                </c:pt>
                <c:pt idx="95">
                  <c:v>37754</c:v>
                </c:pt>
                <c:pt idx="96">
                  <c:v>37755</c:v>
                </c:pt>
                <c:pt idx="97">
                  <c:v>37756</c:v>
                </c:pt>
                <c:pt idx="98">
                  <c:v>37757</c:v>
                </c:pt>
                <c:pt idx="99">
                  <c:v>37758</c:v>
                </c:pt>
                <c:pt idx="100">
                  <c:v>37759</c:v>
                </c:pt>
                <c:pt idx="101">
                  <c:v>37760</c:v>
                </c:pt>
                <c:pt idx="102">
                  <c:v>37761</c:v>
                </c:pt>
                <c:pt idx="103">
                  <c:v>37762</c:v>
                </c:pt>
                <c:pt idx="104">
                  <c:v>37763</c:v>
                </c:pt>
                <c:pt idx="105">
                  <c:v>37764</c:v>
                </c:pt>
                <c:pt idx="106">
                  <c:v>37765</c:v>
                </c:pt>
                <c:pt idx="107">
                  <c:v>37766</c:v>
                </c:pt>
                <c:pt idx="108">
                  <c:v>37767</c:v>
                </c:pt>
                <c:pt idx="109">
                  <c:v>37768</c:v>
                </c:pt>
              </c:numCache>
            </c:numRef>
          </c:xVal>
          <c:yVal>
            <c:numRef>
              <c:f>'F3-2002-2003_C2'!$M$2:$M$111</c:f>
              <c:numCache>
                <c:formatCode>General</c:formatCode>
                <c:ptCount val="110"/>
                <c:pt idx="0">
                  <c:v>0.28483084604771375</c:v>
                </c:pt>
                <c:pt idx="1">
                  <c:v>0.27959617544761239</c:v>
                </c:pt>
                <c:pt idx="2">
                  <c:v>0.27547572457932606</c:v>
                </c:pt>
                <c:pt idx="3">
                  <c:v>0.27095318506258037</c:v>
                </c:pt>
                <c:pt idx="4">
                  <c:v>0.26640891398768629</c:v>
                </c:pt>
                <c:pt idx="5">
                  <c:v>0.26244013058814225</c:v>
                </c:pt>
                <c:pt idx="6">
                  <c:v>0.25862965504607421</c:v>
                </c:pt>
                <c:pt idx="7">
                  <c:v>0.25527632973260456</c:v>
                </c:pt>
                <c:pt idx="8">
                  <c:v>0.25284878816273021</c:v>
                </c:pt>
                <c:pt idx="9">
                  <c:v>0.27381301043927048</c:v>
                </c:pt>
                <c:pt idx="10">
                  <c:v>0.26787049511944278</c:v>
                </c:pt>
                <c:pt idx="11">
                  <c:v>0.26461333630887784</c:v>
                </c:pt>
                <c:pt idx="12">
                  <c:v>0.26133132056966196</c:v>
                </c:pt>
                <c:pt idx="13">
                  <c:v>0.28518069372986177</c:v>
                </c:pt>
                <c:pt idx="14">
                  <c:v>0.28301759384366748</c:v>
                </c:pt>
                <c:pt idx="15">
                  <c:v>0.32573809794142961</c:v>
                </c:pt>
                <c:pt idx="16">
                  <c:v>0.31670333203934853</c:v>
                </c:pt>
                <c:pt idx="17">
                  <c:v>0.31053469158788699</c:v>
                </c:pt>
                <c:pt idx="18">
                  <c:v>0.3065386128986336</c:v>
                </c:pt>
                <c:pt idx="19">
                  <c:v>0.31302000089125948</c:v>
                </c:pt>
                <c:pt idx="20">
                  <c:v>0.32459402654763136</c:v>
                </c:pt>
                <c:pt idx="21">
                  <c:v>0.31698486558686007</c:v>
                </c:pt>
                <c:pt idx="22">
                  <c:v>0.31205526130860212</c:v>
                </c:pt>
                <c:pt idx="23">
                  <c:v>0.3074634874684658</c:v>
                </c:pt>
                <c:pt idx="24">
                  <c:v>0.30278748804048988</c:v>
                </c:pt>
                <c:pt idx="25">
                  <c:v>0.29930452727108103</c:v>
                </c:pt>
                <c:pt idx="26">
                  <c:v>0.29720859677605255</c:v>
                </c:pt>
                <c:pt idx="27">
                  <c:v>0.29493434361893484</c:v>
                </c:pt>
                <c:pt idx="28">
                  <c:v>0.29273702176459127</c:v>
                </c:pt>
                <c:pt idx="29">
                  <c:v>0.2904206914095534</c:v>
                </c:pt>
                <c:pt idx="30">
                  <c:v>0.28864982219583479</c:v>
                </c:pt>
                <c:pt idx="31">
                  <c:v>0.28625040742068381</c:v>
                </c:pt>
                <c:pt idx="32">
                  <c:v>0.28386564461737923</c:v>
                </c:pt>
                <c:pt idx="33">
                  <c:v>0.28036564673920933</c:v>
                </c:pt>
                <c:pt idx="34">
                  <c:v>0.27502612468320792</c:v>
                </c:pt>
                <c:pt idx="35">
                  <c:v>0.27136741391679214</c:v>
                </c:pt>
                <c:pt idx="36">
                  <c:v>0.30546508048914028</c:v>
                </c:pt>
                <c:pt idx="37">
                  <c:v>0.29617438572342453</c:v>
                </c:pt>
                <c:pt idx="38">
                  <c:v>0.2973668399155211</c:v>
                </c:pt>
                <c:pt idx="39">
                  <c:v>0.30787121815413943</c:v>
                </c:pt>
                <c:pt idx="40">
                  <c:v>0.30290016913272744</c:v>
                </c:pt>
                <c:pt idx="41">
                  <c:v>0.30088247701625515</c:v>
                </c:pt>
                <c:pt idx="42">
                  <c:v>0.29792437370153252</c:v>
                </c:pt>
                <c:pt idx="43">
                  <c:v>0.32040936961021504</c:v>
                </c:pt>
                <c:pt idx="44">
                  <c:v>0.38100351739416355</c:v>
                </c:pt>
                <c:pt idx="45">
                  <c:v>0.32</c:v>
                </c:pt>
                <c:pt idx="46">
                  <c:v>0.35511083618443656</c:v>
                </c:pt>
                <c:pt idx="47">
                  <c:v>0.32036363636363641</c:v>
                </c:pt>
                <c:pt idx="48">
                  <c:v>0.31492353843482601</c:v>
                </c:pt>
                <c:pt idx="49">
                  <c:v>0.31175843763189315</c:v>
                </c:pt>
                <c:pt idx="50">
                  <c:v>0.30753391207996078</c:v>
                </c:pt>
                <c:pt idx="51">
                  <c:v>0.30256324824765807</c:v>
                </c:pt>
                <c:pt idx="52">
                  <c:v>0.29722089514725947</c:v>
                </c:pt>
                <c:pt idx="53">
                  <c:v>0.29066369876817594</c:v>
                </c:pt>
                <c:pt idx="54">
                  <c:v>0.2839328459996846</c:v>
                </c:pt>
                <c:pt idx="55">
                  <c:v>0.27800718893148035</c:v>
                </c:pt>
                <c:pt idx="56">
                  <c:v>0.27220707945689476</c:v>
                </c:pt>
                <c:pt idx="57">
                  <c:v>0.26634974199652756</c:v>
                </c:pt>
                <c:pt idx="58">
                  <c:v>0.2606218458947091</c:v>
                </c:pt>
                <c:pt idx="59">
                  <c:v>0.2550386536085365</c:v>
                </c:pt>
                <c:pt idx="60">
                  <c:v>0.28776764939339833</c:v>
                </c:pt>
                <c:pt idx="61">
                  <c:v>0.32107520524689365</c:v>
                </c:pt>
                <c:pt idx="62">
                  <c:v>0.34015740568268199</c:v>
                </c:pt>
                <c:pt idx="63">
                  <c:v>0.32</c:v>
                </c:pt>
                <c:pt idx="64">
                  <c:v>0.31368445440547427</c:v>
                </c:pt>
                <c:pt idx="65">
                  <c:v>0.3065848577030057</c:v>
                </c:pt>
                <c:pt idx="66">
                  <c:v>0.30080691229287648</c:v>
                </c:pt>
                <c:pt idx="67">
                  <c:v>0.34578300524665312</c:v>
                </c:pt>
                <c:pt idx="68">
                  <c:v>0.32</c:v>
                </c:pt>
                <c:pt idx="69">
                  <c:v>0.31342943701819403</c:v>
                </c:pt>
                <c:pt idx="70">
                  <c:v>0.30730193806466582</c:v>
                </c:pt>
                <c:pt idx="71">
                  <c:v>0.30793636978335831</c:v>
                </c:pt>
                <c:pt idx="72">
                  <c:v>0.30790069313571816</c:v>
                </c:pt>
                <c:pt idx="73">
                  <c:v>0.2987072873454919</c:v>
                </c:pt>
                <c:pt idx="74">
                  <c:v>0.29307378322330646</c:v>
                </c:pt>
                <c:pt idx="75">
                  <c:v>0.28741770099352548</c:v>
                </c:pt>
                <c:pt idx="76">
                  <c:v>0.28215548371820931</c:v>
                </c:pt>
                <c:pt idx="77">
                  <c:v>0.31372504992876948</c:v>
                </c:pt>
                <c:pt idx="78">
                  <c:v>0.303754784447124</c:v>
                </c:pt>
                <c:pt idx="79">
                  <c:v>0.29485220997010303</c:v>
                </c:pt>
                <c:pt idx="80">
                  <c:v>0.28541929937421928</c:v>
                </c:pt>
                <c:pt idx="81">
                  <c:v>0.27721134138349185</c:v>
                </c:pt>
                <c:pt idx="82">
                  <c:v>0.27247404911914591</c:v>
                </c:pt>
                <c:pt idx="83">
                  <c:v>0.26651531635882392</c:v>
                </c:pt>
                <c:pt idx="84">
                  <c:v>0.26155947181805267</c:v>
                </c:pt>
                <c:pt idx="85">
                  <c:v>0.25567957915828193</c:v>
                </c:pt>
                <c:pt idx="86">
                  <c:v>0.24904202720940793</c:v>
                </c:pt>
                <c:pt idx="87">
                  <c:v>0.24348079797097119</c:v>
                </c:pt>
                <c:pt idx="88">
                  <c:v>0.23804035187560962</c:v>
                </c:pt>
                <c:pt idx="89">
                  <c:v>0.23620552323663918</c:v>
                </c:pt>
                <c:pt idx="90">
                  <c:v>0.22839840140387085</c:v>
                </c:pt>
                <c:pt idx="91">
                  <c:v>0.2239466551929277</c:v>
                </c:pt>
                <c:pt idx="92">
                  <c:v>0.21925609838280333</c:v>
                </c:pt>
                <c:pt idx="93">
                  <c:v>0.21531368620629093</c:v>
                </c:pt>
                <c:pt idx="94">
                  <c:v>0.21145139866670684</c:v>
                </c:pt>
                <c:pt idx="95">
                  <c:v>0.20786998262024117</c:v>
                </c:pt>
                <c:pt idx="96">
                  <c:v>0.20468575872348632</c:v>
                </c:pt>
                <c:pt idx="97">
                  <c:v>0.20662069198094135</c:v>
                </c:pt>
                <c:pt idx="98">
                  <c:v>0.19880686802073441</c:v>
                </c:pt>
                <c:pt idx="99">
                  <c:v>0.19670944838395815</c:v>
                </c:pt>
                <c:pt idx="100">
                  <c:v>0.19466406687703217</c:v>
                </c:pt>
                <c:pt idx="101">
                  <c:v>0.19280206979424355</c:v>
                </c:pt>
                <c:pt idx="102">
                  <c:v>0.19122359281157295</c:v>
                </c:pt>
                <c:pt idx="103">
                  <c:v>0.1894604370359449</c:v>
                </c:pt>
                <c:pt idx="104">
                  <c:v>0.18765382135074141</c:v>
                </c:pt>
                <c:pt idx="105">
                  <c:v>0.1860840826428159</c:v>
                </c:pt>
                <c:pt idx="106">
                  <c:v>0.18467595016056426</c:v>
                </c:pt>
                <c:pt idx="107">
                  <c:v>0.18350941429770748</c:v>
                </c:pt>
                <c:pt idx="108">
                  <c:v>0.18242043474127911</c:v>
                </c:pt>
                <c:pt idx="109">
                  <c:v>0.18126531788778574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DC-EA47-B5C9-35533C42A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796512"/>
        <c:axId val="2075494608"/>
      </c:scatterChart>
      <c:valAx>
        <c:axId val="207679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5494608"/>
        <c:crosses val="autoZero"/>
        <c:crossBetween val="midCat"/>
      </c:valAx>
      <c:valAx>
        <c:axId val="207549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679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139700</xdr:colOff>
      <xdr:row>2</xdr:row>
      <xdr:rowOff>38100</xdr:rowOff>
    </xdr:from>
    <xdr:to>
      <xdr:col>22</xdr:col>
      <xdr:colOff>406400</xdr:colOff>
      <xdr:row>11</xdr:row>
      <xdr:rowOff>101600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65FE36B-0E2D-534E-AF98-481BC21F4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101600</xdr:colOff>
      <xdr:row>11</xdr:row>
      <xdr:rowOff>165100</xdr:rowOff>
    </xdr:from>
    <xdr:to>
      <xdr:col>22</xdr:col>
      <xdr:colOff>679450</xdr:colOff>
      <xdr:row>22</xdr:row>
      <xdr:rowOff>88906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DE448D8-CE27-6E48-9618-556CE8A57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3</xdr:row>
      <xdr:rowOff>88900</xdr:rowOff>
    </xdr:from>
    <xdr:to>
      <xdr:col>23</xdr:col>
      <xdr:colOff>596900</xdr:colOff>
      <xdr:row>13</xdr:row>
      <xdr:rowOff>12700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21BEC81-D13D-434C-B999-29B797511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50800</xdr:colOff>
      <xdr:row>13</xdr:row>
      <xdr:rowOff>165100</xdr:rowOff>
    </xdr:from>
    <xdr:to>
      <xdr:col>22</xdr:col>
      <xdr:colOff>234950</xdr:colOff>
      <xdr:row>24</xdr:row>
      <xdr:rowOff>88900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A8845846-764A-EA4D-B77B-713282030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2</xdr:row>
      <xdr:rowOff>165100</xdr:rowOff>
    </xdr:from>
    <xdr:to>
      <xdr:col>24</xdr:col>
      <xdr:colOff>12700</xdr:colOff>
      <xdr:row>12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73F954-6634-FD43-A204-259F43062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101600</xdr:colOff>
      <xdr:row>12</xdr:row>
      <xdr:rowOff>101600</xdr:rowOff>
    </xdr:from>
    <xdr:to>
      <xdr:col>24</xdr:col>
      <xdr:colOff>120650</xdr:colOff>
      <xdr:row>22</xdr:row>
      <xdr:rowOff>101606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281802A-28E4-604A-81E0-AF6A2A069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"/>
  <sheetViews>
    <sheetView tabSelected="1" topLeftCell="E1" workbookViewId="0">
      <pane ySplit="1" topLeftCell="A2" activePane="bottomLeft" state="frozen"/>
      <selection pane="bottomLeft" activeCell="I2" sqref="I2"/>
    </sheetView>
  </sheetViews>
  <sheetFormatPr baseColWidth="10" defaultRowHeight="15" x14ac:dyDescent="0.2"/>
  <cols>
    <col min="2" max="2" width="14.5" customWidth="1"/>
  </cols>
  <sheetData>
    <row r="1" spans="1:16" x14ac:dyDescent="0.2">
      <c r="A1" s="8" t="s">
        <v>18</v>
      </c>
      <c r="B1" s="8" t="s">
        <v>19</v>
      </c>
      <c r="C1" s="8" t="s">
        <v>21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17</v>
      </c>
      <c r="J1" s="8" t="s">
        <v>0</v>
      </c>
      <c r="K1" s="9" t="s">
        <v>20</v>
      </c>
      <c r="L1" s="10" t="s">
        <v>28</v>
      </c>
      <c r="M1" s="9" t="s">
        <v>20</v>
      </c>
      <c r="O1" s="15" t="s">
        <v>30</v>
      </c>
      <c r="P1" s="16" t="s">
        <v>31</v>
      </c>
    </row>
    <row r="2" spans="1:16" x14ac:dyDescent="0.2">
      <c r="A2" s="6">
        <v>37640</v>
      </c>
      <c r="B2" s="1"/>
      <c r="C2">
        <v>2.9601006434270417E-2</v>
      </c>
      <c r="D2" s="4">
        <v>0.24149474000000001</v>
      </c>
      <c r="E2" s="4">
        <v>0.22539368000000001</v>
      </c>
      <c r="F2" s="4">
        <v>0.24603971999999999</v>
      </c>
      <c r="G2" s="4">
        <v>0.2749664</v>
      </c>
      <c r="H2" s="4">
        <v>0.28627013000000001</v>
      </c>
      <c r="I2" s="7">
        <f>AVERAGE(D2:H2)</f>
        <v>0.25483293400000007</v>
      </c>
      <c r="J2">
        <v>0</v>
      </c>
      <c r="K2">
        <f>RSQ(B19:B116,C19:C116)</f>
        <v>0.67332664561311972</v>
      </c>
      <c r="L2" s="13">
        <v>0.30421928740353166</v>
      </c>
      <c r="M2">
        <f>RSQ(I2:I130,L2:L130)</f>
        <v>0.7987482394604527</v>
      </c>
      <c r="N2">
        <f>(L2-I2)^2</f>
        <v>2.4390119024985165E-3</v>
      </c>
      <c r="O2">
        <f>SQRT(SUM(N2:N130)/129)</f>
        <v>3.2203677833647547E-2</v>
      </c>
      <c r="P2">
        <f>SQRT(SUM(O19:O26,O38:O39,O43:O46,O53:O55,O70:O102,O104:O109,O111:O116)/62)</f>
        <v>0.10971187292546301</v>
      </c>
    </row>
    <row r="3" spans="1:16" x14ac:dyDescent="0.2">
      <c r="A3" s="6">
        <v>37641</v>
      </c>
      <c r="B3" s="2"/>
      <c r="C3">
        <v>1.9836921863725602E-2</v>
      </c>
      <c r="D3" s="4">
        <v>0.23820677000000001</v>
      </c>
      <c r="E3" s="4">
        <v>0.22942875999999998</v>
      </c>
      <c r="F3" s="4">
        <v>0.24910753999999996</v>
      </c>
      <c r="G3" s="4">
        <v>0.27707409999999993</v>
      </c>
      <c r="H3" s="4">
        <v>0.28627012999999996</v>
      </c>
      <c r="I3" s="7">
        <f t="shared" ref="I3:I54" si="0">AVERAGE(D3:H3)</f>
        <v>0.25601745999999992</v>
      </c>
      <c r="J3">
        <v>0</v>
      </c>
      <c r="L3" s="13">
        <v>0.30152855235154391</v>
      </c>
      <c r="N3">
        <f t="shared" ref="N3:N66" si="1">(L3-I3)^2</f>
        <v>2.071259527030766E-3</v>
      </c>
    </row>
    <row r="4" spans="1:16" x14ac:dyDescent="0.2">
      <c r="A4" s="6">
        <v>37642</v>
      </c>
      <c r="B4" s="2"/>
      <c r="C4">
        <v>9.1937707370524299E-3</v>
      </c>
      <c r="D4" s="4">
        <v>0.23491880000000007</v>
      </c>
      <c r="E4" s="4">
        <v>0.2357696</v>
      </c>
      <c r="F4" s="4">
        <v>0.25392840000000005</v>
      </c>
      <c r="G4" s="4">
        <v>0.28159060000000002</v>
      </c>
      <c r="H4" s="4">
        <v>0.28627012999999996</v>
      </c>
      <c r="I4" s="7">
        <f t="shared" si="0"/>
        <v>0.25849550599999999</v>
      </c>
      <c r="J4">
        <v>0</v>
      </c>
      <c r="L4" s="13">
        <v>0.29965816541129764</v>
      </c>
      <c r="N4">
        <f t="shared" si="1"/>
        <v>1.6943645298104913E-3</v>
      </c>
    </row>
    <row r="5" spans="1:16" x14ac:dyDescent="0.2">
      <c r="A5" s="6">
        <v>37643</v>
      </c>
      <c r="B5" s="2"/>
      <c r="C5">
        <v>1.2789088246672317E-2</v>
      </c>
      <c r="D5" s="4">
        <v>0.24587869999999998</v>
      </c>
      <c r="E5" s="4">
        <v>0.25421568000000005</v>
      </c>
      <c r="F5" s="4">
        <v>0.25874926000000004</v>
      </c>
      <c r="G5" s="4">
        <v>0.28339720000000002</v>
      </c>
      <c r="H5" s="4">
        <v>0.28627012999999996</v>
      </c>
      <c r="I5" s="7">
        <f t="shared" si="0"/>
        <v>0.265702194</v>
      </c>
      <c r="J5">
        <v>0</v>
      </c>
      <c r="L5" s="13">
        <v>0.29903359335172347</v>
      </c>
      <c r="N5">
        <f t="shared" si="1"/>
        <v>1.1109821827440716E-3</v>
      </c>
    </row>
    <row r="6" spans="1:16" x14ac:dyDescent="0.2">
      <c r="A6" s="6">
        <v>37644</v>
      </c>
      <c r="B6" s="2"/>
      <c r="C6">
        <v>2.6799091671671219E-2</v>
      </c>
      <c r="D6" s="4">
        <v>0.25135865000000002</v>
      </c>
      <c r="E6" s="4">
        <v>0.27957904</v>
      </c>
      <c r="F6" s="4">
        <v>0.27189706000000002</v>
      </c>
      <c r="G6" s="4">
        <v>0.29062359999999998</v>
      </c>
      <c r="H6" s="4">
        <v>0.28627012999999996</v>
      </c>
      <c r="I6" s="7">
        <f t="shared" si="0"/>
        <v>0.27594569600000002</v>
      </c>
      <c r="J6">
        <v>0.80000000000000016</v>
      </c>
      <c r="L6" s="13">
        <v>0.29810066567738452</v>
      </c>
      <c r="N6">
        <f t="shared" si="1"/>
        <v>4.9084268140582696E-4</v>
      </c>
    </row>
    <row r="7" spans="1:16" x14ac:dyDescent="0.2">
      <c r="A7" s="6">
        <v>37645</v>
      </c>
      <c r="B7" s="2"/>
      <c r="C7">
        <v>0.1066557230060413</v>
      </c>
      <c r="D7" s="4">
        <v>0.23820677000000001</v>
      </c>
      <c r="E7" s="4">
        <v>0.27439108000000006</v>
      </c>
      <c r="F7" s="4">
        <v>0.2758413999999999</v>
      </c>
      <c r="G7" s="4">
        <v>0.29453789999999996</v>
      </c>
      <c r="H7" s="4">
        <v>0.28627012999999996</v>
      </c>
      <c r="I7" s="7">
        <f t="shared" si="0"/>
        <v>0.27384945599999999</v>
      </c>
      <c r="J7">
        <v>0.20000000000000004</v>
      </c>
      <c r="L7" s="13">
        <v>0.30433816930032237</v>
      </c>
      <c r="N7">
        <f t="shared" si="1"/>
        <v>9.2956163870925473E-4</v>
      </c>
    </row>
    <row r="8" spans="1:16" x14ac:dyDescent="0.2">
      <c r="A8" s="6">
        <v>37646</v>
      </c>
      <c r="B8" s="2"/>
      <c r="C8">
        <v>5.6913194851507559E-2</v>
      </c>
      <c r="D8" s="4">
        <v>0.22651621000000002</v>
      </c>
      <c r="E8" s="4">
        <v>0.26459159999999998</v>
      </c>
      <c r="F8" s="4">
        <v>0.27627965999999998</v>
      </c>
      <c r="G8" s="4">
        <v>0.29544120000000001</v>
      </c>
      <c r="H8" s="4">
        <v>0.30223828000000003</v>
      </c>
      <c r="I8" s="7">
        <f t="shared" si="0"/>
        <v>0.27301339000000002</v>
      </c>
      <c r="J8">
        <v>0</v>
      </c>
      <c r="L8" s="13">
        <v>0.29608211581735133</v>
      </c>
      <c r="N8">
        <f t="shared" si="1"/>
        <v>5.321661108361309E-4</v>
      </c>
    </row>
    <row r="9" spans="1:16" x14ac:dyDescent="0.2">
      <c r="A9" s="6">
        <v>37647</v>
      </c>
      <c r="B9" s="2"/>
      <c r="C9">
        <v>2.9173527128485484E-2</v>
      </c>
      <c r="D9" s="4">
        <v>0.21519098000000003</v>
      </c>
      <c r="E9" s="4">
        <v>0.25882719999999992</v>
      </c>
      <c r="F9" s="4">
        <v>0.27145879999999989</v>
      </c>
      <c r="G9" s="4">
        <v>0.29243019999999992</v>
      </c>
      <c r="H9" s="4">
        <v>0.30281894000000004</v>
      </c>
      <c r="I9" s="7">
        <f t="shared" si="0"/>
        <v>0.26814522399999996</v>
      </c>
      <c r="J9">
        <v>0</v>
      </c>
      <c r="L9" s="13">
        <v>0.29115320275986389</v>
      </c>
      <c r="N9">
        <f t="shared" si="1"/>
        <v>5.293670866143499E-4</v>
      </c>
    </row>
    <row r="10" spans="1:16" x14ac:dyDescent="0.2">
      <c r="A10" s="6">
        <v>37648</v>
      </c>
      <c r="B10" s="2"/>
      <c r="C10">
        <v>2.1047258649876728E-2</v>
      </c>
      <c r="D10" s="4">
        <v>0.20788438000000004</v>
      </c>
      <c r="E10" s="4">
        <v>0.25479212000000007</v>
      </c>
      <c r="F10" s="4">
        <v>0.26839098000000006</v>
      </c>
      <c r="G10" s="4">
        <v>0.29062359999999998</v>
      </c>
      <c r="H10" s="4">
        <v>0.30223828000000003</v>
      </c>
      <c r="I10" s="7">
        <f t="shared" si="0"/>
        <v>0.26478587200000003</v>
      </c>
      <c r="J10">
        <v>0</v>
      </c>
      <c r="L10" s="13">
        <v>0.28851078477905456</v>
      </c>
      <c r="N10">
        <f t="shared" si="1"/>
        <v>5.6287148637374493E-4</v>
      </c>
    </row>
    <row r="11" spans="1:16" x14ac:dyDescent="0.2">
      <c r="A11" s="6">
        <v>37649</v>
      </c>
      <c r="B11" s="2"/>
      <c r="C11">
        <v>2.5789414777821887E-2</v>
      </c>
      <c r="D11" s="4">
        <v>0.20459640999999995</v>
      </c>
      <c r="E11" s="4">
        <v>0.25363923999999999</v>
      </c>
      <c r="F11" s="4">
        <v>0.26795272000000009</v>
      </c>
      <c r="G11" s="4">
        <v>0.29002140000000004</v>
      </c>
      <c r="H11" s="4">
        <v>0.30165762000000002</v>
      </c>
      <c r="I11" s="11">
        <f>AVERAGE(D11:H11)</f>
        <v>0.26357347800000003</v>
      </c>
      <c r="J11">
        <v>0</v>
      </c>
      <c r="L11" s="13">
        <v>0.27586199168797898</v>
      </c>
      <c r="N11">
        <f t="shared" si="1"/>
        <v>1.5100756865964608E-4</v>
      </c>
    </row>
    <row r="12" spans="1:16" x14ac:dyDescent="0.2">
      <c r="A12" s="6">
        <v>37650</v>
      </c>
      <c r="B12" s="2"/>
      <c r="C12">
        <v>1.7140414617646017E-2</v>
      </c>
      <c r="D12" s="4">
        <v>0.20313508999999999</v>
      </c>
      <c r="E12" s="4">
        <v>0.25594499999999998</v>
      </c>
      <c r="F12" s="4">
        <v>0.26926749999999999</v>
      </c>
      <c r="G12" s="4">
        <v>0.29122579999999998</v>
      </c>
      <c r="H12" s="4">
        <v>0.30194795000000008</v>
      </c>
      <c r="I12" s="7">
        <f t="shared" si="0"/>
        <v>0.26430426799999995</v>
      </c>
      <c r="J12">
        <v>0</v>
      </c>
      <c r="L12" s="13">
        <v>0.26536128839313722</v>
      </c>
      <c r="N12">
        <f t="shared" si="1"/>
        <v>1.1172921115080573E-6</v>
      </c>
    </row>
    <row r="13" spans="1:16" x14ac:dyDescent="0.2">
      <c r="A13" s="6">
        <v>37651</v>
      </c>
      <c r="B13" s="2"/>
      <c r="C13">
        <v>1.5371004517180221E-2</v>
      </c>
      <c r="D13" s="4">
        <v>0.20167376999999997</v>
      </c>
      <c r="E13" s="4">
        <v>0.25767431999999985</v>
      </c>
      <c r="F13" s="4">
        <v>0.27058228000000001</v>
      </c>
      <c r="G13" s="4">
        <v>0.29212910000000003</v>
      </c>
      <c r="H13" s="4">
        <v>0.30310927000000004</v>
      </c>
      <c r="I13" s="7">
        <f t="shared" si="0"/>
        <v>0.26503374799999996</v>
      </c>
      <c r="J13">
        <v>0</v>
      </c>
      <c r="L13" s="13">
        <v>0.25733939646698917</v>
      </c>
      <c r="N13">
        <f t="shared" si="1"/>
        <v>5.9203045513545497E-5</v>
      </c>
    </row>
    <row r="14" spans="1:16" x14ac:dyDescent="0.2">
      <c r="A14" s="6">
        <v>37652</v>
      </c>
      <c r="B14" s="2"/>
      <c r="C14">
        <v>2.0568224321426055E-2</v>
      </c>
      <c r="D14" s="4">
        <v>0.19034853999999998</v>
      </c>
      <c r="E14" s="4">
        <v>0.25133348</v>
      </c>
      <c r="F14" s="4">
        <v>0.26576142000000003</v>
      </c>
      <c r="G14" s="4">
        <v>0.29032249999999998</v>
      </c>
      <c r="H14" s="4">
        <v>0.30368993000000005</v>
      </c>
      <c r="I14" s="7">
        <f t="shared" si="0"/>
        <v>0.26029117400000001</v>
      </c>
      <c r="J14">
        <v>0</v>
      </c>
      <c r="L14" s="13">
        <v>0.25086554329011029</v>
      </c>
      <c r="N14">
        <f t="shared" si="1"/>
        <v>8.8842514279216205E-5</v>
      </c>
    </row>
    <row r="15" spans="1:16" x14ac:dyDescent="0.2">
      <c r="A15" s="6">
        <v>37653</v>
      </c>
      <c r="B15" s="2"/>
      <c r="C15">
        <v>1.6547179595297924E-2</v>
      </c>
      <c r="D15" s="4">
        <v>0.18669523999999998</v>
      </c>
      <c r="E15" s="4">
        <v>0.24326331999999995</v>
      </c>
      <c r="F15" s="4">
        <v>0.25962577999999992</v>
      </c>
      <c r="G15" s="4">
        <v>0.2867093</v>
      </c>
      <c r="H15" s="4">
        <v>0.30223828000000003</v>
      </c>
      <c r="I15" s="7">
        <f t="shared" si="0"/>
        <v>0.25570638400000001</v>
      </c>
      <c r="J15">
        <v>0</v>
      </c>
      <c r="L15" s="13">
        <v>0.24485801192606049</v>
      </c>
      <c r="N15">
        <f t="shared" si="1"/>
        <v>1.1768717665463076E-4</v>
      </c>
    </row>
    <row r="16" spans="1:16" x14ac:dyDescent="0.2">
      <c r="A16" s="6">
        <v>37654</v>
      </c>
      <c r="B16" s="2"/>
      <c r="C16">
        <v>0.1738213790647232</v>
      </c>
      <c r="D16" s="4">
        <v>0.18450326</v>
      </c>
      <c r="E16" s="4">
        <v>0.23980468000000002</v>
      </c>
      <c r="F16" s="4">
        <v>0.25743448000000002</v>
      </c>
      <c r="G16" s="4">
        <v>0.28490270000000001</v>
      </c>
      <c r="H16" s="4">
        <v>0.30078663000000005</v>
      </c>
      <c r="I16" s="7">
        <f t="shared" si="0"/>
        <v>0.25348635000000003</v>
      </c>
      <c r="J16">
        <v>0</v>
      </c>
      <c r="L16" s="13">
        <v>0.23989045539309467</v>
      </c>
      <c r="N16">
        <f t="shared" si="1"/>
        <v>1.8484835016207817E-4</v>
      </c>
    </row>
    <row r="17" spans="1:15" x14ac:dyDescent="0.2">
      <c r="A17" s="6">
        <v>37655</v>
      </c>
      <c r="B17" s="2"/>
      <c r="C17">
        <v>6.6747723241620691E-2</v>
      </c>
      <c r="D17" s="4">
        <v>0.18486859000000005</v>
      </c>
      <c r="E17" s="4">
        <v>0.24153400000000005</v>
      </c>
      <c r="F17" s="4">
        <v>0.25874926000000004</v>
      </c>
      <c r="G17" s="4">
        <v>0.28430050000000001</v>
      </c>
      <c r="H17" s="4">
        <v>0.29991564000000004</v>
      </c>
      <c r="I17" s="7">
        <f t="shared" si="0"/>
        <v>0.25387359800000009</v>
      </c>
      <c r="J17">
        <v>0</v>
      </c>
      <c r="L17" s="13">
        <v>0.23538189783943655</v>
      </c>
      <c r="N17">
        <f t="shared" si="1"/>
        <v>3.4194297482818543E-4</v>
      </c>
    </row>
    <row r="18" spans="1:15" x14ac:dyDescent="0.2">
      <c r="A18" s="6">
        <v>37656</v>
      </c>
      <c r="B18" s="2"/>
      <c r="C18">
        <v>3.293608349796584E-2</v>
      </c>
      <c r="D18" s="4">
        <v>0.18596458000000002</v>
      </c>
      <c r="E18" s="4">
        <v>0.25075704000000004</v>
      </c>
      <c r="F18" s="4">
        <v>0.26532316000000011</v>
      </c>
      <c r="G18" s="4">
        <v>0.28821479999999999</v>
      </c>
      <c r="H18" s="4">
        <v>0.30194795000000008</v>
      </c>
      <c r="I18" s="7">
        <f t="shared" si="0"/>
        <v>0.25844150600000004</v>
      </c>
      <c r="J18">
        <v>30</v>
      </c>
      <c r="L18" s="13">
        <v>0.23151401505119759</v>
      </c>
      <c r="N18">
        <f t="shared" si="1"/>
        <v>7.2508976879783794E-4</v>
      </c>
    </row>
    <row r="19" spans="1:15" x14ac:dyDescent="0.2">
      <c r="A19" s="6">
        <v>37657</v>
      </c>
      <c r="B19">
        <v>0.252</v>
      </c>
      <c r="C19">
        <v>4.3598943988405081E-2</v>
      </c>
      <c r="D19" s="4">
        <v>0.44425289000000007</v>
      </c>
      <c r="E19" s="4">
        <v>0.3026366399999999</v>
      </c>
      <c r="F19" s="4">
        <v>0.30564307999999996</v>
      </c>
      <c r="G19" s="4">
        <v>0.32946549999999997</v>
      </c>
      <c r="H19" s="4">
        <v>0.35101371999999992</v>
      </c>
      <c r="I19" s="7">
        <f t="shared" si="0"/>
        <v>0.346602366</v>
      </c>
      <c r="J19">
        <v>0</v>
      </c>
      <c r="L19" s="13">
        <v>0.32932984632639217</v>
      </c>
      <c r="N19">
        <f t="shared" si="1"/>
        <v>2.9833993587516925E-4</v>
      </c>
      <c r="O19">
        <f>(C19-B19)^2</f>
        <v>4.3431000146747924E-2</v>
      </c>
    </row>
    <row r="20" spans="1:15" x14ac:dyDescent="0.2">
      <c r="A20" s="6">
        <v>37658</v>
      </c>
      <c r="B20">
        <v>0.246</v>
      </c>
      <c r="C20">
        <v>3.6181114580595142E-2</v>
      </c>
      <c r="D20" s="4">
        <v>0.41685314000000007</v>
      </c>
      <c r="E20" s="4">
        <v>0.30955391999999987</v>
      </c>
      <c r="F20" s="4">
        <v>0.31046394000000005</v>
      </c>
      <c r="G20" s="4">
        <v>0.31892699999999996</v>
      </c>
      <c r="H20" s="4">
        <v>0.34782009000000008</v>
      </c>
      <c r="I20" s="7">
        <f t="shared" si="0"/>
        <v>0.34072361800000001</v>
      </c>
      <c r="J20">
        <v>0</v>
      </c>
      <c r="L20" s="13">
        <v>0.31274769855815693</v>
      </c>
      <c r="N20">
        <f t="shared" si="1"/>
        <v>7.8265206861649356E-4</v>
      </c>
      <c r="O20">
        <f t="shared" ref="O20:O83" si="2">(C20-B20)^2</f>
        <v>4.4023964678641343E-2</v>
      </c>
    </row>
    <row r="21" spans="1:15" x14ac:dyDescent="0.2">
      <c r="A21" s="6">
        <v>37659</v>
      </c>
      <c r="B21">
        <v>0.23500000000000001</v>
      </c>
      <c r="C21">
        <v>3.9565761359553461E-2</v>
      </c>
      <c r="D21" s="4">
        <v>0.37703217000000011</v>
      </c>
      <c r="E21" s="4">
        <v>0.30148375999999999</v>
      </c>
      <c r="F21" s="4">
        <v>0.30389003999999997</v>
      </c>
      <c r="G21" s="4">
        <v>0.31531379999999998</v>
      </c>
      <c r="H21" s="4">
        <v>0.32227105</v>
      </c>
      <c r="I21" s="7">
        <f t="shared" si="0"/>
        <v>0.32399816399999998</v>
      </c>
      <c r="J21">
        <v>0</v>
      </c>
      <c r="L21" s="13">
        <v>0.30409252995833319</v>
      </c>
      <c r="N21">
        <f t="shared" si="1"/>
        <v>3.9623426660076363E-4</v>
      </c>
      <c r="O21">
        <f t="shared" si="2"/>
        <v>3.8194541632971021E-2</v>
      </c>
    </row>
    <row r="22" spans="1:15" x14ac:dyDescent="0.2">
      <c r="A22" s="6">
        <v>37660</v>
      </c>
      <c r="B22">
        <v>0.20200000000000001</v>
      </c>
      <c r="C22">
        <v>2.1006990798998135E-2</v>
      </c>
      <c r="D22" s="4">
        <v>0.35949633000000003</v>
      </c>
      <c r="E22" s="4">
        <v>0.30667172000000009</v>
      </c>
      <c r="F22" s="4">
        <v>0.30783438000000002</v>
      </c>
      <c r="G22" s="4">
        <v>0.3107973</v>
      </c>
      <c r="H22" s="4">
        <v>0.31704510999999996</v>
      </c>
      <c r="I22" s="7">
        <f t="shared" si="0"/>
        <v>0.32036896800000003</v>
      </c>
      <c r="J22">
        <v>0</v>
      </c>
      <c r="L22" s="13">
        <v>0.29634876733992582</v>
      </c>
      <c r="N22">
        <f t="shared" si="1"/>
        <v>5.7697003975022948E-4</v>
      </c>
      <c r="O22">
        <f t="shared" si="2"/>
        <v>3.2758469379633948E-2</v>
      </c>
    </row>
    <row r="23" spans="1:15" x14ac:dyDescent="0.2">
      <c r="A23" s="6">
        <v>37661</v>
      </c>
      <c r="B23">
        <v>0.27999999999999997</v>
      </c>
      <c r="C23">
        <v>4.19939431271657E-2</v>
      </c>
      <c r="D23" s="4">
        <v>0.33574987999999989</v>
      </c>
      <c r="E23" s="4">
        <v>0.29629580000000005</v>
      </c>
      <c r="F23" s="4">
        <v>0.30038396000000006</v>
      </c>
      <c r="G23" s="4">
        <v>0.30899070000000001</v>
      </c>
      <c r="H23" s="4">
        <v>0.31414180999999997</v>
      </c>
      <c r="I23" s="7">
        <f t="shared" si="0"/>
        <v>0.31111243</v>
      </c>
      <c r="J23">
        <v>0</v>
      </c>
      <c r="L23" s="13">
        <v>0.29051292660730677</v>
      </c>
      <c r="N23">
        <f t="shared" si="1"/>
        <v>4.2433954002557989E-4</v>
      </c>
      <c r="O23">
        <f t="shared" si="2"/>
        <v>5.664688310815482E-2</v>
      </c>
    </row>
    <row r="24" spans="1:15" x14ac:dyDescent="0.2">
      <c r="A24" s="6">
        <v>37662</v>
      </c>
      <c r="B24">
        <v>0.24300000000000002</v>
      </c>
      <c r="C24">
        <v>5.3727997798966406E-2</v>
      </c>
      <c r="D24" s="4">
        <v>0.31748337999999998</v>
      </c>
      <c r="E24" s="4">
        <v>0.28361412000000003</v>
      </c>
      <c r="F24" s="4">
        <v>0.29074223999999999</v>
      </c>
      <c r="G24" s="4">
        <v>0.30658189999999996</v>
      </c>
      <c r="H24" s="4">
        <v>0.31065785000000007</v>
      </c>
      <c r="I24" s="7">
        <f t="shared" si="0"/>
        <v>0.30181589799999997</v>
      </c>
      <c r="J24">
        <v>0</v>
      </c>
      <c r="L24" s="13">
        <v>0.28423438765362657</v>
      </c>
      <c r="N24">
        <f t="shared" si="1"/>
        <v>3.091095060596348E-4</v>
      </c>
      <c r="O24">
        <f t="shared" si="2"/>
        <v>3.5823890817188078E-2</v>
      </c>
    </row>
    <row r="25" spans="1:15" x14ac:dyDescent="0.2">
      <c r="A25" s="6">
        <v>37663</v>
      </c>
      <c r="B25">
        <v>0.217</v>
      </c>
      <c r="C25">
        <v>4.5627510780090391E-2</v>
      </c>
      <c r="D25" s="4">
        <v>0.31236876000000008</v>
      </c>
      <c r="E25" s="4">
        <v>0.28937852000000008</v>
      </c>
      <c r="F25" s="4">
        <v>0.29512484</v>
      </c>
      <c r="G25" s="4">
        <v>0.30447419999999992</v>
      </c>
      <c r="H25" s="4">
        <v>0.30717389000000006</v>
      </c>
      <c r="I25" s="7">
        <f t="shared" si="0"/>
        <v>0.30170404200000001</v>
      </c>
      <c r="J25">
        <v>0</v>
      </c>
      <c r="L25" s="13">
        <v>0.2780876040707061</v>
      </c>
      <c r="N25">
        <f t="shared" si="1"/>
        <v>5.5773614046819196E-4</v>
      </c>
      <c r="O25">
        <f t="shared" si="2"/>
        <v>2.9368530061428033E-2</v>
      </c>
    </row>
    <row r="26" spans="1:15" x14ac:dyDescent="0.2">
      <c r="A26" s="6">
        <v>37664</v>
      </c>
      <c r="B26">
        <v>0.19900000000000001</v>
      </c>
      <c r="C26">
        <v>4.9460752494255272E-2</v>
      </c>
      <c r="D26" s="4">
        <v>0.30213952000000005</v>
      </c>
      <c r="E26" s="4">
        <v>0.2905314</v>
      </c>
      <c r="F26" s="4">
        <v>0.29600135999999994</v>
      </c>
      <c r="G26" s="4">
        <v>0.30447419999999992</v>
      </c>
      <c r="H26" s="4">
        <v>0.30543190999999992</v>
      </c>
      <c r="I26" s="7">
        <f t="shared" si="0"/>
        <v>0.29971567799999993</v>
      </c>
      <c r="J26">
        <v>0</v>
      </c>
      <c r="L26" s="13">
        <v>0.27278150427781445</v>
      </c>
      <c r="N26">
        <f t="shared" si="1"/>
        <v>7.2544971409686701E-4</v>
      </c>
      <c r="O26">
        <f t="shared" si="2"/>
        <v>2.2361986544584385E-2</v>
      </c>
    </row>
    <row r="27" spans="1:15" x14ac:dyDescent="0.2">
      <c r="A27" s="6">
        <v>37665</v>
      </c>
      <c r="C27">
        <v>4.6312487834148416E-2</v>
      </c>
      <c r="D27" s="4">
        <v>0.29191027999999997</v>
      </c>
      <c r="E27" s="4">
        <v>0.29341359999999994</v>
      </c>
      <c r="F27" s="4">
        <v>0.29994570000000009</v>
      </c>
      <c r="G27" s="4">
        <v>0.30537750000000002</v>
      </c>
      <c r="H27" s="4">
        <v>0.30543190999999992</v>
      </c>
      <c r="I27" s="7">
        <f t="shared" si="0"/>
        <v>0.29921579799999998</v>
      </c>
      <c r="J27">
        <v>0</v>
      </c>
      <c r="L27" s="13">
        <v>0.26781204213343235</v>
      </c>
      <c r="N27">
        <f t="shared" si="1"/>
        <v>9.8619588252698079E-4</v>
      </c>
    </row>
    <row r="28" spans="1:15" x14ac:dyDescent="0.2">
      <c r="A28" s="6">
        <v>37666</v>
      </c>
      <c r="C28">
        <v>2.3445728836287309E-2</v>
      </c>
      <c r="D28" s="4">
        <v>0.28058505000000006</v>
      </c>
      <c r="E28" s="4">
        <v>0.28995495999999987</v>
      </c>
      <c r="F28" s="4">
        <v>0.29950744000000001</v>
      </c>
      <c r="G28" s="4">
        <v>0.30628079999999996</v>
      </c>
      <c r="H28" s="4">
        <v>0.30572224000000003</v>
      </c>
      <c r="I28" s="7">
        <f t="shared" si="0"/>
        <v>0.29641009799999996</v>
      </c>
      <c r="J28">
        <v>0</v>
      </c>
      <c r="L28" s="13">
        <v>0.26348881880000713</v>
      </c>
      <c r="N28">
        <f t="shared" si="1"/>
        <v>1.0838106241638802E-3</v>
      </c>
    </row>
    <row r="29" spans="1:15" x14ac:dyDescent="0.2">
      <c r="A29" s="6">
        <v>37667</v>
      </c>
      <c r="C29">
        <v>1.2656305539679986E-2</v>
      </c>
      <c r="D29" s="4">
        <v>0.26085723000000005</v>
      </c>
      <c r="E29" s="4">
        <v>0.28073191999999991</v>
      </c>
      <c r="F29" s="4">
        <v>0.28855094000000009</v>
      </c>
      <c r="G29" s="4">
        <v>0.30477530000000003</v>
      </c>
      <c r="H29" s="4">
        <v>0.30601257000000004</v>
      </c>
      <c r="I29" s="7">
        <f t="shared" si="0"/>
        <v>0.28818559199999999</v>
      </c>
      <c r="J29">
        <v>8.4</v>
      </c>
      <c r="L29" s="13">
        <v>0.26031170512810226</v>
      </c>
      <c r="N29">
        <f t="shared" si="1"/>
        <v>7.7695356934735294E-4</v>
      </c>
    </row>
    <row r="30" spans="1:15" x14ac:dyDescent="0.2">
      <c r="A30" s="6">
        <v>37668</v>
      </c>
      <c r="C30">
        <v>0.13598396278977817</v>
      </c>
      <c r="D30" s="4">
        <v>0.25756925999999997</v>
      </c>
      <c r="E30" s="4">
        <v>0.26401516000000003</v>
      </c>
      <c r="F30" s="4">
        <v>0.28416834000000007</v>
      </c>
      <c r="G30" s="4">
        <v>0.30025879999999994</v>
      </c>
      <c r="H30" s="4">
        <v>0.30165762000000002</v>
      </c>
      <c r="I30" s="7">
        <f t="shared" si="0"/>
        <v>0.28153383600000004</v>
      </c>
      <c r="J30">
        <v>0</v>
      </c>
      <c r="L30" s="13">
        <v>0.28224983768306094</v>
      </c>
      <c r="N30">
        <f t="shared" si="1"/>
        <v>5.1265841014605187E-7</v>
      </c>
    </row>
    <row r="31" spans="1:15" x14ac:dyDescent="0.2">
      <c r="A31" s="6">
        <v>37669</v>
      </c>
      <c r="C31">
        <v>4.2045073224651758E-2</v>
      </c>
      <c r="D31" s="4">
        <v>0.24880133999999995</v>
      </c>
      <c r="E31" s="4">
        <v>0.24383976000000004</v>
      </c>
      <c r="F31" s="4">
        <v>0.27759444</v>
      </c>
      <c r="G31" s="4">
        <v>0.29694670000000001</v>
      </c>
      <c r="H31" s="4">
        <v>0.30078663000000005</v>
      </c>
      <c r="I31" s="7">
        <f t="shared" si="0"/>
        <v>0.27359377400000007</v>
      </c>
      <c r="J31">
        <v>0</v>
      </c>
      <c r="L31" s="13">
        <v>0.27532834536508938</v>
      </c>
      <c r="N31">
        <f t="shared" si="1"/>
        <v>3.0087378205877931E-6</v>
      </c>
    </row>
    <row r="32" spans="1:15" x14ac:dyDescent="0.2">
      <c r="A32" s="6">
        <v>37670</v>
      </c>
      <c r="C32">
        <v>5.1572597940175477E-2</v>
      </c>
      <c r="D32" s="4">
        <v>0.25026265999999997</v>
      </c>
      <c r="E32" s="4">
        <v>0.26459159999999998</v>
      </c>
      <c r="F32" s="4">
        <v>0.27759444</v>
      </c>
      <c r="G32" s="4">
        <v>0.29664559999999995</v>
      </c>
      <c r="H32" s="4">
        <v>0.29788333</v>
      </c>
      <c r="I32" s="7">
        <f t="shared" si="0"/>
        <v>0.27739552599999995</v>
      </c>
      <c r="J32">
        <v>0</v>
      </c>
      <c r="L32" s="13">
        <v>0.27134580926534224</v>
      </c>
      <c r="N32">
        <f t="shared" si="1"/>
        <v>3.65990725695975E-5</v>
      </c>
    </row>
    <row r="33" spans="1:15" x14ac:dyDescent="0.2">
      <c r="A33" s="6">
        <v>37671</v>
      </c>
      <c r="C33">
        <v>2.3379588884422681E-2</v>
      </c>
      <c r="D33" s="4">
        <v>0.24368672</v>
      </c>
      <c r="E33" s="4">
        <v>0.26805023999999988</v>
      </c>
      <c r="F33" s="4">
        <v>0.27890922000000001</v>
      </c>
      <c r="G33" s="4">
        <v>0.2984522</v>
      </c>
      <c r="H33" s="4">
        <v>0.29788333</v>
      </c>
      <c r="I33" s="7">
        <f t="shared" si="0"/>
        <v>0.27739634200000002</v>
      </c>
      <c r="J33">
        <v>10.8</v>
      </c>
      <c r="L33" s="13">
        <v>0.2674328764791325</v>
      </c>
      <c r="N33">
        <f t="shared" si="1"/>
        <v>9.9270645185515897E-5</v>
      </c>
    </row>
    <row r="34" spans="1:15" x14ac:dyDescent="0.2">
      <c r="A34" s="6">
        <v>37672</v>
      </c>
      <c r="C34">
        <v>3.4521669704602145E-2</v>
      </c>
      <c r="D34" s="4">
        <v>0.25756925999999997</v>
      </c>
      <c r="E34" s="4">
        <v>0.26113295999999991</v>
      </c>
      <c r="F34" s="4">
        <v>0.2758413999999999</v>
      </c>
      <c r="G34" s="4">
        <v>0.29514010000000002</v>
      </c>
      <c r="H34" s="4">
        <v>0.29381871000000004</v>
      </c>
      <c r="I34" s="7">
        <f t="shared" si="0"/>
        <v>0.27670048599999997</v>
      </c>
      <c r="J34">
        <v>0.40000000000000008</v>
      </c>
      <c r="L34" s="13">
        <v>0.29240378185469545</v>
      </c>
      <c r="N34">
        <f t="shared" si="1"/>
        <v>2.4659350070009648E-4</v>
      </c>
    </row>
    <row r="35" spans="1:15" x14ac:dyDescent="0.2">
      <c r="A35" s="6">
        <v>37673</v>
      </c>
      <c r="C35">
        <v>0.14119250124040642</v>
      </c>
      <c r="D35" s="4">
        <v>0.26925982000000004</v>
      </c>
      <c r="E35" s="4">
        <v>0.26516803999999994</v>
      </c>
      <c r="F35" s="4">
        <v>0.27934747999999998</v>
      </c>
      <c r="G35" s="4">
        <v>0.29724779999999995</v>
      </c>
      <c r="H35" s="4">
        <v>0.29498003000000006</v>
      </c>
      <c r="I35" s="7">
        <f t="shared" si="0"/>
        <v>0.281200634</v>
      </c>
      <c r="J35">
        <v>0</v>
      </c>
      <c r="L35" s="13">
        <v>0.28970271837057249</v>
      </c>
      <c r="N35">
        <f t="shared" si="1"/>
        <v>7.2285438644332882E-5</v>
      </c>
    </row>
    <row r="36" spans="1:15" x14ac:dyDescent="0.2">
      <c r="A36" s="6">
        <v>37674</v>
      </c>
      <c r="C36">
        <v>0.26763604858163997</v>
      </c>
      <c r="D36" s="4">
        <v>0.27437444000000005</v>
      </c>
      <c r="E36" s="4">
        <v>0.27612039999999993</v>
      </c>
      <c r="F36" s="4">
        <v>0.28767442000000004</v>
      </c>
      <c r="G36" s="4">
        <v>0.29664559999999995</v>
      </c>
      <c r="H36" s="4">
        <v>0.2946897</v>
      </c>
      <c r="I36" s="7">
        <f t="shared" si="0"/>
        <v>0.28590091200000001</v>
      </c>
      <c r="J36">
        <v>0</v>
      </c>
      <c r="L36" s="13">
        <v>0.28356147461597103</v>
      </c>
      <c r="N36">
        <f t="shared" si="1"/>
        <v>5.4729672737923342E-6</v>
      </c>
    </row>
    <row r="37" spans="1:15" x14ac:dyDescent="0.2">
      <c r="A37" s="6">
        <v>37675</v>
      </c>
      <c r="C37">
        <v>0.15956363458695721</v>
      </c>
      <c r="D37" s="4">
        <v>0.27620109000000004</v>
      </c>
      <c r="E37" s="4">
        <v>0.29226071999999986</v>
      </c>
      <c r="F37" s="4">
        <v>0.29731614000000006</v>
      </c>
      <c r="G37" s="4">
        <v>0.30055989999999999</v>
      </c>
      <c r="H37" s="4">
        <v>0.29817366000000001</v>
      </c>
      <c r="I37" s="7">
        <f t="shared" si="0"/>
        <v>0.292902302</v>
      </c>
      <c r="J37">
        <v>0</v>
      </c>
      <c r="L37" s="13">
        <v>0.27894144254743308</v>
      </c>
      <c r="N37">
        <f t="shared" si="1"/>
        <v>1.9490559665432715E-4</v>
      </c>
    </row>
    <row r="38" spans="1:15" x14ac:dyDescent="0.2">
      <c r="A38" s="6">
        <v>37676</v>
      </c>
      <c r="B38">
        <v>0.14299999999999999</v>
      </c>
      <c r="C38">
        <v>6.473476266639086E-2</v>
      </c>
      <c r="D38" s="4">
        <v>0.26414519999999997</v>
      </c>
      <c r="E38" s="4">
        <v>0.29975443999999996</v>
      </c>
      <c r="F38" s="4">
        <v>0.30432830000000011</v>
      </c>
      <c r="G38" s="4">
        <v>0.30357089999999998</v>
      </c>
      <c r="H38" s="4">
        <v>0.30136729000000001</v>
      </c>
      <c r="I38" s="7">
        <f t="shared" si="0"/>
        <v>0.29463322600000003</v>
      </c>
      <c r="J38">
        <v>0</v>
      </c>
      <c r="L38" s="13">
        <v>0.27436771769612539</v>
      </c>
      <c r="N38">
        <f t="shared" si="1"/>
        <v>4.1069082681441182E-4</v>
      </c>
      <c r="O38">
        <f t="shared" si="2"/>
        <v>6.1254473748861638E-3</v>
      </c>
    </row>
    <row r="39" spans="1:15" x14ac:dyDescent="0.2">
      <c r="A39" s="6">
        <v>37677</v>
      </c>
      <c r="B39">
        <v>0.16000000000000003</v>
      </c>
      <c r="C39">
        <v>8.3289952736248091E-2</v>
      </c>
      <c r="D39" s="4">
        <v>0.25135865000000002</v>
      </c>
      <c r="E39" s="4">
        <v>0.29456648000000002</v>
      </c>
      <c r="F39" s="4">
        <v>0.30038396000000006</v>
      </c>
      <c r="G39" s="4">
        <v>0.30266759999999998</v>
      </c>
      <c r="H39" s="4">
        <v>0.30339960000000005</v>
      </c>
      <c r="I39" s="7">
        <f t="shared" si="0"/>
        <v>0.29047525800000001</v>
      </c>
      <c r="J39">
        <v>5</v>
      </c>
      <c r="L39" s="13">
        <v>0.27125344666089857</v>
      </c>
      <c r="N39">
        <f t="shared" si="1"/>
        <v>3.6947803115600894E-4</v>
      </c>
      <c r="O39">
        <f t="shared" si="2"/>
        <v>5.8844313512070564E-3</v>
      </c>
    </row>
    <row r="40" spans="1:15" x14ac:dyDescent="0.2">
      <c r="A40" s="6">
        <v>37678</v>
      </c>
      <c r="C40">
        <v>0.21339793514534094</v>
      </c>
      <c r="D40" s="4">
        <v>0.23820677000000001</v>
      </c>
      <c r="E40" s="4">
        <v>0.28015547999999996</v>
      </c>
      <c r="F40" s="4">
        <v>0.2929335400000001</v>
      </c>
      <c r="G40" s="4">
        <v>0.30447419999999992</v>
      </c>
      <c r="H40" s="4">
        <v>0.29962531000000003</v>
      </c>
      <c r="I40" s="7">
        <f t="shared" si="0"/>
        <v>0.28307906000000005</v>
      </c>
      <c r="J40">
        <v>8.8000000000000007</v>
      </c>
      <c r="L40" s="13">
        <v>0.27913373048278273</v>
      </c>
      <c r="N40">
        <f t="shared" si="1"/>
        <v>1.5565624999426268E-5</v>
      </c>
    </row>
    <row r="41" spans="1:15" x14ac:dyDescent="0.2">
      <c r="A41" s="6">
        <v>37679</v>
      </c>
      <c r="C41">
        <v>0.26978777912143664</v>
      </c>
      <c r="D41" s="4">
        <v>0.28606500000000001</v>
      </c>
      <c r="E41" s="4">
        <v>0.29226071999999986</v>
      </c>
      <c r="F41" s="4">
        <v>0.29731614000000006</v>
      </c>
      <c r="G41" s="4">
        <v>0.30206539999999998</v>
      </c>
      <c r="H41" s="4">
        <v>0.30427059000000006</v>
      </c>
      <c r="I41" s="7">
        <f t="shared" si="0"/>
        <v>0.29639556999999994</v>
      </c>
      <c r="J41">
        <v>0</v>
      </c>
      <c r="L41" s="13">
        <v>0.29199863265009096</v>
      </c>
      <c r="N41">
        <f t="shared" si="1"/>
        <v>1.9333058059024608E-5</v>
      </c>
    </row>
    <row r="42" spans="1:15" x14ac:dyDescent="0.2">
      <c r="A42" s="6">
        <v>37680</v>
      </c>
      <c r="C42">
        <v>0.13743523195865534</v>
      </c>
      <c r="D42" s="4">
        <v>0.27181713000000007</v>
      </c>
      <c r="E42" s="4">
        <v>0.28534343999999989</v>
      </c>
      <c r="F42" s="4">
        <v>0.29512484</v>
      </c>
      <c r="G42" s="4">
        <v>0.30206539999999998</v>
      </c>
      <c r="H42" s="4">
        <v>0.30572224000000003</v>
      </c>
      <c r="I42" s="7">
        <f t="shared" si="0"/>
        <v>0.29201461000000001</v>
      </c>
      <c r="J42">
        <v>0</v>
      </c>
      <c r="L42" s="13">
        <v>0.28466872138382027</v>
      </c>
      <c r="N42">
        <f t="shared" si="1"/>
        <v>5.3962079561319111E-5</v>
      </c>
    </row>
    <row r="43" spans="1:15" x14ac:dyDescent="0.2">
      <c r="A43" s="6">
        <v>37681</v>
      </c>
      <c r="B43">
        <v>0.22599999999999998</v>
      </c>
      <c r="C43">
        <v>0.11170458211378856</v>
      </c>
      <c r="D43" s="4">
        <v>0.25976123999999995</v>
      </c>
      <c r="E43" s="4">
        <v>0.28937852000000008</v>
      </c>
      <c r="F43" s="4">
        <v>0.29512484</v>
      </c>
      <c r="G43" s="4">
        <v>0.29995769999999999</v>
      </c>
      <c r="H43" s="4">
        <v>0.30543190999999992</v>
      </c>
      <c r="I43" s="7">
        <f t="shared" si="0"/>
        <v>0.28993084199999997</v>
      </c>
      <c r="J43">
        <v>0</v>
      </c>
      <c r="L43" s="13">
        <v>0.2806458737795226</v>
      </c>
      <c r="N43">
        <f t="shared" si="1"/>
        <v>8.6210634855274568E-5</v>
      </c>
      <c r="O43">
        <f t="shared" si="2"/>
        <v>1.3063442549783697E-2</v>
      </c>
    </row>
    <row r="44" spans="1:15" x14ac:dyDescent="0.2">
      <c r="A44" s="6">
        <v>37682</v>
      </c>
      <c r="B44">
        <v>0.22799999999999998</v>
      </c>
      <c r="C44">
        <v>0.13129898409746144</v>
      </c>
      <c r="D44" s="4">
        <v>0.24916667000000001</v>
      </c>
      <c r="E44" s="4">
        <v>0.30090732000000003</v>
      </c>
      <c r="F44" s="4">
        <v>0.30389003999999997</v>
      </c>
      <c r="G44" s="4">
        <v>0.30055989999999999</v>
      </c>
      <c r="H44" s="4">
        <v>0.30572224000000003</v>
      </c>
      <c r="I44" s="7">
        <f t="shared" si="0"/>
        <v>0.29204923399999999</v>
      </c>
      <c r="J44">
        <v>0</v>
      </c>
      <c r="L44" s="13">
        <v>0.27691788817949281</v>
      </c>
      <c r="N44">
        <f t="shared" si="1"/>
        <v>2.2895762633978013E-4</v>
      </c>
      <c r="O44">
        <f t="shared" si="2"/>
        <v>9.3510864765830124E-3</v>
      </c>
    </row>
    <row r="45" spans="1:15" x14ac:dyDescent="0.2">
      <c r="A45" s="6">
        <v>37683</v>
      </c>
      <c r="B45">
        <v>0.22000000000000003</v>
      </c>
      <c r="C45">
        <v>0.1389431665641539</v>
      </c>
      <c r="D45" s="4">
        <v>0.23345748000000005</v>
      </c>
      <c r="E45" s="4">
        <v>0.30148375999999999</v>
      </c>
      <c r="F45" s="4">
        <v>0.30432830000000011</v>
      </c>
      <c r="G45" s="4">
        <v>0.30086099999999993</v>
      </c>
      <c r="H45" s="4">
        <v>0.30833521000000003</v>
      </c>
      <c r="I45" s="7">
        <f t="shared" si="0"/>
        <v>0.28969315000000001</v>
      </c>
      <c r="J45">
        <v>0</v>
      </c>
      <c r="L45" s="13">
        <v>0.27317151788815214</v>
      </c>
      <c r="N45">
        <f t="shared" si="1"/>
        <v>2.7296432763924277E-4</v>
      </c>
      <c r="O45">
        <f t="shared" si="2"/>
        <v>6.5702102466465035E-3</v>
      </c>
    </row>
    <row r="46" spans="1:15" x14ac:dyDescent="0.2">
      <c r="A46" s="6">
        <v>37684</v>
      </c>
      <c r="B46">
        <v>0.22000000000000003</v>
      </c>
      <c r="C46">
        <v>0.11354471392752438</v>
      </c>
      <c r="D46" s="4">
        <v>0.21774829000000001</v>
      </c>
      <c r="E46" s="4">
        <v>0.29456648000000002</v>
      </c>
      <c r="F46" s="4">
        <v>0.29906918000000005</v>
      </c>
      <c r="G46" s="4">
        <v>0.2984522</v>
      </c>
      <c r="H46" s="4">
        <v>0.31065785000000007</v>
      </c>
      <c r="I46" s="7">
        <f t="shared" si="0"/>
        <v>0.28409880000000004</v>
      </c>
      <c r="J46">
        <v>0</v>
      </c>
      <c r="L46" s="13">
        <v>0.26952092571563668</v>
      </c>
      <c r="N46">
        <f t="shared" si="1"/>
        <v>2.1251441865070245E-4</v>
      </c>
      <c r="O46">
        <f t="shared" si="2"/>
        <v>1.1332727932772627E-2</v>
      </c>
    </row>
    <row r="47" spans="1:15" x14ac:dyDescent="0.2">
      <c r="A47" s="6">
        <v>37685</v>
      </c>
      <c r="C47">
        <v>0.13213884063959588</v>
      </c>
      <c r="D47" s="4">
        <v>0.20971102999999996</v>
      </c>
      <c r="E47" s="4">
        <v>0.29687224000000001</v>
      </c>
      <c r="F47" s="4">
        <v>0.30082222000000003</v>
      </c>
      <c r="G47" s="4">
        <v>0.29453789999999996</v>
      </c>
      <c r="H47" s="4">
        <v>0.31152884000000008</v>
      </c>
      <c r="I47" s="7">
        <f t="shared" si="0"/>
        <v>0.28269444599999999</v>
      </c>
      <c r="J47">
        <v>0</v>
      </c>
      <c r="L47" s="13">
        <v>0.26620651901781955</v>
      </c>
      <c r="N47">
        <f t="shared" si="1"/>
        <v>2.718517361697136E-4</v>
      </c>
    </row>
    <row r="48" spans="1:15" x14ac:dyDescent="0.2">
      <c r="A48" s="6">
        <v>37686</v>
      </c>
      <c r="C48">
        <v>0.129812255607445</v>
      </c>
      <c r="D48" s="4">
        <v>0.19802046999999998</v>
      </c>
      <c r="E48" s="4">
        <v>0.2905314</v>
      </c>
      <c r="F48" s="4">
        <v>0.29600135999999994</v>
      </c>
      <c r="G48" s="4">
        <v>0.28881700000000005</v>
      </c>
      <c r="H48" s="4">
        <v>0.31298049000000006</v>
      </c>
      <c r="I48" s="7">
        <f t="shared" si="0"/>
        <v>0.27727014400000005</v>
      </c>
      <c r="J48">
        <v>0</v>
      </c>
      <c r="L48" s="13">
        <v>0.263767269479665</v>
      </c>
      <c r="N48">
        <f t="shared" si="1"/>
        <v>1.8232762031191352E-4</v>
      </c>
    </row>
    <row r="49" spans="1:15" x14ac:dyDescent="0.2">
      <c r="A49" s="6">
        <v>37687</v>
      </c>
      <c r="C49">
        <v>0.13810945631313476</v>
      </c>
      <c r="D49" s="4">
        <v>0.18998321000000001</v>
      </c>
      <c r="E49" s="4">
        <v>0.28476699999999994</v>
      </c>
      <c r="F49" s="4">
        <v>0.29118049999999995</v>
      </c>
      <c r="G49" s="4">
        <v>0.27918179999999998</v>
      </c>
      <c r="H49" s="4">
        <v>0.31385148000000007</v>
      </c>
      <c r="I49" s="7">
        <f t="shared" si="0"/>
        <v>0.271792798</v>
      </c>
      <c r="J49">
        <v>0</v>
      </c>
      <c r="L49" s="13">
        <v>0.26224890514269827</v>
      </c>
      <c r="N49">
        <f t="shared" si="1"/>
        <v>9.1085890871654942E-5</v>
      </c>
    </row>
    <row r="50" spans="1:15" x14ac:dyDescent="0.2">
      <c r="A50" s="6">
        <v>37688</v>
      </c>
      <c r="C50">
        <v>0.10434973151801641</v>
      </c>
      <c r="D50" s="4">
        <v>0.18450326</v>
      </c>
      <c r="E50" s="4">
        <v>0.27957904</v>
      </c>
      <c r="F50" s="4">
        <v>0.28767442000000004</v>
      </c>
      <c r="G50" s="4">
        <v>0.26683669999999998</v>
      </c>
      <c r="H50" s="4">
        <v>0.31501280000000009</v>
      </c>
      <c r="I50" s="7">
        <f t="shared" si="0"/>
        <v>0.26672124400000002</v>
      </c>
      <c r="J50">
        <v>0</v>
      </c>
      <c r="L50" s="13">
        <v>0.26066651692734122</v>
      </c>
      <c r="N50">
        <f t="shared" si="1"/>
        <v>3.6659719924387468E-5</v>
      </c>
    </row>
    <row r="51" spans="1:15" x14ac:dyDescent="0.2">
      <c r="A51" s="6">
        <v>37689</v>
      </c>
      <c r="C51">
        <v>0.14603802124375109</v>
      </c>
      <c r="D51" s="4">
        <v>0.17938863999999999</v>
      </c>
      <c r="E51" s="4">
        <v>0.27323819999999999</v>
      </c>
      <c r="F51" s="4">
        <v>0.28241529999999998</v>
      </c>
      <c r="G51" s="4">
        <v>0.25930920000000002</v>
      </c>
      <c r="H51" s="4">
        <v>0.31617412000000011</v>
      </c>
      <c r="I51" s="7">
        <f t="shared" si="0"/>
        <v>0.26210509199999998</v>
      </c>
      <c r="J51">
        <v>0</v>
      </c>
      <c r="L51" s="13">
        <v>0.25952024492640302</v>
      </c>
      <c r="N51">
        <f t="shared" si="1"/>
        <v>6.6814343938827835E-6</v>
      </c>
    </row>
    <row r="52" spans="1:15" x14ac:dyDescent="0.2">
      <c r="A52" s="6">
        <v>37690</v>
      </c>
      <c r="C52">
        <v>0.14789923980276637</v>
      </c>
      <c r="D52" s="4">
        <v>0.17244737000000004</v>
      </c>
      <c r="E52" s="4">
        <v>0.26286227999999995</v>
      </c>
      <c r="F52" s="4">
        <v>0.27452662000000005</v>
      </c>
      <c r="G52" s="4">
        <v>0.25358829999999999</v>
      </c>
      <c r="H52" s="4">
        <v>0.31501280000000009</v>
      </c>
      <c r="I52" s="7">
        <f t="shared" si="0"/>
        <v>0.25568747400000003</v>
      </c>
      <c r="J52">
        <v>0</v>
      </c>
      <c r="L52" s="13">
        <v>0.25787474758476686</v>
      </c>
      <c r="N52">
        <f t="shared" si="1"/>
        <v>4.7841657346187638E-6</v>
      </c>
    </row>
    <row r="53" spans="1:15" x14ac:dyDescent="0.2">
      <c r="A53" s="6">
        <v>37691</v>
      </c>
      <c r="B53">
        <v>0.26600000000000001</v>
      </c>
      <c r="C53">
        <v>0.20228576804865045</v>
      </c>
      <c r="D53" s="4">
        <v>0.17025538999999998</v>
      </c>
      <c r="E53" s="4">
        <v>0.25940364000000005</v>
      </c>
      <c r="F53" s="4">
        <v>0.27189706000000002</v>
      </c>
      <c r="G53" s="4">
        <v>0.2460608</v>
      </c>
      <c r="H53" s="4">
        <v>0.31385148000000007</v>
      </c>
      <c r="I53" s="7">
        <f t="shared" si="0"/>
        <v>0.25229367400000002</v>
      </c>
      <c r="J53">
        <v>0</v>
      </c>
      <c r="L53" s="13">
        <v>0.25622966262874686</v>
      </c>
      <c r="N53">
        <f t="shared" si="1"/>
        <v>1.5492006485624382E-5</v>
      </c>
      <c r="O53">
        <f t="shared" si="2"/>
        <v>4.0595033531503734E-3</v>
      </c>
    </row>
    <row r="54" spans="1:15" x14ac:dyDescent="0.2">
      <c r="A54" s="6">
        <v>37692</v>
      </c>
      <c r="B54">
        <v>0.29599999999999999</v>
      </c>
      <c r="C54">
        <v>0.33564330502524259</v>
      </c>
      <c r="D54" s="4">
        <v>0.16879407000000005</v>
      </c>
      <c r="E54" s="4">
        <v>0.25998007999999984</v>
      </c>
      <c r="F54" s="4">
        <v>0.27233531999999999</v>
      </c>
      <c r="G54" s="4">
        <v>0.2394366</v>
      </c>
      <c r="H54" s="4">
        <v>0.31356114999999996</v>
      </c>
      <c r="I54" s="7">
        <f t="shared" si="0"/>
        <v>0.25082144399999995</v>
      </c>
      <c r="J54">
        <v>0</v>
      </c>
      <c r="L54" s="13">
        <v>0.25384125425216447</v>
      </c>
      <c r="N54">
        <f t="shared" si="1"/>
        <v>9.1192539590779614E-6</v>
      </c>
      <c r="O54">
        <f t="shared" si="2"/>
        <v>1.5715916333244255E-3</v>
      </c>
    </row>
    <row r="55" spans="1:15" x14ac:dyDescent="0.2">
      <c r="A55" s="6">
        <v>37693</v>
      </c>
      <c r="B55">
        <v>0.20800000000000002</v>
      </c>
      <c r="C55">
        <v>0.21031245162938117</v>
      </c>
      <c r="D55" s="4">
        <v>0.16550609999999996</v>
      </c>
      <c r="E55" s="4">
        <v>0.25190992000000006</v>
      </c>
      <c r="F55" s="4">
        <v>0.26619967999999999</v>
      </c>
      <c r="G55" s="4">
        <v>0.23522120000000002</v>
      </c>
      <c r="H55" s="4">
        <v>0.30891586999999993</v>
      </c>
      <c r="I55" s="11">
        <f>AVERAGE(D55:H55)</f>
        <v>0.24555055399999998</v>
      </c>
      <c r="J55">
        <v>0</v>
      </c>
      <c r="L55" s="13">
        <v>0.25028989940732566</v>
      </c>
      <c r="N55">
        <f t="shared" si="1"/>
        <v>2.2461394889939007E-5</v>
      </c>
      <c r="O55">
        <f t="shared" si="2"/>
        <v>5.3474325382275426E-6</v>
      </c>
    </row>
    <row r="56" spans="1:15" x14ac:dyDescent="0.2">
      <c r="A56" s="6">
        <v>37694</v>
      </c>
      <c r="C56">
        <v>0.22989245477214787</v>
      </c>
      <c r="D56" s="4">
        <v>0.16002615000000003</v>
      </c>
      <c r="E56" s="4">
        <v>0.23980468000000002</v>
      </c>
      <c r="F56" s="4">
        <v>0.25699622000000005</v>
      </c>
      <c r="G56" s="4">
        <v>0.23100580000000001</v>
      </c>
      <c r="H56" s="4">
        <v>0.30427059000000006</v>
      </c>
      <c r="I56" s="7">
        <v>0.25929172300000003</v>
      </c>
      <c r="J56">
        <v>33</v>
      </c>
      <c r="L56" s="13">
        <v>0.24780654733616189</v>
      </c>
      <c r="N56">
        <f t="shared" si="1"/>
        <v>1.319092600292198E-4</v>
      </c>
    </row>
    <row r="57" spans="1:15" x14ac:dyDescent="0.2">
      <c r="A57" s="6">
        <v>37695</v>
      </c>
      <c r="C57">
        <v>0.54414646266484645</v>
      </c>
      <c r="D57" s="4">
        <v>0.15783417000000002</v>
      </c>
      <c r="E57" s="4">
        <v>0.2351931599999999</v>
      </c>
      <c r="F57" s="4">
        <v>0.25349013999999997</v>
      </c>
      <c r="G57" s="4">
        <v>0.2264893</v>
      </c>
      <c r="H57" s="4">
        <v>0.29585101999999996</v>
      </c>
      <c r="I57" s="7">
        <v>0.25363902900000002</v>
      </c>
      <c r="J57">
        <v>0</v>
      </c>
      <c r="L57" s="13">
        <v>0.24496918929278277</v>
      </c>
      <c r="N57">
        <f t="shared" si="1"/>
        <v>7.5166120548840744E-5</v>
      </c>
    </row>
    <row r="58" spans="1:15" x14ac:dyDescent="0.2">
      <c r="A58" s="6">
        <v>37696</v>
      </c>
      <c r="C58">
        <v>0.27217344905079044</v>
      </c>
      <c r="D58" s="4">
        <v>0.15673817999999995</v>
      </c>
      <c r="E58" s="4">
        <v>0.23288739999999991</v>
      </c>
      <c r="F58" s="4">
        <v>0.25173709999999999</v>
      </c>
      <c r="G58" s="4">
        <v>0.22347830000000002</v>
      </c>
      <c r="H58" s="4">
        <v>0.28830243999999999</v>
      </c>
      <c r="I58" s="7">
        <v>0.249326614</v>
      </c>
      <c r="J58">
        <v>2.6</v>
      </c>
      <c r="L58" s="13">
        <v>0.24181203829679765</v>
      </c>
      <c r="N58">
        <f t="shared" si="1"/>
        <v>5.6468847999159135E-5</v>
      </c>
    </row>
    <row r="59" spans="1:15" x14ac:dyDescent="0.2">
      <c r="A59" s="6">
        <v>37697</v>
      </c>
      <c r="C59">
        <v>0.2932641976523559</v>
      </c>
      <c r="D59" s="4">
        <v>0.15235421999999996</v>
      </c>
      <c r="E59" s="4">
        <v>0.19599523999999988</v>
      </c>
      <c r="F59" s="4">
        <v>0.23771277999999996</v>
      </c>
      <c r="G59" s="4">
        <v>0.22076839999999998</v>
      </c>
      <c r="H59" s="4">
        <v>0.28510880999999999</v>
      </c>
      <c r="I59" s="7">
        <v>0.24057470599999994</v>
      </c>
      <c r="J59">
        <v>7.8000000000000007</v>
      </c>
      <c r="L59" s="13">
        <v>0.24454744444013726</v>
      </c>
      <c r="N59">
        <f t="shared" si="1"/>
        <v>1.5782650713744697E-5</v>
      </c>
    </row>
    <row r="60" spans="1:15" x14ac:dyDescent="0.2">
      <c r="A60" s="6">
        <v>37698</v>
      </c>
      <c r="C60">
        <v>0.33338379757774861</v>
      </c>
      <c r="D60" s="4">
        <v>0.15783417000000002</v>
      </c>
      <c r="E60" s="4">
        <v>0.18907795999999991</v>
      </c>
      <c r="F60" s="4">
        <v>0.23113888000000002</v>
      </c>
      <c r="G60" s="4">
        <v>0.21805849999999999</v>
      </c>
      <c r="H60" s="4">
        <v>0.28191517999999993</v>
      </c>
      <c r="I60" s="7">
        <v>0.23729676099999999</v>
      </c>
      <c r="J60">
        <v>0</v>
      </c>
      <c r="L60" s="13">
        <v>0.25538219382726457</v>
      </c>
      <c r="N60">
        <f t="shared" si="1"/>
        <v>3.2708288054949912E-4</v>
      </c>
    </row>
    <row r="61" spans="1:15" x14ac:dyDescent="0.2">
      <c r="A61" s="6">
        <v>37699</v>
      </c>
      <c r="C61">
        <v>0.13689259246949476</v>
      </c>
      <c r="D61" s="4">
        <v>0.16075681</v>
      </c>
      <c r="E61" s="4">
        <v>0.19887743999999999</v>
      </c>
      <c r="F61" s="4">
        <v>0.22719454</v>
      </c>
      <c r="G61" s="4">
        <v>0.2150475</v>
      </c>
      <c r="H61" s="4">
        <v>0.27726989999999996</v>
      </c>
      <c r="I61" s="7">
        <v>0.23531979299999997</v>
      </c>
      <c r="J61">
        <v>0</v>
      </c>
      <c r="L61" s="13">
        <v>0.25083419403057411</v>
      </c>
      <c r="N61">
        <f t="shared" si="1"/>
        <v>2.4069663933747986E-4</v>
      </c>
    </row>
    <row r="62" spans="1:15" x14ac:dyDescent="0.2">
      <c r="A62" s="6">
        <v>37700</v>
      </c>
      <c r="C62">
        <v>0.19034504450602702</v>
      </c>
      <c r="D62" s="4">
        <v>0.16148747000000005</v>
      </c>
      <c r="E62" s="4">
        <v>0.20233608000000003</v>
      </c>
      <c r="F62" s="4">
        <v>0.22894757999999996</v>
      </c>
      <c r="G62" s="4">
        <v>0.21414420000000001</v>
      </c>
      <c r="H62" s="4">
        <v>0.27436660000000002</v>
      </c>
      <c r="I62" s="7">
        <v>0.23474735099999999</v>
      </c>
      <c r="J62">
        <v>30</v>
      </c>
      <c r="L62" s="13">
        <v>0.24951117210710924</v>
      </c>
      <c r="N62">
        <f t="shared" si="1"/>
        <v>2.1797041368272455E-4</v>
      </c>
    </row>
    <row r="63" spans="1:15" x14ac:dyDescent="0.2">
      <c r="A63" s="6">
        <v>37701</v>
      </c>
      <c r="C63">
        <v>0.19550867691702623</v>
      </c>
      <c r="D63" s="4">
        <v>0.44206091000000003</v>
      </c>
      <c r="E63" s="4">
        <v>0.34644608000000005</v>
      </c>
      <c r="F63" s="4">
        <v>0.33851258000000001</v>
      </c>
      <c r="G63" s="4">
        <v>0.34692930000000005</v>
      </c>
      <c r="H63" s="4">
        <v>0.38527266000000004</v>
      </c>
      <c r="I63" s="7">
        <v>0.370048139</v>
      </c>
      <c r="J63">
        <v>13.8</v>
      </c>
      <c r="L63" s="13">
        <v>0.28570815912086844</v>
      </c>
      <c r="N63">
        <f t="shared" si="1"/>
        <v>7.1132322060123154E-3</v>
      </c>
    </row>
    <row r="64" spans="1:15" x14ac:dyDescent="0.2">
      <c r="A64" s="6">
        <v>37702</v>
      </c>
      <c r="C64">
        <v>0.17601729624860757</v>
      </c>
      <c r="D64" s="4">
        <v>0.47603660000000003</v>
      </c>
      <c r="E64" s="4">
        <v>0.3729623199999999</v>
      </c>
      <c r="F64" s="4">
        <v>0.35823427999999991</v>
      </c>
      <c r="G64" s="4">
        <v>0.35204799999999997</v>
      </c>
      <c r="H64" s="4">
        <v>0.38527266000000004</v>
      </c>
      <c r="I64" s="7">
        <v>0.38106541199999994</v>
      </c>
      <c r="J64" s="7">
        <v>34.6</v>
      </c>
      <c r="K64" s="7"/>
      <c r="L64" s="13">
        <v>0.30705787012916302</v>
      </c>
      <c r="N64">
        <f t="shared" si="1"/>
        <v>5.4771162537636791E-3</v>
      </c>
    </row>
    <row r="65" spans="1:15" x14ac:dyDescent="0.2">
      <c r="A65" s="6">
        <v>37703</v>
      </c>
      <c r="C65">
        <v>0.2955354583956159</v>
      </c>
      <c r="D65" s="4">
        <v>0.44352223000000007</v>
      </c>
      <c r="E65" s="4">
        <v>0.39890212000000003</v>
      </c>
      <c r="F65" s="4">
        <v>0.3783942400000001</v>
      </c>
      <c r="G65" s="4">
        <v>0.35807</v>
      </c>
      <c r="H65" s="4">
        <v>0.39862783999999996</v>
      </c>
      <c r="I65" s="7">
        <v>0.39098641900000003</v>
      </c>
      <c r="J65" s="7">
        <v>0</v>
      </c>
      <c r="K65" s="7"/>
      <c r="L65" s="13">
        <v>0.36785295923397809</v>
      </c>
      <c r="N65">
        <f t="shared" si="1"/>
        <v>5.3515696074615566E-4</v>
      </c>
    </row>
    <row r="66" spans="1:15" x14ac:dyDescent="0.2">
      <c r="A66" s="6">
        <v>37704</v>
      </c>
      <c r="C66">
        <v>0.24116422999352743</v>
      </c>
      <c r="D66" s="4">
        <v>0.43219700000000005</v>
      </c>
      <c r="E66" s="4">
        <v>0.40581939999999989</v>
      </c>
      <c r="F66" s="4">
        <v>0.38321509999999992</v>
      </c>
      <c r="G66" s="4">
        <v>0.33910069999999998</v>
      </c>
      <c r="H66" s="4">
        <v>0.38875662000000011</v>
      </c>
      <c r="I66" s="7">
        <v>0.38376744799999996</v>
      </c>
      <c r="J66">
        <v>0.40000000000000008</v>
      </c>
      <c r="L66" s="13">
        <v>0.32</v>
      </c>
      <c r="N66">
        <f t="shared" si="1"/>
        <v>4.0662874244326973E-3</v>
      </c>
    </row>
    <row r="67" spans="1:15" x14ac:dyDescent="0.2">
      <c r="A67" s="6">
        <v>37705</v>
      </c>
      <c r="C67">
        <v>0.47030291537053587</v>
      </c>
      <c r="D67" s="4">
        <v>0.42635171999999999</v>
      </c>
      <c r="E67" s="4">
        <v>0.41677175999999988</v>
      </c>
      <c r="F67" s="4">
        <v>0.39154203999999992</v>
      </c>
      <c r="G67" s="4">
        <v>0.33970290000000003</v>
      </c>
      <c r="H67" s="4">
        <v>0.37075616000000006</v>
      </c>
      <c r="I67" s="7">
        <v>0.37886379999999997</v>
      </c>
      <c r="J67">
        <v>0.20000000000000004</v>
      </c>
      <c r="L67" s="13">
        <v>0.31762751282376633</v>
      </c>
      <c r="N67">
        <f t="shared" ref="N67:N130" si="3">(L67-I67)^2</f>
        <v>3.7498828671301563E-3</v>
      </c>
    </row>
    <row r="68" spans="1:15" x14ac:dyDescent="0.2">
      <c r="A68" s="6">
        <v>37706</v>
      </c>
      <c r="C68">
        <v>0.35250953417014935</v>
      </c>
      <c r="D68" s="4">
        <v>0.40041329000000003</v>
      </c>
      <c r="E68" s="4">
        <v>0.41273667999999986</v>
      </c>
      <c r="F68" s="4">
        <v>0.38847421999999993</v>
      </c>
      <c r="G68" s="4">
        <v>0.33940179999999992</v>
      </c>
      <c r="H68" s="4">
        <v>0.36843352000000001</v>
      </c>
      <c r="I68" s="7">
        <v>0.374263609</v>
      </c>
      <c r="J68">
        <v>0</v>
      </c>
      <c r="L68" s="13">
        <v>0.31293170810222282</v>
      </c>
      <c r="N68">
        <f t="shared" si="3"/>
        <v>3.7616020677347616E-3</v>
      </c>
    </row>
    <row r="69" spans="1:15" x14ac:dyDescent="0.2">
      <c r="A69" s="6">
        <v>37707</v>
      </c>
      <c r="C69">
        <v>0.24444027970108156</v>
      </c>
      <c r="D69" s="4">
        <v>0.3788588200000001</v>
      </c>
      <c r="E69" s="4">
        <v>0.40524295999999993</v>
      </c>
      <c r="F69" s="4">
        <v>0.38233857999999998</v>
      </c>
      <c r="G69" s="4">
        <v>0.33910069999999998</v>
      </c>
      <c r="H69" s="4">
        <v>0.36494955999999995</v>
      </c>
      <c r="I69" s="7">
        <v>0.36867785799999991</v>
      </c>
      <c r="J69">
        <v>0</v>
      </c>
      <c r="L69" s="13">
        <v>0.30887578635862611</v>
      </c>
      <c r="N69">
        <f t="shared" si="3"/>
        <v>3.5762877726000044E-3</v>
      </c>
    </row>
    <row r="70" spans="1:15" x14ac:dyDescent="0.2">
      <c r="A70" s="6">
        <v>37708</v>
      </c>
      <c r="B70">
        <v>0.31600000000000006</v>
      </c>
      <c r="C70">
        <v>0.29511045631010058</v>
      </c>
      <c r="D70" s="4">
        <v>0.36059231999999997</v>
      </c>
      <c r="E70" s="4">
        <v>0.38622044</v>
      </c>
      <c r="F70" s="4">
        <v>0.36831425999999995</v>
      </c>
      <c r="G70" s="4">
        <v>0.33729410000000004</v>
      </c>
      <c r="H70" s="4">
        <v>0.36320758000000003</v>
      </c>
      <c r="I70" s="7">
        <f t="shared" ref="I70:I130" si="4">AVERAGE(D70:H70)</f>
        <v>0.36312573999999997</v>
      </c>
      <c r="J70">
        <v>0</v>
      </c>
      <c r="L70" s="13">
        <v>0.30650671171651378</v>
      </c>
      <c r="N70">
        <f t="shared" si="3"/>
        <v>3.2057143637662096E-3</v>
      </c>
      <c r="O70">
        <f t="shared" si="2"/>
        <v>4.3637303557221926E-4</v>
      </c>
    </row>
    <row r="71" spans="1:15" x14ac:dyDescent="0.2">
      <c r="A71" s="6">
        <v>37709</v>
      </c>
      <c r="B71">
        <v>0.36800000000000005</v>
      </c>
      <c r="C71">
        <v>0.31952633887662052</v>
      </c>
      <c r="D71" s="4">
        <v>0.34451779999999999</v>
      </c>
      <c r="E71" s="4">
        <v>0.3839146799999999</v>
      </c>
      <c r="F71" s="4">
        <v>0.36656121999999997</v>
      </c>
      <c r="G71" s="4">
        <v>0.33729410000000004</v>
      </c>
      <c r="H71" s="4">
        <v>0.35972361999999997</v>
      </c>
      <c r="I71" s="7">
        <f t="shared" si="4"/>
        <v>0.35840228399999996</v>
      </c>
      <c r="J71">
        <v>0</v>
      </c>
      <c r="L71" s="13">
        <v>0.30331415058992706</v>
      </c>
      <c r="N71">
        <f t="shared" si="3"/>
        <v>3.0347024426059903E-3</v>
      </c>
      <c r="O71">
        <f t="shared" si="2"/>
        <v>2.3496958227042361E-3</v>
      </c>
    </row>
    <row r="72" spans="1:15" x14ac:dyDescent="0.2">
      <c r="A72" s="6">
        <v>37710</v>
      </c>
      <c r="B72">
        <v>0.38900000000000001</v>
      </c>
      <c r="C72">
        <v>0.31583498448780495</v>
      </c>
      <c r="D72" s="4">
        <v>0.32442464999999998</v>
      </c>
      <c r="E72" s="4">
        <v>0.3827618000000001</v>
      </c>
      <c r="F72" s="4">
        <v>0.36612296</v>
      </c>
      <c r="G72" s="4">
        <v>0.33669189999999993</v>
      </c>
      <c r="H72" s="4">
        <v>0.35769130999999993</v>
      </c>
      <c r="I72" s="7">
        <f t="shared" si="4"/>
        <v>0.35353852399999997</v>
      </c>
      <c r="J72">
        <v>0</v>
      </c>
      <c r="L72" s="13">
        <v>0.2995271223722703</v>
      </c>
      <c r="N72">
        <f t="shared" si="3"/>
        <v>2.9172315057919181E-3</v>
      </c>
      <c r="O72">
        <f t="shared" si="2"/>
        <v>5.3531194948997444E-3</v>
      </c>
    </row>
    <row r="73" spans="1:15" x14ac:dyDescent="0.2">
      <c r="A73" s="6">
        <v>37711</v>
      </c>
      <c r="B73">
        <v>0.49299999999999999</v>
      </c>
      <c r="C73">
        <v>0.41778751096323602</v>
      </c>
      <c r="D73" s="4">
        <v>0.28971829999999998</v>
      </c>
      <c r="E73" s="4">
        <v>0.36200996000000002</v>
      </c>
      <c r="F73" s="4">
        <v>0.3639316600000001</v>
      </c>
      <c r="G73" s="4">
        <v>0.33729410000000004</v>
      </c>
      <c r="H73" s="4">
        <v>0.35827197000000005</v>
      </c>
      <c r="I73" s="7">
        <f t="shared" si="4"/>
        <v>0.34224519800000003</v>
      </c>
      <c r="J73">
        <v>0</v>
      </c>
      <c r="L73" s="13">
        <v>0.29546557416674102</v>
      </c>
      <c r="N73">
        <f t="shared" si="3"/>
        <v>2.1883332059812145E-3</v>
      </c>
      <c r="O73">
        <f t="shared" si="2"/>
        <v>5.6569185071053407E-3</v>
      </c>
    </row>
    <row r="74" spans="1:15" x14ac:dyDescent="0.2">
      <c r="A74" s="6">
        <v>37712</v>
      </c>
      <c r="B74">
        <v>0.45599999999999996</v>
      </c>
      <c r="C74">
        <v>0.41197217875632686</v>
      </c>
      <c r="D74" s="4">
        <v>0.24770534999999999</v>
      </c>
      <c r="E74" s="4">
        <v>0.34125812000000011</v>
      </c>
      <c r="F74" s="4">
        <v>0.34946907999999993</v>
      </c>
      <c r="G74" s="4">
        <v>0.33578859999999994</v>
      </c>
      <c r="H74" s="4">
        <v>0.35740098000000009</v>
      </c>
      <c r="I74" s="7">
        <f t="shared" si="4"/>
        <v>0.32632442600000006</v>
      </c>
      <c r="J74">
        <v>0</v>
      </c>
      <c r="L74" s="13">
        <v>0.29046641828983544</v>
      </c>
      <c r="N74">
        <f t="shared" si="3"/>
        <v>1.2857967169422253E-3</v>
      </c>
      <c r="O74">
        <f t="shared" si="2"/>
        <v>1.9384490434648327E-3</v>
      </c>
    </row>
    <row r="75" spans="1:15" x14ac:dyDescent="0.2">
      <c r="A75" s="6">
        <v>37713</v>
      </c>
      <c r="B75">
        <v>0.42400000000000004</v>
      </c>
      <c r="C75">
        <v>0.36280298925471199</v>
      </c>
      <c r="D75" s="4">
        <v>0.21190300999999995</v>
      </c>
      <c r="E75" s="4">
        <v>0.31877696</v>
      </c>
      <c r="F75" s="4">
        <v>0.34158040000000001</v>
      </c>
      <c r="G75" s="4">
        <v>0.32795999999999997</v>
      </c>
      <c r="H75" s="4">
        <v>0.35565899999999995</v>
      </c>
      <c r="I75" s="7">
        <f t="shared" si="4"/>
        <v>0.31117587400000002</v>
      </c>
      <c r="J75">
        <v>0</v>
      </c>
      <c r="L75" s="13">
        <v>0.28539379599733405</v>
      </c>
      <c r="N75">
        <f t="shared" si="3"/>
        <v>6.6471554613555222E-4</v>
      </c>
      <c r="O75">
        <f t="shared" si="2"/>
        <v>3.7450741241589012E-3</v>
      </c>
    </row>
    <row r="76" spans="1:15" x14ac:dyDescent="0.2">
      <c r="A76" s="6">
        <v>37714</v>
      </c>
      <c r="B76">
        <v>0.41500000000000004</v>
      </c>
      <c r="C76">
        <v>0.36358916834086452</v>
      </c>
      <c r="D76" s="4">
        <v>0.19217519000000005</v>
      </c>
      <c r="E76" s="4">
        <v>0.29687224000000001</v>
      </c>
      <c r="F76" s="4">
        <v>0.32317347999999996</v>
      </c>
      <c r="G76" s="4">
        <v>0.31862590000000002</v>
      </c>
      <c r="H76" s="4">
        <v>0.35130405000000003</v>
      </c>
      <c r="I76" s="7">
        <f t="shared" si="4"/>
        <v>0.29643017199999999</v>
      </c>
      <c r="J76">
        <v>0</v>
      </c>
      <c r="L76" s="13">
        <v>0.28094674466230962</v>
      </c>
      <c r="N76">
        <f t="shared" si="3"/>
        <v>2.3973652212153749E-4</v>
      </c>
      <c r="O76">
        <f t="shared" si="2"/>
        <v>2.6430736118839703E-3</v>
      </c>
    </row>
    <row r="77" spans="1:15" x14ac:dyDescent="0.2">
      <c r="A77" s="6">
        <v>37715</v>
      </c>
      <c r="B77">
        <v>0.4</v>
      </c>
      <c r="C77">
        <v>0.35079588024135283</v>
      </c>
      <c r="D77" s="4">
        <v>0.18011929999999995</v>
      </c>
      <c r="E77" s="4">
        <v>0.28361412000000003</v>
      </c>
      <c r="F77" s="4">
        <v>0.30958742</v>
      </c>
      <c r="G77" s="4">
        <v>0.3107973</v>
      </c>
      <c r="H77" s="4">
        <v>0.34520711999999998</v>
      </c>
      <c r="I77" s="7">
        <f t="shared" si="4"/>
        <v>0.28586505200000001</v>
      </c>
      <c r="J77">
        <v>0</v>
      </c>
      <c r="L77" s="13">
        <v>0.2766146398339443</v>
      </c>
      <c r="N77">
        <f t="shared" si="3"/>
        <v>8.5570125241911496E-5</v>
      </c>
      <c r="O77">
        <f t="shared" si="2"/>
        <v>2.4210454012232947E-3</v>
      </c>
    </row>
    <row r="78" spans="1:15" x14ac:dyDescent="0.2">
      <c r="A78" s="6">
        <v>37716</v>
      </c>
      <c r="B78">
        <v>0.35299999999999998</v>
      </c>
      <c r="C78">
        <v>0.35794145636234137</v>
      </c>
      <c r="D78" s="4">
        <v>0.17208203999999999</v>
      </c>
      <c r="E78" s="4">
        <v>0.27381463999999994</v>
      </c>
      <c r="F78" s="4">
        <v>0.29775440000000003</v>
      </c>
      <c r="G78" s="4">
        <v>0.30236649999999998</v>
      </c>
      <c r="H78" s="4">
        <v>0.33911019000000003</v>
      </c>
      <c r="I78" s="7">
        <f t="shared" si="4"/>
        <v>0.27702555400000001</v>
      </c>
      <c r="J78">
        <v>0</v>
      </c>
      <c r="L78" s="13">
        <v>0.27225508021921585</v>
      </c>
      <c r="N78">
        <f t="shared" si="3"/>
        <v>2.2757420093149089E-5</v>
      </c>
      <c r="O78">
        <f t="shared" si="2"/>
        <v>2.4417990980924202E-5</v>
      </c>
    </row>
    <row r="79" spans="1:15" x14ac:dyDescent="0.2">
      <c r="A79" s="6">
        <v>37717</v>
      </c>
      <c r="B79">
        <v>0.375</v>
      </c>
      <c r="C79">
        <v>0.33935123343914886</v>
      </c>
      <c r="D79" s="4">
        <v>0.16514077000000005</v>
      </c>
      <c r="E79" s="4">
        <v>0.25940364000000005</v>
      </c>
      <c r="F79" s="4">
        <v>0.28811268000000001</v>
      </c>
      <c r="G79" s="4">
        <v>0.29243019999999992</v>
      </c>
      <c r="H79" s="4">
        <v>0.33301325999999998</v>
      </c>
      <c r="I79" s="7">
        <f t="shared" si="4"/>
        <v>0.26762011000000002</v>
      </c>
      <c r="J79">
        <v>0</v>
      </c>
      <c r="L79" s="13">
        <v>0.26801969065724118</v>
      </c>
      <c r="N79">
        <f t="shared" si="3"/>
        <v>1.5966470164127808E-7</v>
      </c>
      <c r="O79">
        <f t="shared" si="2"/>
        <v>1.2708345573100585E-3</v>
      </c>
    </row>
    <row r="80" spans="1:15" x14ac:dyDescent="0.2">
      <c r="A80" s="6">
        <v>37718</v>
      </c>
      <c r="B80">
        <v>0.30099999999999999</v>
      </c>
      <c r="C80">
        <v>0.35294994746113495</v>
      </c>
      <c r="D80" s="4">
        <v>0.16148747000000005</v>
      </c>
      <c r="E80" s="4">
        <v>0.25363923999999999</v>
      </c>
      <c r="F80" s="4">
        <v>0.28110051999999996</v>
      </c>
      <c r="G80" s="4">
        <v>0.27948289999999998</v>
      </c>
      <c r="H80" s="4">
        <v>0.32459369000000005</v>
      </c>
      <c r="I80" s="7">
        <f t="shared" si="4"/>
        <v>0.260060764</v>
      </c>
      <c r="J80">
        <v>0</v>
      </c>
      <c r="L80" s="13">
        <v>0.26391513463404981</v>
      </c>
      <c r="N80">
        <f t="shared" si="3"/>
        <v>1.4856172984625523E-5</v>
      </c>
      <c r="O80">
        <f t="shared" si="2"/>
        <v>2.6987970412146824E-3</v>
      </c>
    </row>
    <row r="81" spans="1:15" x14ac:dyDescent="0.2">
      <c r="A81" s="6">
        <v>37719</v>
      </c>
      <c r="B81">
        <v>0.23300000000000001</v>
      </c>
      <c r="C81">
        <v>0.42680707748751867</v>
      </c>
      <c r="D81" s="4">
        <v>0.15637285000000001</v>
      </c>
      <c r="E81" s="4">
        <v>0.24211044000000001</v>
      </c>
      <c r="F81" s="4">
        <v>0.27408835999999992</v>
      </c>
      <c r="G81" s="4">
        <v>0.27044989999999997</v>
      </c>
      <c r="H81" s="4">
        <v>0.31907742</v>
      </c>
      <c r="I81" s="7">
        <f t="shared" si="4"/>
        <v>0.25241979399999998</v>
      </c>
      <c r="J81">
        <v>21.6</v>
      </c>
      <c r="L81" s="13">
        <v>0.25991229496178486</v>
      </c>
      <c r="N81">
        <f t="shared" si="3"/>
        <v>5.6137570662347456E-5</v>
      </c>
      <c r="O81">
        <f t="shared" si="2"/>
        <v>3.7561183284253064E-2</v>
      </c>
    </row>
    <row r="82" spans="1:15" x14ac:dyDescent="0.2">
      <c r="A82" s="6">
        <v>37720</v>
      </c>
      <c r="B82">
        <v>0.26200000000000001</v>
      </c>
      <c r="C82">
        <v>0.35221674474290876</v>
      </c>
      <c r="D82" s="4">
        <v>0.24770534999999999</v>
      </c>
      <c r="E82" s="4">
        <v>0.22769943999999995</v>
      </c>
      <c r="F82" s="4">
        <v>0.25831100000000007</v>
      </c>
      <c r="G82" s="4">
        <v>0.26834220000000003</v>
      </c>
      <c r="H82" s="4">
        <v>0.31181917000000003</v>
      </c>
      <c r="I82" s="7">
        <f t="shared" si="4"/>
        <v>0.26277543200000003</v>
      </c>
      <c r="J82">
        <v>13.200000000000001</v>
      </c>
      <c r="L82" s="13">
        <v>0.29621489459756106</v>
      </c>
      <c r="N82">
        <f t="shared" si="3"/>
        <v>1.1181976588136831E-3</v>
      </c>
      <c r="O82">
        <f t="shared" si="2"/>
        <v>8.1390610320071534E-3</v>
      </c>
    </row>
    <row r="83" spans="1:15" x14ac:dyDescent="0.2">
      <c r="A83" s="6">
        <v>37721</v>
      </c>
      <c r="B83">
        <v>0.35899999999999999</v>
      </c>
      <c r="C83">
        <v>0.42373851271519747</v>
      </c>
      <c r="D83" s="4">
        <v>0.32734729000000001</v>
      </c>
      <c r="E83" s="4">
        <v>0.25479212000000007</v>
      </c>
      <c r="F83" s="4">
        <v>0.26751446000000001</v>
      </c>
      <c r="G83" s="4">
        <v>0.27165430000000002</v>
      </c>
      <c r="H83" s="4">
        <v>0.30891586999999993</v>
      </c>
      <c r="I83" s="7">
        <f t="shared" si="4"/>
        <v>0.28604480800000004</v>
      </c>
      <c r="J83">
        <v>0</v>
      </c>
      <c r="L83" s="13">
        <v>0.3157566645387937</v>
      </c>
      <c r="N83">
        <f t="shared" si="3"/>
        <v>8.827944189818554E-4</v>
      </c>
      <c r="O83">
        <f t="shared" si="2"/>
        <v>4.1910750285757865E-3</v>
      </c>
    </row>
    <row r="84" spans="1:15" x14ac:dyDescent="0.2">
      <c r="A84" s="6">
        <v>37722</v>
      </c>
      <c r="B84">
        <v>0.44100000000000006</v>
      </c>
      <c r="C84">
        <v>0.38027605672089765</v>
      </c>
      <c r="D84" s="4">
        <v>0.30140886000000006</v>
      </c>
      <c r="E84" s="4">
        <v>0.299178</v>
      </c>
      <c r="F84" s="4">
        <v>0.26926749999999999</v>
      </c>
      <c r="G84" s="4">
        <v>0.26743889999999998</v>
      </c>
      <c r="H84" s="4">
        <v>0.30775454999999996</v>
      </c>
      <c r="I84" s="7">
        <f t="shared" si="4"/>
        <v>0.28900956200000005</v>
      </c>
      <c r="J84">
        <v>0</v>
      </c>
      <c r="L84" s="13">
        <v>0.30985879673946332</v>
      </c>
      <c r="N84">
        <f t="shared" si="3"/>
        <v>4.3469058922124173E-4</v>
      </c>
      <c r="O84">
        <f t="shared" ref="O84:O130" si="5">(C84-B84)^2</f>
        <v>3.6873972873636466E-3</v>
      </c>
    </row>
    <row r="85" spans="1:15" x14ac:dyDescent="0.2">
      <c r="A85" s="6">
        <v>37723</v>
      </c>
      <c r="B85">
        <v>0.434</v>
      </c>
      <c r="C85">
        <v>0.43248320033214593</v>
      </c>
      <c r="D85" s="4">
        <v>0.26414519999999997</v>
      </c>
      <c r="E85" s="4">
        <v>0.29975443999999996</v>
      </c>
      <c r="F85" s="4">
        <v>0.27803269999999997</v>
      </c>
      <c r="G85" s="4">
        <v>0.26593339999999999</v>
      </c>
      <c r="H85" s="4">
        <v>0.30775454999999996</v>
      </c>
      <c r="I85" s="7">
        <f t="shared" si="4"/>
        <v>0.28312405799999996</v>
      </c>
      <c r="J85">
        <v>0</v>
      </c>
      <c r="L85" s="13">
        <v>0.30472258528491908</v>
      </c>
      <c r="N85">
        <f t="shared" si="3"/>
        <v>4.6649638087739581E-4</v>
      </c>
      <c r="O85">
        <f t="shared" si="5"/>
        <v>2.3006812324021958E-6</v>
      </c>
    </row>
    <row r="86" spans="1:15" x14ac:dyDescent="0.2">
      <c r="A86" s="6">
        <v>37724</v>
      </c>
      <c r="B86">
        <v>0.36800000000000005</v>
      </c>
      <c r="C86">
        <v>0.41746040790706412</v>
      </c>
      <c r="D86" s="4">
        <v>0.24259072999999998</v>
      </c>
      <c r="E86" s="4">
        <v>0.35451623999999982</v>
      </c>
      <c r="F86" s="4">
        <v>0.40118376000000011</v>
      </c>
      <c r="G86" s="4">
        <v>0.33277760000000001</v>
      </c>
      <c r="H86" s="4">
        <v>0.37714342000000012</v>
      </c>
      <c r="I86" s="7">
        <f t="shared" si="4"/>
        <v>0.34164234999999998</v>
      </c>
      <c r="J86">
        <v>30</v>
      </c>
      <c r="L86" s="13">
        <v>0.299083029350453</v>
      </c>
      <c r="N86">
        <f t="shared" si="3"/>
        <v>1.8112957741509563E-3</v>
      </c>
      <c r="O86">
        <f t="shared" si="5"/>
        <v>2.4463319503331663E-3</v>
      </c>
    </row>
    <row r="87" spans="1:15" x14ac:dyDescent="0.2">
      <c r="A87" s="6">
        <v>37725</v>
      </c>
      <c r="B87">
        <v>0.28500000000000003</v>
      </c>
      <c r="C87">
        <v>0.22221611612791811</v>
      </c>
      <c r="D87" s="4">
        <v>0.34159515999999995</v>
      </c>
      <c r="E87" s="4">
        <v>0.36777435999999997</v>
      </c>
      <c r="F87" s="4">
        <v>0.35428994000000003</v>
      </c>
      <c r="G87" s="4">
        <v>0.34301499999999996</v>
      </c>
      <c r="H87" s="4">
        <v>0.39311157000000002</v>
      </c>
      <c r="I87" s="7">
        <f t="shared" si="4"/>
        <v>0.35995720599999992</v>
      </c>
      <c r="J87">
        <v>26.400000000000002</v>
      </c>
      <c r="L87" s="13">
        <v>0.3327767498302987</v>
      </c>
      <c r="N87">
        <f t="shared" si="3"/>
        <v>7.3877719759304894E-4</v>
      </c>
      <c r="O87">
        <f t="shared" si="5"/>
        <v>3.9418160740630681E-3</v>
      </c>
    </row>
    <row r="88" spans="1:15" x14ac:dyDescent="0.2">
      <c r="A88" s="6">
        <v>37726</v>
      </c>
      <c r="B88">
        <v>0.438</v>
      </c>
      <c r="C88">
        <v>0.44322168623912928</v>
      </c>
      <c r="D88" s="4">
        <v>0.35693901999999994</v>
      </c>
      <c r="E88" s="4">
        <v>0.39371415999999998</v>
      </c>
      <c r="F88" s="4">
        <v>0.37488816000000003</v>
      </c>
      <c r="G88" s="4">
        <v>0.35355350000000002</v>
      </c>
      <c r="H88" s="4">
        <v>0.38411134000000013</v>
      </c>
      <c r="I88" s="7">
        <f t="shared" si="4"/>
        <v>0.37264123600000004</v>
      </c>
      <c r="J88">
        <v>0</v>
      </c>
      <c r="L88" s="13">
        <v>0.36800000000000005</v>
      </c>
      <c r="N88">
        <f t="shared" si="3"/>
        <v>2.1541071607695934E-5</v>
      </c>
      <c r="O88">
        <f t="shared" si="5"/>
        <v>2.7266007179912033E-5</v>
      </c>
    </row>
    <row r="89" spans="1:15" x14ac:dyDescent="0.2">
      <c r="A89" s="6">
        <v>37727</v>
      </c>
      <c r="B89">
        <v>0.45</v>
      </c>
      <c r="C89">
        <v>0.409038556302673</v>
      </c>
      <c r="D89" s="4">
        <v>0.34488313000000004</v>
      </c>
      <c r="E89" s="4">
        <v>0.3839146799999999</v>
      </c>
      <c r="F89" s="4">
        <v>0.36699947999999993</v>
      </c>
      <c r="G89" s="4">
        <v>0.34632709999999994</v>
      </c>
      <c r="H89" s="4">
        <v>0.36030427999999992</v>
      </c>
      <c r="I89" s="7">
        <f t="shared" si="4"/>
        <v>0.36048573399999989</v>
      </c>
      <c r="J89">
        <v>0</v>
      </c>
      <c r="L89" s="13">
        <v>0.32</v>
      </c>
      <c r="N89">
        <f t="shared" si="3"/>
        <v>1.6390946575187467E-3</v>
      </c>
      <c r="O89">
        <f t="shared" si="5"/>
        <v>1.6778398697692911E-3</v>
      </c>
    </row>
    <row r="90" spans="1:15" x14ac:dyDescent="0.2">
      <c r="A90" s="6">
        <v>37728</v>
      </c>
      <c r="B90">
        <v>0.41700000000000004</v>
      </c>
      <c r="C90">
        <v>0.38067059684904503</v>
      </c>
      <c r="D90" s="4">
        <v>0.3233286600000001</v>
      </c>
      <c r="E90" s="4">
        <v>0.37584452000000013</v>
      </c>
      <c r="F90" s="4">
        <v>0.36130210000000007</v>
      </c>
      <c r="G90" s="4">
        <v>0.3457249</v>
      </c>
      <c r="H90" s="4">
        <v>0.34840075000000004</v>
      </c>
      <c r="I90" s="7">
        <f t="shared" si="4"/>
        <v>0.35092018600000008</v>
      </c>
      <c r="J90">
        <v>0</v>
      </c>
      <c r="L90" s="13">
        <v>0.31464643492112737</v>
      </c>
      <c r="N90">
        <f t="shared" si="3"/>
        <v>1.3157850173320189E-3</v>
      </c>
      <c r="O90">
        <f t="shared" si="5"/>
        <v>1.3198255333046198E-3</v>
      </c>
    </row>
    <row r="91" spans="1:15" x14ac:dyDescent="0.2">
      <c r="A91" s="6">
        <v>37729</v>
      </c>
      <c r="B91">
        <v>0.27599999999999997</v>
      </c>
      <c r="C91">
        <v>0.32605139389570903</v>
      </c>
      <c r="D91" s="4">
        <v>0.30433150000000003</v>
      </c>
      <c r="E91" s="4">
        <v>0.36777435999999997</v>
      </c>
      <c r="F91" s="4">
        <v>0.35472819999999999</v>
      </c>
      <c r="G91" s="4">
        <v>0.3442193999999999</v>
      </c>
      <c r="H91" s="4">
        <v>0.34230381999999998</v>
      </c>
      <c r="I91" s="7">
        <f t="shared" si="4"/>
        <v>0.34267145599999999</v>
      </c>
      <c r="J91">
        <v>2.6</v>
      </c>
      <c r="L91" s="13">
        <v>0.30981352900890874</v>
      </c>
      <c r="N91">
        <f t="shared" si="3"/>
        <v>1.0796433661518826E-3</v>
      </c>
      <c r="O91">
        <f t="shared" si="5"/>
        <v>2.5051420309034223E-3</v>
      </c>
    </row>
    <row r="92" spans="1:15" x14ac:dyDescent="0.2">
      <c r="A92" s="6">
        <v>37730</v>
      </c>
      <c r="B92">
        <v>0.46900000000000008</v>
      </c>
      <c r="C92">
        <v>0.52475871375257421</v>
      </c>
      <c r="D92" s="4">
        <v>0.28716098999999995</v>
      </c>
      <c r="E92" s="4">
        <v>0.36085707999999994</v>
      </c>
      <c r="F92" s="4">
        <v>0.34903081999999996</v>
      </c>
      <c r="G92" s="4">
        <v>0.3457249</v>
      </c>
      <c r="H92" s="4">
        <v>0.33852953000000008</v>
      </c>
      <c r="I92" s="7">
        <f t="shared" si="4"/>
        <v>0.33626066399999999</v>
      </c>
      <c r="J92">
        <v>4.8</v>
      </c>
      <c r="L92" s="13">
        <v>0.31129918333623563</v>
      </c>
      <c r="N92">
        <f t="shared" si="3"/>
        <v>6.2307551692748189E-4</v>
      </c>
      <c r="O92">
        <f t="shared" si="5"/>
        <v>3.1090341593414993E-3</v>
      </c>
    </row>
    <row r="93" spans="1:15" x14ac:dyDescent="0.2">
      <c r="A93" s="6">
        <v>37731</v>
      </c>
      <c r="B93">
        <v>0.48399999999999999</v>
      </c>
      <c r="C93">
        <v>0.53212459808660206</v>
      </c>
      <c r="D93" s="4">
        <v>0.29885155000000002</v>
      </c>
      <c r="E93" s="4">
        <v>0.36028063999999999</v>
      </c>
      <c r="F93" s="4">
        <v>0.34859256</v>
      </c>
      <c r="G93" s="4">
        <v>0.34482160000000001</v>
      </c>
      <c r="H93" s="4">
        <v>0.33852953000000008</v>
      </c>
      <c r="I93" s="7">
        <f t="shared" si="4"/>
        <v>0.33821517600000001</v>
      </c>
      <c r="J93">
        <v>0</v>
      </c>
      <c r="L93" s="13">
        <v>0.31203526199392695</v>
      </c>
      <c r="N93">
        <f t="shared" si="3"/>
        <v>6.8538789736538022E-4</v>
      </c>
      <c r="O93">
        <f t="shared" si="5"/>
        <v>2.3159769409969843E-3</v>
      </c>
    </row>
    <row r="94" spans="1:15" x14ac:dyDescent="0.2">
      <c r="A94" s="6">
        <v>37732</v>
      </c>
      <c r="B94">
        <v>0.47300000000000009</v>
      </c>
      <c r="C94">
        <v>0.37159891874315354</v>
      </c>
      <c r="D94" s="4">
        <v>0.26560652000000001</v>
      </c>
      <c r="E94" s="4">
        <v>0.33837591999999989</v>
      </c>
      <c r="F94" s="4">
        <v>0.33719779999999988</v>
      </c>
      <c r="G94" s="4">
        <v>0.33699299999999993</v>
      </c>
      <c r="H94" s="4">
        <v>0.33707788000000016</v>
      </c>
      <c r="I94" s="7">
        <f t="shared" si="4"/>
        <v>0.323050224</v>
      </c>
      <c r="J94">
        <v>30</v>
      </c>
      <c r="L94" s="13">
        <v>0.30361249542875962</v>
      </c>
      <c r="N94">
        <f t="shared" si="3"/>
        <v>3.7782529200921442E-4</v>
      </c>
      <c r="O94">
        <f t="shared" si="5"/>
        <v>1.0282179280057596E-2</v>
      </c>
    </row>
    <row r="95" spans="1:15" x14ac:dyDescent="0.2">
      <c r="A95" s="6">
        <v>37733</v>
      </c>
      <c r="B95">
        <v>0.47199999999999998</v>
      </c>
      <c r="C95">
        <v>0.40234579026145428</v>
      </c>
      <c r="D95" s="4">
        <v>0.34926709</v>
      </c>
      <c r="E95" s="4">
        <v>0.39025552000000002</v>
      </c>
      <c r="F95" s="4">
        <v>0.37182034000000003</v>
      </c>
      <c r="G95" s="4">
        <v>0.36017770000000005</v>
      </c>
      <c r="H95" s="4">
        <v>0.37104649000000001</v>
      </c>
      <c r="I95" s="7">
        <f t="shared" si="4"/>
        <v>0.36851342799999998</v>
      </c>
      <c r="J95">
        <v>0</v>
      </c>
      <c r="L95" s="13">
        <v>0.33752573913079947</v>
      </c>
      <c r="N95">
        <f t="shared" si="3"/>
        <v>9.6023686145437273E-4</v>
      </c>
      <c r="O95">
        <f t="shared" si="5"/>
        <v>4.8517089343013131E-3</v>
      </c>
    </row>
    <row r="96" spans="1:15" x14ac:dyDescent="0.2">
      <c r="A96" s="6">
        <v>37734</v>
      </c>
      <c r="B96">
        <v>0.40400000000000003</v>
      </c>
      <c r="C96">
        <v>0.32191712072509704</v>
      </c>
      <c r="D96" s="4">
        <v>0.32223266999999994</v>
      </c>
      <c r="E96" s="4">
        <v>0.36892723999999999</v>
      </c>
      <c r="F96" s="4">
        <v>0.35516646000000007</v>
      </c>
      <c r="G96" s="4">
        <v>0.34933809999999998</v>
      </c>
      <c r="H96" s="4">
        <v>0.33911019000000003</v>
      </c>
      <c r="I96" s="7">
        <f t="shared" si="4"/>
        <v>0.34695493199999999</v>
      </c>
      <c r="J96">
        <v>0</v>
      </c>
      <c r="L96" s="13">
        <v>0.32</v>
      </c>
      <c r="N96">
        <f t="shared" si="3"/>
        <v>7.265683591246233E-4</v>
      </c>
      <c r="O96">
        <f t="shared" si="5"/>
        <v>6.7375990700582981E-3</v>
      </c>
    </row>
    <row r="97" spans="1:15" x14ac:dyDescent="0.2">
      <c r="A97" s="6">
        <v>37735</v>
      </c>
      <c r="B97">
        <v>0.49500000000000005</v>
      </c>
      <c r="C97">
        <v>0.39792858728470626</v>
      </c>
      <c r="D97" s="4">
        <v>0.30140886000000006</v>
      </c>
      <c r="E97" s="4">
        <v>0.36085707999999994</v>
      </c>
      <c r="F97" s="4">
        <v>0.34903081999999996</v>
      </c>
      <c r="G97" s="4">
        <v>0.34542379999999995</v>
      </c>
      <c r="H97" s="4">
        <v>0.3304002900000001</v>
      </c>
      <c r="I97" s="7">
        <f t="shared" si="4"/>
        <v>0.33742416999999997</v>
      </c>
      <c r="J97">
        <v>0</v>
      </c>
      <c r="L97" s="13">
        <v>0.31513509229058639</v>
      </c>
      <c r="N97">
        <f t="shared" si="3"/>
        <v>4.968029851362771E-4</v>
      </c>
      <c r="O97">
        <f t="shared" si="5"/>
        <v>9.4228591665429014E-3</v>
      </c>
    </row>
    <row r="98" spans="1:15" x14ac:dyDescent="0.2">
      <c r="A98" s="6">
        <v>37736</v>
      </c>
      <c r="B98">
        <v>0.46100000000000008</v>
      </c>
      <c r="C98">
        <v>0.56496570531824442</v>
      </c>
      <c r="D98" s="4">
        <v>0.28241169999999999</v>
      </c>
      <c r="E98" s="4">
        <v>0.35682199999999981</v>
      </c>
      <c r="F98" s="4">
        <v>0.34596300000000002</v>
      </c>
      <c r="G98" s="4">
        <v>0.34331610000000007</v>
      </c>
      <c r="H98" s="4">
        <v>0.32633566999999997</v>
      </c>
      <c r="I98" s="7">
        <f t="shared" si="4"/>
        <v>0.33096969399999998</v>
      </c>
      <c r="J98">
        <v>0</v>
      </c>
      <c r="L98" s="13">
        <v>0.30938730122041186</v>
      </c>
      <c r="N98">
        <f t="shared" si="3"/>
        <v>4.6579967809241748E-4</v>
      </c>
      <c r="O98">
        <f t="shared" si="5"/>
        <v>1.0808867882320019E-2</v>
      </c>
    </row>
    <row r="99" spans="1:15" x14ac:dyDescent="0.2">
      <c r="A99" s="6">
        <v>37737</v>
      </c>
      <c r="B99">
        <v>0.59000000000000008</v>
      </c>
      <c r="C99">
        <v>0.52636834721582726</v>
      </c>
      <c r="D99" s="4">
        <v>0.25245463999999995</v>
      </c>
      <c r="E99" s="4">
        <v>0.35048116000000007</v>
      </c>
      <c r="F99" s="4">
        <v>0.34114214000000004</v>
      </c>
      <c r="G99" s="4">
        <v>0.33940179999999992</v>
      </c>
      <c r="H99" s="4">
        <v>0.32488402</v>
      </c>
      <c r="I99" s="7">
        <f t="shared" si="4"/>
        <v>0.32167275200000001</v>
      </c>
      <c r="J99">
        <v>0</v>
      </c>
      <c r="L99" s="13">
        <v>0.3039451035799085</v>
      </c>
      <c r="N99">
        <f t="shared" si="3"/>
        <v>3.1426951850637271E-4</v>
      </c>
      <c r="O99">
        <f t="shared" si="5"/>
        <v>4.048987236045529E-3</v>
      </c>
    </row>
    <row r="100" spans="1:15" x14ac:dyDescent="0.2">
      <c r="A100" s="6">
        <v>37738</v>
      </c>
      <c r="B100">
        <v>0.625</v>
      </c>
      <c r="C100">
        <v>0.5524859731938101</v>
      </c>
      <c r="D100" s="4">
        <v>0.21519098000000003</v>
      </c>
      <c r="E100" s="4">
        <v>0.30148375999999999</v>
      </c>
      <c r="F100" s="4">
        <v>0.31572306000000011</v>
      </c>
      <c r="G100" s="4">
        <v>0.33187430000000001</v>
      </c>
      <c r="H100" s="4">
        <v>0.32459369000000005</v>
      </c>
      <c r="I100" s="7">
        <f t="shared" si="4"/>
        <v>0.29777315800000004</v>
      </c>
      <c r="J100">
        <v>0</v>
      </c>
      <c r="L100" s="13">
        <v>0.29772205895879195</v>
      </c>
      <c r="N100">
        <f t="shared" si="3"/>
        <v>2.6111120123862218E-9</v>
      </c>
      <c r="O100">
        <f t="shared" si="5"/>
        <v>5.2582840836488277E-3</v>
      </c>
    </row>
    <row r="101" spans="1:15" x14ac:dyDescent="0.2">
      <c r="A101" s="6">
        <v>37739</v>
      </c>
      <c r="B101">
        <v>0.54900000000000004</v>
      </c>
      <c r="C101">
        <v>0.50633792428972557</v>
      </c>
      <c r="D101" s="4">
        <v>0.18961788000000002</v>
      </c>
      <c r="E101" s="4">
        <v>0.27496751999999985</v>
      </c>
      <c r="F101" s="4">
        <v>0.28329182000000003</v>
      </c>
      <c r="G101" s="4">
        <v>0.32585230000000004</v>
      </c>
      <c r="H101" s="4">
        <v>0.32343237000000002</v>
      </c>
      <c r="I101" s="7">
        <f t="shared" si="4"/>
        <v>0.27943237799999998</v>
      </c>
      <c r="J101">
        <v>0</v>
      </c>
      <c r="L101" s="13">
        <v>0.29088810329556691</v>
      </c>
      <c r="N101">
        <f t="shared" si="3"/>
        <v>1.3123364204749207E-4</v>
      </c>
      <c r="O101">
        <f t="shared" si="5"/>
        <v>1.8200527039091911E-3</v>
      </c>
    </row>
    <row r="102" spans="1:15" x14ac:dyDescent="0.2">
      <c r="A102" s="6">
        <v>37740</v>
      </c>
      <c r="B102">
        <v>0.315</v>
      </c>
      <c r="C102">
        <v>0.35045901005921459</v>
      </c>
      <c r="D102" s="4">
        <v>0.17610067000000004</v>
      </c>
      <c r="E102" s="4">
        <v>0.25075704000000004</v>
      </c>
      <c r="F102" s="4">
        <v>0.26532316000000011</v>
      </c>
      <c r="G102" s="4">
        <v>0.31561489999999998</v>
      </c>
      <c r="H102" s="4">
        <v>0.32169038999999999</v>
      </c>
      <c r="I102" s="7">
        <f t="shared" si="4"/>
        <v>0.26589723200000004</v>
      </c>
      <c r="J102">
        <v>0</v>
      </c>
      <c r="L102" s="13">
        <v>0.28485955997530071</v>
      </c>
      <c r="N102">
        <f t="shared" si="3"/>
        <v>3.5956988224287057E-4</v>
      </c>
      <c r="O102">
        <f t="shared" si="5"/>
        <v>1.2573413943794815E-3</v>
      </c>
    </row>
    <row r="103" spans="1:15" x14ac:dyDescent="0.2">
      <c r="A103" s="6">
        <v>37741</v>
      </c>
      <c r="C103">
        <v>0.419176518278285</v>
      </c>
      <c r="D103" s="4">
        <v>0.17062071999999998</v>
      </c>
      <c r="E103" s="4">
        <v>0.2351931599999999</v>
      </c>
      <c r="F103" s="4">
        <v>0.25349013999999997</v>
      </c>
      <c r="G103" s="4">
        <v>0.30326979999999998</v>
      </c>
      <c r="H103" s="4">
        <v>0.31965808000000012</v>
      </c>
      <c r="I103" s="7">
        <f t="shared" si="4"/>
        <v>0.25644637999999997</v>
      </c>
      <c r="J103">
        <v>0</v>
      </c>
      <c r="L103" s="13">
        <v>0.28136052081161794</v>
      </c>
      <c r="N103">
        <f t="shared" si="3"/>
        <v>6.2071441238112802E-4</v>
      </c>
    </row>
    <row r="104" spans="1:15" x14ac:dyDescent="0.2">
      <c r="A104" s="6">
        <v>37742</v>
      </c>
      <c r="B104">
        <v>0.36499999999999999</v>
      </c>
      <c r="C104">
        <v>0.33193003764453299</v>
      </c>
      <c r="D104" s="4">
        <v>0.16514077000000005</v>
      </c>
      <c r="E104" s="4">
        <v>0.22712299999999999</v>
      </c>
      <c r="F104" s="4">
        <v>0.2473545</v>
      </c>
      <c r="G104" s="4">
        <v>0.29002140000000004</v>
      </c>
      <c r="H104" s="4">
        <v>0.31530312999999999</v>
      </c>
      <c r="I104" s="7">
        <f t="shared" si="4"/>
        <v>0.24898856</v>
      </c>
      <c r="J104">
        <v>0</v>
      </c>
      <c r="L104" s="13">
        <v>0.27693718472165196</v>
      </c>
      <c r="N104">
        <f t="shared" si="3"/>
        <v>7.8112562383173543E-4</v>
      </c>
      <c r="O104">
        <f t="shared" si="5"/>
        <v>1.0936224101920043E-3</v>
      </c>
    </row>
    <row r="105" spans="1:15" x14ac:dyDescent="0.2">
      <c r="A105" s="6">
        <v>37743</v>
      </c>
      <c r="B105">
        <v>0.40199999999999997</v>
      </c>
      <c r="C105">
        <v>0.34182671187682212</v>
      </c>
      <c r="D105" s="4">
        <v>0.15966081999999995</v>
      </c>
      <c r="E105" s="4">
        <v>0.21559419999999987</v>
      </c>
      <c r="F105" s="4">
        <v>0.2385893</v>
      </c>
      <c r="G105" s="4">
        <v>0.27647189999999994</v>
      </c>
      <c r="H105" s="4">
        <v>0.31007718999999995</v>
      </c>
      <c r="I105" s="7">
        <f t="shared" si="4"/>
        <v>0.24007868199999996</v>
      </c>
      <c r="J105">
        <v>0</v>
      </c>
      <c r="L105" s="13">
        <v>0.27324274462552572</v>
      </c>
      <c r="N105">
        <f t="shared" si="3"/>
        <v>1.0998550498297949E-3</v>
      </c>
      <c r="O105">
        <f t="shared" si="5"/>
        <v>3.6208246035549763E-3</v>
      </c>
    </row>
    <row r="106" spans="1:15" x14ac:dyDescent="0.2">
      <c r="A106" s="6">
        <v>37744</v>
      </c>
      <c r="B106">
        <v>0.46700000000000003</v>
      </c>
      <c r="C106">
        <v>0.32527969362750619</v>
      </c>
      <c r="D106" s="4">
        <v>0.15564218999999999</v>
      </c>
      <c r="E106" s="4">
        <v>0.21444131999999996</v>
      </c>
      <c r="F106" s="4">
        <v>0.23815104000000006</v>
      </c>
      <c r="G106" s="4">
        <v>0.26864329999999997</v>
      </c>
      <c r="H106" s="4">
        <v>0.29962531000000003</v>
      </c>
      <c r="I106" s="7">
        <f t="shared" si="4"/>
        <v>0.23530063200000004</v>
      </c>
      <c r="J106">
        <v>0</v>
      </c>
      <c r="L106" s="13">
        <v>0.26884705915398727</v>
      </c>
      <c r="N106">
        <f t="shared" si="3"/>
        <v>1.1253627747977717E-3</v>
      </c>
      <c r="O106">
        <f t="shared" si="5"/>
        <v>2.0084645238313516E-2</v>
      </c>
    </row>
    <row r="107" spans="1:15" x14ac:dyDescent="0.2">
      <c r="A107" s="6">
        <v>37745</v>
      </c>
      <c r="B107">
        <v>0.41399999999999998</v>
      </c>
      <c r="C107">
        <v>0.27889555665372762</v>
      </c>
      <c r="D107" s="4">
        <v>0.15125822999999999</v>
      </c>
      <c r="E107" s="4">
        <v>0.19541879999999992</v>
      </c>
      <c r="F107" s="4">
        <v>0.22325019999999995</v>
      </c>
      <c r="G107" s="4">
        <v>0.25840589999999997</v>
      </c>
      <c r="H107" s="4">
        <v>0.28162484999999998</v>
      </c>
      <c r="I107" s="7">
        <f t="shared" si="4"/>
        <v>0.22199159599999999</v>
      </c>
      <c r="J107">
        <v>0</v>
      </c>
      <c r="L107" s="13">
        <v>0.26385704812276023</v>
      </c>
      <c r="N107">
        <f t="shared" si="3"/>
        <v>1.7527160814431301E-3</v>
      </c>
      <c r="O107">
        <f t="shared" si="5"/>
        <v>1.8253210611906118E-2</v>
      </c>
    </row>
    <row r="108" spans="1:15" x14ac:dyDescent="0.2">
      <c r="A108" s="6">
        <v>37746</v>
      </c>
      <c r="B108">
        <v>0.39700000000000002</v>
      </c>
      <c r="C108">
        <v>0.27501508141348524</v>
      </c>
      <c r="D108" s="4">
        <v>0.14650894000000003</v>
      </c>
      <c r="E108" s="4">
        <v>0.19196015999999999</v>
      </c>
      <c r="F108" s="4">
        <v>0.22062064000000006</v>
      </c>
      <c r="G108" s="4">
        <v>0.2508784</v>
      </c>
      <c r="H108" s="4">
        <v>0.27204396000000003</v>
      </c>
      <c r="I108" s="7">
        <f t="shared" si="4"/>
        <v>0.21640242000000001</v>
      </c>
      <c r="J108">
        <v>0</v>
      </c>
      <c r="L108" s="13">
        <v>0.25966609624039189</v>
      </c>
      <c r="N108">
        <f t="shared" si="3"/>
        <v>1.8717456818334484E-3</v>
      </c>
      <c r="O108">
        <f t="shared" si="5"/>
        <v>1.4880320362558638E-2</v>
      </c>
    </row>
    <row r="109" spans="1:15" x14ac:dyDescent="0.2">
      <c r="A109" s="6">
        <v>37747</v>
      </c>
      <c r="B109">
        <v>0.39400000000000002</v>
      </c>
      <c r="C109">
        <v>0.22908277760704623</v>
      </c>
      <c r="D109" s="4">
        <v>0.14066366000000005</v>
      </c>
      <c r="E109" s="4">
        <v>0.17985492000000008</v>
      </c>
      <c r="F109" s="4">
        <v>0.21141718000000012</v>
      </c>
      <c r="G109" s="4">
        <v>0.24304980000000001</v>
      </c>
      <c r="H109" s="4">
        <v>0.25985010000000003</v>
      </c>
      <c r="I109" s="7">
        <f t="shared" si="4"/>
        <v>0.20696713200000003</v>
      </c>
      <c r="J109">
        <v>1.6000000000000003</v>
      </c>
      <c r="L109" s="13">
        <v>0.2550561737449068</v>
      </c>
      <c r="N109">
        <f t="shared" si="3"/>
        <v>2.3125559359433862E-3</v>
      </c>
      <c r="O109">
        <f t="shared" si="5"/>
        <v>2.7197690241806977E-2</v>
      </c>
    </row>
    <row r="110" spans="1:15" x14ac:dyDescent="0.2">
      <c r="A110" s="6">
        <v>37748</v>
      </c>
      <c r="C110">
        <v>0.39290113342132188</v>
      </c>
      <c r="D110" s="4">
        <v>0.13701036000000005</v>
      </c>
      <c r="E110" s="4">
        <v>0.16602035999999998</v>
      </c>
      <c r="F110" s="4">
        <v>0.20089894</v>
      </c>
      <c r="G110" s="4">
        <v>0.23371569999999997</v>
      </c>
      <c r="H110" s="4">
        <v>0.25230151999999995</v>
      </c>
      <c r="I110" s="7">
        <f t="shared" si="4"/>
        <v>0.19798937599999999</v>
      </c>
      <c r="J110">
        <v>0</v>
      </c>
      <c r="L110" s="13">
        <v>0.25391193166235282</v>
      </c>
      <c r="N110">
        <f t="shared" si="3"/>
        <v>3.1273322318089501E-3</v>
      </c>
    </row>
    <row r="111" spans="1:15" x14ac:dyDescent="0.2">
      <c r="A111" s="6">
        <v>37749</v>
      </c>
      <c r="B111">
        <v>0.36299999999999999</v>
      </c>
      <c r="C111">
        <v>0.21182517728095268</v>
      </c>
      <c r="D111" s="4">
        <v>0.13372238999999997</v>
      </c>
      <c r="E111" s="4">
        <v>0.15910308000000001</v>
      </c>
      <c r="F111" s="4">
        <v>0.1956398200000001</v>
      </c>
      <c r="G111" s="4">
        <v>0.2267904</v>
      </c>
      <c r="H111" s="4">
        <v>0.23691403</v>
      </c>
      <c r="I111" s="7">
        <f t="shared" si="4"/>
        <v>0.19043394399999999</v>
      </c>
      <c r="J111">
        <v>0</v>
      </c>
      <c r="L111" s="13">
        <v>0.24635822003482608</v>
      </c>
      <c r="N111">
        <f t="shared" si="3"/>
        <v>3.1275246500194229E-3</v>
      </c>
      <c r="O111">
        <f t="shared" si="5"/>
        <v>2.2853827024135381E-2</v>
      </c>
    </row>
    <row r="112" spans="1:15" x14ac:dyDescent="0.2">
      <c r="A112" s="6">
        <v>37750</v>
      </c>
      <c r="B112">
        <v>0.35699999999999998</v>
      </c>
      <c r="C112">
        <v>0.22381389627281786</v>
      </c>
      <c r="D112" s="4">
        <v>0.13189574000000004</v>
      </c>
      <c r="E112" s="4">
        <v>0.15967951999999996</v>
      </c>
      <c r="F112" s="4">
        <v>0.19607808000000004</v>
      </c>
      <c r="G112" s="4">
        <v>0.2222739</v>
      </c>
      <c r="H112" s="4">
        <v>0.22936545000000003</v>
      </c>
      <c r="I112" s="7">
        <f t="shared" si="4"/>
        <v>0.18785853800000002</v>
      </c>
      <c r="J112">
        <v>0</v>
      </c>
      <c r="L112" s="13">
        <v>0.24156558226406541</v>
      </c>
      <c r="N112">
        <f t="shared" si="3"/>
        <v>2.8844466035822789E-3</v>
      </c>
      <c r="O112">
        <f t="shared" si="5"/>
        <v>1.7738538226027716E-2</v>
      </c>
    </row>
    <row r="113" spans="1:15" x14ac:dyDescent="0.2">
      <c r="A113" s="6">
        <v>37751</v>
      </c>
      <c r="B113">
        <v>0.34300000000000003</v>
      </c>
      <c r="C113">
        <v>0.18598562416054848</v>
      </c>
      <c r="D113" s="4">
        <v>0.12970376000000006</v>
      </c>
      <c r="E113" s="4">
        <v>0.15852663999999991</v>
      </c>
      <c r="F113" s="4">
        <v>0.19520156</v>
      </c>
      <c r="G113" s="4">
        <v>0.21835959999999999</v>
      </c>
      <c r="H113" s="4">
        <v>0.22472017</v>
      </c>
      <c r="I113" s="7">
        <f t="shared" si="4"/>
        <v>0.18530234600000001</v>
      </c>
      <c r="J113">
        <v>0</v>
      </c>
      <c r="L113" s="13">
        <v>0.23653280088949585</v>
      </c>
      <c r="N113">
        <f t="shared" si="3"/>
        <v>2.6245595081846691E-3</v>
      </c>
      <c r="O113">
        <f t="shared" si="5"/>
        <v>2.4653514220252547E-2</v>
      </c>
    </row>
    <row r="114" spans="1:15" x14ac:dyDescent="0.2">
      <c r="A114" s="6">
        <v>37752</v>
      </c>
      <c r="B114">
        <v>0.33800000000000002</v>
      </c>
      <c r="C114">
        <v>0.18637760192050817</v>
      </c>
      <c r="D114" s="4">
        <v>0.12897310000000001</v>
      </c>
      <c r="E114" s="4">
        <v>0.1562208799999999</v>
      </c>
      <c r="F114" s="4">
        <v>0.19344852000000004</v>
      </c>
      <c r="G114" s="4">
        <v>0.21293980000000004</v>
      </c>
      <c r="H114" s="4">
        <v>0.22094588000000001</v>
      </c>
      <c r="I114" s="7">
        <f t="shared" si="4"/>
        <v>0.182505636</v>
      </c>
      <c r="J114">
        <v>0</v>
      </c>
      <c r="L114" s="13">
        <v>0.23221388062423595</v>
      </c>
      <c r="N114">
        <f t="shared" si="3"/>
        <v>2.4709095836228825E-3</v>
      </c>
      <c r="O114">
        <f t="shared" si="5"/>
        <v>2.2989351599375894E-2</v>
      </c>
    </row>
    <row r="115" spans="1:15" x14ac:dyDescent="0.2">
      <c r="A115" s="6">
        <v>37753</v>
      </c>
      <c r="B115">
        <v>0.32900000000000001</v>
      </c>
      <c r="C115">
        <v>0.16574673030578971</v>
      </c>
      <c r="D115" s="4">
        <v>0.12531980000000001</v>
      </c>
      <c r="E115" s="4">
        <v>0.13316327999999999</v>
      </c>
      <c r="F115" s="4">
        <v>0.18424506000000007</v>
      </c>
      <c r="G115" s="4">
        <v>0.20842329999999998</v>
      </c>
      <c r="H115" s="4">
        <v>0.21775224999999998</v>
      </c>
      <c r="I115" s="7">
        <f t="shared" si="4"/>
        <v>0.17378073799999999</v>
      </c>
      <c r="J115">
        <v>0</v>
      </c>
      <c r="L115" s="13">
        <v>0.2279654303579802</v>
      </c>
      <c r="N115">
        <f t="shared" si="3"/>
        <v>2.9359808859289586E-3</v>
      </c>
      <c r="O115">
        <f t="shared" si="5"/>
        <v>2.6651630065850564E-2</v>
      </c>
    </row>
    <row r="116" spans="1:15" x14ac:dyDescent="0.2">
      <c r="A116" s="6">
        <v>37754</v>
      </c>
      <c r="B116">
        <v>0.32000000000000006</v>
      </c>
      <c r="C116">
        <v>0.14185697828687943</v>
      </c>
      <c r="D116" s="4">
        <v>0.12605046000000006</v>
      </c>
      <c r="E116" s="4">
        <v>0.14757428000000006</v>
      </c>
      <c r="F116" s="4">
        <v>0.18687461999999996</v>
      </c>
      <c r="G116" s="4">
        <v>0.20601449999999999</v>
      </c>
      <c r="H116" s="4">
        <v>0.21397795999999999</v>
      </c>
      <c r="I116" s="7">
        <f t="shared" si="4"/>
        <v>0.17609836400000003</v>
      </c>
      <c r="J116">
        <v>0</v>
      </c>
      <c r="L116" s="13">
        <v>0.22397553127576073</v>
      </c>
      <c r="N116">
        <f t="shared" si="3"/>
        <v>2.2922231463511702E-3</v>
      </c>
      <c r="O116">
        <f t="shared" si="5"/>
        <v>3.1734936185081365E-2</v>
      </c>
    </row>
    <row r="117" spans="1:15" x14ac:dyDescent="0.2">
      <c r="A117" s="6">
        <v>37755</v>
      </c>
      <c r="B117" s="7"/>
      <c r="C117">
        <v>0.13771597540147479</v>
      </c>
      <c r="D117" s="4">
        <v>0.12495446999999996</v>
      </c>
      <c r="E117" s="4">
        <v>0.14642139999999998</v>
      </c>
      <c r="F117" s="4">
        <v>0.18643636</v>
      </c>
      <c r="G117" s="4">
        <v>0.20481009999999997</v>
      </c>
      <c r="H117" s="4">
        <v>0.21165532000000006</v>
      </c>
      <c r="I117" s="7">
        <f t="shared" si="4"/>
        <v>0.17485553000000001</v>
      </c>
      <c r="J117">
        <v>2.6</v>
      </c>
      <c r="L117" s="13">
        <v>0.22040003958296767</v>
      </c>
      <c r="N117">
        <f t="shared" si="3"/>
        <v>2.0743023531530329E-3</v>
      </c>
    </row>
    <row r="118" spans="1:15" x14ac:dyDescent="0.2">
      <c r="A118" s="6">
        <v>37756</v>
      </c>
      <c r="B118" s="7"/>
      <c r="C118">
        <v>0.40873581631496669</v>
      </c>
      <c r="D118" s="4">
        <v>0.12385847999999999</v>
      </c>
      <c r="E118" s="4">
        <v>0.12278735999999996</v>
      </c>
      <c r="F118" s="4">
        <v>0.18073897999999999</v>
      </c>
      <c r="G118" s="4">
        <v>0.20089580000000004</v>
      </c>
      <c r="H118" s="4">
        <v>0.21194564999999999</v>
      </c>
      <c r="I118" s="7">
        <f t="shared" si="4"/>
        <v>0.16804525399999998</v>
      </c>
      <c r="J118">
        <v>0</v>
      </c>
      <c r="L118" s="13">
        <v>0.22194191544399405</v>
      </c>
      <c r="N118">
        <f t="shared" si="3"/>
        <v>2.9048501148085178E-3</v>
      </c>
    </row>
    <row r="119" spans="1:15" x14ac:dyDescent="0.2">
      <c r="A119" s="6">
        <v>37757</v>
      </c>
      <c r="B119" s="7"/>
      <c r="C119">
        <v>9.6867722257794137E-2</v>
      </c>
      <c r="D119" s="4">
        <v>0.12641578999999997</v>
      </c>
      <c r="E119" s="4">
        <v>0.12797532000000003</v>
      </c>
      <c r="F119" s="4">
        <v>0.18073897999999999</v>
      </c>
      <c r="G119" s="4">
        <v>0.20029360000000004</v>
      </c>
      <c r="H119" s="4">
        <v>0.20846168999999995</v>
      </c>
      <c r="I119" s="7">
        <f t="shared" si="4"/>
        <v>0.168777076</v>
      </c>
      <c r="J119">
        <v>0</v>
      </c>
      <c r="L119" s="13">
        <v>0.21381639411160594</v>
      </c>
      <c r="N119">
        <f t="shared" si="3"/>
        <v>2.028540175958435E-3</v>
      </c>
    </row>
    <row r="120" spans="1:15" x14ac:dyDescent="0.2">
      <c r="A120" s="6">
        <v>37758</v>
      </c>
      <c r="B120" s="7"/>
      <c r="C120">
        <v>9.5289025991601634E-2</v>
      </c>
      <c r="D120" s="4">
        <v>0.12458914000000004</v>
      </c>
      <c r="E120" s="4">
        <v>0.12624599999999986</v>
      </c>
      <c r="F120" s="4">
        <v>0.17986246000000009</v>
      </c>
      <c r="G120" s="4">
        <v>0.19969140000000002</v>
      </c>
      <c r="H120" s="4">
        <v>0.20759070000000002</v>
      </c>
      <c r="I120" s="7">
        <f t="shared" si="4"/>
        <v>0.16759594000000003</v>
      </c>
      <c r="J120">
        <v>0</v>
      </c>
      <c r="L120" s="13">
        <v>0.2114018257564933</v>
      </c>
      <c r="N120">
        <f t="shared" si="3"/>
        <v>1.9189556269109402E-3</v>
      </c>
    </row>
    <row r="121" spans="1:15" x14ac:dyDescent="0.2">
      <c r="A121" s="6">
        <v>37759</v>
      </c>
      <c r="B121" s="7"/>
      <c r="C121">
        <v>8.6635192715124265E-2</v>
      </c>
      <c r="D121" s="4">
        <v>0.12349315000000001</v>
      </c>
      <c r="E121" s="4">
        <v>0.12105803999999992</v>
      </c>
      <c r="F121" s="4">
        <v>0.17854767999999993</v>
      </c>
      <c r="G121" s="4">
        <v>0.19878810000000002</v>
      </c>
      <c r="H121" s="4">
        <v>0.20613905000000002</v>
      </c>
      <c r="I121" s="7">
        <f t="shared" si="4"/>
        <v>0.16560520399999995</v>
      </c>
      <c r="J121">
        <v>0</v>
      </c>
      <c r="L121" s="13">
        <v>0.20906853372804421</v>
      </c>
      <c r="N121">
        <f t="shared" si="3"/>
        <v>1.8890610310486958E-3</v>
      </c>
    </row>
    <row r="122" spans="1:15" x14ac:dyDescent="0.2">
      <c r="A122" s="6">
        <v>37760</v>
      </c>
      <c r="B122" s="7"/>
      <c r="C122">
        <v>7.042173445726474E-2</v>
      </c>
      <c r="D122" s="4">
        <v>0.12349315000000001</v>
      </c>
      <c r="E122" s="4">
        <v>0.12624599999999986</v>
      </c>
      <c r="F122" s="4">
        <v>0.18205376000000001</v>
      </c>
      <c r="G122" s="4">
        <v>0.19969140000000002</v>
      </c>
      <c r="H122" s="4">
        <v>0.20555838999999998</v>
      </c>
      <c r="I122" s="7">
        <f t="shared" si="4"/>
        <v>0.16740853999999997</v>
      </c>
      <c r="J122">
        <v>0</v>
      </c>
      <c r="L122" s="13">
        <v>0.20701824088766915</v>
      </c>
      <c r="N122">
        <f t="shared" si="3"/>
        <v>1.5689284044106211E-3</v>
      </c>
    </row>
    <row r="123" spans="1:15" x14ac:dyDescent="0.2">
      <c r="A123" s="6">
        <v>37761</v>
      </c>
      <c r="B123" s="7"/>
      <c r="C123">
        <v>8.1159577806531241E-2</v>
      </c>
      <c r="D123" s="4">
        <v>0.12093584000000003</v>
      </c>
      <c r="E123" s="4">
        <v>0.11298788000000001</v>
      </c>
      <c r="F123" s="4">
        <v>0.18030072000000005</v>
      </c>
      <c r="G123" s="4">
        <v>0.19969140000000002</v>
      </c>
      <c r="H123" s="4">
        <v>0.20584872000000004</v>
      </c>
      <c r="I123" s="7">
        <f t="shared" si="4"/>
        <v>0.16395291200000006</v>
      </c>
      <c r="J123">
        <v>0</v>
      </c>
      <c r="L123" s="13">
        <v>0.20527199814193225</v>
      </c>
      <c r="N123">
        <f t="shared" si="3"/>
        <v>1.707266879604413E-3</v>
      </c>
    </row>
    <row r="124" spans="1:15" x14ac:dyDescent="0.2">
      <c r="A124" s="6">
        <v>37762</v>
      </c>
      <c r="B124" s="7"/>
      <c r="C124">
        <v>8.8452866533662786E-2</v>
      </c>
      <c r="D124" s="4">
        <v>0.12130116999999994</v>
      </c>
      <c r="E124" s="4">
        <v>0.11587007999999997</v>
      </c>
      <c r="F124" s="4">
        <v>0.18249201999999998</v>
      </c>
      <c r="G124" s="4">
        <v>0.20089580000000004</v>
      </c>
      <c r="H124" s="4">
        <v>0.20555838999999998</v>
      </c>
      <c r="I124" s="7">
        <f t="shared" si="4"/>
        <v>0.165223492</v>
      </c>
      <c r="J124">
        <v>0</v>
      </c>
      <c r="L124" s="13">
        <v>0.20337424674868493</v>
      </c>
      <c r="N124">
        <f t="shared" si="3"/>
        <v>1.4554800878943056E-3</v>
      </c>
    </row>
    <row r="125" spans="1:15" x14ac:dyDescent="0.2">
      <c r="A125" s="6">
        <v>37763</v>
      </c>
      <c r="B125" s="7"/>
      <c r="C125">
        <v>7.25611470701681E-2</v>
      </c>
      <c r="D125" s="4">
        <v>0.12093584000000003</v>
      </c>
      <c r="E125" s="4">
        <v>0.11529364000000002</v>
      </c>
      <c r="F125" s="4">
        <v>0.18424506000000007</v>
      </c>
      <c r="G125" s="4">
        <v>0.20240130000000001</v>
      </c>
      <c r="H125" s="4">
        <v>0.20671971</v>
      </c>
      <c r="I125" s="7">
        <f t="shared" si="4"/>
        <v>0.16591911000000001</v>
      </c>
      <c r="J125">
        <v>0</v>
      </c>
      <c r="L125" s="13">
        <v>0.20149715932712864</v>
      </c>
      <c r="N125">
        <f t="shared" si="3"/>
        <v>1.2657975939235979E-3</v>
      </c>
    </row>
    <row r="126" spans="1:15" x14ac:dyDescent="0.2">
      <c r="A126" s="6">
        <v>37764</v>
      </c>
      <c r="B126" s="7"/>
      <c r="C126">
        <v>6.7817740074603977E-2</v>
      </c>
      <c r="D126" s="4">
        <v>0.11910918999999996</v>
      </c>
      <c r="E126" s="4">
        <v>0.11010568000000007</v>
      </c>
      <c r="F126" s="4">
        <v>0.18643636</v>
      </c>
      <c r="G126" s="4">
        <v>0.20450900000000005</v>
      </c>
      <c r="H126" s="4">
        <v>0.20817136000000006</v>
      </c>
      <c r="I126" s="7">
        <f t="shared" si="4"/>
        <v>0.16566631800000003</v>
      </c>
      <c r="J126">
        <v>0</v>
      </c>
      <c r="L126" s="13">
        <v>0.19992953334344138</v>
      </c>
      <c r="N126">
        <f t="shared" si="3"/>
        <v>1.1739679256710343E-3</v>
      </c>
    </row>
    <row r="127" spans="1:15" x14ac:dyDescent="0.2">
      <c r="A127" s="6">
        <v>37765</v>
      </c>
      <c r="B127" s="7"/>
      <c r="C127">
        <v>6.3195634933294872E-2</v>
      </c>
      <c r="D127" s="4">
        <v>0.11655188</v>
      </c>
      <c r="E127" s="4">
        <v>9.6271119999999974E-2</v>
      </c>
      <c r="F127" s="4">
        <v>0.18336854000000002</v>
      </c>
      <c r="G127" s="4">
        <v>0.20390680000000003</v>
      </c>
      <c r="H127" s="4">
        <v>0.20933268000000005</v>
      </c>
      <c r="I127" s="7">
        <f t="shared" si="4"/>
        <v>0.16188620400000003</v>
      </c>
      <c r="J127">
        <v>0</v>
      </c>
      <c r="L127" s="13">
        <v>0.19854865781984998</v>
      </c>
      <c r="N127">
        <f t="shared" si="3"/>
        <v>1.3441355200926302E-3</v>
      </c>
    </row>
    <row r="128" spans="1:15" x14ac:dyDescent="0.2">
      <c r="A128" s="6">
        <v>37766</v>
      </c>
      <c r="B128" s="7"/>
      <c r="C128">
        <v>6.2827768215663604E-2</v>
      </c>
      <c r="D128" s="4">
        <v>0.11399456999999995</v>
      </c>
      <c r="E128" s="4">
        <v>8.1283679999999942E-2</v>
      </c>
      <c r="F128" s="4">
        <v>0.1754798600000001</v>
      </c>
      <c r="G128" s="4">
        <v>0.20089580000000004</v>
      </c>
      <c r="H128" s="4">
        <v>0.20933268000000005</v>
      </c>
      <c r="I128" s="7">
        <f t="shared" si="4"/>
        <v>0.156197318</v>
      </c>
      <c r="J128">
        <v>0</v>
      </c>
      <c r="L128" s="13">
        <v>0.19746222825908569</v>
      </c>
      <c r="N128">
        <f t="shared" si="3"/>
        <v>1.7027928186903951E-3</v>
      </c>
    </row>
    <row r="129" spans="1:14" x14ac:dyDescent="0.2">
      <c r="A129" s="6">
        <v>37767</v>
      </c>
      <c r="B129" s="7"/>
      <c r="C129">
        <v>6.3125478723133926E-2</v>
      </c>
      <c r="D129" s="4">
        <v>0.11216792000000002</v>
      </c>
      <c r="E129" s="4">
        <v>6.7449119999999987E-2</v>
      </c>
      <c r="F129" s="4">
        <v>0.16978247999999993</v>
      </c>
      <c r="G129" s="4">
        <v>0.1981859</v>
      </c>
      <c r="H129" s="4">
        <v>0.20875202000000001</v>
      </c>
      <c r="I129" s="7">
        <f t="shared" si="4"/>
        <v>0.15126748800000001</v>
      </c>
      <c r="J129">
        <v>0</v>
      </c>
      <c r="L129" s="13">
        <v>0.19645222455070988</v>
      </c>
      <c r="N129">
        <f t="shared" si="3"/>
        <v>2.0416604171570566E-3</v>
      </c>
    </row>
    <row r="130" spans="1:14" x14ac:dyDescent="0.2">
      <c r="A130" s="6">
        <v>37768</v>
      </c>
      <c r="B130" s="7"/>
      <c r="C130">
        <v>5.7220363907224674E-2</v>
      </c>
      <c r="D130" s="4">
        <v>0.11143725999999997</v>
      </c>
      <c r="E130" s="4">
        <v>6.3414039999999977E-2</v>
      </c>
      <c r="F130" s="4">
        <v>0.16934421999999999</v>
      </c>
      <c r="G130" s="4">
        <v>0.1978848</v>
      </c>
      <c r="H130" s="4">
        <v>0.20817136000000006</v>
      </c>
      <c r="I130" s="4">
        <f t="shared" si="4"/>
        <v>0.15005033600000001</v>
      </c>
      <c r="J130">
        <v>0</v>
      </c>
      <c r="L130" s="13">
        <v>0.19537071779042856</v>
      </c>
      <c r="N130">
        <f t="shared" si="3"/>
        <v>2.0539370056302077E-3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3"/>
  <sheetViews>
    <sheetView topLeftCell="E1" workbookViewId="0">
      <pane ySplit="1" topLeftCell="A2" activePane="bottomLeft" state="frozen"/>
      <selection pane="bottomLeft" activeCell="F7" sqref="F7"/>
    </sheetView>
  </sheetViews>
  <sheetFormatPr baseColWidth="10" defaultRowHeight="15" x14ac:dyDescent="0.2"/>
  <cols>
    <col min="1" max="1" width="14.5" customWidth="1"/>
    <col min="2" max="2" width="15" style="1" customWidth="1"/>
    <col min="3" max="3" width="9.5" customWidth="1"/>
    <col min="4" max="5" width="9.1640625"/>
    <col min="6" max="7" width="11.83203125" bestFit="1" customWidth="1"/>
  </cols>
  <sheetData>
    <row r="1" spans="1:16" x14ac:dyDescent="0.2">
      <c r="A1" s="8" t="s">
        <v>18</v>
      </c>
      <c r="B1" s="8" t="s">
        <v>19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0</v>
      </c>
      <c r="I1" s="8" t="s">
        <v>1</v>
      </c>
      <c r="J1" s="8" t="s">
        <v>17</v>
      </c>
      <c r="K1" s="12" t="s">
        <v>22</v>
      </c>
      <c r="L1" s="9" t="s">
        <v>26</v>
      </c>
      <c r="M1" s="14" t="s">
        <v>24</v>
      </c>
      <c r="N1" s="9" t="s">
        <v>27</v>
      </c>
      <c r="O1" s="15" t="s">
        <v>30</v>
      </c>
      <c r="P1" s="16" t="s">
        <v>31</v>
      </c>
    </row>
    <row r="2" spans="1:16" x14ac:dyDescent="0.2">
      <c r="A2" s="6">
        <v>37607</v>
      </c>
      <c r="H2">
        <v>0</v>
      </c>
      <c r="I2" s="1">
        <v>1.9861492373177072</v>
      </c>
      <c r="L2">
        <f>RSQ(B92:B155,K92:K155)</f>
        <v>0.41193984219056967</v>
      </c>
      <c r="M2" s="13">
        <v>0.19450000000000001</v>
      </c>
      <c r="N2">
        <f>RSQ(J89:J156,M89:M156)</f>
        <v>0.26245853741661157</v>
      </c>
      <c r="O2">
        <f>SQRT(SUM(O89,O98,O114,O122,O127,O135,O155)/7)</f>
        <v>5.9588292462862603E-2</v>
      </c>
      <c r="P2">
        <f>SQRT(SUM(P92:P96,P99:P113,P117:P119,P122:P142,P144:P149,P152:P155)/54)</f>
        <v>8.1794338861351595E-2</v>
      </c>
    </row>
    <row r="3" spans="1:16" x14ac:dyDescent="0.2">
      <c r="A3" s="6">
        <v>37608</v>
      </c>
      <c r="H3">
        <v>4</v>
      </c>
      <c r="I3" s="1">
        <v>1.9161990886079914</v>
      </c>
      <c r="M3" s="13">
        <v>0.19450000000000001</v>
      </c>
    </row>
    <row r="4" spans="1:16" x14ac:dyDescent="0.2">
      <c r="A4" s="6">
        <v>37609</v>
      </c>
      <c r="H4">
        <v>0</v>
      </c>
      <c r="I4" s="1">
        <v>1.9773576183882082</v>
      </c>
      <c r="M4" s="13">
        <v>0.23450000000000001</v>
      </c>
    </row>
    <row r="5" spans="1:16" x14ac:dyDescent="0.2">
      <c r="A5" s="6">
        <v>37610</v>
      </c>
      <c r="H5">
        <v>0</v>
      </c>
      <c r="I5" s="1">
        <v>2.3060676271078338</v>
      </c>
      <c r="M5" s="13">
        <v>0.22009565076191179</v>
      </c>
    </row>
    <row r="6" spans="1:16" x14ac:dyDescent="0.2">
      <c r="A6" s="6">
        <v>37611</v>
      </c>
      <c r="H6">
        <v>0</v>
      </c>
      <c r="I6" s="1">
        <v>2.3254238194186807</v>
      </c>
      <c r="M6" s="13">
        <v>0.21664847958216144</v>
      </c>
    </row>
    <row r="7" spans="1:16" x14ac:dyDescent="0.2">
      <c r="A7" s="6">
        <v>37612</v>
      </c>
      <c r="H7">
        <v>0</v>
      </c>
      <c r="I7" s="1">
        <v>2.6469945795388012</v>
      </c>
      <c r="M7" s="13">
        <v>0.21359370862678079</v>
      </c>
    </row>
    <row r="8" spans="1:16" x14ac:dyDescent="0.2">
      <c r="A8" s="6">
        <v>37613</v>
      </c>
      <c r="H8">
        <v>0</v>
      </c>
      <c r="I8" s="1">
        <v>2.3669300402118378</v>
      </c>
      <c r="M8" s="13">
        <v>0.21178478249575439</v>
      </c>
    </row>
    <row r="9" spans="1:16" x14ac:dyDescent="0.2">
      <c r="A9" s="6">
        <v>37614</v>
      </c>
      <c r="H9">
        <v>0</v>
      </c>
      <c r="I9" s="1">
        <v>2.1345687250491743</v>
      </c>
      <c r="M9" s="13">
        <v>0.21025179519856887</v>
      </c>
    </row>
    <row r="10" spans="1:16" x14ac:dyDescent="0.2">
      <c r="A10" s="6">
        <v>37615</v>
      </c>
      <c r="H10">
        <v>0</v>
      </c>
      <c r="I10" s="1">
        <v>2.5414294119976377</v>
      </c>
      <c r="M10" s="13">
        <v>0.20888060007913672</v>
      </c>
    </row>
    <row r="11" spans="1:16" x14ac:dyDescent="0.2">
      <c r="A11" s="6">
        <v>37616</v>
      </c>
      <c r="H11">
        <v>0</v>
      </c>
      <c r="I11" s="1">
        <v>2.4803919156425742</v>
      </c>
      <c r="M11" s="13">
        <v>0.20695368084781113</v>
      </c>
    </row>
    <row r="12" spans="1:16" x14ac:dyDescent="0.2">
      <c r="A12" s="6">
        <v>37617</v>
      </c>
      <c r="H12">
        <v>15</v>
      </c>
      <c r="I12" s="1">
        <v>2.1176339512111575</v>
      </c>
      <c r="M12" s="13">
        <v>0.20511276668024431</v>
      </c>
    </row>
    <row r="13" spans="1:16" x14ac:dyDescent="0.2">
      <c r="A13" s="6">
        <v>37618</v>
      </c>
      <c r="H13">
        <v>0.20000000000000004</v>
      </c>
      <c r="I13" s="1">
        <v>1.6426018904783277</v>
      </c>
      <c r="M13" s="13">
        <v>0.35500573167242833</v>
      </c>
    </row>
    <row r="14" spans="1:16" x14ac:dyDescent="0.2">
      <c r="A14" s="6">
        <v>37619</v>
      </c>
      <c r="H14">
        <v>0</v>
      </c>
      <c r="I14" s="1">
        <v>1.6815908645362947</v>
      </c>
      <c r="M14" s="13">
        <v>0.32200000000000001</v>
      </c>
    </row>
    <row r="15" spans="1:16" x14ac:dyDescent="0.2">
      <c r="A15" s="6">
        <v>37620</v>
      </c>
      <c r="H15">
        <v>0</v>
      </c>
      <c r="I15" s="1">
        <v>1.8365427035367663</v>
      </c>
      <c r="M15" s="13">
        <v>0.30328109420982946</v>
      </c>
    </row>
    <row r="16" spans="1:16" x14ac:dyDescent="0.2">
      <c r="A16" s="6">
        <v>37621</v>
      </c>
      <c r="H16">
        <v>0</v>
      </c>
      <c r="I16" s="1">
        <v>2.2675775071063979</v>
      </c>
      <c r="M16" s="13">
        <v>0.29127117213024062</v>
      </c>
    </row>
    <row r="17" spans="1:13" x14ac:dyDescent="0.2">
      <c r="A17" s="6">
        <v>37622</v>
      </c>
      <c r="H17">
        <v>0</v>
      </c>
      <c r="I17" s="1">
        <v>2.1878644144137245</v>
      </c>
      <c r="M17" s="13">
        <v>0.28013895477005518</v>
      </c>
    </row>
    <row r="18" spans="1:13" x14ac:dyDescent="0.2">
      <c r="A18" s="6">
        <v>37623</v>
      </c>
      <c r="H18">
        <v>0</v>
      </c>
      <c r="I18" s="1">
        <v>2.722413600623518</v>
      </c>
      <c r="M18" s="13">
        <v>0.27095689695724673</v>
      </c>
    </row>
    <row r="19" spans="1:13" x14ac:dyDescent="0.2">
      <c r="A19" s="6">
        <v>37624</v>
      </c>
      <c r="H19">
        <v>0</v>
      </c>
      <c r="I19" s="1">
        <v>2.4962160050167626</v>
      </c>
      <c r="M19" s="13">
        <v>0.26243892475357988</v>
      </c>
    </row>
    <row r="20" spans="1:13" x14ac:dyDescent="0.2">
      <c r="A20" s="6">
        <v>37625</v>
      </c>
      <c r="H20">
        <v>0</v>
      </c>
      <c r="I20" s="1">
        <v>2.7378909314235762</v>
      </c>
      <c r="M20" s="13">
        <v>0.2554741602089976</v>
      </c>
    </row>
    <row r="21" spans="1:13" x14ac:dyDescent="0.2">
      <c r="A21" s="6">
        <v>37626</v>
      </c>
      <c r="H21">
        <v>0</v>
      </c>
      <c r="I21" s="1">
        <v>1.9961510193929939</v>
      </c>
      <c r="M21" s="13">
        <v>0.24920092126970433</v>
      </c>
    </row>
    <row r="22" spans="1:13" x14ac:dyDescent="0.2">
      <c r="A22" s="6">
        <v>37627</v>
      </c>
      <c r="H22">
        <v>0</v>
      </c>
      <c r="I22" s="1">
        <v>1.1514937453777374</v>
      </c>
      <c r="M22" s="13">
        <v>0.24428528351078813</v>
      </c>
    </row>
    <row r="23" spans="1:13" x14ac:dyDescent="0.2">
      <c r="A23" s="6">
        <v>37628</v>
      </c>
      <c r="H23">
        <v>0</v>
      </c>
      <c r="I23" s="1">
        <v>1.6782318582822584</v>
      </c>
      <c r="M23" s="13">
        <v>0.24068365865400215</v>
      </c>
    </row>
    <row r="24" spans="1:13" x14ac:dyDescent="0.2">
      <c r="A24" s="6">
        <v>37629</v>
      </c>
      <c r="H24">
        <v>2</v>
      </c>
      <c r="I24" s="1">
        <v>1.4023379678390548</v>
      </c>
      <c r="M24" s="13">
        <v>0.2368686882366661</v>
      </c>
    </row>
    <row r="25" spans="1:13" x14ac:dyDescent="0.2">
      <c r="A25" s="6">
        <v>37630</v>
      </c>
      <c r="H25">
        <v>14.2</v>
      </c>
      <c r="I25" s="1">
        <v>1.4704426208693384</v>
      </c>
      <c r="M25" s="13">
        <v>0.24348705599834175</v>
      </c>
    </row>
    <row r="26" spans="1:13" x14ac:dyDescent="0.2">
      <c r="A26" s="6">
        <v>37631</v>
      </c>
      <c r="H26">
        <v>15</v>
      </c>
      <c r="I26" s="1">
        <v>1.1198764946704161</v>
      </c>
      <c r="M26" s="13">
        <v>0.3048457322193221</v>
      </c>
    </row>
    <row r="27" spans="1:13" x14ac:dyDescent="0.2">
      <c r="A27" s="6">
        <v>37632</v>
      </c>
      <c r="H27">
        <v>0.20000000000000004</v>
      </c>
      <c r="I27" s="1">
        <v>1.3302580807016764</v>
      </c>
      <c r="M27" s="13">
        <v>0.36445480521986695</v>
      </c>
    </row>
    <row r="28" spans="1:13" x14ac:dyDescent="0.2">
      <c r="A28" s="6">
        <v>37633</v>
      </c>
      <c r="H28">
        <v>0</v>
      </c>
      <c r="I28" s="1">
        <v>1.4034314917375321</v>
      </c>
      <c r="M28" s="13">
        <v>0.31608312216695506</v>
      </c>
    </row>
    <row r="29" spans="1:13" x14ac:dyDescent="0.2">
      <c r="A29" s="6">
        <v>37634</v>
      </c>
      <c r="H29">
        <v>0</v>
      </c>
      <c r="I29" s="1">
        <v>1.3954942388509413</v>
      </c>
      <c r="M29" s="13">
        <v>0.3102671405723253</v>
      </c>
    </row>
    <row r="30" spans="1:13" x14ac:dyDescent="0.2">
      <c r="A30" s="6">
        <v>37635</v>
      </c>
      <c r="H30">
        <v>0</v>
      </c>
      <c r="I30" s="1">
        <v>2.0699023201889548</v>
      </c>
      <c r="M30" s="13">
        <v>0.30557698217287815</v>
      </c>
    </row>
    <row r="31" spans="1:13" x14ac:dyDescent="0.2">
      <c r="A31" s="6">
        <v>37636</v>
      </c>
      <c r="H31">
        <v>0</v>
      </c>
      <c r="I31" s="1">
        <v>1.9605447509341698</v>
      </c>
      <c r="M31" s="13">
        <v>0.30144855895883577</v>
      </c>
    </row>
    <row r="32" spans="1:13" x14ac:dyDescent="0.2">
      <c r="A32" s="6">
        <v>37637</v>
      </c>
      <c r="H32">
        <v>0</v>
      </c>
      <c r="I32" s="1">
        <v>2.0337718330345256</v>
      </c>
      <c r="M32" s="13">
        <v>0.29722635619207843</v>
      </c>
    </row>
    <row r="33" spans="1:13" x14ac:dyDescent="0.2">
      <c r="A33" s="6">
        <v>37638</v>
      </c>
      <c r="H33">
        <v>0</v>
      </c>
      <c r="I33" s="1">
        <v>2.3667181015303163</v>
      </c>
      <c r="M33" s="13">
        <v>0.29328189971862845</v>
      </c>
    </row>
    <row r="34" spans="1:13" x14ac:dyDescent="0.2">
      <c r="A34" s="6">
        <v>37639</v>
      </c>
      <c r="H34">
        <v>0</v>
      </c>
      <c r="I34" s="1">
        <v>2.6177638009579667</v>
      </c>
      <c r="M34" s="13">
        <v>0.28946101588814621</v>
      </c>
    </row>
    <row r="35" spans="1:13" x14ac:dyDescent="0.2">
      <c r="A35" s="6">
        <v>37640</v>
      </c>
      <c r="H35">
        <v>0</v>
      </c>
      <c r="I35" s="1">
        <v>2.8392676095310092</v>
      </c>
      <c r="M35" s="13">
        <v>0.28581887439288189</v>
      </c>
    </row>
    <row r="36" spans="1:13" x14ac:dyDescent="0.2">
      <c r="A36" s="6">
        <v>37641</v>
      </c>
      <c r="H36">
        <v>0</v>
      </c>
      <c r="I36" s="1">
        <v>2.3977531203746638</v>
      </c>
      <c r="M36" s="13">
        <v>0.28233494911404239</v>
      </c>
    </row>
    <row r="37" spans="1:13" x14ac:dyDescent="0.2">
      <c r="A37" s="6">
        <v>37642</v>
      </c>
      <c r="H37">
        <v>0</v>
      </c>
      <c r="I37" s="1">
        <v>2.0777807466809324</v>
      </c>
      <c r="M37" s="13">
        <v>0.27949067094485719</v>
      </c>
    </row>
    <row r="38" spans="1:13" x14ac:dyDescent="0.2">
      <c r="A38" s="6">
        <v>37643</v>
      </c>
      <c r="H38">
        <v>0</v>
      </c>
      <c r="I38" s="1">
        <v>1.7278688213996547</v>
      </c>
      <c r="M38" s="13">
        <v>0.27707451674950062</v>
      </c>
    </row>
    <row r="39" spans="1:13" x14ac:dyDescent="0.2">
      <c r="A39" s="6">
        <v>37644</v>
      </c>
      <c r="H39">
        <v>0.80000000000000016</v>
      </c>
      <c r="I39" s="1">
        <v>2.2506086541670238</v>
      </c>
      <c r="M39" s="13">
        <v>0.2747998096502397</v>
      </c>
    </row>
    <row r="40" spans="1:13" x14ac:dyDescent="0.2">
      <c r="A40" s="6">
        <v>37645</v>
      </c>
      <c r="H40">
        <v>0.20000000000000004</v>
      </c>
      <c r="I40" s="1">
        <v>2.6596571616118614</v>
      </c>
      <c r="M40" s="13">
        <v>0.27451328544603976</v>
      </c>
    </row>
    <row r="41" spans="1:13" x14ac:dyDescent="0.2">
      <c r="A41" s="6">
        <v>37646</v>
      </c>
      <c r="H41">
        <v>0</v>
      </c>
      <c r="I41" s="1">
        <v>3.1178514168411602</v>
      </c>
      <c r="M41" s="13">
        <v>0.27040105957842697</v>
      </c>
    </row>
    <row r="42" spans="1:13" x14ac:dyDescent="0.2">
      <c r="A42" s="6">
        <v>37647</v>
      </c>
      <c r="H42">
        <v>0</v>
      </c>
      <c r="I42" s="1">
        <v>2.9088714147112107</v>
      </c>
      <c r="M42" s="13">
        <v>0.26724220862687309</v>
      </c>
    </row>
    <row r="43" spans="1:13" x14ac:dyDescent="0.2">
      <c r="A43" s="6">
        <v>37648</v>
      </c>
      <c r="H43">
        <v>0</v>
      </c>
      <c r="I43" s="1">
        <v>2.4901996352604421</v>
      </c>
      <c r="M43" s="13">
        <v>0.26492327847169811</v>
      </c>
    </row>
    <row r="44" spans="1:13" x14ac:dyDescent="0.2">
      <c r="A44" s="6">
        <v>37649</v>
      </c>
      <c r="H44">
        <v>30</v>
      </c>
      <c r="I44" s="1">
        <v>2.9285183582993204</v>
      </c>
      <c r="M44" s="13">
        <v>0.26293715205778406</v>
      </c>
    </row>
    <row r="45" spans="1:13" x14ac:dyDescent="0.2">
      <c r="A45" s="6">
        <v>37650</v>
      </c>
      <c r="H45">
        <v>0</v>
      </c>
      <c r="I45" s="1">
        <v>2.3612296645262272</v>
      </c>
      <c r="M45" s="13">
        <v>0.31206565813676207</v>
      </c>
    </row>
    <row r="46" spans="1:13" x14ac:dyDescent="0.2">
      <c r="A46" s="6">
        <v>37651</v>
      </c>
      <c r="H46">
        <v>0</v>
      </c>
      <c r="I46" s="1">
        <v>2.0178194981068311</v>
      </c>
      <c r="M46" s="13">
        <v>0.30697442678960629</v>
      </c>
    </row>
    <row r="47" spans="1:13" x14ac:dyDescent="0.2">
      <c r="A47" s="6">
        <v>37652</v>
      </c>
      <c r="H47">
        <v>0</v>
      </c>
      <c r="I47" s="1">
        <v>2.4467529559686052</v>
      </c>
      <c r="M47" s="13">
        <v>0.30370375419774476</v>
      </c>
    </row>
    <row r="48" spans="1:13" x14ac:dyDescent="0.2">
      <c r="A48" s="6">
        <v>37653</v>
      </c>
      <c r="H48">
        <v>0</v>
      </c>
      <c r="I48" s="1">
        <v>2.1800010720862804</v>
      </c>
      <c r="M48" s="13">
        <v>0.30022760429662915</v>
      </c>
    </row>
    <row r="49" spans="1:13" x14ac:dyDescent="0.2">
      <c r="A49" s="6">
        <v>37654</v>
      </c>
      <c r="H49">
        <v>0</v>
      </c>
      <c r="I49" s="1">
        <v>2.6027639884021374</v>
      </c>
      <c r="M49" s="13">
        <v>0.29727508433126199</v>
      </c>
    </row>
    <row r="50" spans="1:13" x14ac:dyDescent="0.2">
      <c r="A50" s="6">
        <v>37655</v>
      </c>
      <c r="H50">
        <v>0</v>
      </c>
      <c r="I50" s="1">
        <v>2.6080521314330367</v>
      </c>
      <c r="M50" s="13">
        <v>0.29425098890653983</v>
      </c>
    </row>
    <row r="51" spans="1:13" x14ac:dyDescent="0.2">
      <c r="A51" s="6">
        <v>37656</v>
      </c>
      <c r="H51">
        <v>0</v>
      </c>
      <c r="I51" s="1">
        <v>2.5788638718892742</v>
      </c>
      <c r="M51" s="13">
        <v>0.29149824202643104</v>
      </c>
    </row>
    <row r="52" spans="1:13" x14ac:dyDescent="0.2">
      <c r="A52" s="6">
        <v>37657</v>
      </c>
      <c r="H52">
        <v>0</v>
      </c>
      <c r="I52" s="1">
        <v>2.2897362548079583</v>
      </c>
      <c r="M52" s="13">
        <v>0.2889424171929959</v>
      </c>
    </row>
    <row r="53" spans="1:13" x14ac:dyDescent="0.2">
      <c r="A53" s="6">
        <v>37658</v>
      </c>
      <c r="H53">
        <v>0</v>
      </c>
      <c r="I53" s="1">
        <v>2.0216576867923295</v>
      </c>
      <c r="M53" s="13">
        <v>0.28656853672032917</v>
      </c>
    </row>
    <row r="54" spans="1:13" x14ac:dyDescent="0.2">
      <c r="A54" s="6">
        <v>37659</v>
      </c>
      <c r="H54">
        <v>0</v>
      </c>
      <c r="I54" s="1">
        <v>2.3312378892835732</v>
      </c>
      <c r="M54" s="13">
        <v>0.28438893855672009</v>
      </c>
    </row>
    <row r="55" spans="1:13" x14ac:dyDescent="0.2">
      <c r="A55" s="6">
        <v>37660</v>
      </c>
      <c r="H55">
        <v>0</v>
      </c>
      <c r="I55" s="1">
        <v>1.8795215066010114</v>
      </c>
      <c r="M55" s="13">
        <v>0.28214945029807187</v>
      </c>
    </row>
    <row r="56" spans="1:13" x14ac:dyDescent="0.2">
      <c r="A56" s="6">
        <v>37661</v>
      </c>
      <c r="H56">
        <v>0</v>
      </c>
      <c r="I56" s="1">
        <v>2.5829831400507377</v>
      </c>
      <c r="M56" s="13">
        <v>0.28018188986850512</v>
      </c>
    </row>
    <row r="57" spans="1:13" x14ac:dyDescent="0.2">
      <c r="A57" s="6">
        <v>37662</v>
      </c>
      <c r="H57">
        <v>0</v>
      </c>
      <c r="I57" s="1">
        <v>3.2605526066931763</v>
      </c>
      <c r="M57" s="13">
        <v>0.27785704167513997</v>
      </c>
    </row>
    <row r="58" spans="1:13" x14ac:dyDescent="0.2">
      <c r="A58" s="6">
        <v>37663</v>
      </c>
      <c r="H58">
        <v>0</v>
      </c>
      <c r="I58" s="1">
        <v>2.9267951392005576</v>
      </c>
      <c r="M58" s="13">
        <v>0.27530509346218407</v>
      </c>
    </row>
    <row r="59" spans="1:13" x14ac:dyDescent="0.2">
      <c r="A59" s="6">
        <v>37664</v>
      </c>
      <c r="H59">
        <v>0</v>
      </c>
      <c r="I59" s="1">
        <v>3.2668576362659461</v>
      </c>
      <c r="M59" s="13">
        <v>0.27299269783477398</v>
      </c>
    </row>
    <row r="60" spans="1:13" x14ac:dyDescent="0.2">
      <c r="A60" s="6">
        <v>37665</v>
      </c>
      <c r="H60">
        <v>0</v>
      </c>
      <c r="I60" s="1">
        <v>2.8892750267224105</v>
      </c>
      <c r="M60" s="13">
        <v>0.2717109565412042</v>
      </c>
    </row>
    <row r="61" spans="1:13" x14ac:dyDescent="0.2">
      <c r="A61" s="6">
        <v>37666</v>
      </c>
      <c r="H61">
        <v>0</v>
      </c>
      <c r="I61" s="1">
        <v>1.2588842601497154</v>
      </c>
      <c r="M61" s="13">
        <v>0.27050286739234791</v>
      </c>
    </row>
    <row r="62" spans="1:13" x14ac:dyDescent="0.2">
      <c r="A62" s="6">
        <v>37667</v>
      </c>
      <c r="H62">
        <v>8.4</v>
      </c>
      <c r="I62" s="1">
        <v>1.4933603264408499</v>
      </c>
      <c r="M62" s="13">
        <v>0.2698211805953627</v>
      </c>
    </row>
    <row r="63" spans="1:13" x14ac:dyDescent="0.2">
      <c r="A63" s="6">
        <v>37668</v>
      </c>
      <c r="H63">
        <v>0</v>
      </c>
      <c r="I63" s="1">
        <v>2.2724335074417032</v>
      </c>
      <c r="M63" s="13">
        <v>0.28450882218859763</v>
      </c>
    </row>
    <row r="64" spans="1:13" x14ac:dyDescent="0.2">
      <c r="A64" s="6">
        <v>37669</v>
      </c>
      <c r="H64">
        <v>0</v>
      </c>
      <c r="I64" s="1">
        <v>2.9334401071446963</v>
      </c>
      <c r="M64" s="13">
        <v>0.28206671277126388</v>
      </c>
    </row>
    <row r="65" spans="1:13" x14ac:dyDescent="0.2">
      <c r="A65" s="6">
        <v>37670</v>
      </c>
      <c r="H65">
        <v>0</v>
      </c>
      <c r="I65" s="1">
        <v>3.4967221325914517</v>
      </c>
      <c r="M65" s="13">
        <v>0.28075873057963502</v>
      </c>
    </row>
    <row r="66" spans="1:13" x14ac:dyDescent="0.2">
      <c r="A66" s="6">
        <v>37671</v>
      </c>
      <c r="H66">
        <v>10.8</v>
      </c>
      <c r="I66" s="1">
        <v>1.7476149973286055</v>
      </c>
      <c r="M66" s="13">
        <v>0.27902639238164867</v>
      </c>
    </row>
    <row r="67" spans="1:13" x14ac:dyDescent="0.2">
      <c r="A67" s="6">
        <v>37672</v>
      </c>
      <c r="H67">
        <v>0.40000000000000008</v>
      </c>
      <c r="I67" s="1">
        <v>1.6305687242759375</v>
      </c>
      <c r="M67" s="13">
        <v>0.29760438329942529</v>
      </c>
    </row>
    <row r="68" spans="1:13" x14ac:dyDescent="0.2">
      <c r="A68" s="6">
        <v>37673</v>
      </c>
      <c r="H68">
        <v>0</v>
      </c>
      <c r="I68" s="1">
        <v>2.6146055631867586</v>
      </c>
      <c r="M68" s="13">
        <v>0.2974125660572341</v>
      </c>
    </row>
    <row r="69" spans="1:13" x14ac:dyDescent="0.2">
      <c r="A69" s="6">
        <v>37674</v>
      </c>
      <c r="H69">
        <v>30</v>
      </c>
      <c r="I69" s="1">
        <v>3.0046782142429627</v>
      </c>
      <c r="M69" s="13">
        <v>0.29459474716117262</v>
      </c>
    </row>
    <row r="70" spans="1:13" x14ac:dyDescent="0.2">
      <c r="A70" s="6">
        <v>37675</v>
      </c>
      <c r="H70">
        <v>0</v>
      </c>
      <c r="I70" s="1">
        <v>3.7672655967468973</v>
      </c>
      <c r="M70" s="13">
        <v>0.3303732276785728</v>
      </c>
    </row>
    <row r="71" spans="1:13" x14ac:dyDescent="0.2">
      <c r="A71" s="6">
        <v>37676</v>
      </c>
      <c r="H71">
        <v>0</v>
      </c>
      <c r="I71" s="1">
        <v>2.4505639923392253</v>
      </c>
      <c r="M71" s="13">
        <v>0.32</v>
      </c>
    </row>
    <row r="72" spans="1:13" x14ac:dyDescent="0.2">
      <c r="A72" s="6">
        <v>37677</v>
      </c>
      <c r="H72">
        <v>5</v>
      </c>
      <c r="I72" s="1">
        <v>2.5563278813930976</v>
      </c>
      <c r="M72" s="13">
        <v>0.31795614312456399</v>
      </c>
    </row>
    <row r="73" spans="1:13" x14ac:dyDescent="0.2">
      <c r="A73" s="6">
        <v>37678</v>
      </c>
      <c r="H73">
        <v>8.8000000000000007</v>
      </c>
      <c r="I73" s="1">
        <v>2.421976467680957</v>
      </c>
      <c r="M73" s="13">
        <v>0.32471851597643292</v>
      </c>
    </row>
    <row r="74" spans="1:13" x14ac:dyDescent="0.2">
      <c r="A74" s="6">
        <v>37679</v>
      </c>
      <c r="H74">
        <v>0</v>
      </c>
      <c r="I74" s="1">
        <v>3.0289642284466658</v>
      </c>
      <c r="M74" s="13">
        <v>0.33600000000000002</v>
      </c>
    </row>
    <row r="75" spans="1:13" x14ac:dyDescent="0.2">
      <c r="A75" s="6">
        <v>37680</v>
      </c>
      <c r="H75">
        <v>0</v>
      </c>
      <c r="I75" s="1">
        <v>4.1112519918351031</v>
      </c>
      <c r="M75" s="13">
        <v>0.32</v>
      </c>
    </row>
    <row r="76" spans="1:13" x14ac:dyDescent="0.2">
      <c r="A76" s="6">
        <v>37681</v>
      </c>
      <c r="H76">
        <v>0</v>
      </c>
      <c r="I76" s="1">
        <v>4.1249798488457978</v>
      </c>
      <c r="M76" s="13">
        <v>0.31602934425471541</v>
      </c>
    </row>
    <row r="77" spans="1:13" x14ac:dyDescent="0.2">
      <c r="A77" s="6">
        <v>37682</v>
      </c>
      <c r="H77">
        <v>0</v>
      </c>
      <c r="I77" s="1">
        <v>4.5136026211485074</v>
      </c>
      <c r="M77" s="13">
        <v>0.31218412928485401</v>
      </c>
    </row>
    <row r="78" spans="1:13" x14ac:dyDescent="0.2">
      <c r="A78" s="6">
        <v>37683</v>
      </c>
      <c r="H78">
        <v>0</v>
      </c>
      <c r="I78" s="1">
        <v>4.6649061459500683</v>
      </c>
      <c r="M78" s="13">
        <v>0.30763156799452129</v>
      </c>
    </row>
    <row r="79" spans="1:13" x14ac:dyDescent="0.2">
      <c r="A79" s="6">
        <v>37684</v>
      </c>
      <c r="H79">
        <v>0</v>
      </c>
      <c r="I79" s="1">
        <v>4.2680252099395197</v>
      </c>
      <c r="M79" s="13">
        <v>0.30281846438121418</v>
      </c>
    </row>
    <row r="80" spans="1:13" x14ac:dyDescent="0.2">
      <c r="A80" s="6">
        <v>37685</v>
      </c>
      <c r="H80">
        <v>0</v>
      </c>
      <c r="I80" s="1">
        <v>4.4905365589406809</v>
      </c>
      <c r="M80" s="13">
        <v>0.29851754968083866</v>
      </c>
    </row>
    <row r="81" spans="1:16" x14ac:dyDescent="0.2">
      <c r="A81" s="6">
        <v>37686</v>
      </c>
      <c r="H81">
        <v>0</v>
      </c>
      <c r="I81" s="1">
        <v>4.2270670815827325</v>
      </c>
      <c r="M81" s="13">
        <v>0.29375105414185404</v>
      </c>
    </row>
    <row r="82" spans="1:16" x14ac:dyDescent="0.2">
      <c r="A82" s="6">
        <v>37687</v>
      </c>
      <c r="H82">
        <v>0</v>
      </c>
      <c r="I82" s="1">
        <v>4.2534058375573842</v>
      </c>
      <c r="M82" s="13">
        <v>0.28919458030626821</v>
      </c>
    </row>
    <row r="83" spans="1:16" x14ac:dyDescent="0.2">
      <c r="A83" s="6">
        <v>37688</v>
      </c>
      <c r="H83">
        <v>0</v>
      </c>
      <c r="I83" s="1">
        <v>3.3969841354082693</v>
      </c>
      <c r="M83" s="13">
        <v>0.28441393354771161</v>
      </c>
    </row>
    <row r="84" spans="1:16" x14ac:dyDescent="0.2">
      <c r="A84" s="6">
        <v>37689</v>
      </c>
      <c r="H84">
        <v>0</v>
      </c>
      <c r="I84" s="1">
        <v>4.0100853376244299</v>
      </c>
      <c r="M84" s="13">
        <v>0.28056468228122766</v>
      </c>
    </row>
    <row r="85" spans="1:16" x14ac:dyDescent="0.2">
      <c r="A85" s="6">
        <v>37690</v>
      </c>
      <c r="H85">
        <v>0</v>
      </c>
      <c r="I85" s="1">
        <v>3.7846156850428661</v>
      </c>
      <c r="M85" s="13">
        <v>0.27583004575313147</v>
      </c>
    </row>
    <row r="86" spans="1:16" x14ac:dyDescent="0.2">
      <c r="A86" s="6">
        <v>37691</v>
      </c>
      <c r="H86">
        <v>0</v>
      </c>
      <c r="I86" s="1">
        <v>5.1644300537286245</v>
      </c>
      <c r="M86" s="13">
        <v>0.2713296697704814</v>
      </c>
    </row>
    <row r="87" spans="1:16" x14ac:dyDescent="0.2">
      <c r="A87" s="6">
        <v>37692</v>
      </c>
      <c r="H87">
        <v>0</v>
      </c>
      <c r="I87" s="1">
        <v>6.8993988402227178</v>
      </c>
      <c r="M87" s="13">
        <v>0.26490391907429262</v>
      </c>
    </row>
    <row r="88" spans="1:16" x14ac:dyDescent="0.2">
      <c r="A88" s="6">
        <v>37693</v>
      </c>
      <c r="H88">
        <v>0</v>
      </c>
      <c r="I88" s="1">
        <v>4.8539739005190352</v>
      </c>
      <c r="M88" s="13">
        <v>0.25521625431109379</v>
      </c>
    </row>
    <row r="89" spans="1:16" x14ac:dyDescent="0.2">
      <c r="A89" s="6">
        <v>37694</v>
      </c>
      <c r="C89">
        <v>0.13380295891672067</v>
      </c>
      <c r="D89">
        <v>0.16962863436153788</v>
      </c>
      <c r="E89">
        <v>0.19469398450993566</v>
      </c>
      <c r="F89">
        <v>0.21466006837631429</v>
      </c>
      <c r="G89">
        <v>0.23892038385420208</v>
      </c>
      <c r="H89">
        <v>0</v>
      </c>
      <c r="I89" s="1">
        <v>5.1275868854964592</v>
      </c>
      <c r="J89">
        <v>0.22</v>
      </c>
      <c r="M89" s="13">
        <v>0.24885641360900787</v>
      </c>
      <c r="N89">
        <f>(5*C89+5*D89+10*E89+10*F89+20*0.22+G89*20+0.25*20)/(5+5+10+10+20+20+20)</f>
        <v>0.21987895747042038</v>
      </c>
      <c r="O89">
        <f>(M89-J89)^2</f>
        <v>8.3269260637413461E-4</v>
      </c>
      <c r="P89" t="s">
        <v>25</v>
      </c>
    </row>
    <row r="90" spans="1:16" x14ac:dyDescent="0.2">
      <c r="A90" s="6">
        <v>37695</v>
      </c>
      <c r="H90">
        <v>0</v>
      </c>
      <c r="I90" s="1">
        <v>5.2721038039158392</v>
      </c>
      <c r="M90" s="13">
        <v>0.24211502466524315</v>
      </c>
    </row>
    <row r="91" spans="1:16" x14ac:dyDescent="0.2">
      <c r="A91" s="6">
        <v>37696</v>
      </c>
      <c r="H91">
        <v>2.6</v>
      </c>
      <c r="I91" s="1">
        <v>2.9796869995245503</v>
      </c>
      <c r="M91" s="13">
        <v>0.23547380316793026</v>
      </c>
    </row>
    <row r="92" spans="1:16" x14ac:dyDescent="0.2">
      <c r="A92" s="6">
        <v>37697</v>
      </c>
      <c r="B92">
        <v>0.16872991362777601</v>
      </c>
      <c r="H92">
        <v>7.8000000000000007</v>
      </c>
      <c r="I92" s="1">
        <v>2.3200829888872092</v>
      </c>
      <c r="K92">
        <v>0.2516984458445406</v>
      </c>
      <c r="M92" s="13">
        <v>0.23597138405683143</v>
      </c>
      <c r="P92">
        <f>(K92-B92)^2</f>
        <v>6.8837773382043038E-3</v>
      </c>
    </row>
    <row r="93" spans="1:16" x14ac:dyDescent="0.2">
      <c r="A93" s="6">
        <v>37698</v>
      </c>
      <c r="B93">
        <v>0.3231207800006401</v>
      </c>
      <c r="H93">
        <v>0</v>
      </c>
      <c r="I93" s="1">
        <v>3.1358343649312261</v>
      </c>
      <c r="K93">
        <v>0.28802549875173811</v>
      </c>
      <c r="M93" s="13">
        <v>0.24612809087113099</v>
      </c>
      <c r="P93">
        <f t="shared" ref="P93:P96" si="0">(K93-B93)^2</f>
        <v>1.2316787659395316E-3</v>
      </c>
    </row>
    <row r="94" spans="1:16" x14ac:dyDescent="0.2">
      <c r="A94" s="6">
        <v>37699</v>
      </c>
      <c r="B94">
        <v>0.18351851543136002</v>
      </c>
      <c r="H94">
        <v>0</v>
      </c>
      <c r="I94" s="1">
        <v>1.9656707728876273</v>
      </c>
      <c r="K94">
        <v>7.355610829215832E-2</v>
      </c>
      <c r="M94" s="13">
        <v>0.24079640790186646</v>
      </c>
      <c r="P94">
        <f t="shared" si="0"/>
        <v>1.2091730983847557E-2</v>
      </c>
    </row>
    <row r="95" spans="1:16" x14ac:dyDescent="0.2">
      <c r="A95" s="6">
        <v>37700</v>
      </c>
      <c r="B95">
        <v>0.29039161373855998</v>
      </c>
      <c r="H95">
        <v>0</v>
      </c>
      <c r="I95" s="1">
        <v>2.9618164879455144</v>
      </c>
      <c r="K95">
        <v>0.1058570985447006</v>
      </c>
      <c r="M95" s="13">
        <v>0.23827451185078061</v>
      </c>
      <c r="P95">
        <f t="shared" si="0"/>
        <v>3.4052987297832717E-2</v>
      </c>
    </row>
    <row r="96" spans="1:16" x14ac:dyDescent="0.2">
      <c r="A96" s="6">
        <v>37701</v>
      </c>
      <c r="B96">
        <v>0.21868077661459207</v>
      </c>
      <c r="H96">
        <v>13.8</v>
      </c>
      <c r="I96" s="1">
        <v>2.4924882640887951</v>
      </c>
      <c r="K96">
        <v>0.26085095425523558</v>
      </c>
      <c r="M96" s="13">
        <v>0.23458912022110884</v>
      </c>
      <c r="P96">
        <f t="shared" si="0"/>
        <v>1.7783238822434301E-3</v>
      </c>
    </row>
    <row r="97" spans="1:16" x14ac:dyDescent="0.2">
      <c r="A97" s="6">
        <v>37702</v>
      </c>
      <c r="B97"/>
      <c r="H97">
        <v>34.6</v>
      </c>
      <c r="I97" s="1">
        <v>1.3115437277392394</v>
      </c>
      <c r="K97">
        <v>0.15517619845726122</v>
      </c>
      <c r="M97" s="13">
        <v>0.25649399674969969</v>
      </c>
    </row>
    <row r="98" spans="1:16" x14ac:dyDescent="0.2">
      <c r="A98" s="6">
        <v>37703</v>
      </c>
      <c r="B98"/>
      <c r="C98">
        <v>0.23926792527821944</v>
      </c>
      <c r="D98">
        <v>0.19893249005851379</v>
      </c>
      <c r="E98">
        <v>0.20339936241834927</v>
      </c>
      <c r="F98">
        <v>0.20122851386686105</v>
      </c>
      <c r="G98">
        <v>0.20729796155196578</v>
      </c>
      <c r="H98">
        <v>0</v>
      </c>
      <c r="I98" s="1">
        <v>2.8636272116084345</v>
      </c>
      <c r="J98">
        <f t="shared" ref="J98" si="1">AVERAGE(C98:G98)</f>
        <v>0.21002525063478189</v>
      </c>
      <c r="K98">
        <v>0.25924265724470696</v>
      </c>
      <c r="M98" s="13">
        <v>0.31702325907441931</v>
      </c>
      <c r="N98">
        <f>(5*C98+5*D98+10*E98+10*F98+20*0.2+G98*20+0.22*20)/(5+5+10+10+20+20+20)</f>
        <v>0.20870266745083427</v>
      </c>
      <c r="O98">
        <f t="shared" ref="O67:O130" si="2">(M98-J98)^2</f>
        <v>1.1448573810048719E-2</v>
      </c>
    </row>
    <row r="99" spans="1:16" x14ac:dyDescent="0.2">
      <c r="A99" s="6">
        <v>37704</v>
      </c>
      <c r="B99">
        <v>0.35995592491200007</v>
      </c>
      <c r="H99">
        <v>0.40000000000000008</v>
      </c>
      <c r="I99" s="1">
        <v>2.958617297563396</v>
      </c>
      <c r="K99">
        <v>0.17805049602557271</v>
      </c>
      <c r="M99" s="13">
        <v>0.31202701626944962</v>
      </c>
      <c r="P99">
        <f>(K99-B99)^2</f>
        <v>3.3089585058355082E-2</v>
      </c>
    </row>
    <row r="100" spans="1:16" x14ac:dyDescent="0.2">
      <c r="A100" s="6">
        <v>37705</v>
      </c>
      <c r="B100">
        <v>0.41027779847520007</v>
      </c>
      <c r="H100">
        <v>0.20000000000000004</v>
      </c>
      <c r="I100" s="1">
        <v>4.1622886564606283</v>
      </c>
      <c r="K100">
        <v>0.28181832754630187</v>
      </c>
      <c r="M100" s="13">
        <v>0.30841585789291065</v>
      </c>
      <c r="P100">
        <f t="shared" ref="P100:P113" si="3">(K100-B100)^2</f>
        <v>1.650183567133244E-2</v>
      </c>
    </row>
    <row r="101" spans="1:16" x14ac:dyDescent="0.2">
      <c r="A101" s="6">
        <v>37706</v>
      </c>
      <c r="B101">
        <v>0.34822020209183996</v>
      </c>
      <c r="H101">
        <v>0</v>
      </c>
      <c r="I101" s="1">
        <v>3.7646472538054536</v>
      </c>
      <c r="K101">
        <v>0.23849500604202245</v>
      </c>
      <c r="M101" s="13">
        <v>0.30200832950922418</v>
      </c>
      <c r="P101">
        <f t="shared" si="3"/>
        <v>1.2039618648170887E-2</v>
      </c>
    </row>
    <row r="102" spans="1:16" x14ac:dyDescent="0.2">
      <c r="A102" s="6">
        <v>37707</v>
      </c>
      <c r="B102">
        <v>0.19017170491104002</v>
      </c>
      <c r="H102">
        <v>0</v>
      </c>
      <c r="I102" s="1">
        <v>2.2780549203686489</v>
      </c>
      <c r="K102">
        <v>0.16655866744960701</v>
      </c>
      <c r="M102" s="13">
        <v>0.29627044055738333</v>
      </c>
      <c r="P102">
        <f t="shared" si="3"/>
        <v>5.5757553815503848E-4</v>
      </c>
    </row>
    <row r="103" spans="1:16" x14ac:dyDescent="0.2">
      <c r="A103" s="6">
        <v>37708</v>
      </c>
      <c r="B103">
        <v>0.23938117672319997</v>
      </c>
      <c r="H103">
        <v>0</v>
      </c>
      <c r="I103" s="1">
        <v>3.1488051814683411</v>
      </c>
      <c r="K103">
        <v>0.20331455167053308</v>
      </c>
      <c r="M103" s="13">
        <v>0.29287830198969134</v>
      </c>
      <c r="P103">
        <f t="shared" si="3"/>
        <v>1.3008014426896589E-3</v>
      </c>
    </row>
    <row r="104" spans="1:16" x14ac:dyDescent="0.2">
      <c r="A104" s="6">
        <v>37709</v>
      </c>
      <c r="B104">
        <v>0.31543628851296018</v>
      </c>
      <c r="H104">
        <v>0</v>
      </c>
      <c r="I104" s="1">
        <v>3.7781130812245753</v>
      </c>
      <c r="K104">
        <v>0.22408513036445021</v>
      </c>
      <c r="M104" s="13">
        <v>0.28832481654512465</v>
      </c>
      <c r="P104">
        <f t="shared" si="3"/>
        <v>8.34503409507408E-3</v>
      </c>
    </row>
    <row r="105" spans="1:16" x14ac:dyDescent="0.2">
      <c r="A105" s="6">
        <v>37710</v>
      </c>
      <c r="B105">
        <v>0.29716643484000005</v>
      </c>
      <c r="H105">
        <v>0</v>
      </c>
      <c r="I105" s="1">
        <v>4.0753863707350275</v>
      </c>
      <c r="K105">
        <v>0.22296804468906561</v>
      </c>
      <c r="M105" s="13">
        <v>0.28302179905834746</v>
      </c>
      <c r="P105">
        <f t="shared" si="3"/>
        <v>5.5054011009902839E-3</v>
      </c>
    </row>
    <row r="106" spans="1:16" x14ac:dyDescent="0.2">
      <c r="A106" s="6">
        <v>37711</v>
      </c>
      <c r="B106">
        <v>0.35665084016064025</v>
      </c>
      <c r="H106">
        <v>0</v>
      </c>
      <c r="I106" s="1">
        <v>4.9075411547454655</v>
      </c>
      <c r="K106">
        <v>0.30154081572828839</v>
      </c>
      <c r="M106" s="13">
        <v>0.27736634109021618</v>
      </c>
      <c r="P106">
        <f t="shared" si="3"/>
        <v>3.0371147929344187E-3</v>
      </c>
    </row>
    <row r="107" spans="1:16" x14ac:dyDescent="0.2">
      <c r="A107" s="6">
        <v>37712</v>
      </c>
      <c r="B107">
        <v>0.31365614457791979</v>
      </c>
      <c r="H107">
        <v>0</v>
      </c>
      <c r="I107" s="1">
        <v>4.9834027727232391</v>
      </c>
      <c r="K107">
        <v>0.29618138990300968</v>
      </c>
      <c r="M107" s="13">
        <v>0.27053338926622883</v>
      </c>
      <c r="P107">
        <f t="shared" si="3"/>
        <v>3.053670509482927E-4</v>
      </c>
    </row>
    <row r="108" spans="1:16" x14ac:dyDescent="0.2">
      <c r="A108" s="6">
        <v>37713</v>
      </c>
      <c r="B108">
        <v>0.29719529161920011</v>
      </c>
      <c r="H108">
        <v>0</v>
      </c>
      <c r="I108" s="1">
        <v>4.5697667821487</v>
      </c>
      <c r="K108">
        <v>0.26393945418560738</v>
      </c>
      <c r="M108" s="13">
        <v>0.26352088109098276</v>
      </c>
      <c r="P108">
        <f t="shared" si="3"/>
        <v>1.1059507234095474E-3</v>
      </c>
    </row>
    <row r="109" spans="1:16" x14ac:dyDescent="0.2">
      <c r="A109" s="6">
        <v>37714</v>
      </c>
      <c r="B109">
        <v>0.28220820344928005</v>
      </c>
      <c r="H109">
        <v>0</v>
      </c>
      <c r="I109" s="1">
        <v>4.3631497941382813</v>
      </c>
      <c r="K109">
        <v>0.26662684632485922</v>
      </c>
      <c r="M109" s="13">
        <v>0.25740531366934799</v>
      </c>
      <c r="P109">
        <f t="shared" si="3"/>
        <v>2.427786898387396E-4</v>
      </c>
    </row>
    <row r="110" spans="1:16" x14ac:dyDescent="0.2">
      <c r="A110" s="6">
        <v>37715</v>
      </c>
      <c r="B110">
        <v>0.26877761718048004</v>
      </c>
      <c r="H110">
        <v>0</v>
      </c>
      <c r="I110" s="1">
        <v>4.4422826635365293</v>
      </c>
      <c r="K110">
        <v>0.25969836613816888</v>
      </c>
      <c r="M110" s="13">
        <v>0.25154750780955587</v>
      </c>
      <c r="P110">
        <f t="shared" si="3"/>
        <v>8.2432799489308374E-5</v>
      </c>
    </row>
    <row r="111" spans="1:16" x14ac:dyDescent="0.2">
      <c r="A111" s="6">
        <v>37716</v>
      </c>
      <c r="B111">
        <v>0.24217678689696004</v>
      </c>
      <c r="H111">
        <v>0</v>
      </c>
      <c r="I111" s="1">
        <v>4.276002248033798</v>
      </c>
      <c r="K111">
        <v>0.26501754358639967</v>
      </c>
      <c r="M111" s="13">
        <v>0.24575215050146365</v>
      </c>
      <c r="P111">
        <f t="shared" si="3"/>
        <v>5.2170016614618139E-4</v>
      </c>
    </row>
    <row r="112" spans="1:16" x14ac:dyDescent="0.2">
      <c r="A112" s="6">
        <v>37717</v>
      </c>
      <c r="B112">
        <v>0.21583746343008028</v>
      </c>
      <c r="H112">
        <v>0</v>
      </c>
      <c r="I112" s="1">
        <v>4.1683241534584701</v>
      </c>
      <c r="K112">
        <v>0.25232214466255476</v>
      </c>
      <c r="M112" s="13">
        <v>0.24014187471825071</v>
      </c>
      <c r="P112">
        <f t="shared" si="3"/>
        <v>1.3311319646352752E-3</v>
      </c>
    </row>
    <row r="113" spans="1:16" x14ac:dyDescent="0.2">
      <c r="A113" s="6">
        <v>37718</v>
      </c>
      <c r="B113">
        <v>0.18118415643840013</v>
      </c>
      <c r="H113">
        <v>0</v>
      </c>
      <c r="I113" s="1">
        <v>3.9992089359277432</v>
      </c>
      <c r="K113">
        <v>0.30623684464612111</v>
      </c>
      <c r="M113" s="13">
        <v>0.23476968193126282</v>
      </c>
      <c r="P113">
        <f>(K113-B113)^2</f>
        <v>1.5638174827977476E-2</v>
      </c>
    </row>
    <row r="114" spans="1:16" x14ac:dyDescent="0.2">
      <c r="A114" s="6">
        <v>37719</v>
      </c>
      <c r="B114"/>
      <c r="C114">
        <v>0.21288404105004483</v>
      </c>
      <c r="D114">
        <v>0.23725102093991887</v>
      </c>
      <c r="E114">
        <v>0.2515425643513593</v>
      </c>
      <c r="F114">
        <v>0.27326247886522415</v>
      </c>
      <c r="G114">
        <v>0.28392341365971913</v>
      </c>
      <c r="H114">
        <v>21.6</v>
      </c>
      <c r="I114" s="1">
        <v>3.0312352183202198</v>
      </c>
      <c r="J114">
        <v>0.27</v>
      </c>
      <c r="K114">
        <v>0.22466899139962088</v>
      </c>
      <c r="M114" s="13">
        <v>0.22979731439636314</v>
      </c>
      <c r="N114">
        <f>(5*C114+5*D114+10*E114+10*F114+20*0.28+G114*20+0.31*20)/(5+5+10+10+20+20+20)</f>
        <v>0.27752437794788931</v>
      </c>
      <c r="O114">
        <f t="shared" si="2"/>
        <v>1.6162559297448718E-3</v>
      </c>
    </row>
    <row r="115" spans="1:16" x14ac:dyDescent="0.2">
      <c r="A115" s="6">
        <v>37720</v>
      </c>
      <c r="B115"/>
      <c r="H115">
        <v>13.200000000000001</v>
      </c>
      <c r="I115" s="1">
        <v>2.4142683209294469</v>
      </c>
      <c r="K115">
        <v>0.31771655023556411</v>
      </c>
      <c r="M115" s="13">
        <v>0.2654765163123432</v>
      </c>
    </row>
    <row r="116" spans="1:16" x14ac:dyDescent="0.2">
      <c r="A116" s="6">
        <v>37721</v>
      </c>
      <c r="B116"/>
      <c r="H116">
        <v>30</v>
      </c>
      <c r="I116" s="1">
        <v>3.1803592155794509</v>
      </c>
      <c r="K116">
        <v>0.37742520968652149</v>
      </c>
      <c r="M116" s="13">
        <v>0.28494135365955514</v>
      </c>
    </row>
    <row r="117" spans="1:16" x14ac:dyDescent="0.2">
      <c r="A117" s="6">
        <v>37722</v>
      </c>
      <c r="B117">
        <v>0.37484281512000012</v>
      </c>
      <c r="H117">
        <v>0</v>
      </c>
      <c r="I117" s="1">
        <v>3.9778360643058308</v>
      </c>
      <c r="K117">
        <v>0.30749006411705443</v>
      </c>
      <c r="M117" s="13">
        <v>0.31715714915163407</v>
      </c>
      <c r="P117">
        <f>(K117-B117)^2</f>
        <v>4.5363930676648014E-3</v>
      </c>
    </row>
    <row r="118" spans="1:16" x14ac:dyDescent="0.2">
      <c r="A118" s="6">
        <v>37723</v>
      </c>
      <c r="B118">
        <v>0.40809757555008019</v>
      </c>
      <c r="H118">
        <v>0</v>
      </c>
      <c r="I118" s="1">
        <v>4.6730782617756006</v>
      </c>
      <c r="K118">
        <v>0.34215548627169612</v>
      </c>
      <c r="M118" s="13">
        <v>0.30966791971163854</v>
      </c>
      <c r="P118">
        <f t="shared" ref="P118:P119" si="4">(K118-B118)^2</f>
        <v>4.3483591383983757E-3</v>
      </c>
    </row>
    <row r="119" spans="1:16" x14ac:dyDescent="0.2">
      <c r="A119" s="6">
        <v>37724</v>
      </c>
      <c r="B119">
        <v>0.29921916744287996</v>
      </c>
      <c r="H119">
        <v>0</v>
      </c>
      <c r="I119" s="1">
        <v>3.9220405140682533</v>
      </c>
      <c r="K119">
        <v>0.32293917052117332</v>
      </c>
      <c r="M119" s="13">
        <v>0.30340839097910832</v>
      </c>
      <c r="P119">
        <f t="shared" si="4"/>
        <v>5.6263854603424653E-4</v>
      </c>
    </row>
    <row r="120" spans="1:16" x14ac:dyDescent="0.2">
      <c r="A120" s="6">
        <v>37725</v>
      </c>
      <c r="B120"/>
      <c r="H120">
        <v>26.400000000000002</v>
      </c>
      <c r="I120" s="1">
        <v>2.0827415837515875</v>
      </c>
      <c r="K120">
        <v>0.28203106244957793</v>
      </c>
      <c r="M120" s="13">
        <v>0.29867009851397031</v>
      </c>
    </row>
    <row r="121" spans="1:16" x14ac:dyDescent="0.2">
      <c r="A121" s="6">
        <v>37726</v>
      </c>
      <c r="B121"/>
      <c r="H121">
        <v>0</v>
      </c>
      <c r="I121" s="1">
        <v>3.617345185584941</v>
      </c>
      <c r="K121">
        <v>0.40104586045438839</v>
      </c>
      <c r="M121" s="13">
        <v>0.34437250601197938</v>
      </c>
    </row>
    <row r="122" spans="1:16" x14ac:dyDescent="0.2">
      <c r="A122" s="6">
        <v>37727</v>
      </c>
      <c r="B122">
        <v>0.39159238573728028</v>
      </c>
      <c r="C122">
        <v>0.41849543422946778</v>
      </c>
      <c r="D122">
        <v>0.42068011665021365</v>
      </c>
      <c r="E122">
        <v>0.41828342196955803</v>
      </c>
      <c r="F122">
        <v>0.38586057228725851</v>
      </c>
      <c r="G122">
        <v>0.3915726344011658</v>
      </c>
      <c r="H122">
        <v>0</v>
      </c>
      <c r="I122" s="1">
        <v>4.1212038876947776</v>
      </c>
      <c r="J122">
        <v>0.39</v>
      </c>
      <c r="K122">
        <v>0.33040532679719209</v>
      </c>
      <c r="M122" s="13">
        <v>0.32</v>
      </c>
      <c r="N122">
        <f>(5*C122+5*D122+10*E122+10*F122+20*0.39+G122*20+0.36*20)/(5+5+10+10+20+20+20)</f>
        <v>0.38965300427766542</v>
      </c>
      <c r="O122">
        <f t="shared" si="2"/>
        <v>4.9000000000000007E-3</v>
      </c>
      <c r="P122">
        <f>(K122-B122)^2</f>
        <v>3.743856181737826E-3</v>
      </c>
    </row>
    <row r="123" spans="1:16" x14ac:dyDescent="0.2">
      <c r="A123" s="6">
        <v>37728</v>
      </c>
      <c r="B123">
        <v>0.38173271817024007</v>
      </c>
      <c r="H123">
        <v>0</v>
      </c>
      <c r="I123" s="1">
        <v>4.0148221937257293</v>
      </c>
      <c r="K123">
        <v>0.29924748799173312</v>
      </c>
      <c r="M123" s="13">
        <v>0.31499269434937116</v>
      </c>
      <c r="P123">
        <f t="shared" ref="P123:P155" si="5">(K123-B123)^2</f>
        <v>6.8038131976012736E-3</v>
      </c>
    </row>
    <row r="124" spans="1:16" x14ac:dyDescent="0.2">
      <c r="A124" s="6">
        <v>37729</v>
      </c>
      <c r="B124">
        <v>0.23573789274239976</v>
      </c>
      <c r="H124">
        <v>2.6</v>
      </c>
      <c r="I124" s="1">
        <v>2.7356740807712172</v>
      </c>
      <c r="K124">
        <v>0.25458301702598518</v>
      </c>
      <c r="M124" s="13">
        <v>0.31051498020588802</v>
      </c>
      <c r="P124">
        <f t="shared" si="5"/>
        <v>3.5513870926378102E-4</v>
      </c>
    </row>
    <row r="125" spans="1:16" x14ac:dyDescent="0.2">
      <c r="A125" s="6">
        <v>37730</v>
      </c>
      <c r="B125">
        <v>0.32858809744458251</v>
      </c>
      <c r="H125">
        <v>4.8</v>
      </c>
      <c r="I125" s="1">
        <v>4.1797336152709219</v>
      </c>
      <c r="K125">
        <v>0.47290060984232896</v>
      </c>
      <c r="M125" s="13">
        <v>0.31236624991451345</v>
      </c>
      <c r="P125">
        <f t="shared" si="5"/>
        <v>2.0826101234549723E-2</v>
      </c>
    </row>
    <row r="126" spans="1:16" x14ac:dyDescent="0.2">
      <c r="A126" s="6">
        <v>37731</v>
      </c>
      <c r="B126">
        <v>0.42380614621151952</v>
      </c>
      <c r="H126">
        <v>0</v>
      </c>
      <c r="I126" s="1">
        <v>4.32778988829934</v>
      </c>
      <c r="K126">
        <v>0.48378616399577823</v>
      </c>
      <c r="M126" s="13">
        <v>0.31348755019417607</v>
      </c>
      <c r="P126">
        <f t="shared" si="5"/>
        <v>3.5976025333999909E-3</v>
      </c>
    </row>
    <row r="127" spans="1:16" x14ac:dyDescent="0.2">
      <c r="A127" s="6">
        <v>37732</v>
      </c>
      <c r="B127">
        <v>0.40307711947488001</v>
      </c>
      <c r="C127">
        <v>0.34294919527439388</v>
      </c>
      <c r="D127">
        <v>0.36699301835247228</v>
      </c>
      <c r="E127">
        <v>0.36134775083861487</v>
      </c>
      <c r="F127">
        <v>0.35982167462935671</v>
      </c>
      <c r="G127">
        <v>0.38565956613590502</v>
      </c>
      <c r="H127">
        <v>0</v>
      </c>
      <c r="I127" s="1">
        <v>4.0074431218656734</v>
      </c>
      <c r="J127">
        <v>0.376</v>
      </c>
      <c r="K127">
        <v>0.28365427945992672</v>
      </c>
      <c r="M127" s="13">
        <v>0.30552332409151001</v>
      </c>
      <c r="N127">
        <f>(5*C127+5*D127+10*E127+10*F127+20*0.4+G127*20+0.37*20)/(5+5+10+10+20+20+20)</f>
        <v>0.37638440717257937</v>
      </c>
      <c r="O127">
        <f t="shared" si="2"/>
        <v>4.9669618471103339E-3</v>
      </c>
      <c r="P127">
        <f t="shared" si="5"/>
        <v>1.4261814717237128E-2</v>
      </c>
    </row>
    <row r="128" spans="1:16" x14ac:dyDescent="0.2">
      <c r="A128" s="6">
        <v>37733</v>
      </c>
      <c r="B128">
        <v>0.36895805984160002</v>
      </c>
      <c r="H128">
        <v>0</v>
      </c>
      <c r="I128" s="1">
        <v>4.0146227396007719</v>
      </c>
      <c r="K128">
        <v>0.5298972598667534</v>
      </c>
      <c r="M128" s="13">
        <v>0.30227291580209459</v>
      </c>
      <c r="P128">
        <f t="shared" si="5"/>
        <v>2.5901426104736332E-2</v>
      </c>
    </row>
    <row r="129" spans="1:16" x14ac:dyDescent="0.2">
      <c r="A129" s="6">
        <v>37734</v>
      </c>
      <c r="B129">
        <v>0.32692453948800015</v>
      </c>
      <c r="H129">
        <v>0</v>
      </c>
      <c r="I129" s="1">
        <v>3.7985331261282003</v>
      </c>
      <c r="K129">
        <v>0.29354231452903601</v>
      </c>
      <c r="M129" s="13">
        <v>0.2992258456583175</v>
      </c>
      <c r="P129">
        <f t="shared" si="5"/>
        <v>1.1143729432108887E-3</v>
      </c>
    </row>
    <row r="130" spans="1:16" x14ac:dyDescent="0.2">
      <c r="A130" s="6">
        <v>37735</v>
      </c>
      <c r="B130">
        <v>0.41280630100416005</v>
      </c>
      <c r="H130">
        <v>0</v>
      </c>
      <c r="I130" s="1">
        <v>4.7482663932228855</v>
      </c>
      <c r="K130">
        <v>0.34443272225251237</v>
      </c>
      <c r="M130" s="13">
        <v>0.29645616637150268</v>
      </c>
      <c r="P130">
        <f t="shared" si="5"/>
        <v>4.6749462713077672E-3</v>
      </c>
    </row>
    <row r="131" spans="1:16" x14ac:dyDescent="0.2">
      <c r="A131" s="6">
        <v>37736</v>
      </c>
      <c r="B131">
        <v>0.35184822259680004</v>
      </c>
      <c r="H131">
        <v>0</v>
      </c>
      <c r="I131" s="1">
        <v>4.6221601387545093</v>
      </c>
      <c r="K131">
        <v>0.31305619070518276</v>
      </c>
      <c r="M131" s="13">
        <v>0.29322088046301026</v>
      </c>
      <c r="P131">
        <f t="shared" si="5"/>
        <v>1.5048217382802524E-3</v>
      </c>
    </row>
    <row r="132" spans="1:16" x14ac:dyDescent="0.2">
      <c r="A132" s="6">
        <v>37737</v>
      </c>
      <c r="B132">
        <v>0.42970560403104002</v>
      </c>
      <c r="H132">
        <v>0</v>
      </c>
      <c r="I132" s="1">
        <v>5.4202151048763723</v>
      </c>
      <c r="K132">
        <v>0.36836500694884644</v>
      </c>
      <c r="M132" s="13">
        <v>0.29028554118084465</v>
      </c>
      <c r="P132">
        <f t="shared" si="5"/>
        <v>3.7626688504000159E-3</v>
      </c>
    </row>
    <row r="133" spans="1:16" x14ac:dyDescent="0.2">
      <c r="A133" s="6">
        <v>37738</v>
      </c>
      <c r="B133">
        <v>0.46130758154495971</v>
      </c>
      <c r="H133">
        <v>0</v>
      </c>
      <c r="I133" s="1">
        <v>6.0594365877822742</v>
      </c>
      <c r="K133">
        <v>0.3985291117296782</v>
      </c>
      <c r="M133" s="13">
        <v>0.28713510347521076</v>
      </c>
      <c r="P133">
        <f t="shared" si="5"/>
        <v>3.9411362723482122E-3</v>
      </c>
    </row>
    <row r="134" spans="1:16" x14ac:dyDescent="0.2">
      <c r="A134" s="6">
        <v>37739</v>
      </c>
      <c r="B134">
        <v>0.35873919424800005</v>
      </c>
      <c r="H134">
        <v>0</v>
      </c>
      <c r="I134" s="1">
        <v>5.4594567929397497</v>
      </c>
      <c r="K134">
        <v>0.36646806017381561</v>
      </c>
      <c r="M134" s="13">
        <v>0.28390843906568308</v>
      </c>
      <c r="P134">
        <f t="shared" si="5"/>
        <v>5.9735368499232881E-5</v>
      </c>
    </row>
    <row r="135" spans="1:16" x14ac:dyDescent="0.2">
      <c r="A135" s="6">
        <v>37740</v>
      </c>
      <c r="B135">
        <v>0.21522886144992004</v>
      </c>
      <c r="C135">
        <v>0.16786907923263666</v>
      </c>
      <c r="D135">
        <v>0.22318796749959222</v>
      </c>
      <c r="E135">
        <v>0.22965299548750601</v>
      </c>
      <c r="F135">
        <v>0.26349799239963401</v>
      </c>
      <c r="G135">
        <v>0.34545956613590501</v>
      </c>
      <c r="H135">
        <v>0</v>
      </c>
      <c r="I135" s="1">
        <v>3.2679027264753864</v>
      </c>
      <c r="J135">
        <v>0.28999999999999998</v>
      </c>
      <c r="K135">
        <v>0.25487104341140598</v>
      </c>
      <c r="M135" s="13">
        <v>0.28130845874731414</v>
      </c>
      <c r="N135">
        <f>(5*C135+5*D135+10*E135+10*F135+20*0.26+0.4*20+0.32*20)/(5+5+10+10+20+20+20)</f>
        <v>0.29429772347258387</v>
      </c>
      <c r="O135">
        <f t="shared" ref="O131:O163" si="6">(M135-J135)^2</f>
        <v>7.5542889347139772E-5</v>
      </c>
      <c r="P135">
        <f t="shared" si="5"/>
        <v>1.5715025906675617E-3</v>
      </c>
    </row>
    <row r="136" spans="1:16" x14ac:dyDescent="0.2">
      <c r="A136" s="6">
        <v>37741</v>
      </c>
      <c r="B136">
        <v>0.21945750130079983</v>
      </c>
      <c r="H136">
        <v>0</v>
      </c>
      <c r="I136" s="1">
        <v>4.1937242880565568</v>
      </c>
      <c r="K136">
        <v>0.30907042398882728</v>
      </c>
      <c r="M136" s="13">
        <v>0.27992214220375594</v>
      </c>
      <c r="P136">
        <f t="shared" si="5"/>
        <v>8.0304759126903855E-3</v>
      </c>
    </row>
    <row r="137" spans="1:16" x14ac:dyDescent="0.2">
      <c r="A137" s="6">
        <v>37742</v>
      </c>
      <c r="B137">
        <v>0.22136646124799986</v>
      </c>
      <c r="H137">
        <v>0</v>
      </c>
      <c r="I137" s="1">
        <v>3.5548144068904644</v>
      </c>
      <c r="K137">
        <v>0.24199003994963636</v>
      </c>
      <c r="M137" s="13">
        <v>0.27817522325524008</v>
      </c>
      <c r="P137">
        <f t="shared" si="5"/>
        <v>4.2533199846259476E-4</v>
      </c>
    </row>
    <row r="138" spans="1:16" x14ac:dyDescent="0.2">
      <c r="A138" s="6">
        <v>37743</v>
      </c>
      <c r="B138">
        <v>0.21593842340544006</v>
      </c>
      <c r="H138">
        <v>0</v>
      </c>
      <c r="I138" s="1">
        <v>4.3099060804432003</v>
      </c>
      <c r="K138">
        <v>0.28518766093693465</v>
      </c>
      <c r="M138" s="13">
        <v>0.27671622590020517</v>
      </c>
      <c r="P138">
        <f t="shared" si="5"/>
        <v>4.7954568986933585E-3</v>
      </c>
    </row>
    <row r="139" spans="1:16" x14ac:dyDescent="0.2">
      <c r="A139" s="6">
        <v>37744</v>
      </c>
      <c r="B139">
        <v>0.23841860681951987</v>
      </c>
      <c r="H139">
        <v>0</v>
      </c>
      <c r="I139" s="1">
        <v>4.8855428750423933</v>
      </c>
      <c r="K139">
        <v>0.30372912628178345</v>
      </c>
      <c r="M139" s="13">
        <v>0.27496971354140937</v>
      </c>
      <c r="P139">
        <f t="shared" si="5"/>
        <v>4.2654639524307087E-3</v>
      </c>
    </row>
    <row r="140" spans="1:16" x14ac:dyDescent="0.2">
      <c r="A140" s="6">
        <v>37745</v>
      </c>
      <c r="B140">
        <v>0.19797973496352006</v>
      </c>
      <c r="H140">
        <v>0</v>
      </c>
      <c r="I140" s="1">
        <v>4.171898110858649</v>
      </c>
      <c r="K140">
        <v>0.26855335785058826</v>
      </c>
      <c r="M140" s="13">
        <v>0.27297944478501585</v>
      </c>
      <c r="P140">
        <f t="shared" si="5"/>
        <v>4.9806362474061165E-3</v>
      </c>
    </row>
    <row r="141" spans="1:16" x14ac:dyDescent="0.2">
      <c r="A141" s="6">
        <v>37746</v>
      </c>
      <c r="B141">
        <v>0.19885870894751978</v>
      </c>
      <c r="H141">
        <v>0</v>
      </c>
      <c r="I141" s="1">
        <v>4.7589621006800256</v>
      </c>
      <c r="K141">
        <v>0.29954332769692565</v>
      </c>
      <c r="M141" s="13">
        <v>0.27135389426881251</v>
      </c>
      <c r="P141">
        <f t="shared" si="5"/>
        <v>1.0137392452713213E-2</v>
      </c>
    </row>
    <row r="142" spans="1:16" x14ac:dyDescent="0.2">
      <c r="A142" s="6">
        <v>37747</v>
      </c>
      <c r="B142">
        <v>0.17844518970431983</v>
      </c>
      <c r="H142">
        <v>1.6000000000000003</v>
      </c>
      <c r="I142" s="1">
        <v>4.2629316095521563</v>
      </c>
      <c r="K142">
        <v>0.25403557409948546</v>
      </c>
      <c r="M142" s="13">
        <v>0.2697069418699245</v>
      </c>
      <c r="P142">
        <f t="shared" si="5"/>
        <v>5.7139062130088999E-3</v>
      </c>
    </row>
    <row r="143" spans="1:16" x14ac:dyDescent="0.2">
      <c r="A143" s="6">
        <v>37748</v>
      </c>
      <c r="B143"/>
      <c r="H143">
        <v>0</v>
      </c>
      <c r="I143" s="1">
        <v>4.890637681387866</v>
      </c>
      <c r="K143">
        <v>0.418259206636312</v>
      </c>
      <c r="M143" s="13">
        <v>0.27127943885117978</v>
      </c>
    </row>
    <row r="144" spans="1:16" x14ac:dyDescent="0.2">
      <c r="A144" s="6">
        <v>37749</v>
      </c>
      <c r="B144">
        <v>0.13958861398271991</v>
      </c>
      <c r="H144">
        <v>0</v>
      </c>
      <c r="I144" s="1">
        <v>5.1275630823360521</v>
      </c>
      <c r="K144">
        <v>0.23887269898439428</v>
      </c>
      <c r="M144" s="13">
        <v>0.26690094732555331</v>
      </c>
      <c r="P144">
        <f t="shared" si="5"/>
        <v>9.8573295346197024E-3</v>
      </c>
    </row>
    <row r="145" spans="1:16" x14ac:dyDescent="0.2">
      <c r="A145" s="6">
        <v>37750</v>
      </c>
      <c r="B145">
        <v>0.14287549006944</v>
      </c>
      <c r="H145">
        <v>0</v>
      </c>
      <c r="I145" s="1">
        <v>6.3001466033490168</v>
      </c>
      <c r="K145">
        <v>0.25532869996797425</v>
      </c>
      <c r="M145" s="13">
        <v>0.26543926572003002</v>
      </c>
      <c r="P145">
        <f t="shared" si="5"/>
        <v>1.2645724416483801E-2</v>
      </c>
    </row>
    <row r="146" spans="1:16" x14ac:dyDescent="0.2">
      <c r="A146" s="6">
        <v>37751</v>
      </c>
      <c r="B146">
        <v>0.12227116122143998</v>
      </c>
      <c r="H146">
        <v>0</v>
      </c>
      <c r="I146" s="1">
        <v>5.5596061399407812</v>
      </c>
      <c r="K146">
        <v>0.21747036246538687</v>
      </c>
      <c r="M146" s="13">
        <v>0.26357766200242499</v>
      </c>
      <c r="P146">
        <f t="shared" si="5"/>
        <v>9.0628879174854994E-3</v>
      </c>
    </row>
    <row r="147" spans="1:16" x14ac:dyDescent="0.2">
      <c r="A147" s="6">
        <v>37752</v>
      </c>
      <c r="B147">
        <v>6.9917986414079938E-2</v>
      </c>
      <c r="H147">
        <v>0</v>
      </c>
      <c r="I147" s="1">
        <v>6.3311396334129295</v>
      </c>
      <c r="K147">
        <v>0.21974913485450534</v>
      </c>
      <c r="M147" s="13">
        <v>0.26199065285919998</v>
      </c>
      <c r="P147">
        <f t="shared" si="5"/>
        <v>2.2449373042976787E-2</v>
      </c>
    </row>
    <row r="148" spans="1:16" x14ac:dyDescent="0.2">
      <c r="A148" s="6">
        <v>37753</v>
      </c>
      <c r="B148">
        <v>0.13302371005631985</v>
      </c>
      <c r="H148">
        <v>0</v>
      </c>
      <c r="I148" s="1">
        <v>6.2950621922250143</v>
      </c>
      <c r="K148">
        <v>0.19857582219423478</v>
      </c>
      <c r="M148" s="13">
        <v>0.26029887554900072</v>
      </c>
      <c r="P148">
        <f t="shared" si="5"/>
        <v>4.2970794057417732E-3</v>
      </c>
    </row>
    <row r="149" spans="1:16" x14ac:dyDescent="0.2">
      <c r="A149" s="6">
        <v>37754</v>
      </c>
      <c r="B149">
        <v>0.13408722294624006</v>
      </c>
      <c r="H149">
        <v>0</v>
      </c>
      <c r="I149" s="1">
        <v>6.2606532210462831</v>
      </c>
      <c r="K149">
        <v>0.1759014783120561</v>
      </c>
      <c r="M149" s="13">
        <v>0.25850591182364535</v>
      </c>
      <c r="P149">
        <f t="shared" si="5"/>
        <v>1.7484319517976753E-3</v>
      </c>
    </row>
    <row r="150" spans="1:16" x14ac:dyDescent="0.2">
      <c r="A150" s="6">
        <v>37755</v>
      </c>
      <c r="B150"/>
      <c r="H150">
        <v>2.6</v>
      </c>
      <c r="I150" s="1">
        <v>5.9552673360804036</v>
      </c>
      <c r="K150">
        <v>0.16929251529127604</v>
      </c>
      <c r="M150" s="13">
        <v>0.25702733886802503</v>
      </c>
    </row>
    <row r="151" spans="1:16" x14ac:dyDescent="0.2">
      <c r="A151" s="6">
        <v>37756</v>
      </c>
      <c r="B151"/>
      <c r="H151">
        <v>0</v>
      </c>
      <c r="I151" s="1">
        <v>7.2710917209330219</v>
      </c>
      <c r="K151">
        <v>0.43534702526826208</v>
      </c>
      <c r="M151" s="13">
        <v>0.26053982307755846</v>
      </c>
    </row>
    <row r="152" spans="1:16" x14ac:dyDescent="0.2">
      <c r="A152" s="6">
        <v>37757</v>
      </c>
      <c r="B152">
        <v>0.16965481896576023</v>
      </c>
      <c r="H152">
        <v>0</v>
      </c>
      <c r="I152" s="1">
        <v>5.4292418442497077</v>
      </c>
      <c r="K152">
        <v>0.11920414022878414</v>
      </c>
      <c r="M152" s="13">
        <v>0.25454999521284705</v>
      </c>
      <c r="P152">
        <f t="shared" si="5"/>
        <v>2.5452709850215713E-3</v>
      </c>
    </row>
    <row r="153" spans="1:16" x14ac:dyDescent="0.2">
      <c r="A153" s="6">
        <v>37758</v>
      </c>
      <c r="B153">
        <v>9.8932697110080084E-2</v>
      </c>
      <c r="H153">
        <v>0</v>
      </c>
      <c r="I153" s="1">
        <v>5.9401107567188269</v>
      </c>
      <c r="K153">
        <v>0.10946126970609638</v>
      </c>
      <c r="M153" s="13">
        <v>0.25368271474712989</v>
      </c>
      <c r="P153">
        <f t="shared" si="5"/>
        <v>1.1085084090958523E-4</v>
      </c>
    </row>
    <row r="154" spans="1:16" x14ac:dyDescent="0.2">
      <c r="A154" s="6">
        <v>37759</v>
      </c>
      <c r="B154">
        <v>0.15477173838432021</v>
      </c>
      <c r="H154">
        <v>0</v>
      </c>
      <c r="I154" s="1">
        <v>6.1160975012093761</v>
      </c>
      <c r="K154">
        <v>0.10156290936936928</v>
      </c>
      <c r="M154" s="13">
        <v>0.25277502115747902</v>
      </c>
      <c r="P154">
        <f t="shared" si="5"/>
        <v>2.8311794851422836E-3</v>
      </c>
    </row>
    <row r="155" spans="1:16" x14ac:dyDescent="0.2">
      <c r="A155" s="6">
        <v>37760</v>
      </c>
      <c r="B155">
        <v>9.1750406800320233E-2</v>
      </c>
      <c r="C155">
        <v>0.10314180929095336</v>
      </c>
      <c r="D155">
        <v>0.150487329434698</v>
      </c>
      <c r="E155">
        <v>0.175635558435947</v>
      </c>
      <c r="F155">
        <v>0.20230971128608899</v>
      </c>
      <c r="G155">
        <v>0.23520627620722298</v>
      </c>
      <c r="H155">
        <v>0</v>
      </c>
      <c r="I155" s="1">
        <v>5.3930215069581289</v>
      </c>
      <c r="J155">
        <v>0.22</v>
      </c>
      <c r="K155">
        <v>7.8680234337517474E-2</v>
      </c>
      <c r="M155" s="13">
        <v>0.25186416651745869</v>
      </c>
      <c r="N155">
        <f>(5*C155+5*0.2+10*0.22+10*0.22+20*G155+0.25*20+0.2*20)/(5+5+10+10+20+20+20)</f>
        <v>0.21799816189554697</v>
      </c>
      <c r="O155">
        <f t="shared" si="6"/>
        <v>1.0153251078523352E-3</v>
      </c>
      <c r="P155">
        <f t="shared" si="5"/>
        <v>1.7082940820740755E-4</v>
      </c>
    </row>
    <row r="156" spans="1:16" x14ac:dyDescent="0.2">
      <c r="A156" s="6">
        <v>37761</v>
      </c>
      <c r="B156"/>
      <c r="H156">
        <v>0</v>
      </c>
      <c r="I156" s="1">
        <v>6.9981242049830286</v>
      </c>
      <c r="K156">
        <v>9.1663037752524629E-2</v>
      </c>
      <c r="M156" s="13">
        <v>0.25109587231099306</v>
      </c>
    </row>
    <row r="157" spans="1:16" x14ac:dyDescent="0.2">
      <c r="K157">
        <v>9.8030609014099587E-2</v>
      </c>
      <c r="M157" s="13">
        <v>0.2500858405690346</v>
      </c>
    </row>
    <row r="158" spans="1:16" x14ac:dyDescent="0.2">
      <c r="B158"/>
      <c r="K158">
        <v>7.9711157846984043E-2</v>
      </c>
      <c r="M158" s="13">
        <v>0.24889430142658683</v>
      </c>
    </row>
    <row r="159" spans="1:16" x14ac:dyDescent="0.2">
      <c r="B159"/>
      <c r="K159">
        <v>7.4031401801782568E-2</v>
      </c>
      <c r="M159" s="13">
        <v>0.24776934417207705</v>
      </c>
    </row>
    <row r="160" spans="1:16" x14ac:dyDescent="0.2">
      <c r="K160">
        <v>6.4721993943479633E-2</v>
      </c>
      <c r="M160" s="13">
        <v>0.24670952626154025</v>
      </c>
    </row>
    <row r="161" spans="11:13" x14ac:dyDescent="0.2">
      <c r="K161">
        <v>6.2359765564584696E-2</v>
      </c>
      <c r="M161" s="13">
        <v>0.24577167200532204</v>
      </c>
    </row>
    <row r="162" spans="11:13" x14ac:dyDescent="0.2">
      <c r="K162">
        <v>6.2266172521847234E-2</v>
      </c>
      <c r="M162" s="13">
        <v>0.24487129558598575</v>
      </c>
    </row>
    <row r="163" spans="11:13" x14ac:dyDescent="0.2">
      <c r="K163">
        <v>5.5539659003272984E-2</v>
      </c>
      <c r="M163" s="13">
        <v>0.24388521770980479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1"/>
  <sheetViews>
    <sheetView topLeftCell="C1" zoomScaleNormal="100" workbookViewId="0">
      <pane ySplit="1" topLeftCell="A2" activePane="bottomLeft" state="frozen"/>
      <selection pane="bottomLeft" activeCell="P1" sqref="P1:Q2"/>
    </sheetView>
  </sheetViews>
  <sheetFormatPr baseColWidth="10" defaultRowHeight="15" x14ac:dyDescent="0.2"/>
  <cols>
    <col min="1" max="1" width="14" customWidth="1"/>
    <col min="2" max="2" width="14.5" style="3" customWidth="1"/>
    <col min="4" max="4" width="9.1640625"/>
    <col min="5" max="5" width="9.1640625" customWidth="1"/>
    <col min="6" max="8" width="9.1640625"/>
  </cols>
  <sheetData>
    <row r="1" spans="1:17" x14ac:dyDescent="0.2">
      <c r="A1" s="8" t="s">
        <v>18</v>
      </c>
      <c r="B1" s="8" t="s">
        <v>19</v>
      </c>
      <c r="C1" s="8"/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0</v>
      </c>
      <c r="J1" s="8" t="s">
        <v>29</v>
      </c>
      <c r="K1" s="12" t="s">
        <v>23</v>
      </c>
      <c r="L1" s="9" t="s">
        <v>26</v>
      </c>
      <c r="M1" s="14" t="s">
        <v>24</v>
      </c>
      <c r="N1" s="9" t="s">
        <v>27</v>
      </c>
      <c r="P1" s="15" t="s">
        <v>30</v>
      </c>
      <c r="Q1" s="16" t="s">
        <v>31</v>
      </c>
    </row>
    <row r="2" spans="1:17" x14ac:dyDescent="0.2">
      <c r="A2" s="6">
        <v>37659</v>
      </c>
      <c r="D2" s="5">
        <v>0.14813040000000005</v>
      </c>
      <c r="E2" s="4">
        <v>0.23012944000000005</v>
      </c>
      <c r="F2" s="5">
        <v>0.31610080000000002</v>
      </c>
      <c r="G2" s="5">
        <v>0.1484528</v>
      </c>
      <c r="H2" s="5">
        <v>0.10105999999999998</v>
      </c>
      <c r="I2">
        <v>0</v>
      </c>
      <c r="J2" s="7">
        <f>AVERAGE(D2:H2)</f>
        <v>0.18877468800000002</v>
      </c>
      <c r="K2">
        <v>5.6992937278096602E-2</v>
      </c>
      <c r="L2">
        <f>RSQ(B43:B92,K43:K92)</f>
        <v>0.23547906515835262</v>
      </c>
      <c r="M2" s="13">
        <v>0.28483084604771375</v>
      </c>
      <c r="N2">
        <f>RSQ(J2:J111,M2:M111)</f>
        <v>0.7752918342159083</v>
      </c>
      <c r="O2">
        <f>(M2-J2)^2</f>
        <v>9.226785498887358E-3</v>
      </c>
      <c r="P2">
        <f>SQRT(SUM(O2:O111)/110)</f>
        <v>4.5389682000868757E-2</v>
      </c>
      <c r="Q2">
        <f>SQRT(SUM(P43:P77,P80:P87,P92)/44)</f>
        <v>0.13025103622681955</v>
      </c>
    </row>
    <row r="3" spans="1:17" x14ac:dyDescent="0.2">
      <c r="A3" s="6">
        <v>37660</v>
      </c>
      <c r="D3" s="5">
        <v>0.14200479999999996</v>
      </c>
      <c r="E3" s="4">
        <v>0.22489178333333329</v>
      </c>
      <c r="F3" s="5">
        <v>0.31932480000000002</v>
      </c>
      <c r="G3" s="5">
        <v>0.1516768</v>
      </c>
      <c r="H3" s="5">
        <v>0.10170480000000001</v>
      </c>
      <c r="I3">
        <v>0</v>
      </c>
      <c r="J3" s="7">
        <f t="shared" ref="J3:J66" si="0">AVERAGE(D3:H3)</f>
        <v>0.18792059666666666</v>
      </c>
      <c r="K3">
        <v>2.7108240214435003E-2</v>
      </c>
      <c r="M3" s="13">
        <v>0.27959617544761239</v>
      </c>
      <c r="O3">
        <f t="shared" ref="O3:O66" si="1">(M3-J3)^2</f>
        <v>8.4044117448213874E-3</v>
      </c>
    </row>
    <row r="4" spans="1:17" x14ac:dyDescent="0.2">
      <c r="A4" s="6">
        <v>37661</v>
      </c>
      <c r="D4" s="5">
        <v>0.13587920000000001</v>
      </c>
      <c r="E4" s="4">
        <v>0.21719985666666666</v>
      </c>
      <c r="F4" s="5">
        <v>0.31577840000000007</v>
      </c>
      <c r="G4" s="5">
        <v>0.1532888</v>
      </c>
      <c r="H4" s="5">
        <v>0.10202720000000003</v>
      </c>
      <c r="I4">
        <v>0</v>
      </c>
      <c r="J4" s="7">
        <f t="shared" si="0"/>
        <v>0.18483469133333336</v>
      </c>
      <c r="K4">
        <v>5.2554389834318302E-2</v>
      </c>
      <c r="M4" s="13">
        <v>0.27547572457932606</v>
      </c>
      <c r="O4">
        <f t="shared" si="1"/>
        <v>8.2157969079011562E-3</v>
      </c>
    </row>
    <row r="5" spans="1:17" x14ac:dyDescent="0.2">
      <c r="A5" s="6">
        <v>37662</v>
      </c>
      <c r="D5" s="5">
        <v>0.1287864</v>
      </c>
      <c r="E5" s="4">
        <v>0.21232892999999997</v>
      </c>
      <c r="F5" s="5">
        <v>0.31319920000000007</v>
      </c>
      <c r="G5" s="5">
        <v>0.154256</v>
      </c>
      <c r="H5" s="5">
        <v>0.10170480000000001</v>
      </c>
      <c r="I5">
        <v>0</v>
      </c>
      <c r="J5" s="7">
        <f t="shared" si="0"/>
        <v>0.18205506599999999</v>
      </c>
      <c r="K5">
        <v>6.5069640780240273E-2</v>
      </c>
      <c r="M5" s="13">
        <v>0.27095318506258037</v>
      </c>
      <c r="O5">
        <f t="shared" si="1"/>
        <v>7.9028755728647176E-3</v>
      </c>
    </row>
    <row r="6" spans="1:17" x14ac:dyDescent="0.2">
      <c r="A6" s="6">
        <v>37663</v>
      </c>
      <c r="D6" s="5">
        <v>0.12459520000000002</v>
      </c>
      <c r="E6" s="4">
        <v>0.20978062666666661</v>
      </c>
      <c r="F6" s="5">
        <v>0.31610080000000002</v>
      </c>
      <c r="G6" s="5">
        <v>0.15748000000000001</v>
      </c>
      <c r="H6" s="5">
        <v>0.10170480000000001</v>
      </c>
      <c r="I6">
        <v>0</v>
      </c>
      <c r="J6" s="7">
        <f t="shared" si="0"/>
        <v>0.18193228533333333</v>
      </c>
      <c r="K6">
        <v>5.3662365116148747E-2</v>
      </c>
      <c r="M6" s="13">
        <v>0.26640891398768629</v>
      </c>
      <c r="O6">
        <f t="shared" si="1"/>
        <v>7.1363007888054471E-3</v>
      </c>
    </row>
    <row r="7" spans="1:17" x14ac:dyDescent="0.2">
      <c r="A7" s="6">
        <v>37664</v>
      </c>
      <c r="D7" s="5">
        <v>0.1200816</v>
      </c>
      <c r="E7" s="4">
        <v>0.20783413666666672</v>
      </c>
      <c r="F7" s="5">
        <v>0.31771280000000002</v>
      </c>
      <c r="G7" s="5">
        <v>0.16102640000000004</v>
      </c>
      <c r="H7" s="5">
        <v>0.10202720000000003</v>
      </c>
      <c r="I7">
        <v>0</v>
      </c>
      <c r="J7" s="7">
        <f t="shared" si="0"/>
        <v>0.18173642733333334</v>
      </c>
      <c r="K7">
        <v>5.6635968127425607E-2</v>
      </c>
      <c r="M7" s="13">
        <v>0.26244013058814225</v>
      </c>
      <c r="O7">
        <f t="shared" si="1"/>
        <v>6.5130877190402543E-3</v>
      </c>
    </row>
    <row r="8" spans="1:17" x14ac:dyDescent="0.2">
      <c r="A8" s="6">
        <v>37665</v>
      </c>
      <c r="D8" s="5">
        <v>0.11556800000000006</v>
      </c>
      <c r="E8" s="4">
        <v>0.20415743333333336</v>
      </c>
      <c r="F8" s="5">
        <v>0.32029200000000002</v>
      </c>
      <c r="G8" s="5">
        <v>0.16489520000000002</v>
      </c>
      <c r="H8" s="5">
        <v>0.10267199999999999</v>
      </c>
      <c r="I8">
        <v>0</v>
      </c>
      <c r="J8" s="7">
        <f t="shared" si="0"/>
        <v>0.18151692666666669</v>
      </c>
      <c r="K8">
        <v>5.1521080059618793E-2</v>
      </c>
      <c r="M8" s="13">
        <v>0.25862965504607421</v>
      </c>
      <c r="O8">
        <f t="shared" si="1"/>
        <v>5.9463728781162829E-3</v>
      </c>
    </row>
    <row r="9" spans="1:17" x14ac:dyDescent="0.2">
      <c r="A9" s="6">
        <v>37666</v>
      </c>
      <c r="D9" s="5">
        <v>0.11234400000000004</v>
      </c>
      <c r="E9" s="4">
        <v>0.19648431333333338</v>
      </c>
      <c r="F9" s="5">
        <v>0.31867999999999996</v>
      </c>
      <c r="G9" s="5">
        <v>0.16779680000000002</v>
      </c>
      <c r="H9" s="5">
        <v>0.1029944</v>
      </c>
      <c r="I9">
        <v>0</v>
      </c>
      <c r="J9" s="7">
        <f t="shared" si="0"/>
        <v>0.1796599026666667</v>
      </c>
      <c r="K9">
        <v>2.4768288185319648E-2</v>
      </c>
      <c r="M9" s="13">
        <v>0.25527632973260456</v>
      </c>
      <c r="O9">
        <f t="shared" si="1"/>
        <v>5.7178440422182989E-3</v>
      </c>
    </row>
    <row r="10" spans="1:17" x14ac:dyDescent="0.2">
      <c r="A10" s="6">
        <v>37667</v>
      </c>
      <c r="D10" s="5">
        <v>0.1100872</v>
      </c>
      <c r="E10" s="4">
        <v>0.18974212333333337</v>
      </c>
      <c r="F10" s="5">
        <v>0.3077184</v>
      </c>
      <c r="G10" s="5">
        <v>0.16650720000000002</v>
      </c>
      <c r="H10" s="5">
        <v>0.10331680000000003</v>
      </c>
      <c r="I10">
        <v>8.4</v>
      </c>
      <c r="J10" s="7">
        <f t="shared" si="0"/>
        <v>0.17547434466666667</v>
      </c>
      <c r="K10">
        <v>1.2829135157488757E-2</v>
      </c>
      <c r="M10" s="13">
        <v>0.25284878816273021</v>
      </c>
      <c r="O10">
        <f t="shared" si="1"/>
        <v>5.9868045063255293E-3</v>
      </c>
    </row>
    <row r="11" spans="1:17" x14ac:dyDescent="0.2">
      <c r="A11" s="6">
        <v>37668</v>
      </c>
      <c r="D11" s="5">
        <v>0.11363360000000004</v>
      </c>
      <c r="E11" s="4">
        <v>0.18983615666666664</v>
      </c>
      <c r="F11" s="5">
        <v>0.29998079999999999</v>
      </c>
      <c r="G11" s="5">
        <v>0.16489520000000002</v>
      </c>
      <c r="H11" s="5">
        <v>0.1029944</v>
      </c>
      <c r="I11">
        <v>0</v>
      </c>
      <c r="J11" s="7">
        <f t="shared" si="0"/>
        <v>0.17426803133333335</v>
      </c>
      <c r="K11">
        <v>0.1354257844193463</v>
      </c>
      <c r="M11" s="13">
        <v>0.27381301043927048</v>
      </c>
      <c r="O11">
        <f t="shared" si="1"/>
        <v>9.9092028652014597E-3</v>
      </c>
    </row>
    <row r="12" spans="1:17" x14ac:dyDescent="0.2">
      <c r="A12" s="6">
        <v>37669</v>
      </c>
      <c r="D12" s="5">
        <v>0.11105440000000005</v>
      </c>
      <c r="E12" s="4">
        <v>0.18842565666666664</v>
      </c>
      <c r="F12" s="5">
        <v>0.29546719999999999</v>
      </c>
      <c r="G12" s="5">
        <v>0.16489520000000002</v>
      </c>
      <c r="H12" s="5">
        <v>0.10234959999999997</v>
      </c>
      <c r="I12">
        <v>0</v>
      </c>
      <c r="J12" s="7">
        <f t="shared" si="0"/>
        <v>0.17243841133333332</v>
      </c>
      <c r="K12">
        <v>4.4901767213621047E-2</v>
      </c>
      <c r="M12" s="13">
        <v>0.26787049511944278</v>
      </c>
      <c r="O12">
        <f t="shared" si="1"/>
        <v>9.1072826157590162E-3</v>
      </c>
    </row>
    <row r="13" spans="1:17" x14ac:dyDescent="0.2">
      <c r="A13" s="6">
        <v>37670</v>
      </c>
      <c r="D13" s="5">
        <v>0.10912000000000002</v>
      </c>
      <c r="E13" s="4">
        <v>0.18911210000000001</v>
      </c>
      <c r="F13" s="5">
        <v>0.29869119999999999</v>
      </c>
      <c r="G13" s="5">
        <v>0.16682960000000005</v>
      </c>
      <c r="H13" s="5">
        <v>0.10202720000000003</v>
      </c>
      <c r="I13">
        <v>0</v>
      </c>
      <c r="J13" s="7">
        <f t="shared" si="0"/>
        <v>0.17315602000000002</v>
      </c>
      <c r="K13">
        <v>5.4464253395326956E-2</v>
      </c>
      <c r="M13" s="13">
        <v>0.26461333630887784</v>
      </c>
      <c r="O13">
        <f t="shared" si="1"/>
        <v>8.3644407064221299E-3</v>
      </c>
    </row>
    <row r="14" spans="1:17" x14ac:dyDescent="0.2">
      <c r="A14" s="6">
        <v>37671</v>
      </c>
      <c r="D14" s="5">
        <v>0.105896</v>
      </c>
      <c r="E14" s="4">
        <v>0.18068671333333344</v>
      </c>
      <c r="F14" s="5">
        <v>0.30255999999999994</v>
      </c>
      <c r="G14" s="5">
        <v>0.17069840000000003</v>
      </c>
      <c r="H14" s="5">
        <v>0.10234959999999997</v>
      </c>
      <c r="I14">
        <v>10.8</v>
      </c>
      <c r="J14" s="7">
        <f t="shared" si="0"/>
        <v>0.17243814266666666</v>
      </c>
      <c r="K14">
        <v>2.3282491015912836E-2</v>
      </c>
      <c r="M14" s="13">
        <v>0.26133132056966196</v>
      </c>
      <c r="O14">
        <f t="shared" si="1"/>
        <v>7.9019970776935729E-3</v>
      </c>
    </row>
    <row r="15" spans="1:17" x14ac:dyDescent="0.2">
      <c r="A15" s="6">
        <v>37672</v>
      </c>
      <c r="D15" s="5">
        <v>0.12685199999999999</v>
      </c>
      <c r="E15" s="4">
        <v>0.25249056666666664</v>
      </c>
      <c r="F15" s="5">
        <v>0.28998639999999998</v>
      </c>
      <c r="G15" s="5">
        <v>0.167152</v>
      </c>
      <c r="H15" s="5">
        <v>0.10234959999999997</v>
      </c>
      <c r="I15">
        <v>0.40000000000000008</v>
      </c>
      <c r="J15" s="7">
        <f t="shared" si="0"/>
        <v>0.18776611333333332</v>
      </c>
      <c r="K15">
        <v>3.3711975382457279E-2</v>
      </c>
      <c r="M15" s="13">
        <v>0.28518069372986177</v>
      </c>
      <c r="O15">
        <f t="shared" si="1"/>
        <v>9.4896004738317056E-3</v>
      </c>
    </row>
    <row r="16" spans="1:17" x14ac:dyDescent="0.2">
      <c r="A16" s="6">
        <v>37673</v>
      </c>
      <c r="D16" s="5">
        <v>0.32061440000000002</v>
      </c>
      <c r="E16" s="4">
        <v>0.28714184999999987</v>
      </c>
      <c r="F16" s="5">
        <v>0.42088080000000005</v>
      </c>
      <c r="G16" s="5">
        <v>0.24065920000000002</v>
      </c>
      <c r="H16" s="5">
        <v>0.17843599999999998</v>
      </c>
      <c r="I16">
        <v>30</v>
      </c>
      <c r="J16" s="7">
        <f t="shared" si="0"/>
        <v>0.28954645000000001</v>
      </c>
      <c r="K16">
        <v>0.14004345638126039</v>
      </c>
      <c r="M16" s="13">
        <v>0.28301759384366748</v>
      </c>
      <c r="O16">
        <f t="shared" si="1"/>
        <v>4.2625962710081175E-5</v>
      </c>
    </row>
    <row r="17" spans="1:15" x14ac:dyDescent="0.2">
      <c r="A17" s="6">
        <v>37674</v>
      </c>
      <c r="D17" s="5">
        <v>0.31416639999999996</v>
      </c>
      <c r="E17" s="4">
        <v>0.27671355333333331</v>
      </c>
      <c r="F17" s="5">
        <v>0.40347120000000003</v>
      </c>
      <c r="G17" s="5">
        <v>0.29740159999999999</v>
      </c>
      <c r="H17" s="5">
        <v>0.20197120000000002</v>
      </c>
      <c r="I17">
        <v>0</v>
      </c>
      <c r="J17" s="7">
        <f t="shared" si="0"/>
        <v>0.29874479066666665</v>
      </c>
      <c r="K17">
        <v>9.975545897740358E-2</v>
      </c>
      <c r="M17" s="13">
        <v>0.32573809794142961</v>
      </c>
      <c r="O17">
        <f t="shared" si="1"/>
        <v>7.286386376297708E-4</v>
      </c>
    </row>
    <row r="18" spans="1:15" x14ac:dyDescent="0.2">
      <c r="A18" s="6">
        <v>37675</v>
      </c>
      <c r="D18" s="5">
        <v>0.3032048</v>
      </c>
      <c r="E18" s="4">
        <v>0.26546716666666664</v>
      </c>
      <c r="F18" s="5">
        <v>0.39637840000000013</v>
      </c>
      <c r="G18" s="5">
        <v>0.34769599999999995</v>
      </c>
      <c r="H18" s="5">
        <v>0.20938640000000003</v>
      </c>
      <c r="I18">
        <v>0</v>
      </c>
      <c r="J18" s="7">
        <f t="shared" si="0"/>
        <v>0.30442655333333335</v>
      </c>
      <c r="K18">
        <v>0.11015052359017279</v>
      </c>
      <c r="M18" s="13">
        <v>0.31670333203934853</v>
      </c>
      <c r="O18">
        <f t="shared" si="1"/>
        <v>1.5071929539646774E-4</v>
      </c>
    </row>
    <row r="19" spans="1:15" x14ac:dyDescent="0.2">
      <c r="A19" s="6">
        <v>37676</v>
      </c>
      <c r="D19" s="5">
        <v>0.28805200000000003</v>
      </c>
      <c r="E19" s="4">
        <v>0.25149381333333337</v>
      </c>
      <c r="F19" s="5">
        <v>0.38960800000000007</v>
      </c>
      <c r="G19" s="5">
        <v>0.35962479999999997</v>
      </c>
      <c r="H19" s="5">
        <v>0.21293280000000006</v>
      </c>
      <c r="I19">
        <v>0</v>
      </c>
      <c r="J19" s="7">
        <f t="shared" si="0"/>
        <v>0.30034228266666674</v>
      </c>
      <c r="K19">
        <v>5.0232274144870095E-2</v>
      </c>
      <c r="M19" s="13">
        <v>0.31053469158788699</v>
      </c>
      <c r="O19">
        <f t="shared" si="1"/>
        <v>1.038851996173702E-4</v>
      </c>
    </row>
    <row r="20" spans="1:15" x14ac:dyDescent="0.2">
      <c r="A20" s="6">
        <v>37677</v>
      </c>
      <c r="D20" s="5">
        <v>0.27773520000000002</v>
      </c>
      <c r="E20" s="4">
        <v>0.24476102666666669</v>
      </c>
      <c r="F20" s="5">
        <v>0.38122559999999994</v>
      </c>
      <c r="G20" s="5">
        <v>0.35897999999999997</v>
      </c>
      <c r="H20" s="5">
        <v>0.21390000000000001</v>
      </c>
      <c r="I20">
        <v>5</v>
      </c>
      <c r="J20" s="7">
        <f t="shared" si="0"/>
        <v>0.29532036533333328</v>
      </c>
      <c r="K20">
        <v>6.6234812886745958E-2</v>
      </c>
      <c r="M20" s="13">
        <v>0.3065386128986336</v>
      </c>
      <c r="O20">
        <f t="shared" si="1"/>
        <v>1.2584907843636659E-4</v>
      </c>
    </row>
    <row r="21" spans="1:15" x14ac:dyDescent="0.2">
      <c r="A21" s="6">
        <v>37678</v>
      </c>
      <c r="D21" s="5">
        <v>0.27870240000000007</v>
      </c>
      <c r="E21" s="4">
        <v>0.26257093999999997</v>
      </c>
      <c r="F21" s="5">
        <v>0.37638959999999999</v>
      </c>
      <c r="G21" s="5">
        <v>0.35704560000000002</v>
      </c>
      <c r="H21" s="5">
        <v>0.21518960000000004</v>
      </c>
      <c r="I21">
        <v>8.8000000000000007</v>
      </c>
      <c r="J21" s="7">
        <f t="shared" si="0"/>
        <v>0.297979628</v>
      </c>
      <c r="K21">
        <v>0.2089162083170337</v>
      </c>
      <c r="M21" s="13">
        <v>0.31302000089125948</v>
      </c>
      <c r="O21">
        <f t="shared" si="1"/>
        <v>2.2621281670813303E-4</v>
      </c>
    </row>
    <row r="22" spans="1:15" x14ac:dyDescent="0.2">
      <c r="A22" s="6">
        <v>37679</v>
      </c>
      <c r="D22" s="5">
        <v>0.28418319999999997</v>
      </c>
      <c r="E22" s="4">
        <v>0.25330865666666658</v>
      </c>
      <c r="F22" s="5">
        <v>0.38316</v>
      </c>
      <c r="G22" s="5">
        <v>0.37058639999999998</v>
      </c>
      <c r="H22" s="5">
        <v>0.21647920000000004</v>
      </c>
      <c r="I22">
        <v>0</v>
      </c>
      <c r="J22" s="7">
        <f t="shared" si="0"/>
        <v>0.3015434913333333</v>
      </c>
      <c r="K22">
        <v>0.26504329376626479</v>
      </c>
      <c r="M22" s="13">
        <v>0.32459402654763136</v>
      </c>
      <c r="O22">
        <f t="shared" si="1"/>
        <v>5.3132717366559498E-4</v>
      </c>
    </row>
    <row r="23" spans="1:15" x14ac:dyDescent="0.2">
      <c r="A23" s="6">
        <v>37680</v>
      </c>
      <c r="D23" s="5">
        <v>0.26064799999999999</v>
      </c>
      <c r="E23" s="4">
        <v>0.23542351666666661</v>
      </c>
      <c r="F23" s="5">
        <v>0.37058639999999998</v>
      </c>
      <c r="G23" s="5">
        <v>0.36961920000000004</v>
      </c>
      <c r="H23" s="5">
        <v>0.21809119999999996</v>
      </c>
      <c r="I23">
        <v>0</v>
      </c>
      <c r="J23" s="7">
        <f t="shared" si="0"/>
        <v>0.29087366333333331</v>
      </c>
      <c r="K23">
        <v>0.11228262040569445</v>
      </c>
      <c r="M23" s="13">
        <v>0.31698486558686007</v>
      </c>
      <c r="O23">
        <f t="shared" si="1"/>
        <v>6.8179488312458073E-4</v>
      </c>
    </row>
    <row r="24" spans="1:15" x14ac:dyDescent="0.2">
      <c r="A24" s="6">
        <v>37681</v>
      </c>
      <c r="D24" s="5">
        <v>0.244528</v>
      </c>
      <c r="E24" s="4">
        <v>0.22817354666666659</v>
      </c>
      <c r="F24" s="5">
        <v>0.36478319999999997</v>
      </c>
      <c r="G24" s="5">
        <v>0.36413840000000008</v>
      </c>
      <c r="H24" s="5">
        <v>0.21776880000000001</v>
      </c>
      <c r="I24">
        <v>0</v>
      </c>
      <c r="J24" s="7">
        <f t="shared" si="0"/>
        <v>0.28387838933333331</v>
      </c>
      <c r="K24">
        <v>9.0187303585992404E-2</v>
      </c>
      <c r="M24" s="13">
        <v>0.31205526130860212</v>
      </c>
      <c r="O24">
        <f t="shared" si="1"/>
        <v>7.9393611431068838E-4</v>
      </c>
    </row>
    <row r="25" spans="1:15" x14ac:dyDescent="0.2">
      <c r="A25" s="6">
        <v>37682</v>
      </c>
      <c r="D25" s="5">
        <v>0.23904720000000002</v>
      </c>
      <c r="E25" s="4">
        <v>0.22062267000000005</v>
      </c>
      <c r="F25" s="5">
        <v>0.36704000000000009</v>
      </c>
      <c r="G25" s="5">
        <v>0.36639520000000003</v>
      </c>
      <c r="H25" s="5">
        <v>0.21905840000000001</v>
      </c>
      <c r="I25">
        <v>0</v>
      </c>
      <c r="J25" s="7">
        <f t="shared" si="0"/>
        <v>0.28243269400000004</v>
      </c>
      <c r="K25">
        <v>0.10358964453540913</v>
      </c>
      <c r="M25" s="13">
        <v>0.3074634874684658</v>
      </c>
      <c r="O25">
        <f t="shared" si="1"/>
        <v>6.2654062166098829E-4</v>
      </c>
    </row>
    <row r="26" spans="1:15" x14ac:dyDescent="0.2">
      <c r="A26" s="6">
        <v>37683</v>
      </c>
      <c r="D26" s="5">
        <v>0.2287304</v>
      </c>
      <c r="E26" s="4">
        <v>0.20966778666666663</v>
      </c>
      <c r="F26" s="5">
        <v>0.36704000000000009</v>
      </c>
      <c r="G26" s="5">
        <v>0.36671760000000009</v>
      </c>
      <c r="H26" s="5">
        <v>0.22163759999999999</v>
      </c>
      <c r="I26">
        <v>0</v>
      </c>
      <c r="J26" s="7">
        <f t="shared" si="0"/>
        <v>0.27875867733333337</v>
      </c>
      <c r="K26">
        <v>0.10743895731186373</v>
      </c>
      <c r="M26" s="13">
        <v>0.30278748804048988</v>
      </c>
      <c r="O26">
        <f t="shared" si="1"/>
        <v>5.7738374400035937E-4</v>
      </c>
    </row>
    <row r="27" spans="1:15" x14ac:dyDescent="0.2">
      <c r="A27" s="6">
        <v>37684</v>
      </c>
      <c r="D27" s="5">
        <v>0.21776880000000001</v>
      </c>
      <c r="E27" s="4">
        <v>0.20241781666666667</v>
      </c>
      <c r="F27" s="5">
        <v>0.36478319999999997</v>
      </c>
      <c r="G27" s="5">
        <v>0.36446080000000008</v>
      </c>
      <c r="H27" s="5">
        <v>0.22292719999999999</v>
      </c>
      <c r="I27">
        <v>0</v>
      </c>
      <c r="J27" s="7">
        <f t="shared" si="0"/>
        <v>0.27447156333333333</v>
      </c>
      <c r="K27">
        <v>8.5972377880040862E-2</v>
      </c>
      <c r="M27" s="13">
        <v>0.29930452727108103</v>
      </c>
      <c r="O27">
        <f t="shared" si="1"/>
        <v>6.1667609793347765E-4</v>
      </c>
    </row>
    <row r="28" spans="1:15" x14ac:dyDescent="0.2">
      <c r="A28" s="6">
        <v>37685</v>
      </c>
      <c r="D28" s="5">
        <v>0.21551199999999998</v>
      </c>
      <c r="E28" s="4">
        <v>0.1943967733333333</v>
      </c>
      <c r="F28" s="5">
        <v>0.36639520000000003</v>
      </c>
      <c r="G28" s="5">
        <v>0.36607280000000003</v>
      </c>
      <c r="H28" s="5">
        <v>0.22486160000000002</v>
      </c>
      <c r="I28">
        <v>0</v>
      </c>
      <c r="J28" s="7">
        <f t="shared" si="0"/>
        <v>0.2734476746666667</v>
      </c>
      <c r="K28">
        <v>9.5890408931014415E-2</v>
      </c>
      <c r="M28" s="13">
        <v>0.29720859677605255</v>
      </c>
      <c r="O28">
        <f t="shared" si="1"/>
        <v>5.6458141948830139E-4</v>
      </c>
    </row>
    <row r="29" spans="1:15" x14ac:dyDescent="0.2">
      <c r="A29" s="6">
        <v>37686</v>
      </c>
      <c r="D29" s="5">
        <v>0.20712960000000005</v>
      </c>
      <c r="E29" s="4">
        <v>0.18373339333333338</v>
      </c>
      <c r="F29" s="5">
        <v>0.36413840000000008</v>
      </c>
      <c r="G29" s="5">
        <v>0.36575040000000003</v>
      </c>
      <c r="H29" s="5">
        <v>0.2274408</v>
      </c>
      <c r="I29">
        <v>0</v>
      </c>
      <c r="J29" s="7">
        <v>0.27604037933333336</v>
      </c>
      <c r="K29">
        <v>9.1880153941530401E-2</v>
      </c>
      <c r="M29" s="13">
        <v>0.29493434361893484</v>
      </c>
      <c r="O29">
        <f t="shared" si="1"/>
        <v>3.5698188642558395E-4</v>
      </c>
    </row>
    <row r="30" spans="1:15" x14ac:dyDescent="0.2">
      <c r="A30" s="6">
        <v>37687</v>
      </c>
      <c r="D30" s="5">
        <v>0.20068160000000002</v>
      </c>
      <c r="E30" s="4">
        <v>0.17389750666666667</v>
      </c>
      <c r="F30" s="5">
        <v>0.36091440000000008</v>
      </c>
      <c r="G30" s="5">
        <v>0.36413840000000008</v>
      </c>
      <c r="H30" s="5">
        <v>0.2287304</v>
      </c>
      <c r="I30">
        <v>0</v>
      </c>
      <c r="J30" s="7">
        <v>0.2739606306666667</v>
      </c>
      <c r="K30">
        <v>9.3852410219002882E-2</v>
      </c>
      <c r="M30" s="13">
        <v>0.29273702176459127</v>
      </c>
      <c r="O30">
        <f t="shared" si="1"/>
        <v>3.5255286266222069E-4</v>
      </c>
    </row>
    <row r="31" spans="1:15" x14ac:dyDescent="0.2">
      <c r="A31" s="6">
        <v>37688</v>
      </c>
      <c r="D31" s="5">
        <v>0.19552320000000006</v>
      </c>
      <c r="E31" s="4">
        <v>0.16539689333333332</v>
      </c>
      <c r="F31" s="5">
        <v>0.35865760000000008</v>
      </c>
      <c r="G31" s="5">
        <v>0.36188160000000008</v>
      </c>
      <c r="H31" s="5">
        <v>0.22969759999999997</v>
      </c>
      <c r="I31">
        <v>0</v>
      </c>
      <c r="J31" s="7">
        <v>0.27207888933333302</v>
      </c>
      <c r="K31">
        <v>6.4039366288423313E-2</v>
      </c>
      <c r="M31" s="13">
        <v>0.2904206914095534</v>
      </c>
      <c r="O31">
        <f t="shared" si="1"/>
        <v>3.3642170340324228E-4</v>
      </c>
    </row>
    <row r="32" spans="1:15" x14ac:dyDescent="0.2">
      <c r="A32" s="6">
        <v>37689</v>
      </c>
      <c r="D32" s="5">
        <v>0.18972000000000006</v>
      </c>
      <c r="E32" s="4">
        <v>0.15806229333333333</v>
      </c>
      <c r="F32" s="5">
        <v>0.35478880000000002</v>
      </c>
      <c r="G32" s="5">
        <v>0.35930239999999997</v>
      </c>
      <c r="H32" s="5">
        <v>0.23066480000000003</v>
      </c>
      <c r="I32">
        <v>0</v>
      </c>
      <c r="J32" s="7">
        <v>0.2698623893333334</v>
      </c>
      <c r="K32">
        <v>9.353992302002978E-2</v>
      </c>
      <c r="M32" s="13">
        <v>0.28864982219583479</v>
      </c>
      <c r="O32">
        <f t="shared" si="1"/>
        <v>3.529676335629974E-4</v>
      </c>
    </row>
    <row r="33" spans="1:16" x14ac:dyDescent="0.2">
      <c r="A33" s="6">
        <v>37690</v>
      </c>
      <c r="D33" s="5">
        <v>0.17908079999999996</v>
      </c>
      <c r="E33" s="4">
        <v>0.15020110666666669</v>
      </c>
      <c r="F33" s="5">
        <v>0.34963040000000006</v>
      </c>
      <c r="G33" s="5">
        <v>0.35704560000000002</v>
      </c>
      <c r="H33" s="5">
        <v>0.23098719999999998</v>
      </c>
      <c r="I33">
        <v>0</v>
      </c>
      <c r="J33" s="7">
        <v>0.26665827066666664</v>
      </c>
      <c r="K33">
        <v>9.3976025053299578E-2</v>
      </c>
      <c r="M33" s="13">
        <v>0.28625040742068381</v>
      </c>
      <c r="O33">
        <f t="shared" si="1"/>
        <v>3.8385182258811025E-4</v>
      </c>
    </row>
    <row r="34" spans="1:16" x14ac:dyDescent="0.2">
      <c r="A34" s="6">
        <v>37691</v>
      </c>
      <c r="D34" s="5">
        <v>0.17553439999999998</v>
      </c>
      <c r="E34" s="4">
        <v>0.14520793666666668</v>
      </c>
      <c r="F34" s="5">
        <v>0.34640640000000006</v>
      </c>
      <c r="G34" s="5">
        <v>0.35382160000000001</v>
      </c>
      <c r="H34" s="5">
        <v>0.23098719999999998</v>
      </c>
      <c r="I34">
        <v>0</v>
      </c>
      <c r="J34" s="7">
        <v>0.26451471366666668</v>
      </c>
      <c r="K34">
        <v>0.12378942247579877</v>
      </c>
      <c r="M34" s="13">
        <v>0.28386564461737923</v>
      </c>
      <c r="O34">
        <f t="shared" si="1"/>
        <v>3.74458528659245E-4</v>
      </c>
    </row>
    <row r="35" spans="1:16" x14ac:dyDescent="0.2">
      <c r="A35" s="6">
        <v>37692</v>
      </c>
      <c r="D35" s="5">
        <v>0.17134320000000006</v>
      </c>
      <c r="E35" s="4">
        <v>0.13890770333333338</v>
      </c>
      <c r="F35" s="5">
        <v>0.3454392</v>
      </c>
      <c r="G35" s="5">
        <v>0.35317679999999996</v>
      </c>
      <c r="H35" s="5">
        <v>0.231632</v>
      </c>
      <c r="I35">
        <v>0</v>
      </c>
      <c r="J35" s="7">
        <v>0.26340109033333337</v>
      </c>
      <c r="K35">
        <v>0.19151082751255491</v>
      </c>
      <c r="M35" s="13">
        <v>0.28036564673920933</v>
      </c>
      <c r="O35">
        <f t="shared" si="1"/>
        <v>2.877961740481472E-4</v>
      </c>
    </row>
    <row r="36" spans="1:16" x14ac:dyDescent="0.2">
      <c r="A36" s="6">
        <v>37693</v>
      </c>
      <c r="D36" s="5">
        <v>0.16134879999999999</v>
      </c>
      <c r="E36" s="4">
        <v>0.25311118666666671</v>
      </c>
      <c r="F36" s="5">
        <v>0.33963599999999999</v>
      </c>
      <c r="G36" s="5">
        <v>0.35092000000000001</v>
      </c>
      <c r="H36" s="5">
        <v>0.23292159999999998</v>
      </c>
      <c r="I36">
        <v>0</v>
      </c>
      <c r="J36" s="7">
        <v>0.27272583866666666</v>
      </c>
      <c r="K36">
        <v>0.11398924408035921</v>
      </c>
      <c r="M36" s="13">
        <v>0.27502612468320792</v>
      </c>
      <c r="O36">
        <f t="shared" si="1"/>
        <v>5.2913157578952257E-6</v>
      </c>
    </row>
    <row r="37" spans="1:16" x14ac:dyDescent="0.2">
      <c r="A37" s="6">
        <v>37694</v>
      </c>
      <c r="D37" s="5">
        <v>0.31384400000000001</v>
      </c>
      <c r="E37" s="4">
        <v>0.35555109999999995</v>
      </c>
      <c r="F37" s="5">
        <v>0.39831280000000008</v>
      </c>
      <c r="G37" s="5">
        <v>0.40540559999999998</v>
      </c>
      <c r="H37" s="5">
        <v>0.34866320000000001</v>
      </c>
      <c r="I37">
        <v>30</v>
      </c>
      <c r="J37" s="7">
        <f t="shared" si="0"/>
        <v>0.36435534000000003</v>
      </c>
      <c r="K37">
        <v>0.12458779054316828</v>
      </c>
      <c r="M37" s="13">
        <v>0.27136741391679214</v>
      </c>
      <c r="O37">
        <f t="shared" si="1"/>
        <v>8.6467543972561338E-3</v>
      </c>
    </row>
    <row r="38" spans="1:16" x14ac:dyDescent="0.2">
      <c r="A38" s="6">
        <v>37695</v>
      </c>
      <c r="D38" s="5">
        <v>0.30417200000000005</v>
      </c>
      <c r="E38" s="4">
        <v>0.32949446333333338</v>
      </c>
      <c r="F38" s="5">
        <v>0.379936</v>
      </c>
      <c r="G38" s="5">
        <v>0.37896879999999994</v>
      </c>
      <c r="H38" s="5">
        <v>0.32416080000000008</v>
      </c>
      <c r="I38">
        <v>0</v>
      </c>
      <c r="J38" s="7">
        <f t="shared" si="0"/>
        <v>0.34334641266666666</v>
      </c>
      <c r="K38">
        <v>0.14128107342527818</v>
      </c>
      <c r="M38" s="13">
        <v>0.30546508048914028</v>
      </c>
      <c r="O38">
        <f t="shared" si="1"/>
        <v>1.4349953275440948E-3</v>
      </c>
    </row>
    <row r="39" spans="1:16" x14ac:dyDescent="0.2">
      <c r="A39" s="6">
        <v>37696</v>
      </c>
      <c r="D39" s="5">
        <v>0.28901920000000009</v>
      </c>
      <c r="E39" s="4">
        <v>0.30804545999999999</v>
      </c>
      <c r="F39" s="5">
        <v>0.37219840000000004</v>
      </c>
      <c r="G39" s="5">
        <v>0.36639520000000003</v>
      </c>
      <c r="H39" s="5">
        <v>0.31416639999999996</v>
      </c>
      <c r="I39">
        <v>2.6</v>
      </c>
      <c r="J39" s="7">
        <f t="shared" si="0"/>
        <v>0.32996493200000004</v>
      </c>
      <c r="K39">
        <v>0.11184787393819615</v>
      </c>
      <c r="M39" s="13">
        <v>0.29617438572342453</v>
      </c>
      <c r="O39">
        <f t="shared" si="1"/>
        <v>1.1418010176693916E-3</v>
      </c>
    </row>
    <row r="40" spans="1:16" x14ac:dyDescent="0.2">
      <c r="A40" s="6">
        <v>37697</v>
      </c>
      <c r="D40" s="5">
        <v>0.28805200000000003</v>
      </c>
      <c r="E40" s="4">
        <v>0.31782492666666667</v>
      </c>
      <c r="F40" s="5">
        <v>0.36607280000000003</v>
      </c>
      <c r="G40" s="5">
        <v>0.35640079999999996</v>
      </c>
      <c r="H40" s="5">
        <v>0.30836319999999995</v>
      </c>
      <c r="I40">
        <v>7.8000000000000007</v>
      </c>
      <c r="J40" s="7">
        <f t="shared" si="0"/>
        <v>0.32734274533333335</v>
      </c>
      <c r="K40">
        <v>0.24667725969272894</v>
      </c>
      <c r="M40" s="13">
        <v>0.2973668399155211</v>
      </c>
      <c r="O40">
        <f t="shared" si="1"/>
        <v>8.9855490561762601E-4</v>
      </c>
    </row>
    <row r="41" spans="1:16" x14ac:dyDescent="0.2">
      <c r="A41" s="6">
        <v>37698</v>
      </c>
      <c r="D41" s="5">
        <v>0.30191519999999999</v>
      </c>
      <c r="E41" s="4">
        <v>0.31762745666666653</v>
      </c>
      <c r="F41" s="5">
        <v>0.36929680000000004</v>
      </c>
      <c r="G41" s="5">
        <v>0.35414400000000001</v>
      </c>
      <c r="H41" s="5">
        <v>0.30288240000000005</v>
      </c>
      <c r="I41">
        <v>0</v>
      </c>
      <c r="J41" s="7">
        <f t="shared" si="0"/>
        <v>0.32917317133333335</v>
      </c>
      <c r="K41">
        <v>0.28167016848256088</v>
      </c>
      <c r="M41" s="13">
        <v>0.30787121815413943</v>
      </c>
      <c r="O41">
        <f t="shared" si="1"/>
        <v>4.5377320924857006E-4</v>
      </c>
    </row>
    <row r="42" spans="1:16" x14ac:dyDescent="0.2">
      <c r="A42" s="6">
        <v>37699</v>
      </c>
      <c r="D42" s="5">
        <v>0.29030880000000009</v>
      </c>
      <c r="E42" s="4">
        <v>0.30828994666666665</v>
      </c>
      <c r="F42" s="5">
        <v>0.36188160000000008</v>
      </c>
      <c r="G42" s="5">
        <v>0.35220960000000007</v>
      </c>
      <c r="H42" s="5">
        <v>0.30094800000000005</v>
      </c>
      <c r="I42">
        <v>0</v>
      </c>
      <c r="J42" s="7">
        <f t="shared" si="0"/>
        <v>0.32272758933333334</v>
      </c>
      <c r="K42">
        <v>6.4820965060843228E-2</v>
      </c>
      <c r="M42" s="13">
        <v>0.30290016913272744</v>
      </c>
      <c r="O42">
        <f t="shared" si="1"/>
        <v>3.9312659181139513E-4</v>
      </c>
    </row>
    <row r="43" spans="1:16" x14ac:dyDescent="0.2">
      <c r="A43" s="6">
        <v>37700</v>
      </c>
      <c r="B43" s="3">
        <v>0.29054000000000002</v>
      </c>
      <c r="D43" s="5">
        <v>0.28095920000000002</v>
      </c>
      <c r="E43" s="4">
        <v>0.29640413333333343</v>
      </c>
      <c r="F43" s="5">
        <v>0.35865760000000008</v>
      </c>
      <c r="G43" s="5">
        <v>0.34898560000000001</v>
      </c>
      <c r="H43" s="5">
        <v>0.29869119999999999</v>
      </c>
      <c r="I43">
        <v>0</v>
      </c>
      <c r="J43" s="7">
        <f t="shared" si="0"/>
        <v>0.3167395466666667</v>
      </c>
      <c r="K43">
        <v>9.2033998649375517E-2</v>
      </c>
      <c r="L43">
        <v>0.24896611843415303</v>
      </c>
      <c r="M43" s="13">
        <v>0.30088247701625515</v>
      </c>
      <c r="O43">
        <f t="shared" si="1"/>
        <v>2.5144665789800339E-4</v>
      </c>
      <c r="P43">
        <f t="shared" ref="P3:P66" si="2">(K43-B43)^2</f>
        <v>3.9404632572214139E-2</v>
      </c>
    </row>
    <row r="44" spans="1:16" x14ac:dyDescent="0.2">
      <c r="A44" s="6">
        <v>37701</v>
      </c>
      <c r="B44" s="3">
        <v>0.21219000000000002</v>
      </c>
      <c r="D44" s="5">
        <v>0.26838560000000006</v>
      </c>
      <c r="E44" s="4">
        <v>0.33005866333333339</v>
      </c>
      <c r="F44" s="5">
        <v>0.35511120000000007</v>
      </c>
      <c r="G44" s="5">
        <v>0.3457616</v>
      </c>
      <c r="H44" s="5">
        <v>0.29611199999999999</v>
      </c>
      <c r="I44">
        <v>13.8</v>
      </c>
      <c r="J44" s="7">
        <f t="shared" si="0"/>
        <v>0.31908581266666669</v>
      </c>
      <c r="K44">
        <v>0.25246490266896665</v>
      </c>
      <c r="L44">
        <v>0.23357809096486404</v>
      </c>
      <c r="M44" s="13">
        <v>0.29792437370153252</v>
      </c>
      <c r="O44">
        <f t="shared" si="1"/>
        <v>4.4780649907509882E-4</v>
      </c>
      <c r="P44">
        <f t="shared" si="2"/>
        <v>1.6220677849947357E-3</v>
      </c>
    </row>
    <row r="45" spans="1:16" x14ac:dyDescent="0.2">
      <c r="A45" s="6">
        <v>37702</v>
      </c>
      <c r="B45" s="3">
        <v>0.13399000000000003</v>
      </c>
      <c r="D45" s="5">
        <v>0.34060320000000005</v>
      </c>
      <c r="E45" s="4">
        <v>0.36782245000000008</v>
      </c>
      <c r="F45" s="5">
        <v>0.34995279999999995</v>
      </c>
      <c r="G45" s="5">
        <v>0.33995839999999999</v>
      </c>
      <c r="H45" s="5">
        <v>0.30127039999999999</v>
      </c>
      <c r="I45">
        <v>34.6</v>
      </c>
      <c r="J45" s="7">
        <f t="shared" si="0"/>
        <v>0.33992145000000001</v>
      </c>
      <c r="K45">
        <v>0.15089294332179334</v>
      </c>
      <c r="L45">
        <v>0.18380301490840756</v>
      </c>
      <c r="M45" s="13">
        <v>0.32040936961021504</v>
      </c>
      <c r="O45">
        <f t="shared" si="1"/>
        <v>3.8072128113743114E-4</v>
      </c>
      <c r="P45">
        <f t="shared" si="2"/>
        <v>2.857094929397573E-4</v>
      </c>
    </row>
    <row r="46" spans="1:16" x14ac:dyDescent="0.2">
      <c r="A46" s="6">
        <v>37703</v>
      </c>
      <c r="B46" s="3">
        <v>0.31139000000000006</v>
      </c>
      <c r="D46" s="5">
        <v>0.3061064</v>
      </c>
      <c r="E46" s="4">
        <v>0.36960908333333337</v>
      </c>
      <c r="F46" s="5">
        <v>0.33834639999999994</v>
      </c>
      <c r="G46" s="5">
        <v>0.39379919999999996</v>
      </c>
      <c r="H46" s="5">
        <v>0.29417760000000004</v>
      </c>
      <c r="I46">
        <v>0</v>
      </c>
      <c r="J46" s="7">
        <f t="shared" si="0"/>
        <v>0.34040773666666668</v>
      </c>
      <c r="K46">
        <v>0.25115696786478747</v>
      </c>
      <c r="L46">
        <v>0.30963520106432235</v>
      </c>
      <c r="M46" s="13">
        <v>0.38100351739416355</v>
      </c>
      <c r="O46">
        <f t="shared" si="1"/>
        <v>1.648017412875006E-3</v>
      </c>
      <c r="P46">
        <f t="shared" si="2"/>
        <v>3.6280181602015519E-3</v>
      </c>
    </row>
    <row r="47" spans="1:16" x14ac:dyDescent="0.2">
      <c r="A47" s="6">
        <v>37704</v>
      </c>
      <c r="B47" s="3">
        <v>0.31995000000000001</v>
      </c>
      <c r="D47" s="5">
        <v>0.29901359999999999</v>
      </c>
      <c r="E47" s="4">
        <v>0.36653419333333342</v>
      </c>
      <c r="F47" s="5">
        <v>0.33028639999999998</v>
      </c>
      <c r="G47" s="5">
        <v>0.3850944</v>
      </c>
      <c r="H47" s="5">
        <v>0.28869679999999998</v>
      </c>
      <c r="I47">
        <v>30.4</v>
      </c>
      <c r="J47" s="7">
        <f t="shared" si="0"/>
        <v>0.33392507866666665</v>
      </c>
      <c r="K47">
        <v>0.16102064650896095</v>
      </c>
      <c r="L47">
        <v>0.28500213640014349</v>
      </c>
      <c r="M47" s="13">
        <v>0.32</v>
      </c>
      <c r="O47">
        <f t="shared" si="1"/>
        <v>1.9390781587285454E-4</v>
      </c>
      <c r="P47">
        <f t="shared" si="2"/>
        <v>2.5258539401079652E-2</v>
      </c>
    </row>
    <row r="48" spans="1:16" x14ac:dyDescent="0.2">
      <c r="A48" s="6">
        <v>37705</v>
      </c>
      <c r="B48" s="3">
        <v>0.41047000000000006</v>
      </c>
      <c r="D48" s="5">
        <v>0.30191519999999999</v>
      </c>
      <c r="E48" s="4">
        <v>0.35973558333333333</v>
      </c>
      <c r="F48" s="5">
        <v>0.32835199999999998</v>
      </c>
      <c r="G48" s="5">
        <v>0.38380480000000006</v>
      </c>
      <c r="H48" s="5">
        <v>0.28869679999999998</v>
      </c>
      <c r="I48">
        <v>0.20000000000000004</v>
      </c>
      <c r="J48" s="7">
        <f t="shared" si="0"/>
        <v>0.33250087666666667</v>
      </c>
      <c r="K48">
        <v>0.25775217527874661</v>
      </c>
      <c r="L48">
        <v>0.4194363652710642</v>
      </c>
      <c r="M48" s="13">
        <v>0.35511083618443656</v>
      </c>
      <c r="O48">
        <f t="shared" si="1"/>
        <v>5.1121026939519344E-4</v>
      </c>
      <c r="P48">
        <f t="shared" si="2"/>
        <v>2.3322733987591489E-2</v>
      </c>
    </row>
    <row r="49" spans="1:16" x14ac:dyDescent="0.2">
      <c r="A49" s="6">
        <v>37706</v>
      </c>
      <c r="B49" s="3">
        <v>0.35179000000000005</v>
      </c>
      <c r="D49" s="5">
        <v>0.29256560000000004</v>
      </c>
      <c r="E49" s="4">
        <v>0.34199149333333329</v>
      </c>
      <c r="F49" s="5">
        <v>0.32706240000000009</v>
      </c>
      <c r="G49" s="5">
        <v>0.38122559999999994</v>
      </c>
      <c r="H49" s="5">
        <v>0.28837440000000003</v>
      </c>
      <c r="I49">
        <v>0</v>
      </c>
      <c r="J49" s="7">
        <f t="shared" si="0"/>
        <v>0.3262438986666667</v>
      </c>
      <c r="K49">
        <v>0.21048326509533552</v>
      </c>
      <c r="L49">
        <v>0.38677371384154596</v>
      </c>
      <c r="M49" s="13">
        <v>0.32036363636363641</v>
      </c>
      <c r="O49">
        <f t="shared" si="1"/>
        <v>3.4577484752439122E-5</v>
      </c>
      <c r="P49">
        <f t="shared" si="2"/>
        <v>1.9967593329417135E-2</v>
      </c>
    </row>
    <row r="50" spans="1:16" x14ac:dyDescent="0.2">
      <c r="A50" s="6">
        <v>37707</v>
      </c>
      <c r="B50" s="3">
        <v>0.14832000000000001</v>
      </c>
      <c r="D50" s="5">
        <v>0.28611760000000003</v>
      </c>
      <c r="E50" s="4">
        <v>0.32127595000000003</v>
      </c>
      <c r="F50" s="5">
        <v>0.31996959999999997</v>
      </c>
      <c r="G50" s="5">
        <v>0.3757448000000001</v>
      </c>
      <c r="H50" s="5">
        <v>0.28708480000000003</v>
      </c>
      <c r="I50">
        <v>0</v>
      </c>
      <c r="J50" s="7">
        <f t="shared" si="0"/>
        <v>0.31803855000000009</v>
      </c>
      <c r="K50">
        <v>0.14494366777101991</v>
      </c>
      <c r="L50">
        <v>0.27037343773896683</v>
      </c>
      <c r="M50" s="13">
        <v>0.31492353843482601</v>
      </c>
      <c r="O50">
        <f t="shared" si="1"/>
        <v>9.7032970511682414E-6</v>
      </c>
      <c r="P50">
        <f t="shared" si="2"/>
        <v>1.1399619320449693E-5</v>
      </c>
    </row>
    <row r="51" spans="1:16" x14ac:dyDescent="0.2">
      <c r="A51" s="6">
        <v>37708</v>
      </c>
      <c r="B51" s="3">
        <v>0.25969999999999999</v>
      </c>
      <c r="D51" s="5">
        <v>0.27934720000000002</v>
      </c>
      <c r="E51" s="4">
        <v>0.31594425999999998</v>
      </c>
      <c r="F51" s="5">
        <v>0.30868560000000006</v>
      </c>
      <c r="G51" s="5">
        <v>0.36607280000000003</v>
      </c>
      <c r="H51" s="5">
        <v>0.28515040000000003</v>
      </c>
      <c r="I51">
        <v>0</v>
      </c>
      <c r="J51" s="7">
        <f t="shared" si="0"/>
        <v>0.31104005200000001</v>
      </c>
      <c r="K51">
        <v>0.17475684190966431</v>
      </c>
      <c r="L51">
        <v>0.32962999061527798</v>
      </c>
      <c r="M51" s="13">
        <v>0.31175843763189315</v>
      </c>
      <c r="O51">
        <f t="shared" si="1"/>
        <v>5.1607791611050165E-7</v>
      </c>
      <c r="P51">
        <f t="shared" si="2"/>
        <v>7.2153401063597593E-3</v>
      </c>
    </row>
    <row r="52" spans="1:16" x14ac:dyDescent="0.2">
      <c r="A52" s="6">
        <v>37709</v>
      </c>
      <c r="B52" s="3">
        <v>0.35896</v>
      </c>
      <c r="D52" s="5">
        <v>0.27483360000000001</v>
      </c>
      <c r="E52" s="4">
        <v>0.30773514999999996</v>
      </c>
      <c r="F52" s="5">
        <v>0.3070736</v>
      </c>
      <c r="G52" s="5">
        <v>0.36413840000000008</v>
      </c>
      <c r="H52" s="5">
        <v>0.28386080000000002</v>
      </c>
      <c r="I52">
        <v>0</v>
      </c>
      <c r="J52" s="7">
        <f t="shared" si="0"/>
        <v>0.30752831000000003</v>
      </c>
      <c r="K52">
        <v>0.19248103016163851</v>
      </c>
      <c r="L52">
        <v>0.35228292166138836</v>
      </c>
      <c r="M52" s="13">
        <v>0.30753391207996078</v>
      </c>
      <c r="O52">
        <f t="shared" si="1"/>
        <v>3.138329988667796E-11</v>
      </c>
      <c r="P52">
        <f t="shared" si="2"/>
        <v>2.7715247398442076E-2</v>
      </c>
    </row>
    <row r="53" spans="1:16" x14ac:dyDescent="0.2">
      <c r="A53" s="6">
        <v>37710</v>
      </c>
      <c r="B53" s="3">
        <v>0.38809000000000005</v>
      </c>
      <c r="D53" s="5">
        <v>0.27289920000000006</v>
      </c>
      <c r="E53" s="4">
        <v>0.29538857333333329</v>
      </c>
      <c r="F53" s="5">
        <v>0.30417200000000005</v>
      </c>
      <c r="G53" s="5">
        <v>0.36252639999999997</v>
      </c>
      <c r="H53" s="5">
        <v>0.28257120000000002</v>
      </c>
      <c r="I53">
        <v>0</v>
      </c>
      <c r="J53" s="7">
        <f t="shared" si="0"/>
        <v>0.30351147466666667</v>
      </c>
      <c r="K53">
        <v>0.19045910595980184</v>
      </c>
      <c r="L53">
        <v>0.34320865268188672</v>
      </c>
      <c r="M53" s="13">
        <v>0.30256324824765807</v>
      </c>
      <c r="O53">
        <f t="shared" si="1"/>
        <v>8.9913334170587695E-7</v>
      </c>
      <c r="P53">
        <f t="shared" si="2"/>
        <v>3.9057970279128051E-2</v>
      </c>
    </row>
    <row r="54" spans="1:16" x14ac:dyDescent="0.2">
      <c r="A54" s="6">
        <v>37711</v>
      </c>
      <c r="B54" s="3">
        <v>0.50542999999999993</v>
      </c>
      <c r="D54" s="5">
        <v>0.25806880000000004</v>
      </c>
      <c r="E54" s="4">
        <v>0.27139126666666652</v>
      </c>
      <c r="F54" s="5">
        <v>0.29998079999999999</v>
      </c>
      <c r="G54" s="5">
        <v>0.36026960000000002</v>
      </c>
      <c r="H54" s="5">
        <v>0.28321600000000008</v>
      </c>
      <c r="I54">
        <v>0</v>
      </c>
      <c r="J54" s="7">
        <f t="shared" si="0"/>
        <v>0.29458529333333339</v>
      </c>
      <c r="K54">
        <v>0.25994621512088106</v>
      </c>
      <c r="L54">
        <v>0.43976131575787286</v>
      </c>
      <c r="M54" s="13">
        <v>0.29722089514725947</v>
      </c>
      <c r="O54">
        <f t="shared" si="1"/>
        <v>6.9463969215704465E-6</v>
      </c>
      <c r="P54">
        <f t="shared" si="2"/>
        <v>6.0262288638577514E-2</v>
      </c>
    </row>
    <row r="55" spans="1:16" x14ac:dyDescent="0.2">
      <c r="A55" s="6">
        <v>37712</v>
      </c>
      <c r="B55" s="3">
        <v>0.49201</v>
      </c>
      <c r="D55" s="5">
        <v>0.24420560000000005</v>
      </c>
      <c r="E55" s="4">
        <v>0.24915238333333334</v>
      </c>
      <c r="F55" s="5">
        <v>0.29353280000000009</v>
      </c>
      <c r="G55" s="5">
        <v>0.35478880000000002</v>
      </c>
      <c r="H55" s="5">
        <v>0.28224880000000002</v>
      </c>
      <c r="I55">
        <v>0</v>
      </c>
      <c r="J55" s="7">
        <v>0.29189963833333338</v>
      </c>
      <c r="K55">
        <v>0.25279639197262238</v>
      </c>
      <c r="L55">
        <v>0.40269897656881176</v>
      </c>
      <c r="M55" s="13">
        <v>0.29066369876817594</v>
      </c>
      <c r="O55">
        <f t="shared" si="1"/>
        <v>1.527546608721562E-6</v>
      </c>
      <c r="P55">
        <f t="shared" si="2"/>
        <v>5.7223150265475864E-2</v>
      </c>
    </row>
    <row r="56" spans="1:16" x14ac:dyDescent="0.2">
      <c r="A56" s="6">
        <v>37713</v>
      </c>
      <c r="B56" s="3">
        <v>0.47408000000000006</v>
      </c>
      <c r="D56" s="5">
        <v>0.22453919999999999</v>
      </c>
      <c r="E56" s="4">
        <v>0.22259736999999999</v>
      </c>
      <c r="F56" s="5">
        <v>0.28160399999999997</v>
      </c>
      <c r="G56" s="5">
        <v>0.34834080000000001</v>
      </c>
      <c r="H56" s="5">
        <v>0.28160399999999997</v>
      </c>
      <c r="I56">
        <v>0</v>
      </c>
      <c r="J56" s="7">
        <v>0.28334421699999995</v>
      </c>
      <c r="K56">
        <v>0.22616043485862103</v>
      </c>
      <c r="L56">
        <v>0.3460836349098374</v>
      </c>
      <c r="M56" s="13">
        <v>0.2839328459996846</v>
      </c>
      <c r="O56">
        <f t="shared" si="1"/>
        <v>3.4648409926974972E-7</v>
      </c>
      <c r="P56">
        <f t="shared" si="2"/>
        <v>6.1464110779890481E-2</v>
      </c>
    </row>
    <row r="57" spans="1:16" x14ac:dyDescent="0.2">
      <c r="A57" s="6">
        <v>37714</v>
      </c>
      <c r="B57" s="3">
        <v>0.43196000000000007</v>
      </c>
      <c r="D57" s="5">
        <v>0.20551759999999997</v>
      </c>
      <c r="E57" s="4">
        <v>0.20347099000000005</v>
      </c>
      <c r="F57" s="5">
        <v>0.27483360000000001</v>
      </c>
      <c r="G57" s="5">
        <v>0.33802400000000005</v>
      </c>
      <c r="H57" s="5">
        <v>0.27580080000000001</v>
      </c>
      <c r="I57">
        <v>0</v>
      </c>
      <c r="J57" s="7">
        <v>0.27379069900000003</v>
      </c>
      <c r="K57">
        <v>0.22888761247214678</v>
      </c>
      <c r="L57">
        <v>0.31224039088403904</v>
      </c>
      <c r="M57" s="13">
        <v>0.27800718893148035</v>
      </c>
      <c r="O57">
        <f t="shared" si="1"/>
        <v>1.7778787342274973E-5</v>
      </c>
      <c r="P57">
        <f t="shared" si="2"/>
        <v>4.1238394576262619E-2</v>
      </c>
    </row>
    <row r="58" spans="1:16" x14ac:dyDescent="0.2">
      <c r="A58" s="6">
        <v>37715</v>
      </c>
      <c r="B58" s="3">
        <v>0.42304000000000008</v>
      </c>
      <c r="D58" s="5">
        <v>0.18972000000000006</v>
      </c>
      <c r="E58" s="4">
        <v>0.18857610999999999</v>
      </c>
      <c r="F58" s="5">
        <v>0.26516160000000005</v>
      </c>
      <c r="G58" s="5">
        <v>0.33060880000000009</v>
      </c>
      <c r="H58" s="5">
        <v>0.27289920000000006</v>
      </c>
      <c r="I58">
        <v>0</v>
      </c>
      <c r="J58" s="7">
        <v>0.26614337100000007</v>
      </c>
      <c r="K58">
        <v>0.22390633093525647</v>
      </c>
      <c r="L58">
        <v>0.27740604503671895</v>
      </c>
      <c r="M58" s="13">
        <v>0.27220707945689476</v>
      </c>
      <c r="O58">
        <f t="shared" si="1"/>
        <v>3.6768560250216178E-5</v>
      </c>
      <c r="P58">
        <f t="shared" si="2"/>
        <v>3.9654218155186827E-2</v>
      </c>
    </row>
    <row r="59" spans="1:16" x14ac:dyDescent="0.2">
      <c r="A59" s="6">
        <v>37716</v>
      </c>
      <c r="B59" s="3">
        <v>0.36795</v>
      </c>
      <c r="D59" s="5">
        <v>0.17940320000000004</v>
      </c>
      <c r="E59" s="4">
        <v>0.17732032</v>
      </c>
      <c r="F59" s="5">
        <v>0.25581199999999998</v>
      </c>
      <c r="G59" s="5">
        <v>0.32287120000000002</v>
      </c>
      <c r="H59" s="5">
        <v>0.2699976</v>
      </c>
      <c r="I59">
        <v>0</v>
      </c>
      <c r="J59" s="7">
        <v>0.25940803199999996</v>
      </c>
      <c r="K59">
        <v>0.22806362197607152</v>
      </c>
      <c r="L59">
        <v>0.25213926596482344</v>
      </c>
      <c r="M59" s="13">
        <v>0.26634974199652756</v>
      </c>
      <c r="O59">
        <f t="shared" si="1"/>
        <v>4.8187337675891221E-5</v>
      </c>
      <c r="P59">
        <f t="shared" si="2"/>
        <v>1.9568198756653419E-2</v>
      </c>
    </row>
    <row r="60" spans="1:16" x14ac:dyDescent="0.2">
      <c r="A60" s="6">
        <v>37717</v>
      </c>
      <c r="B60" s="3">
        <v>0.36564000000000002</v>
      </c>
      <c r="D60" s="5">
        <v>0.16908640000000003</v>
      </c>
      <c r="E60" s="4">
        <v>0.1964467</v>
      </c>
      <c r="F60" s="5">
        <v>0.244528</v>
      </c>
      <c r="G60" s="5">
        <v>0.31416639999999996</v>
      </c>
      <c r="H60" s="5">
        <v>0.26709600000000006</v>
      </c>
      <c r="I60">
        <v>0</v>
      </c>
      <c r="J60" s="7">
        <v>0.25513059000000005</v>
      </c>
      <c r="K60">
        <v>0.21769977475871471</v>
      </c>
      <c r="L60">
        <v>0.22192630912349404</v>
      </c>
      <c r="M60" s="13">
        <v>0.2606218458947091</v>
      </c>
      <c r="O60">
        <f t="shared" si="1"/>
        <v>3.0153891301176969E-5</v>
      </c>
      <c r="P60">
        <f t="shared" si="2"/>
        <v>2.1886310244442229E-2</v>
      </c>
    </row>
    <row r="61" spans="1:16" x14ac:dyDescent="0.2">
      <c r="A61" s="6">
        <v>37718</v>
      </c>
      <c r="B61" s="3">
        <v>0.33566000000000001</v>
      </c>
      <c r="D61" s="5">
        <v>0.3048168</v>
      </c>
      <c r="E61" s="4">
        <v>0.32677690000000004</v>
      </c>
      <c r="F61" s="5">
        <v>0.33834639999999994</v>
      </c>
      <c r="G61" s="5">
        <v>0.33093119999999998</v>
      </c>
      <c r="H61" s="5">
        <v>0.29514480000000004</v>
      </c>
      <c r="I61">
        <v>30</v>
      </c>
      <c r="J61" s="7">
        <f t="shared" si="0"/>
        <v>0.31920322000000001</v>
      </c>
      <c r="K61">
        <v>0.26486623962335876</v>
      </c>
      <c r="L61">
        <v>0.21485896489965697</v>
      </c>
      <c r="M61" s="13">
        <v>0.2550386536085365</v>
      </c>
      <c r="O61">
        <f t="shared" si="1"/>
        <v>4.1170915802045283E-3</v>
      </c>
      <c r="P61">
        <f t="shared" si="2"/>
        <v>5.0117565082653014E-3</v>
      </c>
    </row>
    <row r="62" spans="1:16" x14ac:dyDescent="0.2">
      <c r="A62" s="6">
        <v>37719</v>
      </c>
      <c r="B62" s="3">
        <v>0.28544000000000003</v>
      </c>
      <c r="D62" s="5">
        <v>0.30094800000000005</v>
      </c>
      <c r="E62" s="4">
        <v>0.32328826333333321</v>
      </c>
      <c r="F62" s="5">
        <v>0.31964720000000002</v>
      </c>
      <c r="G62" s="5">
        <v>0.30675120000000006</v>
      </c>
      <c r="H62" s="5">
        <v>0.27999200000000007</v>
      </c>
      <c r="I62">
        <v>21.6</v>
      </c>
      <c r="J62" s="7">
        <f t="shared" si="0"/>
        <v>0.30612533266666669</v>
      </c>
      <c r="K62">
        <v>0.19573725040818182</v>
      </c>
      <c r="L62">
        <v>0.16536268488387174</v>
      </c>
      <c r="M62" s="13">
        <v>0.28776764939339833</v>
      </c>
      <c r="O62">
        <f t="shared" si="1"/>
        <v>3.3700453516163713E-4</v>
      </c>
      <c r="P62">
        <f t="shared" si="2"/>
        <v>8.0465832843324408E-3</v>
      </c>
    </row>
    <row r="63" spans="1:16" x14ac:dyDescent="0.2">
      <c r="A63" s="6">
        <v>37720</v>
      </c>
      <c r="B63" s="3">
        <v>0.22561</v>
      </c>
      <c r="D63" s="5">
        <v>0.309008</v>
      </c>
      <c r="E63" s="4">
        <v>0.33796686666666659</v>
      </c>
      <c r="F63" s="5">
        <v>0.32383840000000008</v>
      </c>
      <c r="G63" s="5">
        <v>0.29965840000000005</v>
      </c>
      <c r="H63" s="5">
        <v>0.28192640000000002</v>
      </c>
      <c r="I63">
        <v>13.200000000000001</v>
      </c>
      <c r="J63" s="7">
        <f t="shared" si="0"/>
        <v>0.31047961333333329</v>
      </c>
      <c r="K63">
        <v>0.30710436570196259</v>
      </c>
      <c r="L63">
        <v>0.32379434255720108</v>
      </c>
      <c r="M63" s="13">
        <v>0.32107520524689365</v>
      </c>
      <c r="O63">
        <f t="shared" si="1"/>
        <v>1.1226656799870556E-4</v>
      </c>
      <c r="P63">
        <f t="shared" si="2"/>
        <v>6.6413316411652159E-3</v>
      </c>
    </row>
    <row r="64" spans="1:16" x14ac:dyDescent="0.2">
      <c r="A64" s="6">
        <v>37721</v>
      </c>
      <c r="B64" s="3">
        <v>0.31047000000000002</v>
      </c>
      <c r="D64" s="5">
        <v>0.31287679999999995</v>
      </c>
      <c r="E64" s="4">
        <v>0.34263092000000001</v>
      </c>
      <c r="F64" s="5">
        <v>0.33028639999999998</v>
      </c>
      <c r="G64" s="5">
        <v>0.3035272</v>
      </c>
      <c r="H64" s="5">
        <v>0.27773520000000002</v>
      </c>
      <c r="I64">
        <v>0</v>
      </c>
      <c r="J64" s="7">
        <f t="shared" si="0"/>
        <v>0.313411304</v>
      </c>
      <c r="K64">
        <v>0.36854986418080005</v>
      </c>
      <c r="L64">
        <v>0.38613738352656246</v>
      </c>
      <c r="M64" s="13">
        <v>0.34015740568268199</v>
      </c>
      <c r="O64">
        <f t="shared" si="1"/>
        <v>7.1535395522036435E-4</v>
      </c>
      <c r="P64">
        <f t="shared" si="2"/>
        <v>3.3732706232601777E-3</v>
      </c>
    </row>
    <row r="65" spans="1:16" x14ac:dyDescent="0.2">
      <c r="A65" s="6">
        <v>37722</v>
      </c>
      <c r="B65" s="3">
        <v>0.41659000000000002</v>
      </c>
      <c r="D65" s="5">
        <v>0.30384959999999994</v>
      </c>
      <c r="E65" s="4">
        <v>0.34908160666666666</v>
      </c>
      <c r="F65" s="5">
        <v>0.31803520000000002</v>
      </c>
      <c r="G65" s="5">
        <v>0.30384959999999994</v>
      </c>
      <c r="H65" s="5">
        <v>0.27547840000000007</v>
      </c>
      <c r="I65">
        <v>0</v>
      </c>
      <c r="J65" s="7">
        <f t="shared" si="0"/>
        <v>0.31005888133333331</v>
      </c>
      <c r="K65">
        <v>0.29304158968889404</v>
      </c>
      <c r="L65">
        <v>0.43933944800187869</v>
      </c>
      <c r="M65" s="13">
        <v>0.32</v>
      </c>
      <c r="O65">
        <f t="shared" si="1"/>
        <v>9.8825840344748963E-5</v>
      </c>
      <c r="P65">
        <f t="shared" si="2"/>
        <v>1.5264209690401397E-2</v>
      </c>
    </row>
    <row r="66" spans="1:16" x14ac:dyDescent="0.2">
      <c r="A66" s="6">
        <v>37723</v>
      </c>
      <c r="B66" s="3">
        <v>0.45396000000000003</v>
      </c>
      <c r="D66" s="5">
        <v>0.3070736</v>
      </c>
      <c r="E66" s="4">
        <v>0.34453039333333341</v>
      </c>
      <c r="F66" s="5">
        <v>0.31223200000000001</v>
      </c>
      <c r="G66" s="5">
        <v>0.3032048</v>
      </c>
      <c r="H66" s="5">
        <v>0.27322160000000001</v>
      </c>
      <c r="I66">
        <v>0</v>
      </c>
      <c r="J66" s="7">
        <f t="shared" si="0"/>
        <v>0.30805247866666668</v>
      </c>
      <c r="K66">
        <v>0.32669385278210539</v>
      </c>
      <c r="L66">
        <v>0.37728914682635573</v>
      </c>
      <c r="M66" s="13">
        <v>0.31368445440547427</v>
      </c>
      <c r="O66">
        <f t="shared" si="1"/>
        <v>3.1719150722517209E-5</v>
      </c>
      <c r="P66">
        <f t="shared" si="2"/>
        <v>1.6196672227686833E-2</v>
      </c>
    </row>
    <row r="67" spans="1:16" x14ac:dyDescent="0.2">
      <c r="A67" s="6">
        <v>37724</v>
      </c>
      <c r="B67" s="3">
        <v>0.35977000000000003</v>
      </c>
      <c r="D67" s="5">
        <v>0.30159280000000005</v>
      </c>
      <c r="E67" s="4">
        <v>0.32994582333333328</v>
      </c>
      <c r="F67" s="5">
        <v>0.3044944</v>
      </c>
      <c r="G67" s="5">
        <v>0.29901359999999999</v>
      </c>
      <c r="H67" s="5">
        <v>0.268708</v>
      </c>
      <c r="I67">
        <v>0</v>
      </c>
      <c r="J67" s="7">
        <f t="shared" ref="J67:J111" si="3">AVERAGE(D67:H67)</f>
        <v>0.3007509246666667</v>
      </c>
      <c r="K67">
        <v>0.30998846283667403</v>
      </c>
      <c r="L67">
        <v>0.33976836381750325</v>
      </c>
      <c r="M67" s="13">
        <v>0.3065848577030057</v>
      </c>
      <c r="O67">
        <f t="shared" ref="O67:O111" si="4">(M67-J67)^2</f>
        <v>3.4034774672487596E-5</v>
      </c>
      <c r="P67">
        <f t="shared" ref="P67:P111" si="5">(K67-B67)^2</f>
        <v>2.4782014423436081E-3</v>
      </c>
    </row>
    <row r="68" spans="1:16" x14ac:dyDescent="0.2">
      <c r="A68" s="6">
        <v>37725</v>
      </c>
      <c r="B68" s="3">
        <v>0.21637000000000001</v>
      </c>
      <c r="D68" s="5">
        <v>0.28450560000000008</v>
      </c>
      <c r="E68" s="4">
        <v>0.33107422333333331</v>
      </c>
      <c r="F68" s="5">
        <v>0.29030880000000009</v>
      </c>
      <c r="G68" s="5">
        <v>0.28805200000000003</v>
      </c>
      <c r="H68" s="5">
        <v>0.2661288</v>
      </c>
      <c r="I68">
        <v>26.400000000000002</v>
      </c>
      <c r="J68" s="7">
        <f t="shared" si="3"/>
        <v>0.29201388466666667</v>
      </c>
      <c r="K68">
        <v>0.27952140733972203</v>
      </c>
      <c r="L68">
        <v>0.16864403144069873</v>
      </c>
      <c r="M68" s="13">
        <v>0.30080691229287648</v>
      </c>
      <c r="O68">
        <f t="shared" si="4"/>
        <v>7.7317334835289017E-5</v>
      </c>
      <c r="P68">
        <f t="shared" si="5"/>
        <v>3.9881002489874961E-3</v>
      </c>
    </row>
    <row r="69" spans="1:16" x14ac:dyDescent="0.2">
      <c r="A69" s="6">
        <v>37726</v>
      </c>
      <c r="B69" s="3">
        <v>0.42477999999999999</v>
      </c>
      <c r="D69" s="5">
        <v>0.28547280000000003</v>
      </c>
      <c r="E69" s="4">
        <v>0.32573312999999987</v>
      </c>
      <c r="F69" s="5">
        <v>0.29933600000000005</v>
      </c>
      <c r="G69" s="5">
        <v>0.29933600000000005</v>
      </c>
      <c r="H69" s="5">
        <v>0.26580640000000005</v>
      </c>
      <c r="I69">
        <v>0</v>
      </c>
      <c r="J69" s="7">
        <f t="shared" si="3"/>
        <v>0.295136866</v>
      </c>
      <c r="K69">
        <v>0.39854822926478528</v>
      </c>
      <c r="L69">
        <v>0.38979028399390941</v>
      </c>
      <c r="M69" s="13">
        <v>0.34578300524665312</v>
      </c>
      <c r="O69">
        <f t="shared" si="4"/>
        <v>2.5650314205913774E-3</v>
      </c>
      <c r="P69">
        <f t="shared" si="5"/>
        <v>6.8810579590486691E-4</v>
      </c>
    </row>
    <row r="70" spans="1:16" x14ac:dyDescent="0.2">
      <c r="A70" s="6">
        <v>37727</v>
      </c>
      <c r="B70" s="3">
        <v>0.43855000000000005</v>
      </c>
      <c r="D70" s="5">
        <v>0.28321600000000008</v>
      </c>
      <c r="E70" s="4">
        <v>0.32200941000000011</v>
      </c>
      <c r="F70" s="5">
        <v>0.28998639999999998</v>
      </c>
      <c r="G70" s="5">
        <v>0.28998639999999998</v>
      </c>
      <c r="H70" s="5">
        <v>0.25806880000000004</v>
      </c>
      <c r="I70">
        <v>0</v>
      </c>
      <c r="J70" s="7">
        <f t="shared" si="3"/>
        <v>0.28865340200000006</v>
      </c>
      <c r="K70">
        <v>0.32699270910273631</v>
      </c>
      <c r="L70">
        <v>0.31040613282909157</v>
      </c>
      <c r="M70" s="13">
        <v>0.32</v>
      </c>
      <c r="O70">
        <f t="shared" si="4"/>
        <v>9.8260920617360072E-4</v>
      </c>
      <c r="P70">
        <f t="shared" si="5"/>
        <v>1.2445029152336723E-2</v>
      </c>
    </row>
    <row r="71" spans="1:16" x14ac:dyDescent="0.2">
      <c r="A71" s="6">
        <v>37728</v>
      </c>
      <c r="B71" s="3">
        <v>0.40497</v>
      </c>
      <c r="D71" s="5">
        <v>0.27612320000000001</v>
      </c>
      <c r="E71" s="4">
        <v>0.31415762666666669</v>
      </c>
      <c r="F71" s="5">
        <v>0.28482800000000003</v>
      </c>
      <c r="G71" s="5">
        <v>0.28644000000000003</v>
      </c>
      <c r="H71" s="5">
        <v>0.25581199999999998</v>
      </c>
      <c r="I71">
        <v>0</v>
      </c>
      <c r="J71" s="7">
        <f t="shared" si="3"/>
        <v>0.2834721653333333</v>
      </c>
      <c r="K71">
        <v>0.29786028678158294</v>
      </c>
      <c r="L71">
        <v>0.27954013936267985</v>
      </c>
      <c r="M71" s="13">
        <v>0.31342943701819403</v>
      </c>
      <c r="O71">
        <f t="shared" si="4"/>
        <v>8.9743812680055852E-4</v>
      </c>
      <c r="P71">
        <f t="shared" si="5"/>
        <v>1.1472490665731546E-2</v>
      </c>
    </row>
    <row r="72" spans="1:16" x14ac:dyDescent="0.2">
      <c r="A72" s="6">
        <v>37729</v>
      </c>
      <c r="B72" s="3">
        <v>0.23371</v>
      </c>
      <c r="D72" s="5">
        <v>0.27515600000000001</v>
      </c>
      <c r="E72" s="4">
        <v>0.30642808666666671</v>
      </c>
      <c r="F72" s="5">
        <v>0.28257120000000002</v>
      </c>
      <c r="G72" s="5">
        <v>0.28289359999999997</v>
      </c>
      <c r="H72" s="5">
        <v>0.25420000000000004</v>
      </c>
      <c r="I72">
        <v>2.6</v>
      </c>
      <c r="J72" s="7">
        <f t="shared" si="3"/>
        <v>0.28024977733333334</v>
      </c>
      <c r="K72">
        <v>0.25540183136906813</v>
      </c>
      <c r="L72">
        <v>0.22877777284633177</v>
      </c>
      <c r="M72" s="13">
        <v>0.30730193806466582</v>
      </c>
      <c r="O72">
        <f t="shared" si="4"/>
        <v>7.3181940023384746E-4</v>
      </c>
      <c r="P72">
        <f t="shared" si="5"/>
        <v>4.7053554814408823E-4</v>
      </c>
    </row>
    <row r="73" spans="1:16" x14ac:dyDescent="0.2">
      <c r="A73" s="6">
        <v>37730</v>
      </c>
      <c r="B73" s="3">
        <v>0.42413999999999996</v>
      </c>
      <c r="D73" s="5">
        <v>0.27289920000000006</v>
      </c>
      <c r="E73" s="4">
        <v>0.31187261666666666</v>
      </c>
      <c r="F73" s="5">
        <v>0.27709039999999996</v>
      </c>
      <c r="G73" s="5">
        <v>0.28031440000000002</v>
      </c>
      <c r="H73" s="5">
        <v>0.25323280000000009</v>
      </c>
      <c r="I73">
        <v>4.8</v>
      </c>
      <c r="J73" s="7">
        <f t="shared" si="3"/>
        <v>0.27908188333333339</v>
      </c>
      <c r="K73">
        <v>0.47450206740721584</v>
      </c>
      <c r="L73">
        <v>0.44651398811891907</v>
      </c>
      <c r="M73" s="13">
        <v>0.30793636978335831</v>
      </c>
      <c r="O73">
        <f t="shared" si="4"/>
        <v>8.3258138829467169E-4</v>
      </c>
      <c r="P73">
        <f t="shared" si="5"/>
        <v>2.5363378335289564E-3</v>
      </c>
    </row>
    <row r="74" spans="1:16" x14ac:dyDescent="0.2">
      <c r="A74" s="6">
        <v>37731</v>
      </c>
      <c r="B74" s="3">
        <v>0.47077999999999998</v>
      </c>
      <c r="D74" s="5">
        <v>0.26806319999999995</v>
      </c>
      <c r="E74" s="4">
        <v>0.30033472666666661</v>
      </c>
      <c r="F74" s="5">
        <v>0.27902480000000002</v>
      </c>
      <c r="G74" s="5">
        <v>0.28095920000000002</v>
      </c>
      <c r="H74" s="5">
        <v>0.25258800000000003</v>
      </c>
      <c r="I74">
        <v>0</v>
      </c>
      <c r="J74" s="7">
        <f t="shared" si="3"/>
        <v>0.27619398533333334</v>
      </c>
      <c r="K74">
        <v>0.48606607553473213</v>
      </c>
      <c r="L74">
        <v>0.45469117677317372</v>
      </c>
      <c r="M74" s="13">
        <v>0.30790069313571816</v>
      </c>
      <c r="O74">
        <f t="shared" si="4"/>
        <v>1.0053153196658109E-3</v>
      </c>
      <c r="P74">
        <f t="shared" si="5"/>
        <v>2.3366410525353702E-4</v>
      </c>
    </row>
    <row r="75" spans="1:16" x14ac:dyDescent="0.2">
      <c r="A75" s="6">
        <v>37732</v>
      </c>
      <c r="B75" s="3">
        <v>0.42476000000000003</v>
      </c>
      <c r="D75" s="5">
        <v>0.25548960000000004</v>
      </c>
      <c r="E75" s="4">
        <v>0.28501669666666657</v>
      </c>
      <c r="F75" s="5">
        <v>0.27128719999999995</v>
      </c>
      <c r="G75" s="5">
        <v>0.27709039999999996</v>
      </c>
      <c r="H75" s="5">
        <v>0.25129840000000003</v>
      </c>
      <c r="I75">
        <v>0</v>
      </c>
      <c r="J75" s="7">
        <f t="shared" si="3"/>
        <v>0.26803645933333331</v>
      </c>
      <c r="K75">
        <v>0.27776277522661708</v>
      </c>
      <c r="L75">
        <v>0.21992621970116477</v>
      </c>
      <c r="M75" s="13">
        <v>0.2987072873454919</v>
      </c>
      <c r="O75">
        <f t="shared" si="4"/>
        <v>9.4069969095141211E-4</v>
      </c>
      <c r="P75">
        <f t="shared" si="5"/>
        <v>2.1608184091076472E-2</v>
      </c>
    </row>
    <row r="76" spans="1:16" x14ac:dyDescent="0.2">
      <c r="A76" s="6">
        <v>37733</v>
      </c>
      <c r="B76" s="3">
        <v>0.37591000000000002</v>
      </c>
      <c r="D76" s="5">
        <v>0.24678480000000003</v>
      </c>
      <c r="E76" s="4">
        <v>0.26582449333333336</v>
      </c>
      <c r="F76" s="5">
        <v>0.2641944</v>
      </c>
      <c r="G76" s="5">
        <v>0.27225440000000001</v>
      </c>
      <c r="H76" s="5">
        <v>0.24871920000000006</v>
      </c>
      <c r="I76">
        <v>0</v>
      </c>
      <c r="J76" s="7">
        <f t="shared" si="3"/>
        <v>0.25955545866666668</v>
      </c>
      <c r="K76">
        <v>0.52774877279931709</v>
      </c>
      <c r="L76">
        <v>0.22479196088350842</v>
      </c>
      <c r="M76" s="13">
        <v>0.29307378322330646</v>
      </c>
      <c r="O76">
        <f t="shared" si="4"/>
        <v>1.1234780810842411E-3</v>
      </c>
      <c r="P76">
        <f t="shared" si="5"/>
        <v>2.305501292520263E-2</v>
      </c>
    </row>
    <row r="77" spans="1:16" x14ac:dyDescent="0.2">
      <c r="A77" s="6">
        <v>37734</v>
      </c>
      <c r="B77" s="3">
        <v>0.37618000000000001</v>
      </c>
      <c r="D77" s="5">
        <v>0.23259920000000003</v>
      </c>
      <c r="E77" s="4">
        <v>0.25139037666666669</v>
      </c>
      <c r="F77" s="5">
        <v>0.25194320000000009</v>
      </c>
      <c r="G77" s="5">
        <v>0.2645168</v>
      </c>
      <c r="H77" s="5">
        <v>0.24678480000000003</v>
      </c>
      <c r="I77">
        <v>0</v>
      </c>
      <c r="J77" s="7">
        <f t="shared" si="3"/>
        <v>0.24944687533333337</v>
      </c>
      <c r="K77">
        <v>0.29140488790214547</v>
      </c>
      <c r="L77">
        <v>0.1770738133265771</v>
      </c>
      <c r="M77" s="13">
        <v>0.28741770099352548</v>
      </c>
      <c r="O77">
        <f t="shared" si="4"/>
        <v>1.4417836013167035E-3</v>
      </c>
      <c r="P77">
        <f t="shared" si="5"/>
        <v>7.1868196312038042E-3</v>
      </c>
    </row>
    <row r="78" spans="1:16" x14ac:dyDescent="0.2">
      <c r="A78" s="6">
        <v>37735</v>
      </c>
      <c r="D78" s="5">
        <v>0.28386080000000002</v>
      </c>
      <c r="E78" s="4">
        <v>0.32289332333333337</v>
      </c>
      <c r="F78" s="5">
        <v>0.3022376</v>
      </c>
      <c r="G78" s="5">
        <v>0.31900240000000007</v>
      </c>
      <c r="H78" s="5">
        <v>0.29321039999999998</v>
      </c>
      <c r="I78">
        <v>30</v>
      </c>
      <c r="J78" s="7">
        <f t="shared" si="3"/>
        <v>0.30424090466666665</v>
      </c>
      <c r="K78">
        <v>0.34283440948454408</v>
      </c>
      <c r="L78">
        <v>0.20731916339586962</v>
      </c>
      <c r="M78" s="13">
        <v>0.28215548371820931</v>
      </c>
      <c r="O78">
        <f t="shared" si="4"/>
        <v>4.8776581847055807E-4</v>
      </c>
    </row>
    <row r="79" spans="1:16" x14ac:dyDescent="0.2">
      <c r="A79" s="6">
        <v>37736</v>
      </c>
      <c r="D79" s="5">
        <v>0.28772960000000009</v>
      </c>
      <c r="E79" s="4">
        <v>0.32207523333333332</v>
      </c>
      <c r="F79" s="5">
        <v>0.27999200000000007</v>
      </c>
      <c r="G79" s="5">
        <v>0.27451120000000001</v>
      </c>
      <c r="H79" s="5">
        <v>0.25742399999999999</v>
      </c>
      <c r="I79">
        <v>0</v>
      </c>
      <c r="J79" s="7">
        <f t="shared" si="3"/>
        <v>0.28434640666666666</v>
      </c>
      <c r="K79">
        <v>0.31278144560110122</v>
      </c>
      <c r="L79">
        <v>0.1836037480268243</v>
      </c>
      <c r="M79" s="13">
        <v>0.31372504992876948</v>
      </c>
      <c r="O79">
        <f t="shared" si="4"/>
        <v>8.6310467992189955E-4</v>
      </c>
    </row>
    <row r="80" spans="1:16" x14ac:dyDescent="0.2">
      <c r="A80" s="6">
        <v>37737</v>
      </c>
      <c r="B80" s="3">
        <v>0.54500000000000004</v>
      </c>
      <c r="D80" s="5">
        <v>0.28386080000000002</v>
      </c>
      <c r="E80" s="4">
        <v>0.31590664666666651</v>
      </c>
      <c r="F80" s="5">
        <v>0.27709039999999996</v>
      </c>
      <c r="G80" s="5">
        <v>0.27225440000000001</v>
      </c>
      <c r="H80" s="5">
        <v>0.25420000000000004</v>
      </c>
      <c r="I80">
        <v>0</v>
      </c>
      <c r="J80" s="7">
        <f t="shared" si="3"/>
        <v>0.28066244933333329</v>
      </c>
      <c r="K80">
        <v>0.36819896691961063</v>
      </c>
      <c r="L80">
        <v>0.20403718901004508</v>
      </c>
      <c r="M80" s="13">
        <v>0.303754784447124</v>
      </c>
      <c r="O80">
        <f t="shared" si="4"/>
        <v>5.3325594100761184E-4</v>
      </c>
      <c r="P80">
        <f t="shared" si="5"/>
        <v>3.1258605298292955E-2</v>
      </c>
    </row>
    <row r="81" spans="1:16" x14ac:dyDescent="0.2">
      <c r="A81" s="6">
        <v>37738</v>
      </c>
      <c r="B81" s="3">
        <v>0.58799999999999997</v>
      </c>
      <c r="D81" s="5">
        <v>0.27354400000000001</v>
      </c>
      <c r="E81" s="4">
        <v>0.30093653999999997</v>
      </c>
      <c r="F81" s="5">
        <v>0.27128719999999995</v>
      </c>
      <c r="G81" s="5">
        <v>0.27032</v>
      </c>
      <c r="H81" s="5">
        <v>0.25291039999999998</v>
      </c>
      <c r="I81">
        <v>0</v>
      </c>
      <c r="J81" s="7">
        <f t="shared" si="3"/>
        <v>0.27379962799999996</v>
      </c>
      <c r="K81">
        <v>0.39902854483967387</v>
      </c>
      <c r="L81">
        <v>0.20547217931903075</v>
      </c>
      <c r="M81" s="13">
        <v>0.29485220997010303</v>
      </c>
      <c r="O81">
        <f t="shared" si="4"/>
        <v>4.4321120760790878E-4</v>
      </c>
      <c r="P81">
        <f t="shared" si="5"/>
        <v>3.5710210865411138E-2</v>
      </c>
    </row>
    <row r="82" spans="1:16" x14ac:dyDescent="0.2">
      <c r="A82" s="6">
        <v>37739</v>
      </c>
      <c r="B82" s="3">
        <v>0.496</v>
      </c>
      <c r="D82" s="5">
        <v>0.26290479999999999</v>
      </c>
      <c r="E82" s="4">
        <v>0.28403874999999984</v>
      </c>
      <c r="F82" s="5">
        <v>0.2648392</v>
      </c>
      <c r="G82" s="5">
        <v>0.2648392</v>
      </c>
      <c r="H82" s="5">
        <v>0.25162079999999998</v>
      </c>
      <c r="I82">
        <v>0</v>
      </c>
      <c r="J82" s="7">
        <f t="shared" si="3"/>
        <v>0.26564854999999998</v>
      </c>
      <c r="K82">
        <v>0.36919755757486766</v>
      </c>
      <c r="L82">
        <v>0.16975950774965337</v>
      </c>
      <c r="M82" s="13">
        <v>0.28541929937421928</v>
      </c>
      <c r="O82">
        <f t="shared" si="4"/>
        <v>3.9088253081819279E-4</v>
      </c>
      <c r="P82">
        <f t="shared" si="5"/>
        <v>1.6078859404978999E-2</v>
      </c>
    </row>
    <row r="83" spans="1:16" x14ac:dyDescent="0.2">
      <c r="A83" s="6">
        <v>37740</v>
      </c>
      <c r="B83" s="3">
        <v>0.255</v>
      </c>
      <c r="D83" s="5">
        <v>0.24968640000000003</v>
      </c>
      <c r="E83" s="4">
        <v>0.26586210666666665</v>
      </c>
      <c r="F83" s="5">
        <v>0.25710159999999999</v>
      </c>
      <c r="G83" s="5">
        <v>0.26032559999999999</v>
      </c>
      <c r="H83" s="5">
        <v>0.25000880000000003</v>
      </c>
      <c r="I83">
        <v>0</v>
      </c>
      <c r="J83" s="7">
        <f t="shared" si="3"/>
        <v>0.25659690133333335</v>
      </c>
      <c r="K83">
        <v>0.25610810501010162</v>
      </c>
      <c r="L83">
        <v>0.10335217040712724</v>
      </c>
      <c r="M83" s="13">
        <v>0.27721134138349185</v>
      </c>
      <c r="O83">
        <f t="shared" si="4"/>
        <v>4.249551385815788E-4</v>
      </c>
      <c r="P83">
        <f t="shared" si="5"/>
        <v>1.2278967134122939E-6</v>
      </c>
    </row>
    <row r="84" spans="1:16" x14ac:dyDescent="0.2">
      <c r="A84" s="6">
        <v>37741</v>
      </c>
      <c r="B84" s="3">
        <v>0.32400000000000007</v>
      </c>
      <c r="D84" s="5">
        <v>0.24098160000000005</v>
      </c>
      <c r="E84" s="4">
        <v>0.25355314333333334</v>
      </c>
      <c r="F84" s="5">
        <v>0.24807440000000003</v>
      </c>
      <c r="G84" s="5">
        <v>0.25420000000000004</v>
      </c>
      <c r="H84" s="5">
        <v>0.24775200000000003</v>
      </c>
      <c r="I84">
        <v>0</v>
      </c>
      <c r="J84" s="7">
        <f t="shared" si="3"/>
        <v>0.24891222866666668</v>
      </c>
      <c r="K84">
        <v>0.31184810148506181</v>
      </c>
      <c r="L84">
        <v>0.12112372720214613</v>
      </c>
      <c r="M84" s="13">
        <v>0.27247404911914591</v>
      </c>
      <c r="O84">
        <f t="shared" si="4"/>
        <v>5.5515938303486864E-4</v>
      </c>
      <c r="P84">
        <f t="shared" si="5"/>
        <v>1.4766863751735851E-4</v>
      </c>
    </row>
    <row r="85" spans="1:16" x14ac:dyDescent="0.2">
      <c r="A85" s="6">
        <v>37742</v>
      </c>
      <c r="B85" s="3">
        <v>0.30400000000000005</v>
      </c>
      <c r="D85" s="5">
        <v>0.2271184</v>
      </c>
      <c r="E85" s="4">
        <v>0.23898737999999997</v>
      </c>
      <c r="F85" s="5">
        <v>0.23969200000000004</v>
      </c>
      <c r="G85" s="5">
        <v>0.24807440000000003</v>
      </c>
      <c r="H85" s="5">
        <v>0.24420560000000005</v>
      </c>
      <c r="I85">
        <v>0</v>
      </c>
      <c r="J85" s="7">
        <f t="shared" si="3"/>
        <v>0.23961555600000004</v>
      </c>
      <c r="K85">
        <v>0.24429228478510664</v>
      </c>
      <c r="L85">
        <v>9.5839696788599216E-2</v>
      </c>
      <c r="M85" s="13">
        <v>0.26651531635882392</v>
      </c>
      <c r="O85">
        <f t="shared" si="4"/>
        <v>7.2359710736215278E-4</v>
      </c>
      <c r="P85">
        <f t="shared" si="5"/>
        <v>3.5650112561828131E-3</v>
      </c>
    </row>
    <row r="86" spans="1:16" x14ac:dyDescent="0.2">
      <c r="A86" s="6">
        <v>37743</v>
      </c>
      <c r="B86" s="3">
        <v>0.36600000000000005</v>
      </c>
      <c r="D86" s="5">
        <v>0.21647920000000004</v>
      </c>
      <c r="E86" s="4">
        <v>0.22657498000000001</v>
      </c>
      <c r="F86" s="5">
        <v>0.23002000000000006</v>
      </c>
      <c r="G86" s="5">
        <v>0.24194880000000002</v>
      </c>
      <c r="H86" s="5">
        <v>0.24194880000000002</v>
      </c>
      <c r="I86">
        <v>0</v>
      </c>
      <c r="J86" s="7">
        <f t="shared" si="3"/>
        <v>0.23139435600000008</v>
      </c>
      <c r="K86">
        <v>0.28916086863998824</v>
      </c>
      <c r="L86">
        <v>0.11274697759764429</v>
      </c>
      <c r="M86" s="13">
        <v>0.26155947181805267</v>
      </c>
      <c r="O86">
        <f t="shared" si="4"/>
        <v>9.099342123165266E-4</v>
      </c>
      <c r="P86">
        <f t="shared" si="5"/>
        <v>5.9042521081611489E-3</v>
      </c>
    </row>
    <row r="87" spans="1:16" x14ac:dyDescent="0.2">
      <c r="A87" s="6">
        <v>37744</v>
      </c>
      <c r="B87" s="3">
        <v>0.42100000000000004</v>
      </c>
      <c r="D87" s="5">
        <v>0.20584000000000008</v>
      </c>
      <c r="E87" s="4">
        <v>0.21440706666666673</v>
      </c>
      <c r="F87" s="5">
        <v>0.22196000000000002</v>
      </c>
      <c r="G87" s="5">
        <v>0.23517840000000004</v>
      </c>
      <c r="H87" s="5">
        <v>0.23517840000000004</v>
      </c>
      <c r="I87">
        <v>0</v>
      </c>
      <c r="J87" s="7">
        <f t="shared" si="3"/>
        <v>0.22251277333333336</v>
      </c>
      <c r="K87">
        <v>0.30825988805448551</v>
      </c>
      <c r="L87">
        <v>0.12125898255160372</v>
      </c>
      <c r="M87" s="13">
        <v>0.25567957915828193</v>
      </c>
      <c r="O87">
        <f t="shared" si="4"/>
        <v>1.1000370086298428E-3</v>
      </c>
      <c r="P87">
        <f t="shared" si="5"/>
        <v>1.2710332841487149E-2</v>
      </c>
    </row>
    <row r="88" spans="1:16" x14ac:dyDescent="0.2">
      <c r="A88" s="6">
        <v>37745</v>
      </c>
      <c r="D88" s="5">
        <v>0.19616800000000001</v>
      </c>
      <c r="E88" s="4">
        <v>0.20219213666666661</v>
      </c>
      <c r="F88" s="5">
        <v>0.21228800000000003</v>
      </c>
      <c r="G88" s="5">
        <v>0.22808560000000003</v>
      </c>
      <c r="H88" s="5">
        <v>0.22840799999999997</v>
      </c>
      <c r="I88">
        <v>0</v>
      </c>
      <c r="J88" s="7">
        <f t="shared" si="3"/>
        <v>0.21342834733333332</v>
      </c>
      <c r="K88">
        <v>0.27424504845674502</v>
      </c>
      <c r="L88">
        <v>0.10652532717199326</v>
      </c>
      <c r="M88" s="13">
        <v>0.24904202720940793</v>
      </c>
      <c r="O88">
        <f t="shared" si="4"/>
        <v>1.2683341943155217E-3</v>
      </c>
    </row>
    <row r="89" spans="1:16" x14ac:dyDescent="0.2">
      <c r="A89" s="6">
        <v>37746</v>
      </c>
      <c r="D89" s="5">
        <v>0.18488400000000002</v>
      </c>
      <c r="E89" s="4">
        <v>0.18890522666666668</v>
      </c>
      <c r="F89" s="5">
        <v>0.20164879999999999</v>
      </c>
      <c r="G89" s="5">
        <v>0.22163759999999999</v>
      </c>
      <c r="H89" s="5">
        <v>0.22808560000000003</v>
      </c>
      <c r="I89">
        <v>0</v>
      </c>
      <c r="J89" s="7">
        <f t="shared" si="3"/>
        <v>0.20503224533333336</v>
      </c>
      <c r="K89">
        <v>0.30492278726365396</v>
      </c>
      <c r="L89">
        <v>0.11719429626731068</v>
      </c>
      <c r="M89" s="13">
        <v>0.24348079797097119</v>
      </c>
      <c r="O89">
        <f t="shared" si="4"/>
        <v>1.4782911999292067E-3</v>
      </c>
    </row>
    <row r="90" spans="1:16" x14ac:dyDescent="0.2">
      <c r="A90" s="6">
        <v>37747</v>
      </c>
      <c r="D90" s="5">
        <v>0.17134320000000006</v>
      </c>
      <c r="E90" s="4">
        <v>0.17742375666666677</v>
      </c>
      <c r="F90" s="5">
        <v>0.1887528</v>
      </c>
      <c r="G90" s="5">
        <v>0.21228800000000003</v>
      </c>
      <c r="H90" s="5">
        <v>0.22389439999999997</v>
      </c>
      <c r="I90">
        <v>1.6</v>
      </c>
      <c r="J90" s="7">
        <f t="shared" si="3"/>
        <v>0.19474043133333335</v>
      </c>
      <c r="K90">
        <v>0.2615860044354717</v>
      </c>
      <c r="L90">
        <v>9.8867739613291983E-2</v>
      </c>
      <c r="M90" s="13">
        <v>0.23804035187560962</v>
      </c>
      <c r="O90">
        <f t="shared" si="4"/>
        <v>1.8748831189674387E-3</v>
      </c>
    </row>
    <row r="91" spans="1:16" x14ac:dyDescent="0.2">
      <c r="A91" s="6">
        <v>37748</v>
      </c>
      <c r="D91" s="5">
        <v>0.15973680000000004</v>
      </c>
      <c r="E91" s="4">
        <v>0.16878209333333327</v>
      </c>
      <c r="F91" s="5">
        <v>0.17746880000000001</v>
      </c>
      <c r="G91" s="5">
        <v>0.20326080000000002</v>
      </c>
      <c r="H91" s="5">
        <v>0.21873599999999999</v>
      </c>
      <c r="I91">
        <v>0</v>
      </c>
      <c r="J91" s="7">
        <f t="shared" si="3"/>
        <v>0.18559689866666665</v>
      </c>
      <c r="K91">
        <v>0.42684997165187472</v>
      </c>
      <c r="L91">
        <v>0.26170196669713397</v>
      </c>
      <c r="M91" s="13">
        <v>0.23620552323663918</v>
      </c>
      <c r="O91">
        <f t="shared" si="4"/>
        <v>2.5612328808644275E-3</v>
      </c>
    </row>
    <row r="92" spans="1:16" x14ac:dyDescent="0.2">
      <c r="A92" s="6">
        <v>37749</v>
      </c>
      <c r="B92" s="3">
        <v>0.35800000000000004</v>
      </c>
      <c r="D92" s="5">
        <v>0.1532888</v>
      </c>
      <c r="E92" s="4">
        <v>0.16341279</v>
      </c>
      <c r="F92" s="5">
        <v>0.17005360000000005</v>
      </c>
      <c r="G92" s="5">
        <v>0.19487840000000001</v>
      </c>
      <c r="H92" s="5">
        <v>0.21228800000000003</v>
      </c>
      <c r="I92">
        <v>0</v>
      </c>
      <c r="J92" s="7">
        <f t="shared" si="3"/>
        <v>0.178784318</v>
      </c>
      <c r="K92">
        <v>0.25022138427636148</v>
      </c>
      <c r="L92">
        <v>9.4849403963836551E-2</v>
      </c>
      <c r="M92" s="13">
        <v>0.22839840140387085</v>
      </c>
      <c r="O92">
        <f t="shared" si="4"/>
        <v>2.4615572720062535E-3</v>
      </c>
      <c r="P92">
        <f t="shared" si="5"/>
        <v>1.161623000730375E-2</v>
      </c>
    </row>
    <row r="93" spans="1:16" x14ac:dyDescent="0.2">
      <c r="A93" s="6">
        <v>37750</v>
      </c>
      <c r="D93" s="5">
        <v>0.14909760000000002</v>
      </c>
      <c r="E93" s="4">
        <v>0.15863589666666669</v>
      </c>
      <c r="F93" s="5">
        <v>0.16425040000000007</v>
      </c>
      <c r="G93" s="5">
        <v>0.18778560000000002</v>
      </c>
      <c r="H93" s="5">
        <v>0.20680719999999997</v>
      </c>
      <c r="I93">
        <v>0</v>
      </c>
      <c r="J93" s="7">
        <f t="shared" si="3"/>
        <v>0.17331533933333337</v>
      </c>
      <c r="K93">
        <v>0.26516833108103888</v>
      </c>
      <c r="L93">
        <v>0.10843364277968642</v>
      </c>
      <c r="M93" s="13">
        <v>0.2239466551929277</v>
      </c>
      <c r="O93">
        <f t="shared" si="4"/>
        <v>2.5635301456740076E-3</v>
      </c>
    </row>
    <row r="94" spans="1:16" x14ac:dyDescent="0.2">
      <c r="A94" s="6">
        <v>37751</v>
      </c>
      <c r="D94" s="5">
        <v>0.14490640000000002</v>
      </c>
      <c r="E94" s="4">
        <v>0.15318196333333331</v>
      </c>
      <c r="F94" s="5">
        <v>0.15941439999999996</v>
      </c>
      <c r="G94" s="5">
        <v>0.18101519999999996</v>
      </c>
      <c r="H94" s="5">
        <v>0.20100399999999996</v>
      </c>
      <c r="I94">
        <v>0</v>
      </c>
      <c r="J94" s="7">
        <f t="shared" si="3"/>
        <v>0.16790439266666662</v>
      </c>
      <c r="K94">
        <v>0.22691630053158837</v>
      </c>
      <c r="L94">
        <v>9.0992991032061071E-2</v>
      </c>
      <c r="M94" s="13">
        <v>0.21925609838280333</v>
      </c>
      <c r="O94">
        <f t="shared" si="4"/>
        <v>2.6369976799567071E-3</v>
      </c>
    </row>
    <row r="95" spans="1:16" x14ac:dyDescent="0.2">
      <c r="A95" s="6">
        <v>37752</v>
      </c>
      <c r="D95" s="5">
        <v>0.14264959999999999</v>
      </c>
      <c r="E95" s="4">
        <v>0.14925136999999999</v>
      </c>
      <c r="F95" s="5">
        <v>0.1545784</v>
      </c>
      <c r="G95" s="5">
        <v>0.17424479999999998</v>
      </c>
      <c r="H95" s="5">
        <v>0.19552320000000006</v>
      </c>
      <c r="I95">
        <v>0</v>
      </c>
      <c r="J95" s="7">
        <f t="shared" si="3"/>
        <v>0.16324947399999998</v>
      </c>
      <c r="K95">
        <v>0.23106223297877337</v>
      </c>
      <c r="L95">
        <v>9.4528256085094464E-2</v>
      </c>
      <c r="M95" s="13">
        <v>0.21531368620629093</v>
      </c>
      <c r="O95">
        <f t="shared" si="4"/>
        <v>2.7106821926616959E-3</v>
      </c>
    </row>
    <row r="96" spans="1:16" x14ac:dyDescent="0.2">
      <c r="A96" s="6">
        <v>37753</v>
      </c>
      <c r="D96" s="5">
        <v>0.13265519999999997</v>
      </c>
      <c r="E96" s="4">
        <v>0.14359056333333339</v>
      </c>
      <c r="F96" s="5">
        <v>0.1484528</v>
      </c>
      <c r="G96" s="5">
        <v>0.16811920000000005</v>
      </c>
      <c r="H96" s="5">
        <v>0.18972000000000006</v>
      </c>
      <c r="I96">
        <v>0</v>
      </c>
      <c r="J96" s="7">
        <f t="shared" si="3"/>
        <v>0.15650755266666669</v>
      </c>
      <c r="K96">
        <v>0.20953912764836499</v>
      </c>
      <c r="L96">
        <v>9.5901684937692799E-2</v>
      </c>
      <c r="M96" s="13">
        <v>0.21145139866670684</v>
      </c>
      <c r="O96">
        <f t="shared" si="4"/>
        <v>3.0188262132761282E-3</v>
      </c>
    </row>
    <row r="97" spans="1:15" x14ac:dyDescent="0.2">
      <c r="A97" s="6">
        <v>37754</v>
      </c>
      <c r="D97" s="5">
        <v>0.131688</v>
      </c>
      <c r="E97" s="4">
        <v>0.14165347666666669</v>
      </c>
      <c r="F97" s="5">
        <v>0.14587359999999999</v>
      </c>
      <c r="G97" s="5">
        <v>0.16328320000000002</v>
      </c>
      <c r="H97" s="5">
        <v>0.18262720000000005</v>
      </c>
      <c r="I97">
        <v>0</v>
      </c>
      <c r="J97" s="7">
        <f t="shared" si="3"/>
        <v>0.15302509533333333</v>
      </c>
      <c r="K97">
        <v>0.18592069576253625</v>
      </c>
      <c r="L97">
        <v>8.757362805601715E-2</v>
      </c>
      <c r="M97" s="13">
        <v>0.20786998262024117</v>
      </c>
      <c r="O97">
        <f t="shared" si="4"/>
        <v>3.0079616615136251E-3</v>
      </c>
    </row>
    <row r="98" spans="1:15" x14ac:dyDescent="0.2">
      <c r="A98" s="6">
        <v>37755</v>
      </c>
      <c r="D98" s="5">
        <v>0.12846400000000005</v>
      </c>
      <c r="E98" s="4">
        <v>0.13683897000000003</v>
      </c>
      <c r="F98" s="5">
        <v>0.14361680000000004</v>
      </c>
      <c r="G98" s="5">
        <v>0.16038160000000001</v>
      </c>
      <c r="H98" s="5">
        <v>0.17682400000000004</v>
      </c>
      <c r="I98">
        <v>2.6</v>
      </c>
      <c r="J98" s="7">
        <f t="shared" si="3"/>
        <v>0.14922507400000001</v>
      </c>
      <c r="K98">
        <v>0.18213578286837359</v>
      </c>
      <c r="L98">
        <v>9.0318999963949348E-2</v>
      </c>
      <c r="M98" s="13">
        <v>0.20468575872348632</v>
      </c>
      <c r="O98">
        <f t="shared" si="4"/>
        <v>3.0758875499979476E-3</v>
      </c>
    </row>
    <row r="99" spans="1:15" x14ac:dyDescent="0.2">
      <c r="A99" s="6">
        <v>37756</v>
      </c>
      <c r="D99" s="5">
        <v>0.12266080000000006</v>
      </c>
      <c r="E99" s="4">
        <v>0.13461038</v>
      </c>
      <c r="F99" s="5">
        <v>0.13910320000000001</v>
      </c>
      <c r="G99" s="5">
        <v>0.15715760000000006</v>
      </c>
      <c r="H99" s="5">
        <v>0.17231040000000003</v>
      </c>
      <c r="I99">
        <v>0</v>
      </c>
      <c r="J99" s="7">
        <f t="shared" si="3"/>
        <v>0.14516847599999999</v>
      </c>
      <c r="K99">
        <v>0.45588666290031254</v>
      </c>
      <c r="L99">
        <v>0.34550883296967222</v>
      </c>
      <c r="M99" s="13">
        <v>0.20662069198094135</v>
      </c>
      <c r="O99">
        <f t="shared" si="4"/>
        <v>3.7763748489682649E-3</v>
      </c>
    </row>
    <row r="100" spans="1:15" x14ac:dyDescent="0.2">
      <c r="A100" s="6">
        <v>37757</v>
      </c>
      <c r="D100" s="5">
        <v>0.12330560000000002</v>
      </c>
      <c r="E100" s="4">
        <v>0.13314346000000005</v>
      </c>
      <c r="F100" s="5">
        <v>0.13845839999999998</v>
      </c>
      <c r="G100" s="5">
        <v>0.15554559999999998</v>
      </c>
      <c r="H100" s="5">
        <v>0.16650720000000002</v>
      </c>
      <c r="I100">
        <v>0</v>
      </c>
      <c r="J100" s="7">
        <f t="shared" si="3"/>
        <v>0.14339205199999999</v>
      </c>
      <c r="K100">
        <v>0.13733025639714125</v>
      </c>
      <c r="L100">
        <v>5.2941133593854654E-2</v>
      </c>
      <c r="M100" s="13">
        <v>0.19880686802073441</v>
      </c>
      <c r="O100">
        <f t="shared" si="4"/>
        <v>3.0708018346118442E-3</v>
      </c>
    </row>
    <row r="101" spans="1:15" x14ac:dyDescent="0.2">
      <c r="A101" s="6">
        <v>37758</v>
      </c>
      <c r="D101" s="5">
        <v>0.11975919999999998</v>
      </c>
      <c r="E101" s="4">
        <v>0.13039768666666665</v>
      </c>
      <c r="F101" s="5">
        <v>0.13716880000000001</v>
      </c>
      <c r="G101" s="5">
        <v>0.154256</v>
      </c>
      <c r="H101" s="5">
        <v>0.16199360000000002</v>
      </c>
      <c r="I101">
        <v>0</v>
      </c>
      <c r="J101" s="7">
        <f t="shared" si="3"/>
        <v>0.14071505733333334</v>
      </c>
      <c r="K101">
        <v>0.1350606427537103</v>
      </c>
      <c r="L101">
        <v>5.2029696507153271E-2</v>
      </c>
      <c r="M101" s="13">
        <v>0.19670944838395815</v>
      </c>
      <c r="O101">
        <f t="shared" si="4"/>
        <v>3.1353718291302923E-3</v>
      </c>
    </row>
    <row r="102" spans="1:15" x14ac:dyDescent="0.2">
      <c r="A102" s="6">
        <v>37759</v>
      </c>
      <c r="D102" s="5">
        <v>0.11621280000000002</v>
      </c>
      <c r="E102" s="4">
        <v>0.12967363000000007</v>
      </c>
      <c r="F102" s="5">
        <v>0.13523440000000003</v>
      </c>
      <c r="G102" s="5">
        <v>0.1529664</v>
      </c>
      <c r="H102" s="5">
        <v>0.15748000000000001</v>
      </c>
      <c r="I102">
        <v>0</v>
      </c>
      <c r="J102" s="7">
        <f t="shared" si="3"/>
        <v>0.13831344600000003</v>
      </c>
      <c r="K102">
        <v>0.12556135064822707</v>
      </c>
      <c r="L102">
        <v>4.9998846503875004E-2</v>
      </c>
      <c r="M102" s="13">
        <v>0.19466406687703217</v>
      </c>
      <c r="O102">
        <f t="shared" si="4"/>
        <v>3.1753924732270096E-3</v>
      </c>
    </row>
    <row r="103" spans="1:15" x14ac:dyDescent="0.2">
      <c r="A103" s="6">
        <v>37760</v>
      </c>
      <c r="D103" s="5">
        <v>0.11556800000000006</v>
      </c>
      <c r="E103" s="4">
        <v>0.12788699666666667</v>
      </c>
      <c r="F103" s="5">
        <v>0.13620159999999995</v>
      </c>
      <c r="G103" s="5">
        <v>0.15232159999999997</v>
      </c>
      <c r="H103" s="5">
        <v>0.15232159999999997</v>
      </c>
      <c r="I103">
        <v>0</v>
      </c>
      <c r="J103" s="7">
        <f t="shared" si="3"/>
        <v>0.13685995933333334</v>
      </c>
      <c r="K103">
        <v>0.10510451116534078</v>
      </c>
      <c r="L103">
        <v>3.9992148337975458E-2</v>
      </c>
      <c r="M103" s="13">
        <v>0.19280206979424355</v>
      </c>
      <c r="O103">
        <f t="shared" si="4"/>
        <v>3.1295197228206804E-3</v>
      </c>
    </row>
    <row r="104" spans="1:15" x14ac:dyDescent="0.2">
      <c r="A104" s="6">
        <v>37761</v>
      </c>
      <c r="D104" s="5">
        <v>0.10912000000000002</v>
      </c>
      <c r="E104" s="4">
        <v>0.1258840866666667</v>
      </c>
      <c r="F104" s="5">
        <v>0.1342672</v>
      </c>
      <c r="G104" s="5">
        <v>0.15199920000000003</v>
      </c>
      <c r="H104" s="5">
        <v>0.1516768</v>
      </c>
      <c r="I104">
        <v>0</v>
      </c>
      <c r="J104" s="7">
        <f t="shared" si="3"/>
        <v>0.13458945733333336</v>
      </c>
      <c r="K104">
        <v>0.11699474834350766</v>
      </c>
      <c r="L104">
        <v>5.3181927935841519E-2</v>
      </c>
      <c r="M104" s="13">
        <v>0.19122359281157295</v>
      </c>
      <c r="O104">
        <f t="shared" si="4"/>
        <v>3.2074253013675961E-3</v>
      </c>
    </row>
    <row r="105" spans="1:15" x14ac:dyDescent="0.2">
      <c r="A105" s="6">
        <v>37762</v>
      </c>
      <c r="D105" s="5">
        <v>0.10750800000000002</v>
      </c>
      <c r="E105" s="4">
        <v>0.12521644999999995</v>
      </c>
      <c r="F105" s="5">
        <v>0.13491199999999995</v>
      </c>
      <c r="G105" s="5">
        <v>0.15232159999999997</v>
      </c>
      <c r="H105" s="5">
        <v>0.15199920000000003</v>
      </c>
      <c r="I105">
        <v>0</v>
      </c>
      <c r="J105" s="7">
        <f t="shared" si="3"/>
        <v>0.13439144999999997</v>
      </c>
      <c r="K105">
        <v>0.12364573996987359</v>
      </c>
      <c r="L105">
        <v>6.4816708093235642E-2</v>
      </c>
      <c r="M105" s="13">
        <v>0.1894604370359449</v>
      </c>
      <c r="O105">
        <f t="shared" si="4"/>
        <v>3.0325933331650703E-3</v>
      </c>
    </row>
    <row r="106" spans="1:15" x14ac:dyDescent="0.2">
      <c r="A106" s="6">
        <v>37763</v>
      </c>
      <c r="D106" s="5">
        <v>0.10460640000000002</v>
      </c>
      <c r="E106" s="4">
        <v>0.12274337333333329</v>
      </c>
      <c r="F106" s="5">
        <v>0.13523440000000003</v>
      </c>
      <c r="G106" s="5">
        <v>0.15232159999999997</v>
      </c>
      <c r="H106" s="5">
        <v>0.14813040000000005</v>
      </c>
      <c r="I106">
        <v>0</v>
      </c>
      <c r="J106" s="7">
        <f t="shared" si="3"/>
        <v>0.13260723466666668</v>
      </c>
      <c r="K106">
        <v>0.10256624614914417</v>
      </c>
      <c r="L106">
        <v>5.5625484390735259E-2</v>
      </c>
      <c r="M106" s="13">
        <v>0.18765382135074141</v>
      </c>
      <c r="O106">
        <f t="shared" si="4"/>
        <v>3.0301267055673525E-3</v>
      </c>
    </row>
    <row r="107" spans="1:15" x14ac:dyDescent="0.2">
      <c r="A107" s="6">
        <v>37764</v>
      </c>
      <c r="D107" s="5">
        <v>0.10170480000000001</v>
      </c>
      <c r="E107" s="4">
        <v>0.11709196999999999</v>
      </c>
      <c r="F107" s="5">
        <v>0.13555679999999998</v>
      </c>
      <c r="G107" s="5">
        <v>0.1529664</v>
      </c>
      <c r="H107" s="5">
        <v>0.14651839999999997</v>
      </c>
      <c r="I107">
        <v>0</v>
      </c>
      <c r="J107" s="7">
        <f t="shared" si="3"/>
        <v>0.13076767399999997</v>
      </c>
      <c r="K107">
        <v>9.3884365229765343E-2</v>
      </c>
      <c r="L107">
        <v>5.4276593938902717E-2</v>
      </c>
      <c r="M107" s="13">
        <v>0.1860840826428159</v>
      </c>
      <c r="O107">
        <f t="shared" si="4"/>
        <v>3.059905065139E-3</v>
      </c>
    </row>
    <row r="108" spans="1:15" x14ac:dyDescent="0.2">
      <c r="A108" s="6">
        <v>37765</v>
      </c>
      <c r="D108" s="5">
        <v>9.5579199999999989E-2</v>
      </c>
      <c r="E108" s="4">
        <v>0.11018051999999999</v>
      </c>
      <c r="F108" s="5">
        <v>0.1333</v>
      </c>
      <c r="G108" s="5">
        <v>0.15264400000000006</v>
      </c>
      <c r="H108" s="5">
        <v>0.14522879999999996</v>
      </c>
      <c r="I108">
        <v>0</v>
      </c>
      <c r="J108" s="7">
        <f t="shared" si="3"/>
        <v>0.12738650400000001</v>
      </c>
      <c r="K108">
        <v>8.2995363749729642E-2</v>
      </c>
      <c r="L108">
        <v>5.3004370241280775E-2</v>
      </c>
      <c r="M108" s="13">
        <v>0.18467595016056426</v>
      </c>
      <c r="O108">
        <f t="shared" si="4"/>
        <v>3.2820806413841898E-3</v>
      </c>
    </row>
    <row r="109" spans="1:15" x14ac:dyDescent="0.2">
      <c r="A109" s="6">
        <v>37766</v>
      </c>
      <c r="D109" s="5">
        <v>9.0743200000000038E-2</v>
      </c>
      <c r="E109" s="4">
        <v>0.10482061999999998</v>
      </c>
      <c r="F109" s="5">
        <v>0.12975360000000005</v>
      </c>
      <c r="G109" s="5">
        <v>0.15038720000000003</v>
      </c>
      <c r="H109" s="5">
        <v>0.14361680000000004</v>
      </c>
      <c r="I109">
        <v>0</v>
      </c>
      <c r="J109" s="7">
        <f t="shared" si="3"/>
        <v>0.12386428400000002</v>
      </c>
      <c r="K109">
        <v>7.9659815289761904E-2</v>
      </c>
      <c r="L109">
        <v>5.3877477116191466E-2</v>
      </c>
      <c r="M109" s="13">
        <v>0.18350941429770748</v>
      </c>
      <c r="O109">
        <f t="shared" si="4"/>
        <v>3.5575415682305004E-3</v>
      </c>
    </row>
    <row r="110" spans="1:15" x14ac:dyDescent="0.2">
      <c r="A110" s="6">
        <v>37767</v>
      </c>
      <c r="D110" s="5">
        <v>8.7519200000000019E-2</v>
      </c>
      <c r="E110" s="4">
        <v>0.10218768666666668</v>
      </c>
      <c r="F110" s="5">
        <v>0.12685199999999999</v>
      </c>
      <c r="G110" s="5">
        <v>0.1487752</v>
      </c>
      <c r="H110" s="5">
        <v>0.14232720000000004</v>
      </c>
      <c r="I110">
        <v>0</v>
      </c>
      <c r="J110" s="7">
        <f t="shared" si="3"/>
        <v>0.12153225733333332</v>
      </c>
      <c r="K110">
        <v>7.646768520719413E-2</v>
      </c>
      <c r="L110">
        <v>5.4987467404327209E-2</v>
      </c>
      <c r="M110" s="13">
        <v>0.18242043474127911</v>
      </c>
      <c r="O110">
        <f t="shared" si="4"/>
        <v>3.7073701480614799E-3</v>
      </c>
    </row>
    <row r="111" spans="1:15" x14ac:dyDescent="0.2">
      <c r="A111" s="6">
        <v>37768</v>
      </c>
      <c r="D111" s="5">
        <v>8.5262400000000016E-2</v>
      </c>
      <c r="E111" s="4">
        <v>0.10088062333333336</v>
      </c>
      <c r="F111" s="5">
        <v>0.12685199999999999</v>
      </c>
      <c r="G111" s="5">
        <v>0.1487752</v>
      </c>
      <c r="H111" s="5">
        <v>0.14071519999999996</v>
      </c>
      <c r="I111">
        <v>0</v>
      </c>
      <c r="J111" s="7">
        <f t="shared" si="3"/>
        <v>0.12049708466666667</v>
      </c>
      <c r="K111">
        <v>6.8430330635147113E-2</v>
      </c>
      <c r="L111">
        <v>5.022073655638494E-2</v>
      </c>
      <c r="M111" s="13">
        <v>0.18126531788778574</v>
      </c>
      <c r="O111">
        <f t="shared" si="4"/>
        <v>3.6927781688163197E-3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F1-2002-2003_C3</vt:lpstr>
      <vt:lpstr>F2-2002-2003_C1</vt:lpstr>
      <vt:lpstr>F3-2002-2003_C2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</dc:creator>
  <cp:lastModifiedBy>Microsoft Office User</cp:lastModifiedBy>
  <dcterms:created xsi:type="dcterms:W3CDTF">2020-08-06T19:56:53Z</dcterms:created>
  <dcterms:modified xsi:type="dcterms:W3CDTF">2021-03-13T23:31:42Z</dcterms:modified>
</cp:coreProperties>
</file>