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3\follow\Relatório Mensal\Secretaria de Vendas\"/>
    </mc:Choice>
  </mc:AlternateContent>
  <xr:revisionPtr revIDLastSave="0" documentId="13_ncr:1_{0B0F7E82-1AB4-4188-A33F-F2AC108707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trole de Produção" sheetId="1" r:id="rId1"/>
    <sheet name="Tabela Auxiliar" sheetId="2" r:id="rId2"/>
  </sheets>
  <definedNames>
    <definedName name="_xlnm._FilterDatabase" localSheetId="0" hidden="1">'Controle de Produção'!$A$1:$AO$348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" i="1" l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2" i="1"/>
  <c r="AA298" i="1"/>
  <c r="Z298" i="1"/>
  <c r="AA297" i="1"/>
  <c r="Z297" i="1"/>
  <c r="AA296" i="1"/>
  <c r="Z296" i="1"/>
  <c r="AA295" i="1"/>
  <c r="Z295" i="1"/>
  <c r="AA294" i="1"/>
  <c r="Z294" i="1"/>
  <c r="AA293" i="1"/>
  <c r="Z293" i="1"/>
  <c r="AA292" i="1"/>
  <c r="Z292" i="1"/>
  <c r="AA291" i="1"/>
  <c r="Z291" i="1"/>
  <c r="AA290" i="1"/>
  <c r="Z290" i="1"/>
  <c r="AA289" i="1"/>
  <c r="Z289" i="1"/>
  <c r="AA288" i="1"/>
  <c r="Z288" i="1"/>
  <c r="AA287" i="1"/>
  <c r="Z287" i="1"/>
  <c r="AA286" i="1"/>
  <c r="Z286" i="1"/>
  <c r="AA285" i="1"/>
  <c r="Z285" i="1"/>
  <c r="AA284" i="1"/>
  <c r="Z284" i="1"/>
  <c r="AA283" i="1"/>
  <c r="Z283" i="1"/>
  <c r="AA282" i="1"/>
  <c r="Z282" i="1"/>
  <c r="AA281" i="1"/>
  <c r="Z281" i="1"/>
  <c r="AA280" i="1"/>
  <c r="Z280" i="1"/>
  <c r="AA279" i="1"/>
  <c r="Z279" i="1"/>
  <c r="AA278" i="1"/>
  <c r="Z278" i="1"/>
  <c r="AA277" i="1"/>
  <c r="Z277" i="1"/>
  <c r="AA276" i="1"/>
  <c r="Z276" i="1"/>
  <c r="AA275" i="1"/>
  <c r="Z275" i="1"/>
  <c r="AA274" i="1"/>
  <c r="Z274" i="1"/>
  <c r="AA273" i="1"/>
  <c r="Z273" i="1"/>
  <c r="AA272" i="1"/>
  <c r="Z272" i="1"/>
  <c r="AA271" i="1"/>
  <c r="Z271" i="1"/>
  <c r="AA270" i="1"/>
  <c r="Z270" i="1"/>
  <c r="AA269" i="1"/>
  <c r="Z269" i="1"/>
  <c r="AA268" i="1"/>
  <c r="Z268" i="1"/>
  <c r="AA267" i="1"/>
  <c r="Z267" i="1"/>
  <c r="AA266" i="1"/>
  <c r="Z266" i="1"/>
  <c r="AA265" i="1"/>
  <c r="Z265" i="1"/>
  <c r="AA264" i="1"/>
  <c r="Z264" i="1"/>
  <c r="AA263" i="1"/>
  <c r="Z263" i="1"/>
  <c r="AA262" i="1"/>
  <c r="Z262" i="1"/>
  <c r="AA261" i="1"/>
  <c r="Z261" i="1"/>
  <c r="AA260" i="1"/>
  <c r="Z260" i="1"/>
  <c r="AA259" i="1"/>
  <c r="Z259" i="1"/>
  <c r="AA258" i="1"/>
  <c r="Z258" i="1"/>
  <c r="AA257" i="1"/>
  <c r="Z257" i="1"/>
  <c r="AA256" i="1"/>
  <c r="Z256" i="1"/>
  <c r="AA255" i="1"/>
  <c r="Z255" i="1"/>
  <c r="AA254" i="1"/>
  <c r="Z254" i="1"/>
  <c r="AA253" i="1"/>
  <c r="Z253" i="1"/>
  <c r="AA252" i="1"/>
  <c r="Z252" i="1"/>
  <c r="AA251" i="1"/>
  <c r="Z251" i="1"/>
  <c r="AA250" i="1"/>
  <c r="Z250" i="1"/>
  <c r="AA249" i="1"/>
  <c r="Z249" i="1"/>
  <c r="AA248" i="1"/>
  <c r="Z248" i="1"/>
  <c r="AA247" i="1"/>
  <c r="Z247" i="1"/>
  <c r="AA246" i="1"/>
  <c r="Z246" i="1"/>
  <c r="AA245" i="1"/>
  <c r="Z245" i="1"/>
  <c r="AA244" i="1"/>
  <c r="Z244" i="1"/>
  <c r="AA243" i="1"/>
  <c r="Z243" i="1"/>
  <c r="AA242" i="1"/>
  <c r="Z242" i="1"/>
  <c r="AA241" i="1"/>
  <c r="Z241" i="1"/>
  <c r="AA240" i="1"/>
  <c r="Z240" i="1"/>
  <c r="AA239" i="1"/>
  <c r="Z239" i="1"/>
  <c r="AA238" i="1"/>
  <c r="Z238" i="1"/>
  <c r="AA237" i="1"/>
  <c r="Z237" i="1"/>
  <c r="AA236" i="1"/>
  <c r="Z236" i="1"/>
  <c r="AA235" i="1"/>
  <c r="Z235" i="1"/>
  <c r="AA234" i="1"/>
  <c r="Z234" i="1"/>
  <c r="AA233" i="1"/>
  <c r="Z233" i="1"/>
  <c r="AA232" i="1"/>
  <c r="Z232" i="1"/>
  <c r="AA231" i="1"/>
  <c r="Z231" i="1"/>
  <c r="AA230" i="1"/>
  <c r="Z230" i="1"/>
  <c r="AA229" i="1"/>
  <c r="Z229" i="1"/>
  <c r="AA228" i="1"/>
  <c r="Z228" i="1"/>
  <c r="AA227" i="1"/>
  <c r="Z227" i="1"/>
  <c r="AA226" i="1"/>
  <c r="Z226" i="1"/>
  <c r="AA225" i="1"/>
  <c r="Z225" i="1"/>
  <c r="AA224" i="1"/>
  <c r="Z224" i="1"/>
  <c r="AA223" i="1"/>
  <c r="Z223" i="1"/>
  <c r="AA222" i="1"/>
  <c r="Z222" i="1"/>
  <c r="AA221" i="1"/>
  <c r="Z221" i="1"/>
  <c r="AA220" i="1"/>
  <c r="Z220" i="1"/>
  <c r="AA219" i="1"/>
  <c r="Z219" i="1"/>
  <c r="AA218" i="1"/>
  <c r="Z218" i="1"/>
  <c r="AA217" i="1"/>
  <c r="Z217" i="1"/>
  <c r="AA216" i="1"/>
  <c r="Z216" i="1"/>
  <c r="AA215" i="1"/>
  <c r="Z215" i="1"/>
  <c r="AA214" i="1"/>
  <c r="Z214" i="1"/>
  <c r="AA213" i="1"/>
  <c r="Z213" i="1"/>
  <c r="AA212" i="1"/>
  <c r="Z212" i="1"/>
  <c r="AA211" i="1"/>
  <c r="Z211" i="1"/>
  <c r="AA210" i="1"/>
  <c r="Z210" i="1"/>
  <c r="AA209" i="1"/>
  <c r="Z209" i="1"/>
  <c r="AA208" i="1"/>
  <c r="Z208" i="1"/>
  <c r="AA207" i="1"/>
  <c r="Z207" i="1"/>
  <c r="AA206" i="1"/>
  <c r="Z206" i="1"/>
  <c r="AA205" i="1"/>
  <c r="Z205" i="1"/>
  <c r="AA204" i="1"/>
  <c r="Z204" i="1"/>
  <c r="AA203" i="1"/>
  <c r="Z203" i="1"/>
  <c r="AA202" i="1"/>
  <c r="Z202" i="1"/>
  <c r="AA201" i="1"/>
  <c r="Z201" i="1"/>
  <c r="AA200" i="1"/>
  <c r="Z200" i="1"/>
  <c r="AA199" i="1"/>
  <c r="Z199" i="1"/>
  <c r="AA198" i="1"/>
  <c r="Z198" i="1"/>
  <c r="AA197" i="1"/>
  <c r="Z197" i="1"/>
  <c r="AA196" i="1"/>
  <c r="Z196" i="1"/>
  <c r="AA195" i="1"/>
  <c r="Z195" i="1"/>
  <c r="AA194" i="1"/>
  <c r="Z194" i="1"/>
  <c r="AA193" i="1"/>
  <c r="Z193" i="1"/>
  <c r="AA192" i="1"/>
  <c r="Z192" i="1"/>
  <c r="AA191" i="1"/>
  <c r="Z191" i="1"/>
  <c r="AA190" i="1"/>
  <c r="Z190" i="1"/>
  <c r="AA189" i="1"/>
  <c r="Z189" i="1"/>
  <c r="AA188" i="1"/>
  <c r="Z188" i="1"/>
  <c r="AA187" i="1"/>
  <c r="Z187" i="1"/>
  <c r="AA186" i="1"/>
  <c r="Z186" i="1"/>
  <c r="AA185" i="1"/>
  <c r="Z185" i="1"/>
  <c r="AA184" i="1"/>
  <c r="Z184" i="1"/>
  <c r="AA183" i="1"/>
  <c r="Z183" i="1"/>
  <c r="AA182" i="1"/>
  <c r="Z182" i="1"/>
  <c r="AA181" i="1"/>
  <c r="Z181" i="1"/>
  <c r="AA180" i="1"/>
  <c r="Z180" i="1"/>
  <c r="AA179" i="1"/>
  <c r="Z179" i="1"/>
  <c r="AA178" i="1"/>
  <c r="Z178" i="1"/>
  <c r="AA177" i="1"/>
  <c r="Z177" i="1"/>
  <c r="AA176" i="1"/>
  <c r="Z176" i="1"/>
  <c r="AA175" i="1"/>
  <c r="Z175" i="1"/>
  <c r="AA174" i="1"/>
  <c r="Z174" i="1"/>
  <c r="AA173" i="1"/>
  <c r="Z173" i="1"/>
  <c r="AA172" i="1"/>
  <c r="Z172" i="1"/>
  <c r="AA171" i="1"/>
  <c r="Z171" i="1"/>
  <c r="AA170" i="1"/>
  <c r="Z170" i="1"/>
  <c r="AA169" i="1"/>
  <c r="Z169" i="1"/>
  <c r="AA168" i="1"/>
  <c r="Z168" i="1"/>
  <c r="AA167" i="1"/>
  <c r="Z167" i="1"/>
  <c r="AA166" i="1"/>
  <c r="Z166" i="1"/>
  <c r="AA165" i="1"/>
  <c r="Z165" i="1"/>
  <c r="AA164" i="1"/>
  <c r="Z164" i="1"/>
  <c r="AA163" i="1"/>
  <c r="Z163" i="1"/>
  <c r="AA162" i="1"/>
  <c r="Z162" i="1"/>
  <c r="AA161" i="1"/>
  <c r="Z161" i="1"/>
  <c r="AA160" i="1"/>
  <c r="Z160" i="1"/>
  <c r="AA159" i="1"/>
  <c r="Z159" i="1"/>
  <c r="AA158" i="1"/>
  <c r="Z158" i="1"/>
  <c r="AA157" i="1"/>
  <c r="Z157" i="1"/>
  <c r="AA156" i="1"/>
  <c r="Z156" i="1"/>
  <c r="AA155" i="1"/>
  <c r="Z155" i="1"/>
  <c r="AA154" i="1"/>
  <c r="Z154" i="1"/>
  <c r="AA153" i="1"/>
  <c r="Z153" i="1"/>
  <c r="AA152" i="1"/>
  <c r="Z152" i="1"/>
  <c r="AA151" i="1"/>
  <c r="Z151" i="1"/>
  <c r="AA150" i="1"/>
  <c r="Z150" i="1"/>
  <c r="AA149" i="1"/>
  <c r="Z149" i="1"/>
  <c r="AA148" i="1"/>
  <c r="Z148" i="1"/>
  <c r="AA147" i="1"/>
  <c r="Z147" i="1"/>
  <c r="AA146" i="1"/>
  <c r="Z146" i="1"/>
  <c r="AA145" i="1"/>
  <c r="Z145" i="1"/>
  <c r="AA144" i="1"/>
  <c r="Z144" i="1"/>
  <c r="AA143" i="1"/>
  <c r="Z143" i="1"/>
  <c r="AA142" i="1"/>
  <c r="Z142" i="1"/>
  <c r="AA141" i="1"/>
  <c r="Z141" i="1"/>
  <c r="AA140" i="1"/>
  <c r="Z140" i="1"/>
  <c r="AA139" i="1"/>
  <c r="Z139" i="1"/>
  <c r="AA138" i="1"/>
  <c r="Z138" i="1"/>
  <c r="AA137" i="1"/>
  <c r="Z137" i="1"/>
  <c r="AA136" i="1"/>
  <c r="Z136" i="1"/>
  <c r="AA135" i="1"/>
  <c r="Z135" i="1"/>
  <c r="AA134" i="1"/>
  <c r="Z134" i="1"/>
  <c r="AA133" i="1"/>
  <c r="Z133" i="1"/>
  <c r="AA132" i="1"/>
  <c r="Z132" i="1"/>
  <c r="AA131" i="1"/>
  <c r="Z131" i="1"/>
  <c r="AA130" i="1"/>
  <c r="Z130" i="1"/>
  <c r="AA129" i="1"/>
  <c r="Z129" i="1"/>
  <c r="AA128" i="1"/>
  <c r="Z128" i="1"/>
  <c r="AA127" i="1"/>
  <c r="Z127" i="1"/>
  <c r="AA126" i="1"/>
  <c r="Z126" i="1"/>
  <c r="AA125" i="1"/>
  <c r="Z125" i="1"/>
  <c r="AA124" i="1"/>
  <c r="Z124" i="1"/>
  <c r="AA123" i="1"/>
  <c r="Z123" i="1"/>
  <c r="AA122" i="1"/>
  <c r="Z122" i="1"/>
  <c r="AA121" i="1"/>
  <c r="Z121" i="1"/>
  <c r="AA120" i="1"/>
  <c r="Z120" i="1"/>
  <c r="AA119" i="1"/>
  <c r="Z119" i="1"/>
  <c r="AA118" i="1"/>
  <c r="Z118" i="1"/>
  <c r="AA117" i="1"/>
  <c r="Z117" i="1"/>
  <c r="AA116" i="1"/>
  <c r="Z116" i="1"/>
  <c r="AA115" i="1"/>
  <c r="Z115" i="1"/>
  <c r="AA114" i="1"/>
  <c r="Z114" i="1"/>
  <c r="AA113" i="1"/>
  <c r="Z113" i="1"/>
  <c r="AA112" i="1"/>
  <c r="Z112" i="1"/>
  <c r="AA111" i="1"/>
  <c r="Z111" i="1"/>
  <c r="AA110" i="1"/>
  <c r="Z110" i="1"/>
  <c r="AA109" i="1"/>
  <c r="Z109" i="1"/>
  <c r="AA108" i="1"/>
  <c r="Z108" i="1"/>
  <c r="AA107" i="1"/>
  <c r="Z107" i="1"/>
  <c r="AA106" i="1"/>
  <c r="Z106" i="1"/>
  <c r="AA105" i="1"/>
  <c r="Z105" i="1"/>
  <c r="AA104" i="1"/>
  <c r="Z104" i="1"/>
  <c r="AA103" i="1"/>
  <c r="Z103" i="1"/>
  <c r="AA102" i="1"/>
  <c r="Z102" i="1"/>
  <c r="AA101" i="1"/>
  <c r="Z101" i="1"/>
  <c r="AA100" i="1"/>
  <c r="Z100" i="1"/>
  <c r="AA99" i="1"/>
  <c r="Z99" i="1"/>
  <c r="AA98" i="1"/>
  <c r="Z98" i="1"/>
  <c r="AA97" i="1"/>
  <c r="Z97" i="1"/>
  <c r="AA96" i="1"/>
  <c r="Z96" i="1"/>
  <c r="AA95" i="1"/>
  <c r="Z95" i="1"/>
  <c r="AA94" i="1"/>
  <c r="Z94" i="1"/>
  <c r="AA93" i="1"/>
  <c r="Z93" i="1"/>
  <c r="AA92" i="1"/>
  <c r="Z92" i="1"/>
  <c r="AA91" i="1"/>
  <c r="Z91" i="1"/>
  <c r="AA90" i="1"/>
  <c r="Z90" i="1"/>
  <c r="AA89" i="1"/>
  <c r="Z89" i="1"/>
  <c r="AA88" i="1"/>
  <c r="Z88" i="1"/>
  <c r="AA87" i="1"/>
  <c r="Z87" i="1"/>
  <c r="AA86" i="1"/>
  <c r="Z86" i="1"/>
  <c r="AA85" i="1"/>
  <c r="Z85" i="1"/>
  <c r="AA84" i="1"/>
  <c r="Z84" i="1"/>
  <c r="AA83" i="1"/>
  <c r="Z83" i="1"/>
  <c r="AA82" i="1"/>
  <c r="Z82" i="1"/>
  <c r="AA81" i="1"/>
  <c r="Z81" i="1"/>
  <c r="AA80" i="1"/>
  <c r="Z80" i="1"/>
  <c r="AA79" i="1"/>
  <c r="Z79" i="1"/>
  <c r="AA78" i="1"/>
  <c r="Z78" i="1"/>
  <c r="AA77" i="1"/>
  <c r="Z77" i="1"/>
  <c r="AA76" i="1"/>
  <c r="Z76" i="1"/>
  <c r="AA75" i="1"/>
  <c r="Z75" i="1"/>
  <c r="AA74" i="1"/>
  <c r="Z74" i="1"/>
  <c r="AA73" i="1"/>
  <c r="Z73" i="1"/>
  <c r="AA72" i="1"/>
  <c r="Z72" i="1"/>
  <c r="AA71" i="1"/>
  <c r="Z71" i="1"/>
  <c r="AA70" i="1"/>
  <c r="Z70" i="1"/>
  <c r="AA69" i="1"/>
  <c r="Z69" i="1"/>
  <c r="AA68" i="1"/>
  <c r="Z68" i="1"/>
  <c r="AA67" i="1"/>
  <c r="Z67" i="1"/>
  <c r="AA66" i="1"/>
  <c r="Z66" i="1"/>
  <c r="AA65" i="1"/>
  <c r="Z65" i="1"/>
  <c r="AA64" i="1"/>
  <c r="Z64" i="1"/>
  <c r="AA63" i="1"/>
  <c r="Z63" i="1"/>
  <c r="AA62" i="1"/>
  <c r="Z62" i="1"/>
  <c r="AA61" i="1"/>
  <c r="Z61" i="1"/>
  <c r="AA60" i="1"/>
  <c r="Z60" i="1"/>
  <c r="AA59" i="1"/>
  <c r="Z59" i="1"/>
  <c r="AA58" i="1"/>
  <c r="Z58" i="1"/>
  <c r="AA57" i="1"/>
  <c r="Z57" i="1"/>
  <c r="AA56" i="1"/>
  <c r="Z5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AA45" i="1"/>
  <c r="Z45" i="1"/>
  <c r="AA44" i="1"/>
  <c r="Z44" i="1"/>
  <c r="AA43" i="1"/>
  <c r="Z43" i="1"/>
  <c r="AA42" i="1"/>
  <c r="Z4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299" i="1"/>
  <c r="AA349" i="1"/>
  <c r="AB349" i="1" s="1"/>
  <c r="AA348" i="1"/>
  <c r="AB348" i="1" s="1"/>
  <c r="AA347" i="1"/>
  <c r="AB347" i="1" s="1"/>
  <c r="AA346" i="1"/>
  <c r="AB346" i="1" s="1"/>
  <c r="AA345" i="1"/>
  <c r="AB345" i="1" s="1"/>
  <c r="AA344" i="1"/>
  <c r="AB344" i="1" s="1"/>
  <c r="AA343" i="1"/>
  <c r="AB343" i="1" s="1"/>
  <c r="Z349" i="1"/>
  <c r="Z348" i="1"/>
  <c r="Z347" i="1"/>
  <c r="Z346" i="1"/>
  <c r="Z345" i="1"/>
  <c r="Z344" i="1"/>
  <c r="Z343" i="1"/>
  <c r="Z342" i="1"/>
  <c r="AA342" i="1"/>
  <c r="AB342" i="1" s="1"/>
  <c r="Z341" i="1"/>
  <c r="AA341" i="1"/>
  <c r="AB341" i="1" s="1"/>
  <c r="Z340" i="1"/>
  <c r="AA340" i="1"/>
  <c r="Z339" i="1"/>
  <c r="AA339" i="1"/>
  <c r="AA338" i="1"/>
  <c r="AA337" i="1"/>
  <c r="AA336" i="1"/>
  <c r="AA335" i="1"/>
  <c r="AA334" i="1"/>
  <c r="AB340" i="1" l="1"/>
  <c r="AB339" i="1"/>
  <c r="AB338" i="1"/>
  <c r="AB337" i="1"/>
  <c r="AB336" i="1"/>
  <c r="AB335" i="1"/>
  <c r="AB334" i="1"/>
  <c r="AA333" i="1"/>
  <c r="AB333" i="1" s="1"/>
  <c r="Z338" i="1"/>
  <c r="Z337" i="1"/>
  <c r="Z336" i="1"/>
  <c r="Z335" i="1"/>
  <c r="Z334" i="1"/>
  <c r="Z333" i="1"/>
  <c r="Z299" i="1" l="1"/>
  <c r="AA299" i="1"/>
  <c r="AB299" i="1" s="1"/>
  <c r="AA332" i="1"/>
  <c r="AB332" i="1" s="1"/>
  <c r="AA331" i="1"/>
  <c r="AB331" i="1" s="1"/>
  <c r="AA330" i="1"/>
  <c r="AB330" i="1" s="1"/>
  <c r="AA329" i="1"/>
  <c r="AB329" i="1" s="1"/>
  <c r="AA328" i="1"/>
  <c r="AB328" i="1" s="1"/>
  <c r="AA327" i="1"/>
  <c r="AB327" i="1" s="1"/>
  <c r="AA326" i="1"/>
  <c r="AB326" i="1" s="1"/>
  <c r="AA325" i="1"/>
  <c r="AB325" i="1" s="1"/>
  <c r="AA324" i="1"/>
  <c r="AB324" i="1" s="1"/>
  <c r="AA323" i="1"/>
  <c r="AB323" i="1" s="1"/>
  <c r="AA322" i="1"/>
  <c r="AB322" i="1" s="1"/>
  <c r="AA321" i="1"/>
  <c r="AB321" i="1" s="1"/>
  <c r="AA320" i="1"/>
  <c r="AB320" i="1" s="1"/>
  <c r="AA319" i="1"/>
  <c r="AB319" i="1" s="1"/>
  <c r="AA318" i="1"/>
  <c r="AB318" i="1" s="1"/>
  <c r="AA317" i="1"/>
  <c r="AB317" i="1" s="1"/>
  <c r="AA316" i="1"/>
  <c r="AB316" i="1" s="1"/>
  <c r="AA315" i="1"/>
  <c r="AB315" i="1" s="1"/>
  <c r="AA314" i="1"/>
  <c r="AB314" i="1" s="1"/>
  <c r="AA313" i="1"/>
  <c r="AB313" i="1" s="1"/>
  <c r="AA312" i="1"/>
  <c r="AB312" i="1" s="1"/>
  <c r="AA311" i="1"/>
  <c r="AB311" i="1" s="1"/>
  <c r="AA310" i="1"/>
  <c r="AB310" i="1" s="1"/>
  <c r="AA309" i="1"/>
  <c r="AB309" i="1" s="1"/>
  <c r="AA308" i="1"/>
  <c r="AB308" i="1" s="1"/>
  <c r="AA307" i="1"/>
  <c r="AB307" i="1" s="1"/>
  <c r="AA306" i="1"/>
  <c r="AB306" i="1" s="1"/>
  <c r="AA305" i="1"/>
  <c r="AB305" i="1" s="1"/>
  <c r="AA304" i="1"/>
  <c r="AB304" i="1" s="1"/>
  <c r="AA303" i="1"/>
  <c r="AB303" i="1" s="1"/>
  <c r="AA302" i="1"/>
  <c r="AB302" i="1" s="1"/>
  <c r="AA301" i="1"/>
  <c r="AB301" i="1" s="1"/>
  <c r="AA300" i="1"/>
  <c r="AB300" i="1" s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</calcChain>
</file>

<file path=xl/sharedStrings.xml><?xml version="1.0" encoding="utf-8"?>
<sst xmlns="http://schemas.openxmlformats.org/spreadsheetml/2006/main" count="4610" uniqueCount="1182">
  <si>
    <t xml:space="preserve">Mês </t>
  </si>
  <si>
    <t>Segmento</t>
  </si>
  <si>
    <t>Status</t>
  </si>
  <si>
    <t>Quantidade de Vendas</t>
  </si>
  <si>
    <t>Empreendimento</t>
  </si>
  <si>
    <t>Cidade</t>
  </si>
  <si>
    <t>Bairro</t>
  </si>
  <si>
    <t>Loja</t>
  </si>
  <si>
    <t>Corretor Vendedor</t>
  </si>
  <si>
    <t>Corretor Opcionista</t>
  </si>
  <si>
    <t>Comissão Corretor Vendedor</t>
  </si>
  <si>
    <t>Comissão Corretor Opcionista</t>
  </si>
  <si>
    <t>Gerente Opcionista</t>
  </si>
  <si>
    <t>VGV</t>
  </si>
  <si>
    <t>Comissão FV</t>
  </si>
  <si>
    <t>Comissão Imobiliária</t>
  </si>
  <si>
    <t>Comissão Total</t>
  </si>
  <si>
    <t>Royalties</t>
  </si>
  <si>
    <t>Mês Faturamento</t>
  </si>
  <si>
    <t>Previsão Recebimento</t>
  </si>
  <si>
    <t>Pago</t>
  </si>
  <si>
    <t>Recebido</t>
  </si>
  <si>
    <t>Valor Recebido</t>
  </si>
  <si>
    <t>Data Pagto Comissão</t>
  </si>
  <si>
    <t>Num NF</t>
  </si>
  <si>
    <t>Boleto Royalty</t>
  </si>
  <si>
    <t>Observações</t>
  </si>
  <si>
    <t>Cliente Comprador</t>
  </si>
  <si>
    <t>Cliente Vendedor</t>
  </si>
  <si>
    <t>Tipologia</t>
  </si>
  <si>
    <t>Data Venda</t>
  </si>
  <si>
    <t>Comissão Gerente de Vendas</t>
  </si>
  <si>
    <t>PV</t>
  </si>
  <si>
    <t>Alexsander Fernandes</t>
  </si>
  <si>
    <t>Pronto</t>
  </si>
  <si>
    <t>ATIVA</t>
  </si>
  <si>
    <t>Parque Residencial Professor João Brasil</t>
  </si>
  <si>
    <t>Niterói</t>
  </si>
  <si>
    <t>Fonseca</t>
  </si>
  <si>
    <t xml:space="preserve">REGIÃO OCEÂNICA </t>
  </si>
  <si>
    <t>NÃO</t>
  </si>
  <si>
    <t>Status Nota Fiscal</t>
  </si>
  <si>
    <t>Previsão de recebimento em fevereiro 2025.</t>
  </si>
  <si>
    <t>Luciano Andrade Joaquim</t>
  </si>
  <si>
    <t>Eliana Da Silva Amaral</t>
  </si>
  <si>
    <t>Apartamento</t>
  </si>
  <si>
    <t>ANA PAULA SILVA</t>
  </si>
  <si>
    <t>RONALDO FARIAS</t>
  </si>
  <si>
    <t xml:space="preserve">CELIO MIRANDA </t>
  </si>
  <si>
    <t>BETH ROLIM</t>
  </si>
  <si>
    <t>KATHERINE</t>
  </si>
  <si>
    <t>KATIA NEVARES</t>
  </si>
  <si>
    <t>LUIZA PIMENTEL</t>
  </si>
  <si>
    <t>FATIMA  GRILLO</t>
  </si>
  <si>
    <t>AMAURI MACHADO</t>
  </si>
  <si>
    <t>ELIANE PARANHOS</t>
  </si>
  <si>
    <t>ADRIANA AZEVEDO</t>
  </si>
  <si>
    <t>VERONIL</t>
  </si>
  <si>
    <t>CLAUDIA GOMES</t>
  </si>
  <si>
    <t xml:space="preserve">VERONICA MENEZES </t>
  </si>
  <si>
    <t>CARLOS RODRIGUES</t>
  </si>
  <si>
    <t>JOAQUIM MARTINS</t>
  </si>
  <si>
    <t>CRISTINA MELLO</t>
  </si>
  <si>
    <t>CLAUDIA PATRICIA</t>
  </si>
  <si>
    <t>SILVANA MESQUITA</t>
  </si>
  <si>
    <t>ROBERTA FALCÃO</t>
  </si>
  <si>
    <t>ANA LUCIA COELHO</t>
  </si>
  <si>
    <t xml:space="preserve">ANA PAULA SILVA </t>
  </si>
  <si>
    <t xml:space="preserve">JOSIANE FIDELIS </t>
  </si>
  <si>
    <t>VERÔNICA MENEZES</t>
  </si>
  <si>
    <t>SEIXAS</t>
  </si>
  <si>
    <t>PAULO RENATO</t>
  </si>
  <si>
    <t>RICARDO BEDA</t>
  </si>
  <si>
    <t>WALDEMIR SILVA</t>
  </si>
  <si>
    <t>LEANDRO PANSINI</t>
  </si>
  <si>
    <t xml:space="preserve">LEANDRO PANSINI </t>
  </si>
  <si>
    <t>ALEXANDRE CAETANO / DEBORAH CUNHA</t>
  </si>
  <si>
    <t>SANDRA SANTA ROSA</t>
  </si>
  <si>
    <t>ANTONIA RIBEIRO</t>
  </si>
  <si>
    <t>SONIA SIQUEIRA</t>
  </si>
  <si>
    <t>FERNANDO NOBREGA</t>
  </si>
  <si>
    <t>JOSIANE FIDELIS</t>
  </si>
  <si>
    <t>MARCELO GONZALEZ</t>
  </si>
  <si>
    <t>PRISCILA PIRES</t>
  </si>
  <si>
    <t>LUIZA GAZAL</t>
  </si>
  <si>
    <t>REGINALDO PEREIRA  / GILBERTO CHAUDON</t>
  </si>
  <si>
    <t xml:space="preserve">PAULO CESAR </t>
  </si>
  <si>
    <t>JACQUELINE MARTINS</t>
  </si>
  <si>
    <t>CARLA MASCALUBO</t>
  </si>
  <si>
    <t>LIMA</t>
  </si>
  <si>
    <t>Lançamento</t>
  </si>
  <si>
    <t>Outros</t>
  </si>
  <si>
    <t>CREDIMORAR</t>
  </si>
  <si>
    <t>MIGUEL DE FRIAS</t>
  </si>
  <si>
    <t>REGIÃO OCEÂNICA</t>
  </si>
  <si>
    <t>FEVEREIRO</t>
  </si>
  <si>
    <t>JANEIRO</t>
  </si>
  <si>
    <t>SIM</t>
  </si>
  <si>
    <t>Parcial</t>
  </si>
  <si>
    <t>ALEXSANDER FERNANDES</t>
  </si>
  <si>
    <t>JORGE HABIBE</t>
  </si>
  <si>
    <t>LUCIANO SARMENTO</t>
  </si>
  <si>
    <t>WELLINGTON MARTINS</t>
  </si>
  <si>
    <t>EDUARDO ANDRADE</t>
  </si>
  <si>
    <t>DANIEL AMERICANO</t>
  </si>
  <si>
    <t>CELSO MORATO</t>
  </si>
  <si>
    <t>RODRIGO GRABOWSKI</t>
  </si>
  <si>
    <t>MARGEM</t>
  </si>
  <si>
    <t>ALEXANDRE JAEGGER</t>
  </si>
  <si>
    <t>N/A</t>
  </si>
  <si>
    <t>Unidade</t>
  </si>
  <si>
    <t>Endereço</t>
  </si>
  <si>
    <t>SIAV</t>
  </si>
  <si>
    <t>Boleto pago em nome de WASHINGTON</t>
  </si>
  <si>
    <t>Nota 09 substituida pela 23 em 28/01/25 : CVVA pagou em 20/01/2025</t>
  </si>
  <si>
    <t>BOLETO PAGO EM 31/01/25 EM NOME DE EDMARA</t>
  </si>
  <si>
    <t>Boleto pg na Cabeça em 09/01/25  - NOTA EMITIDA em nome de Danielle Lima De Siqueira</t>
  </si>
  <si>
    <t>Boletos pagos em 03/04/2025 em nome de OBEDE</t>
  </si>
  <si>
    <t>Boleto pago em 31/01 em nome de Jose Romerto</t>
  </si>
  <si>
    <t>PGTO PARCIAL BOLETO ÚNICO 50% (na cabeça FV e IMOB ) No valor de R$16.956,50</t>
  </si>
  <si>
    <t>Comportará 10% na parcela de 20/03/2025</t>
  </si>
  <si>
    <t>Boleto pago em 10/02 em nome de Elizete - NOTA EMITIDA EM 10/02/2025</t>
  </si>
  <si>
    <t>Boleto pago em 21/01/2025 em nome de Paulo Henrique</t>
  </si>
  <si>
    <t>Boleto pago em 22/01/2025 em nome de George</t>
  </si>
  <si>
    <t>Pagamento em nome de Aécio em 30/01/2025</t>
  </si>
  <si>
    <t>Boleto único pago em 29/01/2025 - Boleto em Ana Costa</t>
  </si>
  <si>
    <t>Notas enviadas a FM em 11/02/2025 - Aguardando pgto do incorporador</t>
  </si>
  <si>
    <t xml:space="preserve">Previsão de recebimento em fevereiro 2025. </t>
  </si>
  <si>
    <t xml:space="preserve">Notas enviadas em 07/02/2025 - Agiuardando pgto da LRM </t>
  </si>
  <si>
    <t>Boletos divididos entre Anabela, Vitor e Vicente - Pgto Anabela em 10/02/25, Pgto Vitor em 11/02/25, Pgto Vicentino em 11/02/25. (Notas em nome dos 3 irmãos)</t>
  </si>
  <si>
    <t>Jorge Luiz Garcez Da Silva</t>
  </si>
  <si>
    <t>Rulf Blanco Lima Netto e outros.... (mais 6)</t>
  </si>
  <si>
    <t>Andreza De Moura Soares</t>
  </si>
  <si>
    <t>Sandra Helena Barroso Da Silva</t>
  </si>
  <si>
    <t>Carolina Simoni De Souza</t>
  </si>
  <si>
    <t>Sonia Maria Gomes</t>
  </si>
  <si>
    <t>Heitor Henrique Rosa Pereira</t>
  </si>
  <si>
    <t>Cviva5 Incorporadora Ltda</t>
  </si>
  <si>
    <t>Jose Nicomedes Junior</t>
  </si>
  <si>
    <t>Maria Eleonor Schiesari de Miranda</t>
  </si>
  <si>
    <t>Marisa de Campos Monteiro</t>
  </si>
  <si>
    <t>Edmara Fernandes Uchôa</t>
  </si>
  <si>
    <t xml:space="preserve">Daniele Lima de Siqueira </t>
  </si>
  <si>
    <t>Proart Obra 34 Empreendimentos Imobiliarios Ltda</t>
  </si>
  <si>
    <t>Kleber Jose Abrahao Porto Silva</t>
  </si>
  <si>
    <t>Renato Bezerra Dos Santos</t>
  </si>
  <si>
    <t>Lídia Da Cunha Martins</t>
  </si>
  <si>
    <t>Ana Lucia Gomes De Azeredo Da Silveira</t>
  </si>
  <si>
    <t>Monique Torres Martins</t>
  </si>
  <si>
    <t>Obede Carlos Da Silva Santos</t>
  </si>
  <si>
    <t>Flavio Antonio Belisario May</t>
  </si>
  <si>
    <t>Fernando Carlos Duarte</t>
  </si>
  <si>
    <t>Edwilson Sena Dos Santos</t>
  </si>
  <si>
    <t>Nelson Pereira Rebel Neto</t>
  </si>
  <si>
    <t>Daniel Bellas Moreira</t>
  </si>
  <si>
    <t>Romero Jose De Carvalho Junior e outros</t>
  </si>
  <si>
    <t>Adriana Sanglard Torres</t>
  </si>
  <si>
    <t>Jfe 46 Empreendimentos Imobiliários Spe Ltda</t>
  </si>
  <si>
    <t>Julio Miranda Gomes Xavier</t>
  </si>
  <si>
    <t>Leda Maria Barcellos Dos Santos</t>
  </si>
  <si>
    <t>Tiago Akira Ribeiro Sato</t>
  </si>
  <si>
    <t>Anabela Romilda D' Elia Galhardo e outros ...</t>
  </si>
  <si>
    <t>Fellipe Goulart Ribeiro</t>
  </si>
  <si>
    <t>Sou + Charitas Empreendimento Imobiliario Spe Ltda</t>
  </si>
  <si>
    <t>Giovani Biasotto</t>
  </si>
  <si>
    <t>Elizete Nunes</t>
  </si>
  <si>
    <t>Marcelos De Carvalho Caldeira</t>
  </si>
  <si>
    <t>Paulo Henrique Pedritti Linharis</t>
  </si>
  <si>
    <t>Thaisa De Freitas</t>
  </si>
  <si>
    <t>George Alexandre Gazal Lopes</t>
  </si>
  <si>
    <t>Fernanda Pereira Henriques</t>
  </si>
  <si>
    <t>Joelcio Da Silva Ribeiro</t>
  </si>
  <si>
    <t>Isabelle Barros Vicente Soares</t>
  </si>
  <si>
    <t>Ana Cristina Costa Magalhaes</t>
  </si>
  <si>
    <t>Eduardo Carneiro Da Silva Santos</t>
  </si>
  <si>
    <t>Construtora Fernandes Maciel Ltda</t>
  </si>
  <si>
    <t>Marcelo Bessa Figueiredo /  Luciana Ornellas Guimarães Figueiredo</t>
  </si>
  <si>
    <t xml:space="preserve">Mirian da Costa Lindolpho / Levi Altamiro Barbosa da Silva </t>
  </si>
  <si>
    <t>Francisco Eduardo Mota Machado</t>
  </si>
  <si>
    <t>Douglas Araújo Alves</t>
  </si>
  <si>
    <t>Jefferson Alves Cardoso</t>
  </si>
  <si>
    <t>Elci De Sá</t>
  </si>
  <si>
    <t>Rafael De Souza Castro</t>
  </si>
  <si>
    <t>Cristiane Basilio De Miranda</t>
  </si>
  <si>
    <t xml:space="preserve">Renato Vares Valentim / Anna Paula Velasco Valentim </t>
  </si>
  <si>
    <t>Milene Silva de Souza</t>
  </si>
  <si>
    <t>Rebeca Barbosa Falcão</t>
  </si>
  <si>
    <t>Lrm - Projetos E Construções Ltda</t>
  </si>
  <si>
    <t>Marines Carneiro De Almeida</t>
  </si>
  <si>
    <t>Miriam Torp Da Silva Simoes/Bruno Campos Simões</t>
  </si>
  <si>
    <t>Júlio Cesar Stacchini De Souza/Liana Wenersbach Pinto</t>
  </si>
  <si>
    <t>EMITIR</t>
  </si>
  <si>
    <t>EMITIDA MF</t>
  </si>
  <si>
    <t>PGTO PARCIAL</t>
  </si>
  <si>
    <t>EMITIDA RO</t>
  </si>
  <si>
    <t>Descontado bco Paulista</t>
  </si>
  <si>
    <t xml:space="preserve">Conviva Piratininga </t>
  </si>
  <si>
    <t>Jardim dos Manacás</t>
  </si>
  <si>
    <t>Terramarine Icaraí Residence Clube</t>
  </si>
  <si>
    <t>Sou + Charitas</t>
  </si>
  <si>
    <t>Duetto Jartim Icaraí</t>
  </si>
  <si>
    <t>Calle Sardegna</t>
  </si>
  <si>
    <t>1005 MARE</t>
  </si>
  <si>
    <t>801 bloco 2</t>
  </si>
  <si>
    <t>Av. Professor João Brasil 366, 1202, Fonseca, Niterói, RJ</t>
  </si>
  <si>
    <t>Estrada Caetano Monteiro 808, 209, Badu, Niterói, RJ</t>
  </si>
  <si>
    <t>Rua Inácio Bezerra de Menezes, 30 - 201 - Santa Rosa - Niterói - RJ</t>
  </si>
  <si>
    <t>Rua Noronha Torrezão, 659, 402, Santa Rosa, Niterói, RJ</t>
  </si>
  <si>
    <t>Av. Almirante Ary Parreiras 421, apt 706, Icaraí, Niterói, RJ</t>
  </si>
  <si>
    <t>Rua Coronel Moreira Cesar , 331/603 Icaraí</t>
  </si>
  <si>
    <t>Estrada Caetano Monteiro, 2835, casa 28, Badu, Niterói, RJ</t>
  </si>
  <si>
    <t>Rua Nossa Senhora das Merces 113, 304, Fonseca, Niterói, RJ</t>
  </si>
  <si>
    <t xml:space="preserve">Avenida Professor João Brasil, 366, 1003, Fonseca, Niterói, RJ </t>
  </si>
  <si>
    <t>Rua Mem de Sá, 81, 1002, Icaraí, Niterói, RJ</t>
  </si>
  <si>
    <t>Rua Itaguaí, 153, 201, Pe Pequeno, Niterói, RJ</t>
  </si>
  <si>
    <t>Rua Capitão Dalvo Rabello Sampaio, 269, 401, Fonseca, Niterói, RJ</t>
  </si>
  <si>
    <t>Estrada Alcebíades Pinto, 1100, casa 27, Badu, Niterói, RJ</t>
  </si>
  <si>
    <t>Rua Osvaldo Cruz, 29, 1101, Icaraí, Niterói, RJ</t>
  </si>
  <si>
    <t>Rua São Diogo, 30 Casa, Ponta D'Areia, Niterói, RJ</t>
  </si>
  <si>
    <t>Travessa Joaquim de Oliveira Rocha, 24, 503, Icaraí, Niterói, RJ</t>
  </si>
  <si>
    <t>Rua Presidente Backer, 331, 503, Icaraí, Niterói, RJ</t>
  </si>
  <si>
    <t>Rua Coronel Moreira Cesar, 330, 1104 bloco B, Icaraí, Niterói, RJ</t>
  </si>
  <si>
    <t>Avenida Almirante Ary Parreiras , 504, 1003, Icaraí, Niterói, RJ</t>
  </si>
  <si>
    <t>Rua Maestro José Botelho, 73, 201, Vital Brazil, Niterói, RJ</t>
  </si>
  <si>
    <t>Rua Mário Alves , 69, 603,  Icaraí, Niterói, RJ</t>
  </si>
  <si>
    <t>Avenida Central Ewerton Xavier , 808 , casa 24 , Lote 65 - Itaipu, Niterói, RJ</t>
  </si>
  <si>
    <t>Rua Presidente Pedreira, 38, 903 Bloco B, Ingá, Niterói, RJ</t>
  </si>
  <si>
    <t>Rua Álvares de Azevedo , 130, 1204 bloco 2, Icaraí, Niterói, RJ</t>
  </si>
  <si>
    <t>Avenida Jornalista Alberto Francisco Torres, 185/801 Icaraí, Niterói, RJ</t>
  </si>
  <si>
    <t>Rua Professor Miguel Couto, 471/402 Icaraí, Niterói, RJ</t>
  </si>
  <si>
    <t>Badu</t>
  </si>
  <si>
    <t>Icaraí</t>
  </si>
  <si>
    <t>Ponta D'Areia</t>
  </si>
  <si>
    <t>Santa Rosa</t>
  </si>
  <si>
    <t>Pe Pequeno</t>
  </si>
  <si>
    <t>Vital Brazil</t>
  </si>
  <si>
    <t>Ingá</t>
  </si>
  <si>
    <t>Itaipu</t>
  </si>
  <si>
    <t>Status Contrato</t>
  </si>
  <si>
    <t>Pre Escriturado</t>
  </si>
  <si>
    <t>Escriturado</t>
  </si>
  <si>
    <t>Ano</t>
  </si>
  <si>
    <t>Gerente Corretor Vendedor</t>
  </si>
  <si>
    <t>Comissão Imobiliária (Paulista)</t>
  </si>
  <si>
    <t xml:space="preserve"> Edificio Preludio</t>
  </si>
  <si>
    <t>MARCELO AMARAL</t>
  </si>
  <si>
    <t>Rua Otávio Carneiro nº 43, 901, Icaraí, Niterói, RJ</t>
  </si>
  <si>
    <t>Casa</t>
  </si>
  <si>
    <t xml:space="preserve">Sheila Soares Maia </t>
  </si>
  <si>
    <t>Hildecarla Roale Martins</t>
  </si>
  <si>
    <t xml:space="preserve">Previsão de recebimento em maio 2025. </t>
  </si>
  <si>
    <t>Boleto pago em 17/02/2025 em nome de Elci.</t>
  </si>
  <si>
    <t>RENATO REIS</t>
  </si>
  <si>
    <t>ISIS LISBOA / MARCELO AMARAL</t>
  </si>
  <si>
    <t>Estela</t>
  </si>
  <si>
    <t>703 e 704</t>
  </si>
  <si>
    <t>Rua Presidente Pedreira, 81, 703 e 704, Ingá, Niterói, RJ</t>
  </si>
  <si>
    <t xml:space="preserve">Previsão de recebimento em março 2025. </t>
  </si>
  <si>
    <t>Pgto realizado em 05/02/2025  em nome de Eduardo Carneiro - NOTA EMITIDA EM 23/02/2025</t>
  </si>
  <si>
    <t>BARCELLOS</t>
  </si>
  <si>
    <t>Le solei</t>
  </si>
  <si>
    <t>Villaggio Dei Fiori</t>
  </si>
  <si>
    <t>1207 bloco 1</t>
  </si>
  <si>
    <t>Avenida Sete de Setembro, 333, 1503, Icaraí, Niterói, RJ</t>
  </si>
  <si>
    <t>Rua Noronha Torrezão, 181, 1207 bloco 1, Santa Rosa, Niterói, RJ</t>
  </si>
  <si>
    <t xml:space="preserve">Nota enviada em 21/02/2025 - AGUARDANDO PAGAMENTO - </t>
  </si>
  <si>
    <t>Nota enviada em 24/01/2025 - Pagamento em 28/01/25 -  Comissão liberada em 08/02/2025</t>
  </si>
  <si>
    <t>Pgto feito em 11/02/25 em nome de Julio Cesar -  NOTA EMITIDA EM 23/02/2025</t>
  </si>
  <si>
    <t>Boleto pago em 09/01/25 em nome de Renato Bezerra - - NOTA EMITIDA EM 23/02/2025</t>
  </si>
  <si>
    <t>Boleto pago em nome de Douglas em 03/02/2025 - NOTA EMITIDA EM 23/02/2025</t>
  </si>
  <si>
    <t>Boleto PAGO em 07/02/2025 na cabeça em nome de Marines - - NOTA EMITIDA EM 23/02/205</t>
  </si>
  <si>
    <t>ANGELO AMERICANO</t>
  </si>
  <si>
    <t>RENATA EMERICK</t>
  </si>
  <si>
    <t>Rua Doutor Abi Ramia, 21, Quadra 234 Lote 21, Piratininga, Niterói, RJ</t>
  </si>
  <si>
    <t>Piratininga</t>
  </si>
  <si>
    <t>Pgto Realizado em 08/01/2025 em nome de Maria Eleonora -  NOTA EMITIDA EM 24/02/2025</t>
  </si>
  <si>
    <t>Boleto pago em 24/02/2025 em nome de Mirian - NOTA EMITIDA EM 24/02/2025</t>
  </si>
  <si>
    <t>Pagamento realizado em 19/02 em nome de Cristiane - NOTA EMITIDA EM 24-02-2025</t>
  </si>
  <si>
    <t>DENIS SILVA</t>
  </si>
  <si>
    <t>CRISTIANE DARCO</t>
  </si>
  <si>
    <t>Avenida Jornalista Alberto Francisco Torres, 69, 603, Icaraí, Niterói, RJ</t>
  </si>
  <si>
    <t>Leila Zanelli</t>
  </si>
  <si>
    <t>Maria Tânia De Albuquerque Costa</t>
  </si>
  <si>
    <t>Layza Oliveira De Sousa</t>
  </si>
  <si>
    <t>Marcos Alves De Araújo</t>
  </si>
  <si>
    <t>Raphael E Silva Girao</t>
  </si>
  <si>
    <t>Bruno Pessanha Franco</t>
  </si>
  <si>
    <t>Luciano Santos De Azevedo</t>
  </si>
  <si>
    <t>Clark Charles Bastos Mangabeira Da Silva</t>
  </si>
  <si>
    <t>Gisele Monteiro Ribeiro</t>
  </si>
  <si>
    <t>Jailma Lucia De Medeiros / Leilane Paiva Medeiros De Lima</t>
  </si>
  <si>
    <t xml:space="preserve">Boleto pago em 24/02/2025 em nome de Sonia Maria </t>
  </si>
  <si>
    <t>Pgto da primeira parte (Boleto Único) R$11.875,00 em 24/02/2025 em nome de Bruno Pessanha</t>
  </si>
  <si>
    <t>NELSON AMERICANO</t>
  </si>
  <si>
    <t>MILENA MATUCK</t>
  </si>
  <si>
    <t>Rua Miguel de Frias, 92, 602, Icaraí, Niterói, RJ</t>
  </si>
  <si>
    <t>Bruno Fernandes Costa</t>
  </si>
  <si>
    <t>Carlos Henrique Beisl</t>
  </si>
  <si>
    <t>CALDAS</t>
  </si>
  <si>
    <t>Rua João Paulo lI , 226 Serra Grande, Niterói, RJ</t>
  </si>
  <si>
    <t>Serra Grande</t>
  </si>
  <si>
    <t>ARMANDO SILVA</t>
  </si>
  <si>
    <t>Rua Visconde de Morais, 126, 501, Ingá, Niterói, RJ</t>
  </si>
  <si>
    <t>Rua Ministro Otávio Kelly, 467, 2403, Bloco A</t>
  </si>
  <si>
    <t xml:space="preserve">Previsão de recebimento em março 2025.  </t>
  </si>
  <si>
    <t>Boleto único pago em 26/02/2025 em nome de SAMIR</t>
  </si>
  <si>
    <t>Vassil Roberto De Souza Vacariuc</t>
  </si>
  <si>
    <t>Edir Palmira Lins</t>
  </si>
  <si>
    <t>Lucia Maria Sampaio Guimarães</t>
  </si>
  <si>
    <t>Daniele Calmon Blanc / Alexandre Carlos Chagas Da Silva</t>
  </si>
  <si>
    <t>Roberto Jevoux De Carvalho</t>
  </si>
  <si>
    <t>Samir Adib Chaim / Tania Regina Guimarães Vieira Chaim</t>
  </si>
  <si>
    <t>Ordem Mês</t>
  </si>
  <si>
    <t>MÊS</t>
  </si>
  <si>
    <t>NÚMERO 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</si>
  <si>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</si>
  <si>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</si>
  <si>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</si>
  <si>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</si>
  <si>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</si>
  <si>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</si>
  <si>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</si>
  <si>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</si>
  <si>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</si>
  <si>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</si>
  <si>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</si>
  <si>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</si>
  <si>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FABIANE BIAS</t>
  </si>
  <si>
    <t xml:space="preserve">MILENA MATUCK </t>
  </si>
  <si>
    <t>Rua Mem de Sá, 14, 904, Icaraí, Niterói, RJ</t>
  </si>
  <si>
    <t>Álan Teixeira De Oliveira</t>
  </si>
  <si>
    <t>Geysa De Sá Troise</t>
  </si>
  <si>
    <t>Boletos pagos em 24/01/25 em nome de Joelcio - NOTA EMITIDA EM 28/02/2025</t>
  </si>
  <si>
    <t>ROSANGELA FLORIANO</t>
  </si>
  <si>
    <t>NA</t>
  </si>
  <si>
    <t>LPS Emitiu</t>
  </si>
  <si>
    <t>Já descontado Bco Paulista</t>
  </si>
  <si>
    <t>CARLOS LAERT</t>
  </si>
  <si>
    <t>Edificio Gallé</t>
  </si>
  <si>
    <t>Herotides de Oliveira, n.º 109 , 402</t>
  </si>
  <si>
    <t>PEDRO IVO DE BASTOS PEREIRA / CLAUDIA HABIBE PEREIRA</t>
  </si>
  <si>
    <t>SILVIA APARECIDA THOMAZELLI / GABRIEL SANTOS LERBAK</t>
  </si>
  <si>
    <t>Barão de Cayru</t>
  </si>
  <si>
    <t>Rua Tiradendes 107</t>
  </si>
  <si>
    <t xml:space="preserve">WALDIR LUIZ TEIXEIRA DA SILVA / SILVANA AZEVEDO DAS CHAGAS </t>
  </si>
  <si>
    <t>SARAH CAMINHA</t>
  </si>
  <si>
    <t>Mariz e Barros 121</t>
  </si>
  <si>
    <t>ERIKA BARBOZA DE CARVALHO</t>
  </si>
  <si>
    <t>LAURA RANGELDE OLIVEIRA / LUCY RANGEL DE OLIVEIRA</t>
  </si>
  <si>
    <t>GERONIMO SOUSA</t>
  </si>
  <si>
    <t>Sou + Icaraí</t>
  </si>
  <si>
    <t>HEDI LAMAR</t>
  </si>
  <si>
    <t>Rua João José de Carvalho 74, casa 1</t>
  </si>
  <si>
    <t>FABIO DIAS BAHIA / FERNANDA MARTINS SILVA BAHIA</t>
  </si>
  <si>
    <t>RODOLFO EICHLER / MARIA DE LOURDES ABREU EICHLER</t>
  </si>
  <si>
    <t>302-Forest</t>
  </si>
  <si>
    <t>Rua Prof. Maria Jacinta , lote 14, quadra 102 , Jdim Fazendinha Itaipu</t>
  </si>
  <si>
    <t>ALESSANDRA CASTRO CHERMONT / CARLOS EDUARDO MONTE DE SOUZA</t>
  </si>
  <si>
    <t>MARCY MARLLET SOARES PAGARÓ</t>
  </si>
  <si>
    <t>R.GRABOWSK</t>
  </si>
  <si>
    <t>Porto Monte</t>
  </si>
  <si>
    <t>Geraldo Martins 64, 1101</t>
  </si>
  <si>
    <t>GUILHERME HENRIQUE GOMES DE AZEVEDO / SHELLEY DUARTE MAIA</t>
  </si>
  <si>
    <t>ROSA FÁTIMA DE OLIVEIRA RODRIGUES / CARLOS EDUARDO RANGEL  RODRIGUES</t>
  </si>
  <si>
    <t>HENRIQUE CARIELLO</t>
  </si>
  <si>
    <t>GILBERTO RODRIGUES</t>
  </si>
  <si>
    <t>Brasilia</t>
  </si>
  <si>
    <t>Rua da Conceição 99, 1107</t>
  </si>
  <si>
    <t>IRALDO CHAVES GARCIA / ODILA DE OLIVEIRA GARCIA</t>
  </si>
  <si>
    <t>ANA CRISTNA FIGUEIREDO COUTO DE ALMEIDA / MARCO ANTONIO COELHO DE ALMEIDA</t>
  </si>
  <si>
    <t>RICK ESTEVES</t>
  </si>
  <si>
    <t xml:space="preserve">Rua Noronha Torrezão 63 apto 1704 </t>
  </si>
  <si>
    <t>VINICIUS MAGALHÃES RIBEIRO / ANNA CAROLINE PESSANHA RIBEIRO</t>
  </si>
  <si>
    <t>MARIA DA LUZ FERREIRA CHAVIER</t>
  </si>
  <si>
    <t>MAURO GUARITA</t>
  </si>
  <si>
    <t>Edificio Calle Florido</t>
  </si>
  <si>
    <t>1303 bl 01</t>
  </si>
  <si>
    <t>Rua Santa Rosa , 134 Unid. 404</t>
  </si>
  <si>
    <t>WILLIAN MENDES GOMES</t>
  </si>
  <si>
    <t>ANA PAULA ALMEIDA DOS SANTOS</t>
  </si>
  <si>
    <t>PEREIRA</t>
  </si>
  <si>
    <t>PARCERIA</t>
  </si>
  <si>
    <t>EMITIDA</t>
  </si>
  <si>
    <t>Em aberto na LPS 1655,18</t>
  </si>
  <si>
    <t>CARLOS STORINO</t>
  </si>
  <si>
    <t xml:space="preserve">Rua Dr. Salomão Vergueiro da Cruz nº 1064 </t>
  </si>
  <si>
    <t xml:space="preserve">KAMYLLE RUTH PIRES DOMINGUEZ DA FONSECA / CLAUDIO DA FONSECA JUNIOR DOMINGUEZ </t>
  </si>
  <si>
    <t>MARIA EUNICE SANTOS LERBAK / DEBORA SANTOS LERBAK</t>
  </si>
  <si>
    <t>DIEGO CIAMBARELA</t>
  </si>
  <si>
    <t>Tour de Gales</t>
  </si>
  <si>
    <t>Rua Tiradentes 103 apto 704 - Edifício “TOUR DE GALES’’</t>
  </si>
  <si>
    <t xml:space="preserve"> RENAN PRESTES MUROS GENESIO / TARCILA SOARES FORMIGA</t>
  </si>
  <si>
    <t>MARIO DURRA / DEMOSTINA DA SILVA ALVARES</t>
  </si>
  <si>
    <t>Rua Cuba , 438 casa 06 Serra Grande</t>
  </si>
  <si>
    <t>1650 (ver)</t>
  </si>
  <si>
    <t>MATHEUS COUTINHO DO NASCIMENTO / JOÃO PEDRO COUTINHO DO NASCIMENTO</t>
  </si>
  <si>
    <t>CARLOS EDUARDO COSTA DE MENEZES SILVA / MARIANE BRANDÃO</t>
  </si>
  <si>
    <t>Vila Flor</t>
  </si>
  <si>
    <t>Travessa Francisco Dutra nº 77 apto 803 (Edificio Vila Flor)</t>
  </si>
  <si>
    <t>Em aberto na LPS 6.200</t>
  </si>
  <si>
    <t>BRUNO SCHORCHT / MARIANA SIMÕES SCHORCHT</t>
  </si>
  <si>
    <t>ESTÉFANO JOSÉ DA COSTA JORGE / FLAVIA DA SILVA COSTA JORGE</t>
  </si>
  <si>
    <t>Ventura Niteroi</t>
  </si>
  <si>
    <t xml:space="preserve">Rua Doutor Luiz Palmier, 500 , apto 308 - Barreto </t>
  </si>
  <si>
    <t>Pago em 09/08/2024  (R$1.500.00)</t>
  </si>
  <si>
    <t>MÁRCIA DE MATOS RODRIGUES</t>
  </si>
  <si>
    <t xml:space="preserve"> FLÁVIA ARAGÃO SIMÕES / MARIA FATIMA PEREIRA DE ARAGÃO</t>
  </si>
  <si>
    <t xml:space="preserve"> ANTHONY LUTFY</t>
  </si>
  <si>
    <t>SUELI  LIMA</t>
  </si>
  <si>
    <t>Ana Helena</t>
  </si>
  <si>
    <t>Rua Zoraida Brasil Alcântara, 26 - - Fonseca - Niterói</t>
  </si>
  <si>
    <t>EDUARDO GARRONE FRANCO DA SILVA</t>
  </si>
  <si>
    <t>ANDRÉ MENDES SCULTORI / DANIELLE MOURA DANTAS SCULTORI</t>
  </si>
  <si>
    <t>GERONIMO SOUZA</t>
  </si>
  <si>
    <t>Tupinanbas</t>
  </si>
  <si>
    <t>Rua Tupinambás, 100 São Francisco</t>
  </si>
  <si>
    <t>202400000000015 , 16, 17 e18</t>
  </si>
  <si>
    <t>FERNANDO GUEDES DE AZEVEDO / ROSA MARIA COENTRÃO DE AZEVEDO</t>
  </si>
  <si>
    <t>FERNANDO GUEDES DE AZEVEDO / ROSA MARIA COENTRÃO DE AZEVEDO / KARLA KANE DE SOUZA / CYNTHIA HELENA DA SILVA KANE</t>
  </si>
  <si>
    <t>REGINALDO PEREIRA</t>
  </si>
  <si>
    <t xml:space="preserve">REGINALDO PEREIRA </t>
  </si>
  <si>
    <t>Francisco Farias</t>
  </si>
  <si>
    <t>Rua Paulo Gustavo nº 376, apto 904, Icaraí, Niterói-RJ.</t>
  </si>
  <si>
    <t>202400000000009 e 10</t>
  </si>
  <si>
    <t>LUIS SÉRGIO CARVALHO E SILVA / JANE CARLA MENDES BARBOSA</t>
  </si>
  <si>
    <t>LUIZ CARLOS PALMIER NUNES/ANDRÉ LUIZ DA FONSECA PALMIER NUNES</t>
  </si>
  <si>
    <t>IVAN SOUZA</t>
  </si>
  <si>
    <t xml:space="preserve"> Villaggio Dei Fiori</t>
  </si>
  <si>
    <t xml:space="preserve">Rua Noronha Torrezão, 181 - Apartamento 207 - Santa Rosa </t>
  </si>
  <si>
    <t>R$1.806,19 descontado no bol.Paulista</t>
  </si>
  <si>
    <t>FÁBIO BARROS GONÇALVES</t>
  </si>
  <si>
    <t>ARTUR JOSÉ PEREIRA BOMPET /  KARINA DE SOUZA LOPES BOMPET</t>
  </si>
  <si>
    <t>JANE YEDA</t>
  </si>
  <si>
    <t>Sardenha</t>
  </si>
  <si>
    <t>Rua Doutor Mário Viana, 416, apto 1004, Santa Rosa, Niterói, RJ</t>
  </si>
  <si>
    <t>RONALDO DA SILVA / ANA LUCIA GOMES DE AZEVEDO DA SILVEIRA</t>
  </si>
  <si>
    <t>JOÃO IZAIAS DOS SANTOS CURTI JUNIOR / CRISTIANE RESENDE SERRADO CURTI</t>
  </si>
  <si>
    <t>RODRIGO GRABOWSK</t>
  </si>
  <si>
    <t>Rua Adalberto Nicoll, nº 74, apto 101, Estrela do Norte, São Gonçalo, RJ</t>
  </si>
  <si>
    <t>Pago em 23/ago (R$ 1.500,00)</t>
  </si>
  <si>
    <t>ADRIANA MONIQUE RANGEL DA SILVA DO REGO BARROS /CAIO FELIPPE PEREIRA COSTA REGO BARROS</t>
  </si>
  <si>
    <t>SILVINO DO NASCIMENT ARAUJO / RENATA SILNVA DOS SANTOS</t>
  </si>
  <si>
    <t>VERA CARIELLO</t>
  </si>
  <si>
    <t xml:space="preserve"> Boleto pago em 07/05/2024 (R$5.446,41)</t>
  </si>
  <si>
    <t xml:space="preserve"> MÁRCIA DE MATOS RODRIGUES</t>
  </si>
  <si>
    <t>FLÁVIA ARAGÃO SIMÕES / MARIA FATIMA PEREIRA DE ARAGÃO</t>
  </si>
  <si>
    <t>ITALO NEVES</t>
  </si>
  <si>
    <t>Rua Santa Rosa, 140 Apto 302 Santa Rosa/Niterói.</t>
  </si>
  <si>
    <t>MARCIO TAVARES MALHEIRO / MARTHA MARCELA DE MATOS BAZILIO</t>
  </si>
  <si>
    <t>MARIA CECILIA DE SOUZA RIBEIRO</t>
  </si>
  <si>
    <t>DANI BEZERRA</t>
  </si>
  <si>
    <t>JORGE ROGERIO/ SANDRA STA ROSA</t>
  </si>
  <si>
    <t>DISTRATADA</t>
  </si>
  <si>
    <t>Smart Style Residences</t>
  </si>
  <si>
    <t>Rua Noronha Torrezão, 97 apto 1501 - Santa Rosa</t>
  </si>
  <si>
    <t>R$4.550,00 pago em 22/04/2024</t>
  </si>
  <si>
    <t>SERGIO SIMÃO DIAS DA COSTA / SILVANIA CARNEIRO MARTINS SIMÃO DIAS DA COSTA</t>
  </si>
  <si>
    <t>CARLOS ALBERTO BRASÃO PAPAIZ / GRAZIELE PINTO COCCARO PAPAIZ</t>
  </si>
  <si>
    <t>Rua Lopes Da Cunha 145, apto 503 bloco 5, Fonseca, Niterói/RJ, CEP: 24.130-100.</t>
  </si>
  <si>
    <t>THAIS COELHO FERREIRA</t>
  </si>
  <si>
    <t xml:space="preserve">VINICIUS PEREIRA RANGEL PESSANHA / INGRID PESSANHA RIBEIRO </t>
  </si>
  <si>
    <t>VALERIA MENDONÇA</t>
  </si>
  <si>
    <t>Edifício Ápice</t>
  </si>
  <si>
    <t>Rua Álvares de Azevedo, 150, 802, Icaraí, Niterói, RJ.</t>
  </si>
  <si>
    <t>Pago em 09/08/2024  (R$3.400,00)</t>
  </si>
  <si>
    <t>xxxxxx</t>
  </si>
  <si>
    <t>MADEIROL</t>
  </si>
  <si>
    <t>Não se Aplica</t>
  </si>
  <si>
    <t>Solar Clube das Praias</t>
  </si>
  <si>
    <t>Rua Jornalista Moacir Padilha, 70 ,  603</t>
  </si>
  <si>
    <t>Pago R$ 1.100,00 09/jul/24</t>
  </si>
  <si>
    <t>FLÁVIO NNDIAS DE MORAES</t>
  </si>
  <si>
    <t>EDSON PAES TAVARES</t>
  </si>
  <si>
    <t>SERGIO MARQUES</t>
  </si>
  <si>
    <t>VALERIA MENDONÇA / ANA LUCIA COELHO</t>
  </si>
  <si>
    <t>Rua Dr Mario Viana 479, apto 1303, Santa Rosa, Niterói. RJ</t>
  </si>
  <si>
    <t>Pago em 09/08/2024  (R$1.475,00)</t>
  </si>
  <si>
    <t xml:space="preserve"> GRACE MACHADO MIRANDA</t>
  </si>
  <si>
    <t>ADRIANE COQUEIRO GUIMARÃES / LEONARDO BRUNO PADILHA GUIMARÃES</t>
  </si>
  <si>
    <t>WERWIN MAACK</t>
  </si>
  <si>
    <t>Stellato</t>
  </si>
  <si>
    <t>Rua Luiz Seraphico Junior, 755, apto 73</t>
  </si>
  <si>
    <t xml:space="preserve"> CHRISTIE FERREIRA CARIELLO /DIEGO GUILLERMO ALEMAN </t>
  </si>
  <si>
    <t>MARIA CLARA MALUTA DE MELO / CARLOS RENATO PETRELLI</t>
  </si>
  <si>
    <t>Rua Doutor Luiz Palmier, 500 , 512, bl 04, Barreto - Niterói / RJ - CEP: 24110310</t>
  </si>
  <si>
    <t>Em aberto na LPS</t>
  </si>
  <si>
    <t>MATHEUS BRUM DA CUNHA / GABRIELLA ALMEIDA MARGEM</t>
  </si>
  <si>
    <t>DANIELA DE CNOP</t>
  </si>
  <si>
    <t>SANDRA ANDUEZA</t>
  </si>
  <si>
    <t>Wind Piratininga</t>
  </si>
  <si>
    <t>Em aberto na LPS 2900</t>
  </si>
  <si>
    <t>DOUGLAS DE OLIVEIRA FRAUCHES</t>
  </si>
  <si>
    <t>METTA GESTÃO E PARTICIPAÇÕES LTDA</t>
  </si>
  <si>
    <t>CELIO MIRANDA</t>
  </si>
  <si>
    <t>Rua Mariz e Barros 21 apto 602 , Icaraí, Niterói, RJ</t>
  </si>
  <si>
    <t>Boleto pago em 07/mai/2024 (R$ 1.650,00 )</t>
  </si>
  <si>
    <t xml:space="preserve"> ALVARO MOURA/MARILZA VIANNA MOURA/ANGELA MARIA MOURA/VERA MARIA DEMOURA/AIMBERÊ MOURA LOPES CORDEIRO/JOANA DA COSTA PINTO D’AVILA/YRAIMA MOURA LOPES CORDEIRO/NAIANA MOURA CORDEIRO IELPO/PEDRO SILVA IELPO</t>
  </si>
  <si>
    <t>REGINA CELIA BORGES MONTEIRO</t>
  </si>
  <si>
    <t>Seven Avenue</t>
  </si>
  <si>
    <t>Avenida Sete de Setembro, 56 - - Icaraí - Niterói / RJ - CEP: 2423025</t>
  </si>
  <si>
    <t>Em aberto na LPS 3075</t>
  </si>
  <si>
    <t>FERNADA FARIAS RODRIGUES</t>
  </si>
  <si>
    <t>MAURICE GERSON SONSOL</t>
  </si>
  <si>
    <t>Fazenda Fillomena Condomínio Clube</t>
  </si>
  <si>
    <t>Pago em 14/ago (R$ 1.807,31)</t>
  </si>
  <si>
    <t>FELIPE FLACH FARAH/MARIANA FERNANDES FARAH</t>
  </si>
  <si>
    <t>ANASA IMOBILIARIA LTDA</t>
  </si>
  <si>
    <t>GISELLE SIQUEIRA FARAH</t>
  </si>
  <si>
    <t>Natividade/TORRE ÚNICA/1302</t>
  </si>
  <si>
    <t xml:space="preserve">Rua Coronel Moreira Cesar, 388, 1302, Icaraí,Niterói, RJ </t>
  </si>
  <si>
    <t>ARMANDO</t>
  </si>
  <si>
    <t>Trend Tower Office/TORRE ÚNICA/1226</t>
  </si>
  <si>
    <t xml:space="preserve">Rua General Andrade Neves, 9, Sala 1226, Centro, Niterói, RJ </t>
  </si>
  <si>
    <t>Pago em 09/08/2024  (R$600.00)</t>
  </si>
  <si>
    <t>CLAUDIO DOS SANTOS PENETRA</t>
  </si>
  <si>
    <t>IGOR CARVALHO DE ARAÚJO CUNHA</t>
  </si>
  <si>
    <t>UP ICARAÍ STUDIO BOUTIQUE</t>
  </si>
  <si>
    <t>Rua Presidente Backer, 128 - - Icaraí - Niterói / RJ - CEP: 24220045</t>
  </si>
  <si>
    <t>Pago em 09/08/2024  (R$2.769,50)</t>
  </si>
  <si>
    <t>CARLOS MARTINS</t>
  </si>
  <si>
    <t>SANDRA STA ROSA / VALDEMIR SILVA</t>
  </si>
  <si>
    <t>Rua Machado de Assis, 143  - Fátima - Niterói / RJ - CEP: 24070170</t>
  </si>
  <si>
    <t>MANUELA LUJAN DO ALTO ZITO</t>
  </si>
  <si>
    <t>JOSÉ DA CUNHA SANTOS  TOUCA / NILZETE RODRIGUES TOUCA</t>
  </si>
  <si>
    <t>DILNORO</t>
  </si>
  <si>
    <t>Quintessenza Residencial</t>
  </si>
  <si>
    <t>Rua Nossa Senhora Auxiliadora, 34- 704 - Santa Rosa - Niterói / RJ - CEP: 24240680</t>
  </si>
  <si>
    <t>LISANDRO AMARAL VIOLANTE / MICHELE SANTOS COSTA</t>
  </si>
  <si>
    <t>PROVENCE EMPREENDIMENTOS IMÓBILIÁRIOS LTDA</t>
  </si>
  <si>
    <t>Condomínio Barral Park/Bloco 1/804</t>
  </si>
  <si>
    <t>Rua Doutor Mário Viana, 369, 804, bl 01 , Santa Rosa, Niterói, RJ</t>
  </si>
  <si>
    <t>Em aberto 50% na LPS pago R$ 887,5 ref 50%</t>
  </si>
  <si>
    <t>ALEXANDRE CAETANO</t>
  </si>
  <si>
    <t>Edificio Primaz</t>
  </si>
  <si>
    <t>Rua Cinco de Julho , 463, 303 Icaraí/Niterói</t>
  </si>
  <si>
    <t>MICHEL DE CARVALHO SILVA / EDMARA FERNANDES UCHOA</t>
  </si>
  <si>
    <t>JULIANA GIANNI CABUSSU / MARIA ALICE NUNES PONTES,</t>
  </si>
  <si>
    <t>EDNELSON SERRÃO</t>
  </si>
  <si>
    <t xml:space="preserve">LIBERIO </t>
  </si>
  <si>
    <t>Thomas Edson</t>
  </si>
  <si>
    <t>Rua Doutor Paulo César, 279 , 301, Santa Rosa - Niterói / RJ - CEP: 24240000</t>
  </si>
  <si>
    <t>NARCISO JARDIM DOS SANTOS / ROZANA DE MELLO DOS SANTOS</t>
  </si>
  <si>
    <t>LUIZA GUIMARÃES LANNES</t>
  </si>
  <si>
    <t>kATHERINE</t>
  </si>
  <si>
    <t>Chateau de Avignon</t>
  </si>
  <si>
    <t xml:space="preserve">Rua Nóbrega, 243 , 2104 ,Icaraí ,Niterói, RJ </t>
  </si>
  <si>
    <t xml:space="preserve">Alexandre Sardenberg de Oliveira / Daniele Sanches Nascimento Sardenberg </t>
  </si>
  <si>
    <t>Sandra Beatriz Pereira Lopes / Wellington José Nogueira Lopes</t>
  </si>
  <si>
    <t>MONICA BORGES</t>
  </si>
  <si>
    <t>Jardim Pendotiba Clube Condomínio</t>
  </si>
  <si>
    <t xml:space="preserve">Estrada da Paciência, 5559, 1404 -  Rio do Ouro - São Gonçalo / RJ </t>
  </si>
  <si>
    <t>LARISSA DE ANDRADE GONÇALVES PIMENTEL / ICARO PONTES PIMENTEL</t>
  </si>
  <si>
    <t>MAURO COVITTI FIGUEIREDO / LÚCIA CLAUDIA AGUIAR SARDOUX FIGUEIREDO</t>
  </si>
  <si>
    <t>OSCAR SENFT / RIBEIRO</t>
  </si>
  <si>
    <t xml:space="preserve">Edson Jones Santana </t>
  </si>
  <si>
    <t xml:space="preserve">Rua Dionizio Erthal nº63 , apto 402, bloco 2 </t>
  </si>
  <si>
    <t>MARCOS PAULO SANTANA DOS SANTOS</t>
  </si>
  <si>
    <t>FABIO DE LINDENBERG DOS SANTOS / FABIANA LINDENBERG DOS SANTOS / MARCOS RAMALHO SOARES</t>
  </si>
  <si>
    <t>CARSON HÓ</t>
  </si>
  <si>
    <t>Condomínio Medite</t>
  </si>
  <si>
    <t>Rua Desembargador Nicolau Mary Júnior, 195, 312,  Camboinhas - Niterói / RJ</t>
  </si>
  <si>
    <t>Pago em 09/08/2024  (R$1.950,00)</t>
  </si>
  <si>
    <t>MARIA DA LUZ FERREIRA XAVIER</t>
  </si>
  <si>
    <t>RAQUEL DE MATTOS LAMENZA</t>
  </si>
  <si>
    <t>Condomínio do Edifício Nilo Peçanha</t>
  </si>
  <si>
    <t xml:space="preserve">Rua Presidente Pedreira, 142, 703, Ingá - Niterói / RJ </t>
  </si>
  <si>
    <t>MARIA GORETE DE OLIVEIRA REIS</t>
  </si>
  <si>
    <t>CLÁUDIO SOUZA CASTELLO BRANCO</t>
  </si>
  <si>
    <t xml:space="preserve">Sou + Icaraí/Garden </t>
  </si>
  <si>
    <t xml:space="preserve">Rua Prof. Aurelia Pimentel Quaresma de Moura, 110 , 308 - Ingá - Niterói / RJ </t>
  </si>
  <si>
    <t>Pago em 09/08/2024  (R$1.015.00)</t>
  </si>
  <si>
    <t>CARLOS FREDERICO RANGEL DE MOURA / CECILIA PEREIRA XAVIER DE MOURA</t>
  </si>
  <si>
    <t>THAIS FERNANDA BERTO ALTARUGIO</t>
  </si>
  <si>
    <t>NICOLE MONTECHIARI</t>
  </si>
  <si>
    <t>JANE YEDA / LUCIANO SARMENTO</t>
  </si>
  <si>
    <t>VIA SALERMO</t>
  </si>
  <si>
    <t>Rua Presidente Pedreira, 97 , 1303, Ingá - Niterói / RJ</t>
  </si>
  <si>
    <t>RENÉ MURILO DE OLIVEIRA / ROSEMEIRE DA SILVA LOPES</t>
  </si>
  <si>
    <t>MARTHA MIRANDA DA SILVEIRA SILVA / JOSE LUIZ PAULO DA SILVA</t>
  </si>
  <si>
    <t>IVONE MOURA</t>
  </si>
  <si>
    <t>Oasis Resort 4ª Fase/Bloco 12/308</t>
  </si>
  <si>
    <t xml:space="preserve">Av. Professor Florestan Fernandes, 1036 -308 - Camboinhas - Niterói / RJ </t>
  </si>
  <si>
    <t>STELLA MARIS BARROS DE MELLO</t>
  </si>
  <si>
    <t>OCD ACESSORIA E CONSULTORIA EMPRESARIA LTDA</t>
  </si>
  <si>
    <t>LEANDRO PANSINI / BLACKMAN</t>
  </si>
  <si>
    <t>VALDENIR SILVA</t>
  </si>
  <si>
    <t>São Salvador</t>
  </si>
  <si>
    <t>Rua Coronel Moreira Cesar, 387 , 401, Icaraí - Niterói / RJ</t>
  </si>
  <si>
    <t>Pago em 09/08/2024  (R$1.150.00)</t>
  </si>
  <si>
    <t xml:space="preserve">EDILAMAR SEPULVEDA ROCHA </t>
  </si>
  <si>
    <t>JUSSARA MARIA COELHO FRAGA / JAIRA DOS SANTOS MENDES DOS SANTOS / ANTONIO RICARDO MENDES DOS SANTOS / ALESSANDRA DA COSTA AGUIAR SANTOS / MARCOS VINICIUS MENDES DOS SANTOS</t>
  </si>
  <si>
    <t>MARCELO AMARAL / ISIS LISBOA</t>
  </si>
  <si>
    <t>Visconde de Morais</t>
  </si>
  <si>
    <t>Rua Visconde de Morais 205 casa, Ingá, Nit.</t>
  </si>
  <si>
    <t>??????</t>
  </si>
  <si>
    <t>???????</t>
  </si>
  <si>
    <t>SERGIO CARPI GUIMARÃES</t>
  </si>
  <si>
    <t>ELIANE PIRES DE CAMPOS MONTEIRO DE BARROS / ELIZABETH PIRES DE CAMPO SOUZA / HELENO SILVA DE SOUZA</t>
  </si>
  <si>
    <t>Manoel Duarte</t>
  </si>
  <si>
    <t>Rua Manoel Duarte 36 São Francisco, Niterói, RJ.</t>
  </si>
  <si>
    <t>BRUNO RODRIGUES DE ANDRADE / ALINE SIMAS DA SILVA</t>
  </si>
  <si>
    <t>JOÃO LAÉRCIO VILLELA AREIAS / CLAUDIA VERONICA COSTA AREIAS / RENATA VILLELA AREIAS MARTINEZ / JOSÉ LUIZ MARTINEZ GIL / VILLELA AREIAS TREZENA CHRISTINO / FLAVIO GONÇALVES TREZENA CHRISTINO</t>
  </si>
  <si>
    <t>VIVIANE PINTO</t>
  </si>
  <si>
    <t>VERÔNICA MENEZES / CRISTIANE DARCO</t>
  </si>
  <si>
    <t>Vivenda de Icaraí</t>
  </si>
  <si>
    <t>Rua Doutor Paulo Cesar 87,307, Icaraí</t>
  </si>
  <si>
    <t>MARCELO ALVES FERNANDES</t>
  </si>
  <si>
    <t>LUIZ EDUARDO PORTUGAL PEREIRA LIMA</t>
  </si>
  <si>
    <t>VAN FUGIMOTO</t>
  </si>
  <si>
    <t>Rua Noronha Torrezão , 181, apto 1103 , Bloco 3 , Sta Rosa , Nit</t>
  </si>
  <si>
    <t>Pago em 14/ago (R$ 2.350,00)</t>
  </si>
  <si>
    <t>REGINA CELIA PEREIRA TRISTÃO</t>
  </si>
  <si>
    <t>CATIA PEIXOTO DE TOLEDO</t>
  </si>
  <si>
    <t>ENSEADA PARK</t>
  </si>
  <si>
    <t>Rua Heitor Carrilho nº 1 , 807, Centro, Niterói,RJ</t>
  </si>
  <si>
    <t>YASMIN PAIVA FARIA FINGOLA / CAIO PAIVA FARIA FINGOLA</t>
  </si>
  <si>
    <t>MANUEL MIRANDA SERGIO</t>
  </si>
  <si>
    <t>VINICIUS LOURENÇO</t>
  </si>
  <si>
    <t>ANTHONY LUTFY</t>
  </si>
  <si>
    <t>CALLE FIRENZE</t>
  </si>
  <si>
    <t>Rua Cinco de Julho ,415, apto 1005, Icaraí, Niterói, RJ</t>
  </si>
  <si>
    <t>Pagto R$ 1.900,00 em 26jul24</t>
  </si>
  <si>
    <t>MARLON ALVES TEIXEIRA / CAMILA FERREIRA CUNHA</t>
  </si>
  <si>
    <t>MARCOS ARTUR LEMGRUBER</t>
  </si>
  <si>
    <t>MARIANGELA</t>
  </si>
  <si>
    <t>EDIFÍCIO PARAÍBA</t>
  </si>
  <si>
    <t>Rua Presidente Backer 09, apto 207, Icaraí, Niterói, RJ</t>
  </si>
  <si>
    <t>ANA CRISTINA TELERMAN PACHECO</t>
  </si>
  <si>
    <t>SIMONE LUZETE CUNHA</t>
  </si>
  <si>
    <t>LEONARDO FIGUEIRAS</t>
  </si>
  <si>
    <t>LIV 360</t>
  </si>
  <si>
    <t>CADU</t>
  </si>
  <si>
    <t>JARDIM DOS ARCOS</t>
  </si>
  <si>
    <t>Av Almirante Ary Parreira 691, 1803 Bl 01, Icaraí, Niterói,RJ</t>
  </si>
  <si>
    <t>Pago em 12/08/2024  (R$1.400.00)</t>
  </si>
  <si>
    <t>SONIA MARIA LIMA CAMPELO</t>
  </si>
  <si>
    <t>ÂNGELA HILLER MARTINS PENHA / CARLOS VINICIUS VIEIRA / SILVIA HILLER MARTINS PENHA / GUSTAVO MARTINS PENHA GONÇALVES</t>
  </si>
  <si>
    <t>LEANDROPANSINI / ANA LUCIA COELHO</t>
  </si>
  <si>
    <t>LIFE STYLE RESIDENCES</t>
  </si>
  <si>
    <t>Rua Professor Otacilio  nº 47, 1201</t>
  </si>
  <si>
    <t>MARCEL JOHANNES CORNELIS PIJPER / NATHÁLIA CORDEIRO SIQUEIRA</t>
  </si>
  <si>
    <t>FERNANDO LUIZ DE FRANÇA ARAÚJO / SUZANA DOS SANTOS VAZ</t>
  </si>
  <si>
    <t>EDIFICIO PACIFICO</t>
  </si>
  <si>
    <t>Rua Leila de Souza Pulitini nº 147, apto 501, Itaipu, Niterói,RJ</t>
  </si>
  <si>
    <t>Pago 28jun24 R$ 7.362,50</t>
  </si>
  <si>
    <t>FABRICIO SILVA BERNARDO DE SOUZA / CATIA CILENE DE FARIA SOUZA</t>
  </si>
  <si>
    <t>VITOR EDUARDO HAMELMANN / PAULA FRAGOSO PIRES</t>
  </si>
  <si>
    <t>CLAUDIA PALMIERI</t>
  </si>
  <si>
    <t>EDIFICIO BERNINE</t>
  </si>
  <si>
    <t>Rua Herotides de Oliveira nº 44, apto 702, Icaraí , Niterói, RJ</t>
  </si>
  <si>
    <t>ROSANGELA MAGALHÃES PINTO</t>
  </si>
  <si>
    <t>RODGERIO LASSANCE VIEITAS / CRISTIANE BASILIO DE MIRANDA</t>
  </si>
  <si>
    <t xml:space="preserve">VERÔNICA MENEZES </t>
  </si>
  <si>
    <t>Av.Professor João Brasil</t>
  </si>
  <si>
    <t xml:space="preserve">Av.Professor João Brasil, nº 320, apto 203, Fonseca, Niterói, RJ </t>
  </si>
  <si>
    <t>Boleto pago em 18/06/24 (R$1.250,00)</t>
  </si>
  <si>
    <t xml:space="preserve">ALEXANDRE COUTINHO BATISTA </t>
  </si>
  <si>
    <t>GABRIEL OLIVEIRA DE CARVALHO SENRA</t>
  </si>
  <si>
    <t>PRAIA D' OFIR</t>
  </si>
  <si>
    <t>Rua Santa Rosa nº 140, apto 303</t>
  </si>
  <si>
    <t>PEDRO DE MARTNO DANTAS ROCHA / MARIA CLARA HERMANO ALMEIDA DA SILVEIRA</t>
  </si>
  <si>
    <t>TATHIANA PEREIRA CABRAL</t>
  </si>
  <si>
    <t xml:space="preserve">Rua Ator Paulo Gustavo </t>
  </si>
  <si>
    <t>Rua Ator Paulo Gustavo nº 69, apto 601, Icaraí, Niterói, RJ</t>
  </si>
  <si>
    <t>Pago 28jun24 R$ 1.850,00</t>
  </si>
  <si>
    <t>JÚLIO CÉSAR ROCHA  / ANDREA DE AZEVEDO DUBOIS</t>
  </si>
  <si>
    <t>SANDRA CHACON ECHEBARRENA</t>
  </si>
  <si>
    <t xml:space="preserve">PAULO RENATO </t>
  </si>
  <si>
    <t>RESIDENCIAL NOVO JARDIM</t>
  </si>
  <si>
    <t>Rua Noronha Torrezão nº 63, apto 1703, Santa Rosa, Niterói, RJ - CEP: 24.240-401</t>
  </si>
  <si>
    <t>Pago em 26jun2024  R$ 2725</t>
  </si>
  <si>
    <t>ELISA DOS SANTOS CONCEIÇÃO</t>
  </si>
  <si>
    <t>NEUSA PEREIRA SILVA</t>
  </si>
  <si>
    <t>Travessa Onofre Machado nº 27, apto 102, Fonseca , Niterói, RJ.</t>
  </si>
  <si>
    <t>RODRIGO BRAZ DA SILVA / MARIANA DA SILVA SOARES / RICARDO RODRIGUES DOS SANTOS / ROSIENE BRAZ DA SILVA DOS SANTOS</t>
  </si>
  <si>
    <t>OCTACILIO DE SOUSA LEITE / JULIA OLIVEIRA TAVARES</t>
  </si>
  <si>
    <t>Edifício Painera</t>
  </si>
  <si>
    <t>Estrada Cetano Monteiro nº 4009 apto 110, Badu , Niterói, RJ.</t>
  </si>
  <si>
    <t xml:space="preserve">GABRIEL DANTAS DA CRUZ KELLY </t>
  </si>
  <si>
    <t>EDUARDO SANT ANNA DOS REIS</t>
  </si>
  <si>
    <t>FATIMA GRILLO / EDUARDO ANDRADE</t>
  </si>
  <si>
    <t>Edificio Thomas Edson</t>
  </si>
  <si>
    <t>Rua Doutor Paulo Cesar nº 247, apto 1002, Santta Rosa, Niterói, RJ.</t>
  </si>
  <si>
    <t>Boleto pago em 18/06/24 (R$2.550,00)</t>
  </si>
  <si>
    <t>VICTOR WRIEDT SAPUCAIA / STEPHANIE MANSUR DE ALMEIDA</t>
  </si>
  <si>
    <t>JORGINA DA COSTA PASSOS / WALTER ALVES PASSOS FILHO</t>
  </si>
  <si>
    <t>Edificio Serra Azul</t>
  </si>
  <si>
    <t>Rua Mem de Sá , 122, 1004 Icaraí - Ed Serra zul</t>
  </si>
  <si>
    <t>ADRIANO CARVALHO DA CRUZ / CARINA LEMOS DE SALLES DA CRUZ</t>
  </si>
  <si>
    <t>MAURICIO ABREU SILVEIRA / ELZA ALVARENGA SILVEIRA,</t>
  </si>
  <si>
    <t xml:space="preserve">RAFAEL RAMOS </t>
  </si>
  <si>
    <t>ISIS LISBOA</t>
  </si>
  <si>
    <t>Villa Catalunya Residencial</t>
  </si>
  <si>
    <t>Rua Drº Sardinha 214, apto 404, Santa Rosa, Niterói, RJ</t>
  </si>
  <si>
    <t>PAULA CRISTINA AMARAL DA SILVA DOS SANTOS OLIVEIRA</t>
  </si>
  <si>
    <t>ARLETE DA SILVA</t>
  </si>
  <si>
    <t>VALDEMIR SILVA</t>
  </si>
  <si>
    <t>Edificio Visconde de Mauá</t>
  </si>
  <si>
    <t>Rua Pedro Augusto Nolasco, 24, unidade 201, Centro, Niterói, RJ</t>
  </si>
  <si>
    <t>Pago em 12/08/2024  (R$950.00)</t>
  </si>
  <si>
    <t>MARCOS VINICIUS SANTANA DOS ANJOS ROCHA</t>
  </si>
  <si>
    <t>JULIA DE MELO AMARAL</t>
  </si>
  <si>
    <t>CAETANO</t>
  </si>
  <si>
    <t>SUELI SILVA</t>
  </si>
  <si>
    <t>Edificio São Pedro</t>
  </si>
  <si>
    <t>Rua São Pedro nº 41, apto 205, Centro, Niterói, RJ</t>
  </si>
  <si>
    <t>Pago R$ 750,00 em 09jul/2024</t>
  </si>
  <si>
    <t>MARIA AUGUSTA LOURENÇO MELO</t>
  </si>
  <si>
    <t>FÁTIMA LÚCIA ABUNAHMAN CONTI / MARCO ANTONIO GUASTI CONTI</t>
  </si>
  <si>
    <t>EDILENI MAFRA</t>
  </si>
  <si>
    <t>Rua Lopes da Cunha nº 104, Fonseca, Niterói, RJ</t>
  </si>
  <si>
    <t xml:space="preserve">FABIO DO NASCIMENTO SILVA / MARIA CRISTINA FARIAS ALVES DE BRITO </t>
  </si>
  <si>
    <t>MIGUEL CARLOS DE SANTANA / MARIADAS DORES CALIXTO DE OLIVEIRA SANTANA</t>
  </si>
  <si>
    <t>ANA PAULA ARAUJO</t>
  </si>
  <si>
    <t>Rua Doutor Luiz Palmier, 500, 704 bloco 2, Barreto, Niterói, RJ</t>
  </si>
  <si>
    <t>VICTOR LOPES COSTA / JULIA DE BARROS TOBIAS</t>
  </si>
  <si>
    <t>MAX LUCIANO GOMES CORREA / KARLA LIMA DA COSTA CORREA</t>
  </si>
  <si>
    <t>SEBASTIÃO</t>
  </si>
  <si>
    <t>Tupiniquins</t>
  </si>
  <si>
    <t>Rua Tupiniquins , 215, São Francisco,  Niterói. RJ</t>
  </si>
  <si>
    <t>202400000000081 e 82</t>
  </si>
  <si>
    <t>Pago em 22jul24 R$7500</t>
  </si>
  <si>
    <t xml:space="preserve">ERIC NOGUEIRA BUONORA / ADRIOANA CHAGAS DA SILVA </t>
  </si>
  <si>
    <t>VANESSA MIGNONE STANCHER / HERNAN DAVILA</t>
  </si>
  <si>
    <t>Estrada Caetano Monteiro, 3704, apto 102, Badu, Niterói,RJ</t>
  </si>
  <si>
    <t>202400000000094 / 95 / 96 / 97 / 98 e 99</t>
  </si>
  <si>
    <t>Pago em 23/ago (R$ 1.450,00)</t>
  </si>
  <si>
    <t>MARIA DA GLÓRIA MENDES SILVA</t>
  </si>
  <si>
    <t>YURI TORRES FUJIMOTO / YAN TORRES FUJIMOTO / MARIA TORRES FUJIMOTO MATSURA / LINDOMAR MASSAHARU FUJIMOTO / ANGELICA MIDORI FUJIMOTO / FATIMA SHIGUEMI FUJIMOTOT</t>
  </si>
  <si>
    <t>Galeria Paz</t>
  </si>
  <si>
    <t xml:space="preserve">Avenida Ernani do Amaral Peixoto , 36, Unid. 1207, Centro, Niterói, RJ </t>
  </si>
  <si>
    <t>ALINE MACHARET DE OLIVEIRA RODRIGUES / CARLOS SANDRO RODRIGUES DA SILVA</t>
  </si>
  <si>
    <t>PAULO RENATO CORDEIRO</t>
  </si>
  <si>
    <t>ANA LUCIA COELHO / JORGE ROGERIO</t>
  </si>
  <si>
    <t>Edificio João Pessoa</t>
  </si>
  <si>
    <t>Rua Presidente Joao Pessoa nº 158, apto 102,  Icaraí, Niterói, RJ</t>
  </si>
  <si>
    <t xml:space="preserve">SANDRA LUCIA DOS SANTOS </t>
  </si>
  <si>
    <t>MARIA INÊS PAZOTO MAURICIO / MARIO SERGIO MAURICIO DA SILVA</t>
  </si>
  <si>
    <t>Rua Dr Mario Viana nº 501, apto 1006, Sta Rosa, Niterói, RJ</t>
  </si>
  <si>
    <t>Pago R$ 2.150,00 28jun24</t>
  </si>
  <si>
    <t>IGOR RODRIGO DOS SANTOS / MEHANE PESSANHA PEREIRA</t>
  </si>
  <si>
    <t>ANDRÉ RABELLO GONÇALVES PEREIRA</t>
  </si>
  <si>
    <t>SANDDRA SANTA ROSA</t>
  </si>
  <si>
    <t>CRISTINA PORTO</t>
  </si>
  <si>
    <t>Rua Pereira Nunes , 99, Unid. 301, Ingá Niterói, RJ</t>
  </si>
  <si>
    <t>VECENTE DE PAULO PARAVIDINO DE MACEDO SOARES</t>
  </si>
  <si>
    <t>MARIANA LINDENBERG GOMES</t>
  </si>
  <si>
    <t xml:space="preserve">ISIS LISBOA </t>
  </si>
  <si>
    <t>Travessa Miracema nº 59, Santa Rosa, Niterói, RJ</t>
  </si>
  <si>
    <t>202400000000076  / 77 e 78</t>
  </si>
  <si>
    <t>Pago R$1.825,00 em 05ago24</t>
  </si>
  <si>
    <t>MARCELO FIRER / AIDE KRAKAUER FIRER / TALI FIRER</t>
  </si>
  <si>
    <t xml:space="preserve">REGINA  COELI ROUPA ARAUJO / RAUL FERNANDES ROUPA ARAUJO / VANIA BASTOS DA SILVA / RONALDO ROUPA ARAUJO </t>
  </si>
  <si>
    <t>ROGERIO MELENDEZ</t>
  </si>
  <si>
    <t>Conviva Camboinhas</t>
  </si>
  <si>
    <t>Pago 22jul24 R$ 2585</t>
  </si>
  <si>
    <t>Rua Presidente João Pessoa nº 18, casa 07, Icaraí, Niterói, RJ</t>
  </si>
  <si>
    <t>Pago em 22jul24 R$3150</t>
  </si>
  <si>
    <t>CARLOS ADELAR LOPES MORAES / MARIA BERNADETE GUIMARÃES MORAES</t>
  </si>
  <si>
    <t>VALERIA MENDONÇA / RENATA EMERICK</t>
  </si>
  <si>
    <t>ITALO NEVES / BARCELLOS</t>
  </si>
  <si>
    <t>Av. Central Ewerton Xavier, 5336 casa 16, Serra Grande (Itaipu), Niterói, RJ</t>
  </si>
  <si>
    <t>YASMIN MANSO DA SILVA</t>
  </si>
  <si>
    <t>ACIL CONSTRUÇÕES E IMÓVEIS LTDA</t>
  </si>
  <si>
    <t>DELFO</t>
  </si>
  <si>
    <t>Residencial Tarsila</t>
  </si>
  <si>
    <t>LEONARDO FIGUEIRA</t>
  </si>
  <si>
    <t>Sou Fonseca</t>
  </si>
  <si>
    <t>Rua Doutor Nilo Peçanha 80, sala 801, Ingá, Niterói, RJ</t>
  </si>
  <si>
    <t>Pago R$ 950,00 em 09/jul/24</t>
  </si>
  <si>
    <t>LF PINTO PARTICIPAÇÕES LTDA</t>
  </si>
  <si>
    <t>GULHERME GUEDES FIGUEIREDO / HELOISA PORTO TAVARES FIGUEIREDO</t>
  </si>
  <si>
    <t>Pago em 12/08/2024  (R$2.150,00)</t>
  </si>
  <si>
    <t>SD40</t>
  </si>
  <si>
    <t xml:space="preserve">DENIS SILVA </t>
  </si>
  <si>
    <t>Rua Noronha Torrezão nº 423, Unid. 201, Santa Rosa, Niterói, RJ.</t>
  </si>
  <si>
    <t xml:space="preserve">ANDRE DE SOUZA MORENO DA SILVA </t>
  </si>
  <si>
    <t>LIVIA BENKENDORF DE OLIVEIRA</t>
  </si>
  <si>
    <t>ELISA AIDAR</t>
  </si>
  <si>
    <t>Rua Tapajós , 26, São Francisco, Niterói, RJ</t>
  </si>
  <si>
    <t>TAMYRES CORDEIRO  / ANTONIO LUIS RIBEIRO CABRAL DOS SANTOS MENEZES</t>
  </si>
  <si>
    <t>MARIO LUIS PIRES GONÇALVES RIBEIRO  / RAFAELA DE LIMA OLIVEIRA RIBEIRO</t>
  </si>
  <si>
    <t>Estrada Washington Luis nº 739, 711 Sapê Reserva Pendotiba II</t>
  </si>
  <si>
    <t>ANDRE LUIS VIEIRA SANTOS</t>
  </si>
  <si>
    <t>RODRIGO FRANCO DE SOUZA LEITE</t>
  </si>
  <si>
    <t>Rua Noronha Torrezão 181, 206, bloco 02 Santa Rosa , Niterói, RJ</t>
  </si>
  <si>
    <t>CARINE LOPES LORENÇO WERNECK</t>
  </si>
  <si>
    <t xml:space="preserve">PAULA FERNANDA DE MARIA BOTELHO </t>
  </si>
  <si>
    <t>Rua Achylles de Albuquerque Oliveira - KM 42 Terreno - Camboinhas</t>
  </si>
  <si>
    <t xml:space="preserve">LEONARDO EZEQUIEL DOS SANTOS CARVALHO /  KEYLA DA SILVA COSTA CARVALHO </t>
  </si>
  <si>
    <t>NATHALIA CRISTNA SOUZA ROZZANTE</t>
  </si>
  <si>
    <t>JAIME MELO</t>
  </si>
  <si>
    <t>Rua Mariz e Barros 59, apto 202, Icaraí, Nit. RJ</t>
  </si>
  <si>
    <t>JULIANA LEAL DE MELO</t>
  </si>
  <si>
    <t>MARTIUS VICENTE RODRIGUEZ Y RODRIGUEZ</t>
  </si>
  <si>
    <t>GILBERTO CHAUDON / REGINALDO PEREIRA</t>
  </si>
  <si>
    <t>Rua General Pereira da Silva 259, apto 503, Icaraí, Nit. RJ</t>
  </si>
  <si>
    <t>CYNTHIA VASCONCELOS CAJUEIRO MAURICIO</t>
  </si>
  <si>
    <t>ARISTÓTELES DE MORAES RIOS NETTO / SABELLA LOPES ANTUNES RIOS</t>
  </si>
  <si>
    <t>ALESSANDRA INDÁ</t>
  </si>
  <si>
    <t>Rua Iguaçu 53 Casa, Mutua, SG</t>
  </si>
  <si>
    <t>distratada</t>
  </si>
  <si>
    <t>NA (distrato)</t>
  </si>
  <si>
    <t>JORGE ROGERIO/ ANA LUCIA COELHO</t>
  </si>
  <si>
    <t>Rua Ministro Otavio Kelly 467, apto 605, Icaraí, Nit. RJ</t>
  </si>
  <si>
    <t>202400000000190 / 191 / 192</t>
  </si>
  <si>
    <t>REYNALDO PAIXÃO DE SOUZA / THAYANA CRISTINE GUEDES ANTUNES</t>
  </si>
  <si>
    <t>VINICIUS DA COSTA BRIA / MICHELLE BARBOSA PAIVA / MARCUS DA COSTA BRIA / RENATA DE CASTRO BRIA / MATHEUS ZUMA MEDEIROS BRIA</t>
  </si>
  <si>
    <t>Montreaux</t>
  </si>
  <si>
    <t>Rua Joaquim Tavora nº 148, apto 1006, Icaraí, Nit. RJ</t>
  </si>
  <si>
    <t xml:space="preserve">ADRIENE RIBEIRO LIMA /  LEANDRO PEREIRA DA SILVA </t>
  </si>
  <si>
    <t>ANDRE SERODIO SERVOLO / CAMILLE BRANDÃO SERODIO</t>
  </si>
  <si>
    <t>ADHELEI BRAGANÇA</t>
  </si>
  <si>
    <t>Green Life</t>
  </si>
  <si>
    <t>Pago R$2.425,00 em 22jul24</t>
  </si>
  <si>
    <t>DEYSE AZEVEDO</t>
  </si>
  <si>
    <t>VILLAGGIO DEI FIORI</t>
  </si>
  <si>
    <t xml:space="preserve">Rua Noronha Torrezão , 181, 806 Santa Rosa, Niterói, RJ.  </t>
  </si>
  <si>
    <t>MONICA DSO SANTOS BARBOSA</t>
  </si>
  <si>
    <t>PAULA MARISA DA CUNHA PACHECO / DELFIM DE ASSUNÇÃO ALBUQUERQUE</t>
  </si>
  <si>
    <t>Rua Julio Braga 36, Piratininga, Niterói, RJ</t>
  </si>
  <si>
    <t>MARCELO GUIMARÃES DE SENA / CIRCE SANTOS DE AGUIAR</t>
  </si>
  <si>
    <t>LUIZ FERNADES FARIAS DE MATOS / ZENAIDE FERREIRA MATOS</t>
  </si>
  <si>
    <t>Rua Doutor Luiz Palmier 500 - Niteroi/RJ</t>
  </si>
  <si>
    <t>RODGERIO COSME VIEIRA DE CASTRO / MARIA CRSTINA MARINHO VIEIRA DE CASTRO</t>
  </si>
  <si>
    <t>ANTONIO FERNANDO SILVA DE SOUZA / VERA LUCIA DOS SANTOS DE SOUZA</t>
  </si>
  <si>
    <t>PATRICIA MARINS</t>
  </si>
  <si>
    <t>Alameda São Boa Aventura n. 1005 - Niteroi/RJ</t>
  </si>
  <si>
    <t>Boleto pago em 31/07/2024 no valor integral (R$1.525,00)</t>
  </si>
  <si>
    <t>SALVADOR FERNADES DO NASCIMENTO /  MARIA JOSE GOMES PEREIRA DE ARAUJO / CINTHIA DE ARAUJO NASCIMENTO</t>
  </si>
  <si>
    <t>MARIA DA CONCEIÇÃO RIBEIRO DOS SANTOS</t>
  </si>
  <si>
    <t>ELISA FRANÇA</t>
  </si>
  <si>
    <t>Av.Jornalista Alberto Francisco Torres 69, apto 1403, Icaraí, Niterói, RJ</t>
  </si>
  <si>
    <t>Boleto pago em 24/07/2024 (R$1.650,00)</t>
  </si>
  <si>
    <t>MARCUS FELIPE TAVARES MACHADO</t>
  </si>
  <si>
    <t>PAULO ROBERTO JORGE DA MATA</t>
  </si>
  <si>
    <t>GRAÇA VALERIA / RENATA EMERICK</t>
  </si>
  <si>
    <t>FRANCISCO MENDONÇA</t>
  </si>
  <si>
    <t>Rua Noronha Torrezão 196, apto 1302, Santa Rosa, Niterói, RJ</t>
  </si>
  <si>
    <t>DAVID FERREIRA DE MELO / ISABELLE BOMPET OUVERNEY</t>
  </si>
  <si>
    <t xml:space="preserve">JOSÈ AUGUSTO BARRETO GRILLO / SELMA DE ALMEIDA GRILLO </t>
  </si>
  <si>
    <t>Rua Professor Otacilio  nº 133, 508, bloco2, Santa Rosa, Niterói, RJ</t>
  </si>
  <si>
    <t>MAURICIO FERREIRA</t>
  </si>
  <si>
    <t>Rua Dr Sardinha nº 54, 307, Santa Rosa , Niterói, RJ.</t>
  </si>
  <si>
    <t>FERNANDO LELIS</t>
  </si>
  <si>
    <t>Dijon Residence</t>
  </si>
  <si>
    <t>Conviva Ingá</t>
  </si>
  <si>
    <t>Pago em 14/ago (R$ 2.375,00)</t>
  </si>
  <si>
    <t>Rua Professor Otacilio 70, 702, Santa Rosa, Niterói, RJ</t>
  </si>
  <si>
    <t>Ana Paula Matos Bazilio / Claudio Luiz Gonçalves Estrella</t>
  </si>
  <si>
    <t>Bruno Costa Malta / Vivian Quintella Rutherford Malta</t>
  </si>
  <si>
    <t>Rua Mariz e Barros , 126, Unid. 703, Icaraí, Niterói, RJ.</t>
  </si>
  <si>
    <t>HELIO PINHEIRO</t>
  </si>
  <si>
    <t>JAQUELINE LEMOS</t>
  </si>
  <si>
    <t>Rua Presidente João Pessoa nº 338, apto 606, Icaraí, Niterói, RJ</t>
  </si>
  <si>
    <t>BRENO MIRA TOLEDO</t>
  </si>
  <si>
    <t>ANDERSON BARRETO MENEZES / LIDIANE PEREIRA RAPOSO DE MENEZES</t>
  </si>
  <si>
    <t xml:space="preserve">HELIO PINHEIRO / PRISCILA PIRES </t>
  </si>
  <si>
    <t>Travessa Desembargador Luis Paiva nº 15, 1301 Cob. Icaraí, Niterói, RJ.</t>
  </si>
  <si>
    <t>CARLOS GABRIEL BAPTISTA PEREIRA FARSURA / CAROLINA DINIZ VARGAS FARSURA</t>
  </si>
  <si>
    <t>GEORGE GABRIEL HENRIQUE BEZERRA /  PERLA ACIDÁLIA FARIA MAIA</t>
  </si>
  <si>
    <t>Rua Presidente Backer, 436, 1306, Icaraí, Niterói, RJ</t>
  </si>
  <si>
    <t>Rua Mariz e Barros , 508, Unid. 302, Icaraí, Niterói, RJ.</t>
  </si>
  <si>
    <t xml:space="preserve">ANA lUCIA COELHO </t>
  </si>
  <si>
    <t>Rua GoItacazes 177, Unid. 201, São Francisco, Nit, RJ.</t>
  </si>
  <si>
    <t>Pago em 23/ago (R$ 1.750,00)</t>
  </si>
  <si>
    <t xml:space="preserve">EVELYN MARIE ACCACIO ACABELL </t>
  </si>
  <si>
    <t>SUELI SANT'ANNA DE ARAUJO / JOÃO MAURICIO SANT'ANNA DE ARAUJO / FERNADA MARIA SANT'ANNA DE ARAUJO BASTOS</t>
  </si>
  <si>
    <t>Travessa Francisco Dutra nº 160 apto 1403, Icaraí, Nit, RJ</t>
  </si>
  <si>
    <t>Nirvana Praia Boutique</t>
  </si>
  <si>
    <t>SALOTO</t>
  </si>
  <si>
    <t>Lote 95 do Condomínio Horizontal Floresta do Elefante, Maricá/RJ</t>
  </si>
  <si>
    <t>Pago em 06/09/2024  (R$3.150,00)</t>
  </si>
  <si>
    <t>RODRIGO FAGUNDES CHAGAS</t>
  </si>
  <si>
    <t xml:space="preserve"> FLAVIA ROSALEM MENSCH</t>
  </si>
  <si>
    <t xml:space="preserve">KARLA AQUINO </t>
  </si>
  <si>
    <t>Rua Doutro Luiz Palmier 500, apto 803, Barreto, Niterói, RJ</t>
  </si>
  <si>
    <t>CAROLINA VARGAS</t>
  </si>
  <si>
    <t>Global Offices</t>
  </si>
  <si>
    <t>Rua Quinze de Novembro 90, APTO 914, Centro, Niterói, RJ.</t>
  </si>
  <si>
    <t>DEYSE CORREA</t>
  </si>
  <si>
    <t>Rua Expedicionário Lazaro Moncef 190, Casa 02, Maria Paula, São Gonçalo, RJ</t>
  </si>
  <si>
    <t>Avenida Doutor Acurcio Torres 321, Apto 301, Piratininga, Niterói, RJ</t>
  </si>
  <si>
    <t>EDUARDO BOTELHO VIEIRA DE LACERDA / CARINE SILVA PEREIRA</t>
  </si>
  <si>
    <t>PAULO FERNANDO AMARAL DE SOUSA LIMA</t>
  </si>
  <si>
    <t>LUIZ JORGE</t>
  </si>
  <si>
    <t>Triunfo</t>
  </si>
  <si>
    <t>Pago em 14/10/2024  (R$11.000,00 )</t>
  </si>
  <si>
    <t>Rua Noronha Torrezão , 335 , apto 1204, Niterói, RJ</t>
  </si>
  <si>
    <t>1ª parte (50%) descontado Bco Paulista em 26/08 e 2ª parte (50%) pago em 24/09/2024  (R$592,50)</t>
  </si>
  <si>
    <t>Rua Mariz e Barros 418, apto 202, Icaraí, Niterói, RJ</t>
  </si>
  <si>
    <t>RONALDO FARIAS / JORGE ROGERIO</t>
  </si>
  <si>
    <t>Rua Vereador Duque Estrada 73, apto 301, Santa Rosa, Niterói, RJ.</t>
  </si>
  <si>
    <t>RAFAEL RAMOS /GERÔNIMO SOUZA</t>
  </si>
  <si>
    <t>JORGE ROGERIO / LIGIA CRUZ</t>
  </si>
  <si>
    <t>Rua General Pereira da Silva 76, apto 503, Icaraí, Niterói, RJ.</t>
  </si>
  <si>
    <t xml:space="preserve">Já descontado Bco Paulista </t>
  </si>
  <si>
    <t>Pago em 01/10/2024  (R$6.500,00)</t>
  </si>
  <si>
    <t>Pago em 06/09/2024  (R$1.525,00)</t>
  </si>
  <si>
    <t xml:space="preserve">BETHÂNIA MARTINS DE SOUZA MOTA </t>
  </si>
  <si>
    <t>MARIZA SANTOS E LEITE ESILVA</t>
  </si>
  <si>
    <t>Sunset Icaraí</t>
  </si>
  <si>
    <t>Boleto pago em 25/09/2024</t>
  </si>
  <si>
    <t>Rua Geraldo Martins 64, apto 902, Icaraí, Niterói, RJ.</t>
  </si>
  <si>
    <t>Rua Humaitá 207, apto 503, Rio de Janeiro, RJ.</t>
  </si>
  <si>
    <t>PATRÍCIA CANDIDO PINTO SILVA</t>
  </si>
  <si>
    <t>HENRY FERREIRA</t>
  </si>
  <si>
    <t>Rua Flavio Pinto Severo 282, apto 209 bloco B, Itaipu, Niterói, RJ</t>
  </si>
  <si>
    <t>Descontado (50%) Bco Paulista em 30/08 e Pago em 14/10/2024 (R$672,50 ) os 50% restantes.</t>
  </si>
  <si>
    <t xml:space="preserve">ADELMA PINTO DA FONSECA </t>
  </si>
  <si>
    <t>DAINA ALVES FERREIRA</t>
  </si>
  <si>
    <t>ANTÔNIA RIBEIRO</t>
  </si>
  <si>
    <t>Pago em 14/10/2024  (R$1.825,00 )</t>
  </si>
  <si>
    <t>Av. Ernani do Amaral Peixoto 300, apto 907, Centro, Niterói, RJ.</t>
  </si>
  <si>
    <t>Pago em 14/10/2024  (R$300.00 )</t>
  </si>
  <si>
    <t>MAXIMILIAMO VIEIRA LOPES / PATRICIA RANGEL LOPES</t>
  </si>
  <si>
    <t>ANA LEONOR MOTTA MARQUES</t>
  </si>
  <si>
    <t xml:space="preserve">Calle Sardegna </t>
  </si>
  <si>
    <t>Pago em 04/10/2024  (R$3.445,00 )</t>
  </si>
  <si>
    <t xml:space="preserve">CLAUDIA PATRICIA </t>
  </si>
  <si>
    <t>Rua Jornalista Carlos Vilhena S/N, Lote 03, Quardar 06, Piratininga, Niterói, RJ</t>
  </si>
  <si>
    <t>ROGERIO ALVES FERREIRA / VIVIANE MATOS GONZALES PERES</t>
  </si>
  <si>
    <t>DENISE MARIA MONTEIRO / CARLOS HENRIQUE COOPERMAN</t>
  </si>
  <si>
    <t>Avenida Sete de Setembro nº 176, apto 903, Icaraí, Niterói, RJ</t>
  </si>
  <si>
    <t>202400000000197 e 198</t>
  </si>
  <si>
    <t>Rua Álvares de Azevedo nº 166, apto 504, Icaraí, Niterói, RJ</t>
  </si>
  <si>
    <t>Pago em 08/10/2024  (R$2.350,00 )</t>
  </si>
  <si>
    <t>EDUARDO ARAUJO COQUE / CLAUDIA MARCIA DE ALMEIDA COQUE</t>
  </si>
  <si>
    <t>ANTONIO JOSE RAMALHO JORGE / BIANCA FONSECA BORGES / ANDRE LUIZ DE ARAUJO GOES SANTOS</t>
  </si>
  <si>
    <t>Íon Icaraí</t>
  </si>
  <si>
    <t>Pago em 27/09/2024  (R$3.995,00)</t>
  </si>
  <si>
    <t>Ana Vieira Rangel Nunes</t>
  </si>
  <si>
    <t>Spe Sot Ix Bco Incorporacoes Spe Ltda</t>
  </si>
  <si>
    <t>Pago em 14/10/2024  (R$4.578,65 )</t>
  </si>
  <si>
    <t>Estrada Francisco da Cruz Nunes , 2800 - 608 -Niterói / RJ</t>
  </si>
  <si>
    <t>VENDA CAIU (CLIENTE DESISTIU)</t>
  </si>
  <si>
    <t>LIGIA  CRUZ</t>
  </si>
  <si>
    <t>Rua Vereador Duque Estrada 93, apto 404, Santa Rosa, Niterói, RJ.</t>
  </si>
  <si>
    <t>JOSE HENRIQUE</t>
  </si>
  <si>
    <t>Rua Miguel de Frias, 37, Loja D, Icaraí, Niterói, RJ</t>
  </si>
  <si>
    <t>202400000000145 - 146 e 147</t>
  </si>
  <si>
    <t>Boleto pago em 20/09/2024</t>
  </si>
  <si>
    <t>ALICE MELO DE SÁ</t>
  </si>
  <si>
    <t>SPE SOT IX BCO INCORPORAÇÕES SPE LTDA</t>
  </si>
  <si>
    <t>Rua Doutor Mário Viana, 416, 408, Santa Rosa, Niterói, RJ</t>
  </si>
  <si>
    <t xml:space="preserve">VIRGIO CESAR SOARES XIMENES /  LUCIANA DIAS MELO XIMENES </t>
  </si>
  <si>
    <t>KLEBER SOARES MOURA / MARGARIDA CUSTODIO MOURA</t>
  </si>
  <si>
    <t>WANDERDEY COSTA</t>
  </si>
  <si>
    <t>Avenida Lucio Tomé Feteira 496, 102, São Gonçalo, RJ</t>
  </si>
  <si>
    <t>ELAINE DA SILVA CASTRO FERREIRA / JOSÉ MANOEL FERREIRA FILHO</t>
  </si>
  <si>
    <t>CARLA PORTO DE OLIVEIRA BARRETO / PHILIPE BARRETO DE OLIVEIRA</t>
  </si>
  <si>
    <t>RENATA EMERICK / RODRIGO GRABOWSK</t>
  </si>
  <si>
    <t>Rua Domingues de Sá 461, 305, Icaraí, Niterói, RJ</t>
  </si>
  <si>
    <t>ANA VIEIRA RANGEL NUNES / MARIANA VIEIRA RANGEL NUNES /  JOSE ANTONIO DAFFONSECA SANTIAGO CARDOSO</t>
  </si>
  <si>
    <t>MARIA DA CONCEIÇÃO ALMEIDA RUBIM</t>
  </si>
  <si>
    <t>MARCELO AMARAL / NELSON AMERICANO</t>
  </si>
  <si>
    <t>Rua Dr Waldir Cabral 22, 1402, Santa Rosa, Niterói, RJ</t>
  </si>
  <si>
    <t xml:space="preserve">Já descontado bco Paulista </t>
  </si>
  <si>
    <t>DEISE ALVES DE SOUSA RIBEIRO</t>
  </si>
  <si>
    <t>PAULO RODRIGUES</t>
  </si>
  <si>
    <t>Mara Lúcia Tito Costa</t>
  </si>
  <si>
    <t>WESLEY MACHADO</t>
  </si>
  <si>
    <t>Guilherme Conceição Bottino Gruszowski</t>
  </si>
  <si>
    <t>Conviva Life Camboinhas</t>
  </si>
  <si>
    <t>MARCOS PALMIERI</t>
  </si>
  <si>
    <t>Rua General Pereira da Silva 252, 1501, Icaraí, Niterói, RJ</t>
  </si>
  <si>
    <t>Pago 28/out</t>
  </si>
  <si>
    <t>ANDRE PINTO / LIDIANE DA SILVA RIBEIRO PINTO</t>
  </si>
  <si>
    <t>JUSTER ISENSEE NETO / JULIANA COSTA TRADOS</t>
  </si>
  <si>
    <t>Rua Santa Rosa 91, 605, Santa Rosa, Niterói, RJ</t>
  </si>
  <si>
    <t>IGOR GONÇALVES SILVA PETRA / MAYARA PACHECO CARRACENA</t>
  </si>
  <si>
    <t>Leandro Castro Dias Costa / Ana Paula de Carvalho Faria</t>
  </si>
  <si>
    <t>Rua Dr Luiz Palmier 500, 506, Nietói, RJ.</t>
  </si>
  <si>
    <t xml:space="preserve">MARIA ROSA ALVES PAES </t>
  </si>
  <si>
    <t>ANDRE EDUARDO MENDONÇA DE SILVA</t>
  </si>
  <si>
    <t>LENDRO RANGEL</t>
  </si>
  <si>
    <t>Rua Coronel Moreira Cesar 72, 1401,bloco 1, Icaraí, Niterói, RJ</t>
  </si>
  <si>
    <t>GERSON GOMES CUNHA / MARIA CÉLIA SANTOS LOPES CUNHA</t>
  </si>
  <si>
    <t>NICHOLAS TAVARES BASTOS MOREIRA LIMA / CLARISSA NATAÍ DE SOUZA XAVIER MOREIRA LIMA /ARTUR HENRIQUE GOMES MOREIRA LIMA</t>
  </si>
  <si>
    <t xml:space="preserve">AUREA MASINI </t>
  </si>
  <si>
    <t>LIGIA CRUZ / JORGE ROGERIO</t>
  </si>
  <si>
    <t>Rua Dr Paulo Cesar 87, 307, bloco 01, Icaraí, Niterói, RJ</t>
  </si>
  <si>
    <t>Rua Dr Tavares de Macedo 197, 1204, Icaraí, Niterói, RJ</t>
  </si>
  <si>
    <t>GLADYS VIEIRA GRILLO</t>
  </si>
  <si>
    <t xml:space="preserve"> </t>
  </si>
  <si>
    <t>Rua Graciliano Ramos 31, 1304, Vital Brasil, Niterói, RJ</t>
  </si>
  <si>
    <t>RAQUEL COUTINHO</t>
  </si>
  <si>
    <t>CARLOS RENATO DA SILVA / EDELANE FREITAS AGRA DA SILVA</t>
  </si>
  <si>
    <t>Rua Mariz e Barros 21, 704, Icaraí, Niterói, RJ</t>
  </si>
  <si>
    <t>VALERIA MENDONÇA / VERONIL MENDONÇA</t>
  </si>
  <si>
    <t>Estrada Francisco da Cruz Nunes 11784, 501, Bl 01, Niterói, RJ</t>
  </si>
  <si>
    <t>Já descontado Bco Paulista (50%) 1ª parte e (50%) 2ª parte.</t>
  </si>
  <si>
    <t>GABRIELA GELZA DIAS NUNES / JOÃO ANTUNRS ROCHA</t>
  </si>
  <si>
    <t xml:space="preserve">ANDREA CRISTNA MONTEIRO  DA LUZ FRICKMANN </t>
  </si>
  <si>
    <t>AUREA MASINI</t>
  </si>
  <si>
    <t>Rua Professor Miguel Couto 467, 301, Niterói, RJ</t>
  </si>
  <si>
    <t xml:space="preserve">RAFAEL DA COSTA CYSNEIROS /MARIA CAROLINA RAMOS COSTA CYSNEIROS </t>
  </si>
  <si>
    <t>GERMANA FRANCO MONTEIRO / KARLA CRISTINA COELHO TAVARES / CLARISSE FRANCO MONTEIRO VIEIRA DA CRUZ</t>
  </si>
  <si>
    <t>GERÔNIMO SOUZA</t>
  </si>
  <si>
    <t>Rua Dr Tavares de Macedo 75, 1402, Icaraí, Niterói, RJ</t>
  </si>
  <si>
    <t>Violeta Residencial</t>
  </si>
  <si>
    <t xml:space="preserve">SILVAMA MESQUITA / ELISA AIDAR </t>
  </si>
  <si>
    <t>Estrada Caetano Monteiro 3285, 604, Niterói, RJ</t>
  </si>
  <si>
    <t>MARCHON</t>
  </si>
  <si>
    <t>Rua Dr Mario Vianna 734, 401, Santa Rosa, Niterói, RJ</t>
  </si>
  <si>
    <t>FLÁVIA LAMIM DE ARANTES</t>
  </si>
  <si>
    <t>RENATA LUCAS RIBEIRO / ANDRÉ AUGUSTO ROCHA RIBEIRO</t>
  </si>
  <si>
    <t>Rua Pedro Tavares Dias Pessoa - Num./KM 23 - Niterói - RJ</t>
  </si>
  <si>
    <t>ALEXANDRE ROIDRIGO IGNÁCIO</t>
  </si>
  <si>
    <t>ANA CRISTINA CIUFFO CARVALHO</t>
  </si>
  <si>
    <t>Rua Geraldo Martins 238, 102, Icaraí , Niterói, RJ</t>
  </si>
  <si>
    <t xml:space="preserve">LUIZA PIMENTEL </t>
  </si>
  <si>
    <t>Rua Desembargador Lima Castro S/N 1201 - Noterói</t>
  </si>
  <si>
    <t>NILSON CESAR PEREIRA XAVIER /  JOSELE SANTANA XAVIER</t>
  </si>
  <si>
    <t>DANIELLE SAMPAIO CORDEIRO</t>
  </si>
  <si>
    <t>Rua Flavio Pinto Severo 282, apto 306 , Itaipu, Niterói, RJ</t>
  </si>
  <si>
    <t>LILIA DE QUEIROZ BENICIO</t>
  </si>
  <si>
    <t>ANDERSON CURTY</t>
  </si>
  <si>
    <t>Rua João Rodrigues de Oliveira , 103 , Maravista, Niterói, RJ</t>
  </si>
  <si>
    <t>Rua Ministro Otávio Kelly , 412, 704 Icaraí</t>
  </si>
  <si>
    <t>Já descontado Bco Paulista (50%)</t>
  </si>
  <si>
    <t>ROSARIO JORGE AMENDOLA</t>
  </si>
  <si>
    <t>LUIZ ALBERTO DE SOUZA LEMOS FILHO</t>
  </si>
  <si>
    <t>FERNANDO MARCHON</t>
  </si>
  <si>
    <t>Pago R$ 3.245 em 02/nov/24</t>
  </si>
  <si>
    <t>GILBERTO CHAUDON</t>
  </si>
  <si>
    <t>Rua Visconde de Uruguai 208, 405, Centro, Niterói, RJ</t>
  </si>
  <si>
    <t>Rodovia Ernani do Amaral Peixoto , 15393 - Terreno Lote  19- Maricá / RJ</t>
  </si>
  <si>
    <t xml:space="preserve">FERNANDO PEREIRA </t>
  </si>
  <si>
    <t>Avenida Almirante Ary Parreiras 204, Icaraí , Niterói, RJ</t>
  </si>
  <si>
    <t>DIEGO ALBUQUERQUE FARIAS LIMA / KELLY LUANA DA SILVA BATISTA LIMA</t>
  </si>
  <si>
    <t>FLÁVIO FERREIRA DA SILVA MOSAFI / SIRLENE LIMA DE MENEZES FERREIRA</t>
  </si>
  <si>
    <t>Rua Engenho do Mato 5160 casa 13</t>
  </si>
  <si>
    <t>EDSON REI</t>
  </si>
  <si>
    <t>Sunset Icaraí 805 bloco 1 (Distratado) - PV 413859</t>
  </si>
  <si>
    <t>CARLOS CARVALHO</t>
  </si>
  <si>
    <t>Avenida Rui Barbosa 12, 303, São Francisco, Niterói, RJ</t>
  </si>
  <si>
    <t>LYZ FIGUEIREDO OLIVEIRA COUTINHO</t>
  </si>
  <si>
    <t>ROSANA ROCHA RODRIGUES LATERÇA DE ALMEIDA</t>
  </si>
  <si>
    <t>Alameda São Boaventura 612, 203 bloco03, Fonseca, Niterói,RJ</t>
  </si>
  <si>
    <t>VALDIVIA DE SOUZA FERREIRA</t>
  </si>
  <si>
    <t>FABIOLA CARVALHO DOS SANTOS</t>
  </si>
  <si>
    <t>Rua Miguel de Frias 106, 506, Icaraí, Niterói, RJ</t>
  </si>
  <si>
    <t>HENRIQUE POLICAR BLANCO CORTE / ALESSANDRA COUTO DE ALMEIDA BLANCO CORTE</t>
  </si>
  <si>
    <t>FABIO ALEXANDRE BORHER DA SILVA / KATRHELANE CAMPOS ANTAS BORHER</t>
  </si>
  <si>
    <t>Rua Presidente Backer 436, apto 706, Icaraí, Niterói, RJ</t>
  </si>
  <si>
    <t>MARCOS ANTONIO RODRIGUES MARQUES / ADRIANA CAMPELLO MARQUES</t>
  </si>
  <si>
    <t>JOÃO MAURICIO CHAVES SANTARELLI MANNO / IRACEMA CLAUDIA VIEIRA SERÓDIO</t>
  </si>
  <si>
    <t>Rua Drº Francisco Cazes nº242, Piratininga, Niterói, RJ</t>
  </si>
  <si>
    <t>Estrada Francisco da Cruz Nunes , 2800 - 309 - Piratininga - Niterói / RJ</t>
  </si>
  <si>
    <t xml:space="preserve">ANTONIO RAFAEL ALMEIDA SILVA GOMES </t>
  </si>
  <si>
    <t>DIGO ALVES DA CONCEIÇÃO / ELAINE DA COSTA GUIMARÃES</t>
  </si>
  <si>
    <t>Pago em 14/nov R$ 4.204,26</t>
  </si>
  <si>
    <t>Rua Itaguaí 143, Casa, Niteroi, RJ</t>
  </si>
  <si>
    <t>SERGIO PORTELLA FREITAS PRANGE / RAIZA SÁ MENEZES FREITAS PRANGE</t>
  </si>
  <si>
    <t>EDNA SOCORRO DA SIVA NASCIMENTO / WANDERSON OTÁVIO DA SILVA NASCIMENTO / TATIANE JANKE BENÍCIO /  PRISCILA DA SILVA NASVIMENTO</t>
  </si>
  <si>
    <t>PARCEIRIA</t>
  </si>
  <si>
    <t>MATRIZ</t>
  </si>
  <si>
    <t>Lisandro Pereira da Silva 147 casa, São Francisco, Niterói, RJ</t>
  </si>
  <si>
    <t>ANDRE DE OLIVEIRA PALMERIM BARCELOS / MARIUZA DE ALMEIDA PERALVA</t>
  </si>
  <si>
    <t xml:space="preserve"> GIULIA PERALVA PARUOLO / JOANA PERALVA SOLON PARUOLO SANTIAGO / MATHEUS SOLON SANTIAGO</t>
  </si>
  <si>
    <t>Rua Itaguaí , 153, apto 410, Pé Pequeno, Niterói, RJ.</t>
  </si>
  <si>
    <t>SABRINA DE OLIVEIRA SILVA</t>
  </si>
  <si>
    <t>MARIA BEATRIZ DUARTE DE ARAUJO PEDRO MEDEIROS / GLAUCO DE MEDEIROS</t>
  </si>
  <si>
    <t>HENRY</t>
  </si>
  <si>
    <t>Rua Cinquenta e Sete, S/N - casa, Engenho do Mato , Niterói, RJ</t>
  </si>
  <si>
    <t>VINICIUS PARANHOS COUTINHO</t>
  </si>
  <si>
    <t>Marta Lucia de Castro Dutra / FERNANDO FERREIRA DA COSTA</t>
  </si>
  <si>
    <t>Rua Cinco de Julho 337, 701, Icaraí, Niterói, RJ</t>
  </si>
  <si>
    <t>LUCIANA FREITAS SIQUEIRA MENDES</t>
  </si>
  <si>
    <t xml:space="preserve">LUCIANA BRIGIDO CUNHA / MARCOS BRIGIDO CUNHA / AMERICO BRIGIDO CUNHA </t>
  </si>
  <si>
    <t xml:space="preserve">HEDI LAMAR </t>
  </si>
  <si>
    <t>Rua Dr Luiz Palmier 500, 407, Barreto, Nietói, RJ.</t>
  </si>
  <si>
    <t>SYLVIA PATRICIA FARIAS DE MELO / SYLVIA PATRICIA FARIAS DE MELO</t>
  </si>
  <si>
    <t>HIGOR DINIZ SCAFFO / TATIANA BANDEIRA DE MELO DA SILVA SCAFFO</t>
  </si>
  <si>
    <t>PAULO SOARES</t>
  </si>
  <si>
    <t>Rua Dr Nilo Peçanha 25, 603, Centro, São Gonçalo, RJ</t>
  </si>
  <si>
    <t>JULIANA GOMES DE ANDRADE</t>
  </si>
  <si>
    <t>JANAÍNA CASTILHO AZEVEDO</t>
  </si>
  <si>
    <t>Rua Mearim 253, casa, Grajaú, Rio de Janeiro, RJ</t>
  </si>
  <si>
    <t xml:space="preserve">SWE HELEN DE ARAUJO NOGUEIRA </t>
  </si>
  <si>
    <t>MARIA CRISTINA AGUILAR DE GIANI / MARIA INÊS DA SILVA SANTOS / HELOISA VALLE SANTOS DE MORAES / VIVANE VALLE DA SILVA SANTOS / CRISTIANE DE GIANI DAVIES / PAULO CESAR DE GODOY DAVIES / TELMA VALLE DA SILVA SANTOS</t>
  </si>
  <si>
    <t>DEYSE RIBEIRO</t>
  </si>
  <si>
    <t>RENATA EMERICK / BARCELLOS</t>
  </si>
  <si>
    <t>Rua Augusto Vieira Jacques - Num./ Km 376, Terreno - Maravista, Niterói, RJ</t>
  </si>
  <si>
    <t>Rua Dr Mario Viana nº 492, 1607, Santa Rosa, Niterói, Rj</t>
  </si>
  <si>
    <t>PETERSON DE SOUZA BRUSÃO LUCAS / TAMIRES DA COSTA LUCAS BRUZÃO</t>
  </si>
  <si>
    <t>ANDREA BARRETO PEREIRA</t>
  </si>
  <si>
    <t>THAINÁ BARSI</t>
  </si>
  <si>
    <t>Rua F, 60 - Fazenda Mofreita, LT 47 Casa 1 , Várzea das Moças , Niterói, RJ</t>
  </si>
  <si>
    <t>RENATA WASILEWSKI LEITE</t>
  </si>
  <si>
    <t>AMERICO MACHADO BORGES / ROSALINA JOSÉ DE OLIVEIRA BORGES</t>
  </si>
  <si>
    <t>Neo Disign Icaraí</t>
  </si>
  <si>
    <t>CRISTINA KHOURI CASALINO</t>
  </si>
  <si>
    <t>SPE NEO DESIGN ICARAÍ LTDA / ALUÍZIO MONTEIRO ELVAS JUNIOR / MARCELA DE SIQUEIRA COUTO DE OLIVEIRA</t>
  </si>
  <si>
    <t>REGINA PEREIRA</t>
  </si>
  <si>
    <t>Rua Professor Otacílio , 70 - 601 - Santa Rosa - Niterói / RJ</t>
  </si>
  <si>
    <t>PAULO ROBERTO ALVES MONTEIRO / RITA DE CASSIA DO NASCIMENTO</t>
  </si>
  <si>
    <t>JOAQUIM RICARDO PINTO / TERESESA CELINA CAMPELLO DE SIQUEIRA</t>
  </si>
  <si>
    <t>THIAGO PIMENTEL PILOTTO / MATHEUS PIMENTEL PILOTTO</t>
  </si>
  <si>
    <t>PROART OBRA 33 EMPREENDIMENTO IMOBILIÁRIOS LTDA</t>
  </si>
  <si>
    <t>KAMILLE ORNELLAS</t>
  </si>
  <si>
    <t>MARCIA DE OLIVEIRA PINTO / NICOLE SIOBHAN LAMBE</t>
  </si>
  <si>
    <t>CVIVA6 INCORPORADORA LTDA / FELIPE MENDES ROMANO</t>
  </si>
  <si>
    <t>EDILENE MAFRA</t>
  </si>
  <si>
    <t>SANDRA ANDUEZA / FABIAME BIAS</t>
  </si>
  <si>
    <t>Avenida Central Ewerton Xavier, 808, Casa 24, Itaipu, Niterói, RJ</t>
  </si>
  <si>
    <t>FELIPE MARTINS TORRES / THABATA GRILLO VICENTINI</t>
  </si>
  <si>
    <t>ALEXANDRE FALCÃO CORRÊA</t>
  </si>
  <si>
    <t>VINÍCIUS LOURENÇO</t>
  </si>
  <si>
    <t>Rua Luiz Leopoldo Fernandes Pinheiro , 551 - 810 - Centro - Niterói, RJ</t>
  </si>
  <si>
    <t>JOÃO VICTOR LAGOS DE AGUIAR</t>
  </si>
  <si>
    <t xml:space="preserve">JOSÉ LUIZ NUNES RUIZ / MARIA DAS GRAÇAS RUIZ </t>
  </si>
  <si>
    <t>NELSON OTISUKA</t>
  </si>
  <si>
    <t>ELISA AIDAR / SILVANA MESQUITA</t>
  </si>
  <si>
    <t>Rua Joaquim Tavora nº 243, apto 703, Icaraí, Nit. RJ</t>
  </si>
  <si>
    <t>RONI GUIMARÃES DE DE SOUZA / MARIANA SALES GUIMARÃES</t>
  </si>
  <si>
    <t>NORBERTO MONTANI MARTINS</t>
  </si>
  <si>
    <t>MARCELO GONZALEZ / MARGEM</t>
  </si>
  <si>
    <t>Rua Riodades , 145 , 1008 , Fonseca , Niterói , RJ</t>
  </si>
  <si>
    <t>Rua Miguel de Frias , 211 - 1401 - Icaraí - Niterói / RJ</t>
  </si>
  <si>
    <t>Tracessa Elzir de Almeida Brandão , 45 casa, Santa Rosa , Niterói, RJ</t>
  </si>
  <si>
    <t>Estrada Francisco da Cruz Nunes 11784, 303, Itaipu, Niterói, RJ</t>
  </si>
  <si>
    <t>Rua Jornalista Moacir Padilha, 70 ,  307, Centro, Niterói, RJ</t>
  </si>
  <si>
    <t>Rua Doutor Mario Viana 486, 1004, Santa Rosa, Niterói, RJ</t>
  </si>
  <si>
    <t>Rua Coronel Moreira Cesar 388, 301, Icaraí , Niterói, RJ</t>
  </si>
  <si>
    <t>Avenida Sete de Setembro nº 175, apto 802, Icaraí, Niterói, RJ</t>
  </si>
  <si>
    <t>Rua Cuba , 438, Casa 09, Serra Grande, Niterói, RJ</t>
  </si>
  <si>
    <t>Rua Alvares de Azevedo 77 , 306, Icaraí, Niterói, RJ</t>
  </si>
  <si>
    <t>Avenida Professor João Brasil nº 366, apto 902, Fonseca, Niterói, RJ</t>
  </si>
  <si>
    <t>Estrada Luiz Leopoldo Froes 395, 203, São Francisco, RJ.</t>
  </si>
  <si>
    <t>Rua Inácio Bezerra de Menezes , 30 Sobrado, Santa Rosa, Niterói, RJ</t>
  </si>
  <si>
    <t>Rua Expedicionário João Lopes Filho 180, Maria Paula , São Gonçalo, RJ</t>
  </si>
  <si>
    <t>Avenida Presidente Roosevelt 362 Casa, São Francisco, Niterói, RJ</t>
  </si>
  <si>
    <t>Av Quintino Bocaiuva 311, 603, São Francisco, Niterói, RJ</t>
  </si>
  <si>
    <t>LEANDRO RANGEL</t>
  </si>
  <si>
    <t>AMANDA SANTOS</t>
  </si>
  <si>
    <t>Estrada Caetano Monteiro , 391/604 Badu, Niterói, RJ</t>
  </si>
  <si>
    <t>Rua Professor Hernani Melo , 22 - 602 - São Domingos - Niterói / RJ</t>
  </si>
  <si>
    <t>Rua Vereador Duque Estrada , 123 - 1102 - Santa Rosa - Niterói / RJ</t>
  </si>
  <si>
    <t>Ronaldo Di Cicco Cunha De Oliveira  / Rafaela Regina Silva</t>
  </si>
  <si>
    <t>Felipe Rego Laranjeira / Madelú Rêgo Laranjeira</t>
  </si>
  <si>
    <t>Avenida Visconde do Rio Branco , 571/303 Centro, Niterói, RJ</t>
  </si>
  <si>
    <t>Conviva Life Ingá</t>
  </si>
  <si>
    <t>Av Quintino Bocaiuva 311, 604, São Francisco, Niterói, RJ</t>
  </si>
  <si>
    <t>The Edge</t>
  </si>
  <si>
    <t>Rua Coronel Júlio Froes , 13 - Casa - São Francisco - Niterói / RJ</t>
  </si>
  <si>
    <t>202500000000002 , 03, 04 e 05</t>
  </si>
  <si>
    <t>Avenida Ernani do Amaral Peixoto , 436 - 1202 - Centro - Niterói / RJ</t>
  </si>
  <si>
    <t>Rua Lopes Trovão , 12 - 801 - Icaraí - Niterói / RJ</t>
  </si>
  <si>
    <t>Luiz Eduardo Portugal Pereira Lima</t>
  </si>
  <si>
    <t>Maria Aparecida De Moraes Siqueira Campos</t>
  </si>
  <si>
    <t>Rua ator Paulo Gustavo nº 165, 1203, Icaraí, Niterói, RJ</t>
  </si>
  <si>
    <t>SILVANA MESQUITA / ELISA AIDAR</t>
  </si>
  <si>
    <t>Rua Alvares de Azevedo 77 ,803, Icaraí, Niterói, RJ</t>
  </si>
  <si>
    <t>José Carlos Teixeira Console</t>
  </si>
  <si>
    <t>Maria Alice De Vasconcellos Figueira</t>
  </si>
  <si>
    <t xml:space="preserve">PATRICIA MARINS / FATIMA FRILO </t>
  </si>
  <si>
    <t>Estrada Francisco da Cruz Nunes 11722, 301, Itaipu, Niterói, RJ.</t>
  </si>
  <si>
    <t>VERONICA MENEZES / MARGEM</t>
  </si>
  <si>
    <t>Rua General Pereira da Silva 246, 401, Icaraí, Niterói, RJ</t>
  </si>
  <si>
    <t>Rua Mem de Sá , 38, 204, Icaraí, Niterói, RJ.</t>
  </si>
  <si>
    <t>Silva Regina Monteiro Da Silva</t>
  </si>
  <si>
    <t>Heraldo Soares Caldeira</t>
  </si>
  <si>
    <t>Estrada Monan Grande , 900, 39 Badu, Niterói, RJ</t>
  </si>
  <si>
    <t>PAULO CESAR</t>
  </si>
  <si>
    <t>Avenida Almirante Ary Parreiras , 691, 606, Bloco 1, Icaraí, Niterói, RJ.</t>
  </si>
  <si>
    <t xml:space="preserve">Descontado Bco Paulista </t>
  </si>
  <si>
    <t>VERIFICAR</t>
  </si>
  <si>
    <t>TAO</t>
  </si>
  <si>
    <t>TAO 304</t>
  </si>
  <si>
    <t>ELIANE PARANHOS / CELSO MORATO</t>
  </si>
  <si>
    <t>Rua Ministro Otavio Kelly 500, apto 701, Icaraí, Nit. RJ</t>
  </si>
  <si>
    <t>Cezar De Col</t>
  </si>
  <si>
    <t>José Ricardo Iocken Azeredo</t>
  </si>
  <si>
    <t>JAMIL PIMENTA</t>
  </si>
  <si>
    <t>CONVIVA LIFE INGÁ  705</t>
  </si>
  <si>
    <t>Avenida Professor João Brasil 150, 706,  Fonseca, Niterói, RJ.</t>
  </si>
  <si>
    <t xml:space="preserve">THAINA BARSI   </t>
  </si>
  <si>
    <t>Rua Vereador Duque Estrada, nº 73, 605, Santa Rosa, Niterói, RJ</t>
  </si>
  <si>
    <t>Rua Presidente Pedreira , 186, 1008, Ingá . Niterói, RJ</t>
  </si>
  <si>
    <t>Av. Abdias José dos Santos, S/N, Bloco 03, Unid. 1104, Maria Paula, 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</si>
</sst>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3" formatCode="_-* #,##0.00_-;\-* #,##0.00_-;_-* &quot;-&quot;??_-;_-@_-"/>
    <numFmt numFmtId="164" formatCode="&quot;R$&quot;\ #,##0.00"/>
    <numFmt numFmtId="165" formatCode="[$-416]mmm\-yy;@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b/>
      <sz val="8"/>
      <color rgb="FFFFFF00"/>
      <name val="Calibri"/>
      <family val="2"/>
    </font>
    <font>
      <sz val="8"/>
      <color rgb="FF000000"/>
      <name val="Trebuchet MS"/>
      <family val="2"/>
    </font>
    <font>
      <sz val="8"/>
      <name val="Trebuchet MS"/>
      <family val="2"/>
    </font>
    <font>
      <b/>
      <sz val="8"/>
      <color rgb="FF002060"/>
      <name val="Trebuchet MS"/>
      <family val="2"/>
    </font>
    <font>
      <b/>
      <sz val="8"/>
      <color rgb="FF002060"/>
      <name val="Calibri"/>
      <family val="2"/>
    </font>
    <font>
      <b/>
      <sz val="8"/>
      <color rgb="FFFFFF00"/>
      <name val="Trebuchet MS"/>
      <family val="2"/>
    </font>
    <font>
      <b/>
      <sz val="8"/>
      <color rgb="FF000000"/>
      <name val="Trebuchet MS"/>
      <family val="2"/>
    </font>
    <font>
      <sz val="8"/>
      <color rgb="FFFFFF00"/>
      <name val="Trebuchet MS"/>
      <family val="2"/>
    </font>
    <font>
      <sz val="8"/>
      <color rgb="FF00206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/>
    <xf numFmtId="14" fontId="4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4" fontId="0" fillId="0" borderId="0" xfId="0" applyNumberFormat="1"/>
    <xf numFmtId="164" fontId="0" fillId="0" borderId="0" xfId="0" applyNumberFormat="1"/>
    <xf numFmtId="17" fontId="0" fillId="0" borderId="0" xfId="0" applyNumberFormat="1"/>
    <xf numFmtId="43" fontId="0" fillId="0" borderId="0" xfId="1" applyFont="1"/>
    <xf numFmtId="1" fontId="0" fillId="0" borderId="0" xfId="0" applyNumberFormat="1"/>
    <xf numFmtId="1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8" fontId="0" fillId="0" borderId="0" xfId="0" applyNumberFormat="1"/>
    <xf numFmtId="14" fontId="7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/>
    </xf>
    <xf numFmtId="14" fontId="12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14" fontId="14" fillId="0" borderId="0" xfId="0" applyNumberFormat="1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19"/>
  <sheetViews>
    <sheetView tabSelected="1" topLeftCell="D1" workbookViewId="0">
      <pane xSplit="2" ySplit="1" topLeftCell="AP305" activePane="bottomRight" state="frozen"/>
      <selection activeCell="D1" sqref="D1"/>
      <selection pane="topRight" activeCell="F1" sqref="F1"/>
      <selection pane="bottomLeft" activeCell="D2" sqref="D2"/>
      <selection pane="bottomRight" activeCell="AP2" sqref="AP2:AP349"/>
    </sheetView>
  </sheetViews>
  <sheetFormatPr defaultColWidth="8.77734375" defaultRowHeight="13.8" x14ac:dyDescent="0.3"/>
  <cols>
    <col min="1" max="1" width="7.21875" style="3" bestFit="1" customWidth="1"/>
    <col min="2" max="2" width="8.77734375" style="3" bestFit="1" customWidth="1"/>
    <col min="3" max="3" width="8.44140625" style="3" bestFit="1" customWidth="1"/>
    <col min="4" max="4" width="14.21875" style="3" bestFit="1" customWidth="1"/>
    <col min="5" max="5" width="10.5546875" style="3" bestFit="1" customWidth="1"/>
    <col min="6" max="6" width="22.88671875" style="3" bestFit="1" customWidth="1"/>
    <col min="7" max="7" width="26.6640625" style="3" bestFit="1" customWidth="1"/>
    <col min="8" max="8" width="27.88671875" style="3" bestFit="1" customWidth="1"/>
    <col min="9" max="9" width="19.77734375" style="3" bestFit="1" customWidth="1"/>
    <col min="10" max="10" width="27.77734375" style="3" bestFit="1" customWidth="1"/>
    <col min="11" max="11" width="34.6640625" style="3" bestFit="1" customWidth="1"/>
    <col min="12" max="12" width="28.33203125" style="3" bestFit="1" customWidth="1"/>
    <col min="13" max="13" width="20.21875" style="3" bestFit="1" customWidth="1"/>
    <col min="14" max="14" width="12.88671875" style="3" bestFit="1" customWidth="1"/>
    <col min="15" max="15" width="11.109375" style="3" bestFit="1" customWidth="1"/>
    <col min="16" max="16" width="31.77734375" style="3" bestFit="1" customWidth="1"/>
    <col min="17" max="17" width="11.77734375" style="3" bestFit="1" customWidth="1"/>
    <col min="18" max="18" width="58.44140625" style="3" bestFit="1" customWidth="1"/>
    <col min="19" max="19" width="11.21875" style="3" bestFit="1" customWidth="1"/>
    <col min="20" max="20" width="10.6640625" style="3" bestFit="1" customWidth="1"/>
    <col min="21" max="21" width="12.33203125" style="3" bestFit="1" customWidth="1"/>
    <col min="22" max="22" width="15.5546875" style="3" bestFit="1" customWidth="1"/>
    <col min="23" max="23" width="14.21875" style="3" bestFit="1" customWidth="1"/>
    <col min="24" max="24" width="14.88671875" style="3" bestFit="1" customWidth="1"/>
    <col min="25" max="25" width="21.33203125" style="3" bestFit="1" customWidth="1"/>
    <col min="26" max="26" width="17" style="3" bestFit="1" customWidth="1"/>
    <col min="27" max="27" width="12.21875" style="3" bestFit="1" customWidth="1"/>
    <col min="28" max="28" width="29.109375" style="3" bestFit="1" customWidth="1"/>
    <col min="29" max="29" width="19" style="3" bestFit="1" customWidth="1"/>
    <col min="30" max="30" width="22.33203125" style="3" bestFit="1" customWidth="1"/>
    <col min="31" max="31" width="9" style="3" bestFit="1" customWidth="1"/>
    <col min="32" max="32" width="12.33203125" style="3" bestFit="1" customWidth="1"/>
    <col min="33" max="33" width="16.77734375" style="3" bestFit="1" customWidth="1"/>
    <col min="34" max="34" width="21.5546875" style="3" bestFit="1" customWidth="1"/>
    <col min="35" max="35" width="17.44140625" style="3" bestFit="1" customWidth="1"/>
    <col min="36" max="36" width="18.88671875" style="3" bestFit="1" customWidth="1"/>
    <col min="37" max="37" width="16.109375" style="3" bestFit="1" customWidth="1"/>
    <col min="38" max="38" width="21.21875" style="3" customWidth="1"/>
    <col min="39" max="39" width="126.5546875" style="3" bestFit="1" customWidth="1"/>
    <col min="40" max="40" width="52.77734375" style="3" bestFit="1" customWidth="1"/>
    <col min="41" max="41" width="201.77734375" style="3" bestFit="1" customWidth="1"/>
    <col min="42" max="42" width="10.109375" style="3" bestFit="1" customWidth="1"/>
    <col min="43" max="16384" width="8.77734375" style="3"/>
  </cols>
  <sheetData>
    <row r="1" spans="1:42" s="2" customFormat="1" ht="13.05" x14ac:dyDescent="0.3">
      <c r="A1" s="1" t="s">
        <v>32</v>
      </c>
      <c r="B1" s="1" t="s">
        <v>112</v>
      </c>
      <c r="C1" s="1" t="s">
        <v>241</v>
      </c>
      <c r="D1" s="1" t="s">
        <v>30</v>
      </c>
      <c r="E1" s="1" t="s">
        <v>0</v>
      </c>
      <c r="F1" s="1" t="s">
        <v>3</v>
      </c>
      <c r="G1" s="1" t="s">
        <v>242</v>
      </c>
      <c r="H1" s="1" t="s">
        <v>31</v>
      </c>
      <c r="I1" s="1" t="s">
        <v>8</v>
      </c>
      <c r="J1" s="1" t="s">
        <v>10</v>
      </c>
      <c r="K1" s="1" t="s">
        <v>9</v>
      </c>
      <c r="L1" s="1" t="s">
        <v>11</v>
      </c>
      <c r="M1" s="1" t="s">
        <v>12</v>
      </c>
      <c r="N1" s="1" t="s">
        <v>1</v>
      </c>
      <c r="O1" s="1" t="s">
        <v>2</v>
      </c>
      <c r="P1" s="1" t="s">
        <v>4</v>
      </c>
      <c r="Q1" s="1" t="s">
        <v>110</v>
      </c>
      <c r="R1" s="1" t="s">
        <v>111</v>
      </c>
      <c r="S1" s="1" t="s">
        <v>6</v>
      </c>
      <c r="T1" s="1" t="s">
        <v>5</v>
      </c>
      <c r="U1" s="1" t="s">
        <v>29</v>
      </c>
      <c r="V1" s="1" t="s">
        <v>7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243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238</v>
      </c>
      <c r="AJ1" s="1" t="s">
        <v>41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5" t="s">
        <v>312</v>
      </c>
    </row>
    <row r="2" spans="1:42" ht="14.4" x14ac:dyDescent="0.3">
      <c r="A2">
        <v>394534</v>
      </c>
      <c r="B2"/>
      <c r="C2">
        <v>2024</v>
      </c>
      <c r="D2" s="17">
        <v>45352</v>
      </c>
      <c r="E2" s="21" t="s">
        <v>317</v>
      </c>
      <c r="F2" s="18">
        <v>1</v>
      </c>
      <c r="G2" t="s">
        <v>99</v>
      </c>
      <c r="H2"/>
      <c r="I2" t="s">
        <v>333</v>
      </c>
      <c r="J2"/>
      <c r="K2" t="s">
        <v>334</v>
      </c>
      <c r="L2"/>
      <c r="M2" t="s">
        <v>334</v>
      </c>
      <c r="N2" t="s">
        <v>90</v>
      </c>
      <c r="O2" s="19" t="s">
        <v>35</v>
      </c>
      <c r="P2" t="s">
        <v>201</v>
      </c>
      <c r="Q2"/>
      <c r="R2"/>
      <c r="S2"/>
      <c r="T2"/>
      <c r="U2"/>
      <c r="V2" t="s">
        <v>93</v>
      </c>
      <c r="W2" s="20">
        <v>1050000</v>
      </c>
      <c r="X2" s="20">
        <v>8954.4</v>
      </c>
      <c r="Y2" s="20">
        <v>25584</v>
      </c>
      <c r="Z2" s="20">
        <f>SUM(X2:Y2)</f>
        <v>34538.400000000001</v>
      </c>
      <c r="AA2" s="20">
        <f>W2*0.3%</f>
        <v>3150</v>
      </c>
      <c r="AB2"/>
      <c r="AC2" s="21">
        <v>45292</v>
      </c>
      <c r="AD2" s="21">
        <v>45383</v>
      </c>
      <c r="AE2" s="20" t="s">
        <v>97</v>
      </c>
      <c r="AF2" s="20" t="s">
        <v>97</v>
      </c>
      <c r="AG2" s="22">
        <v>10764.74</v>
      </c>
      <c r="AH2" s="19">
        <v>45558</v>
      </c>
      <c r="AI2"/>
      <c r="AJ2" t="s">
        <v>335</v>
      </c>
      <c r="AK2" s="23"/>
      <c r="AL2" s="20" t="s">
        <v>336</v>
      </c>
      <c r="AM2"/>
      <c r="AN2" t="s">
        <v>334</v>
      </c>
      <c r="AO2">
        <v>0</v>
      </c>
      <c r="AP2" s="3">
        <f>VLOOKUP(E2, 'Tabela Auxiliar'!A:B, 2, FALSE)</f>
        <v>3</v>
      </c>
    </row>
    <row r="3" spans="1:42" ht="14.4" x14ac:dyDescent="0.3">
      <c r="A3">
        <v>394879</v>
      </c>
      <c r="B3"/>
      <c r="C3">
        <v>2024</v>
      </c>
      <c r="D3" s="17">
        <v>45352</v>
      </c>
      <c r="E3" s="21" t="s">
        <v>317</v>
      </c>
      <c r="F3" s="18">
        <v>1</v>
      </c>
      <c r="G3" t="s">
        <v>108</v>
      </c>
      <c r="H3"/>
      <c r="I3" t="s">
        <v>337</v>
      </c>
      <c r="J3"/>
      <c r="K3" t="s">
        <v>77</v>
      </c>
      <c r="L3"/>
      <c r="M3" t="s">
        <v>100</v>
      </c>
      <c r="N3" t="s">
        <v>34</v>
      </c>
      <c r="O3" s="19" t="s">
        <v>35</v>
      </c>
      <c r="P3" t="s">
        <v>338</v>
      </c>
      <c r="Q3"/>
      <c r="R3" t="s">
        <v>339</v>
      </c>
      <c r="S3"/>
      <c r="T3"/>
      <c r="U3"/>
      <c r="V3" t="s">
        <v>94</v>
      </c>
      <c r="W3" s="20">
        <v>1650000</v>
      </c>
      <c r="X3" s="20">
        <v>22275</v>
      </c>
      <c r="Y3" s="20">
        <v>18975</v>
      </c>
      <c r="Z3" s="20">
        <f t="shared" ref="Z3:Z66" si="0">SUM(X3:Y3)</f>
        <v>41250</v>
      </c>
      <c r="AA3" s="20">
        <f t="shared" ref="AA3:AA66" si="1">W3*0.3%</f>
        <v>4950</v>
      </c>
      <c r="AB3"/>
      <c r="AC3" s="21">
        <v>45292</v>
      </c>
      <c r="AD3" s="21">
        <v>45383</v>
      </c>
      <c r="AE3" s="20" t="s">
        <v>97</v>
      </c>
      <c r="AF3" s="20" t="s">
        <v>97</v>
      </c>
      <c r="AG3" s="22">
        <v>10815.3</v>
      </c>
      <c r="AH3" s="19">
        <v>45558</v>
      </c>
      <c r="AI3"/>
      <c r="AJ3" t="s">
        <v>335</v>
      </c>
      <c r="AK3" s="23"/>
      <c r="AL3" s="20" t="s">
        <v>336</v>
      </c>
      <c r="AM3"/>
      <c r="AN3" t="s">
        <v>340</v>
      </c>
      <c r="AO3" t="s">
        <v>341</v>
      </c>
      <c r="AP3" s="3">
        <f>VLOOKUP(E3, 'Tabela Auxiliar'!A:B, 2, FALSE)</f>
        <v>3</v>
      </c>
    </row>
    <row r="4" spans="1:42" ht="14.4" x14ac:dyDescent="0.3">
      <c r="A4">
        <v>395999</v>
      </c>
      <c r="B4"/>
      <c r="C4">
        <v>2024</v>
      </c>
      <c r="D4" s="17">
        <v>45355</v>
      </c>
      <c r="E4" s="21" t="s">
        <v>317</v>
      </c>
      <c r="F4" s="18">
        <v>1</v>
      </c>
      <c r="G4" t="s">
        <v>107</v>
      </c>
      <c r="H4"/>
      <c r="I4" t="s">
        <v>71</v>
      </c>
      <c r="J4"/>
      <c r="K4" t="s">
        <v>65</v>
      </c>
      <c r="L4"/>
      <c r="M4" t="s">
        <v>107</v>
      </c>
      <c r="N4" t="s">
        <v>34</v>
      </c>
      <c r="O4" s="19" t="s">
        <v>35</v>
      </c>
      <c r="P4" t="s">
        <v>342</v>
      </c>
      <c r="Q4"/>
      <c r="R4" t="s">
        <v>343</v>
      </c>
      <c r="S4"/>
      <c r="T4"/>
      <c r="U4"/>
      <c r="V4" t="s">
        <v>93</v>
      </c>
      <c r="W4" s="20">
        <v>480000</v>
      </c>
      <c r="X4" s="20">
        <v>12960</v>
      </c>
      <c r="Y4" s="20">
        <v>11040</v>
      </c>
      <c r="Z4" s="20">
        <f t="shared" si="0"/>
        <v>24000</v>
      </c>
      <c r="AA4" s="20">
        <f t="shared" si="1"/>
        <v>1440</v>
      </c>
      <c r="AB4"/>
      <c r="AC4" s="21">
        <v>45292</v>
      </c>
      <c r="AD4" s="21">
        <v>45352</v>
      </c>
      <c r="AE4" s="20" t="s">
        <v>97</v>
      </c>
      <c r="AF4" s="20" t="s">
        <v>97</v>
      </c>
      <c r="AG4" s="22">
        <v>6900</v>
      </c>
      <c r="AH4" s="19">
        <v>45642</v>
      </c>
      <c r="AI4"/>
      <c r="AJ4"/>
      <c r="AK4" s="23"/>
      <c r="AL4" s="20" t="s">
        <v>336</v>
      </c>
      <c r="AM4"/>
      <c r="AN4" t="s">
        <v>344</v>
      </c>
      <c r="AO4">
        <v>0</v>
      </c>
      <c r="AP4" s="3">
        <f>VLOOKUP(E4, 'Tabela Auxiliar'!A:B, 2, FALSE)</f>
        <v>3</v>
      </c>
    </row>
    <row r="5" spans="1:42" ht="14.4" x14ac:dyDescent="0.3">
      <c r="A5">
        <v>395299</v>
      </c>
      <c r="B5"/>
      <c r="C5">
        <v>2024</v>
      </c>
      <c r="D5" s="17">
        <v>45359</v>
      </c>
      <c r="E5" s="21" t="s">
        <v>317</v>
      </c>
      <c r="F5" s="18">
        <v>1</v>
      </c>
      <c r="G5" t="s">
        <v>100</v>
      </c>
      <c r="H5"/>
      <c r="I5" t="s">
        <v>345</v>
      </c>
      <c r="J5"/>
      <c r="K5" t="s">
        <v>345</v>
      </c>
      <c r="L5"/>
      <c r="M5"/>
      <c r="N5" t="s">
        <v>34</v>
      </c>
      <c r="O5" s="19" t="s">
        <v>35</v>
      </c>
      <c r="P5"/>
      <c r="Q5">
        <v>602</v>
      </c>
      <c r="R5" t="s">
        <v>346</v>
      </c>
      <c r="S5"/>
      <c r="T5"/>
      <c r="U5"/>
      <c r="V5" t="s">
        <v>93</v>
      </c>
      <c r="W5" s="20">
        <v>520000</v>
      </c>
      <c r="X5" s="20">
        <v>14040</v>
      </c>
      <c r="Y5" s="20">
        <v>11960</v>
      </c>
      <c r="Z5" s="20">
        <f t="shared" si="0"/>
        <v>26000</v>
      </c>
      <c r="AA5" s="20">
        <f t="shared" si="1"/>
        <v>1560</v>
      </c>
      <c r="AB5"/>
      <c r="AC5" s="21">
        <v>45292</v>
      </c>
      <c r="AD5" s="21">
        <v>45352</v>
      </c>
      <c r="AE5" s="20" t="s">
        <v>97</v>
      </c>
      <c r="AF5" s="20" t="s">
        <v>97</v>
      </c>
      <c r="AG5" s="22">
        <v>20790</v>
      </c>
      <c r="AH5" s="19">
        <v>45558</v>
      </c>
      <c r="AI5"/>
      <c r="AJ5" t="s">
        <v>335</v>
      </c>
      <c r="AK5" s="23"/>
      <c r="AL5" s="20" t="s">
        <v>336</v>
      </c>
      <c r="AM5"/>
      <c r="AN5" t="s">
        <v>347</v>
      </c>
      <c r="AO5" t="s">
        <v>348</v>
      </c>
      <c r="AP5" s="3">
        <f>VLOOKUP(E5, 'Tabela Auxiliar'!A:B, 2, FALSE)</f>
        <v>3</v>
      </c>
    </row>
    <row r="6" spans="1:42" ht="14.4" x14ac:dyDescent="0.3">
      <c r="A6">
        <v>395567</v>
      </c>
      <c r="B6"/>
      <c r="C6">
        <v>2024</v>
      </c>
      <c r="D6" s="17">
        <v>45359</v>
      </c>
      <c r="E6" s="21" t="s">
        <v>317</v>
      </c>
      <c r="F6" s="18">
        <v>1</v>
      </c>
      <c r="G6" t="s">
        <v>105</v>
      </c>
      <c r="H6"/>
      <c r="I6" t="s">
        <v>349</v>
      </c>
      <c r="J6"/>
      <c r="K6" t="s">
        <v>245</v>
      </c>
      <c r="L6"/>
      <c r="M6" t="s">
        <v>245</v>
      </c>
      <c r="N6" t="s">
        <v>34</v>
      </c>
      <c r="O6" s="19" t="s">
        <v>35</v>
      </c>
      <c r="P6" t="s">
        <v>350</v>
      </c>
      <c r="Q6">
        <v>903</v>
      </c>
      <c r="R6"/>
      <c r="S6"/>
      <c r="T6"/>
      <c r="U6"/>
      <c r="V6" t="s">
        <v>93</v>
      </c>
      <c r="W6" s="20">
        <v>816000</v>
      </c>
      <c r="X6" s="20">
        <v>18360</v>
      </c>
      <c r="Y6" s="20">
        <v>15640</v>
      </c>
      <c r="Z6" s="20">
        <f t="shared" si="0"/>
        <v>34000</v>
      </c>
      <c r="AA6" s="20">
        <f t="shared" si="1"/>
        <v>2448</v>
      </c>
      <c r="AB6"/>
      <c r="AC6" s="21">
        <v>45292</v>
      </c>
      <c r="AD6" s="21">
        <v>45352</v>
      </c>
      <c r="AE6" s="20" t="s">
        <v>97</v>
      </c>
      <c r="AF6" s="20" t="s">
        <v>97</v>
      </c>
      <c r="AG6" s="22">
        <v>11700</v>
      </c>
      <c r="AH6" s="19">
        <v>45568</v>
      </c>
      <c r="AI6"/>
      <c r="AJ6" t="s">
        <v>335</v>
      </c>
      <c r="AK6" s="23"/>
      <c r="AL6" s="20" t="s">
        <v>336</v>
      </c>
      <c r="AM6"/>
      <c r="AN6">
        <v>0</v>
      </c>
      <c r="AO6">
        <v>0</v>
      </c>
      <c r="AP6" s="3">
        <f>VLOOKUP(E6, 'Tabela Auxiliar'!A:B, 2, FALSE)</f>
        <v>3</v>
      </c>
    </row>
    <row r="7" spans="1:42" ht="14.4" x14ac:dyDescent="0.3">
      <c r="A7">
        <v>395295</v>
      </c>
      <c r="B7"/>
      <c r="C7">
        <v>2024</v>
      </c>
      <c r="D7" s="17">
        <v>45359</v>
      </c>
      <c r="E7" s="21" t="s">
        <v>317</v>
      </c>
      <c r="F7" s="18">
        <v>1</v>
      </c>
      <c r="G7" t="s">
        <v>100</v>
      </c>
      <c r="H7"/>
      <c r="I7" t="s">
        <v>351</v>
      </c>
      <c r="J7"/>
      <c r="K7" t="s">
        <v>61</v>
      </c>
      <c r="L7"/>
      <c r="M7" t="s">
        <v>106</v>
      </c>
      <c r="N7" t="s">
        <v>34</v>
      </c>
      <c r="O7" s="19" t="s">
        <v>35</v>
      </c>
      <c r="P7"/>
      <c r="Q7"/>
      <c r="R7" t="s">
        <v>352</v>
      </c>
      <c r="S7"/>
      <c r="T7"/>
      <c r="U7"/>
      <c r="V7" t="s">
        <v>93</v>
      </c>
      <c r="W7" s="20">
        <v>1100000</v>
      </c>
      <c r="X7" s="20">
        <v>29700</v>
      </c>
      <c r="Y7" s="20">
        <v>25300</v>
      </c>
      <c r="Z7" s="20">
        <f t="shared" si="0"/>
        <v>55000</v>
      </c>
      <c r="AA7" s="20">
        <f t="shared" si="1"/>
        <v>3300</v>
      </c>
      <c r="AB7"/>
      <c r="AC7" s="21">
        <v>45292</v>
      </c>
      <c r="AD7" s="21">
        <v>45413</v>
      </c>
      <c r="AE7" s="20" t="s">
        <v>98</v>
      </c>
      <c r="AF7" s="20" t="s">
        <v>98</v>
      </c>
      <c r="AG7" s="22"/>
      <c r="AH7" s="20"/>
      <c r="AI7"/>
      <c r="AJ7" t="s">
        <v>335</v>
      </c>
      <c r="AK7" s="23"/>
      <c r="AL7" s="20" t="s">
        <v>336</v>
      </c>
      <c r="AM7"/>
      <c r="AN7" t="s">
        <v>353</v>
      </c>
      <c r="AO7" t="s">
        <v>354</v>
      </c>
      <c r="AP7" s="3">
        <f>VLOOKUP(E7, 'Tabela Auxiliar'!A:B, 2, FALSE)</f>
        <v>3</v>
      </c>
    </row>
    <row r="8" spans="1:42" ht="14.4" x14ac:dyDescent="0.3">
      <c r="A8">
        <v>395570</v>
      </c>
      <c r="B8"/>
      <c r="C8">
        <v>2024</v>
      </c>
      <c r="D8" s="17">
        <v>45359</v>
      </c>
      <c r="E8" s="21" t="s">
        <v>317</v>
      </c>
      <c r="F8" s="18">
        <v>1</v>
      </c>
      <c r="G8" t="s">
        <v>106</v>
      </c>
      <c r="H8"/>
      <c r="I8" t="s">
        <v>272</v>
      </c>
      <c r="J8"/>
      <c r="K8" t="s">
        <v>272</v>
      </c>
      <c r="L8"/>
      <c r="M8" t="s">
        <v>106</v>
      </c>
      <c r="N8" t="s">
        <v>34</v>
      </c>
      <c r="O8" s="19" t="s">
        <v>35</v>
      </c>
      <c r="P8"/>
      <c r="Q8" t="s">
        <v>355</v>
      </c>
      <c r="R8" t="s">
        <v>356</v>
      </c>
      <c r="S8"/>
      <c r="T8"/>
      <c r="U8"/>
      <c r="V8" t="s">
        <v>94</v>
      </c>
      <c r="W8" s="20">
        <v>165000</v>
      </c>
      <c r="X8" s="20">
        <v>8100</v>
      </c>
      <c r="Y8" s="20">
        <v>6900</v>
      </c>
      <c r="Z8" s="20">
        <f t="shared" si="0"/>
        <v>15000</v>
      </c>
      <c r="AA8" s="20">
        <f t="shared" si="1"/>
        <v>495</v>
      </c>
      <c r="AB8"/>
      <c r="AC8" s="21">
        <v>45292</v>
      </c>
      <c r="AD8" s="21">
        <v>45383</v>
      </c>
      <c r="AE8" s="20" t="s">
        <v>97</v>
      </c>
      <c r="AF8" s="20" t="s">
        <v>97</v>
      </c>
      <c r="AG8" s="22">
        <v>15019</v>
      </c>
      <c r="AH8" s="19">
        <v>45583</v>
      </c>
      <c r="AI8"/>
      <c r="AJ8" t="s">
        <v>335</v>
      </c>
      <c r="AK8" s="23"/>
      <c r="AL8" s="20" t="s">
        <v>336</v>
      </c>
      <c r="AM8"/>
      <c r="AN8" t="s">
        <v>357</v>
      </c>
      <c r="AO8" t="s">
        <v>358</v>
      </c>
      <c r="AP8" s="3">
        <f>VLOOKUP(E8, 'Tabela Auxiliar'!A:B, 2, FALSE)</f>
        <v>3</v>
      </c>
    </row>
    <row r="9" spans="1:42" ht="14.4" x14ac:dyDescent="0.3">
      <c r="A9">
        <v>395636</v>
      </c>
      <c r="B9"/>
      <c r="C9">
        <v>2024</v>
      </c>
      <c r="D9" s="17">
        <v>45362</v>
      </c>
      <c r="E9" s="21" t="s">
        <v>317</v>
      </c>
      <c r="F9" s="18">
        <v>1</v>
      </c>
      <c r="G9" t="s">
        <v>106</v>
      </c>
      <c r="H9"/>
      <c r="I9" t="s">
        <v>359</v>
      </c>
      <c r="J9"/>
      <c r="K9" t="s">
        <v>106</v>
      </c>
      <c r="L9"/>
      <c r="M9" t="s">
        <v>106</v>
      </c>
      <c r="N9" t="s">
        <v>34</v>
      </c>
      <c r="O9" s="19" t="s">
        <v>35</v>
      </c>
      <c r="P9" t="s">
        <v>360</v>
      </c>
      <c r="Q9"/>
      <c r="R9" t="s">
        <v>361</v>
      </c>
      <c r="S9"/>
      <c r="T9"/>
      <c r="U9"/>
      <c r="V9" t="s">
        <v>94</v>
      </c>
      <c r="W9" s="20">
        <v>1650000</v>
      </c>
      <c r="X9" s="20">
        <v>56100</v>
      </c>
      <c r="Y9" s="20">
        <v>42900</v>
      </c>
      <c r="Z9" s="20">
        <f t="shared" si="0"/>
        <v>99000</v>
      </c>
      <c r="AA9" s="20">
        <f t="shared" si="1"/>
        <v>4950</v>
      </c>
      <c r="AB9"/>
      <c r="AC9" s="21">
        <v>45292</v>
      </c>
      <c r="AD9" s="21">
        <v>45413</v>
      </c>
      <c r="AE9" s="20" t="s">
        <v>97</v>
      </c>
      <c r="AF9" s="20" t="s">
        <v>97</v>
      </c>
      <c r="AG9" s="22">
        <v>6900</v>
      </c>
      <c r="AH9" s="19">
        <v>45555</v>
      </c>
      <c r="AI9"/>
      <c r="AJ9" t="s">
        <v>335</v>
      </c>
      <c r="AK9" s="23"/>
      <c r="AL9" s="20" t="s">
        <v>336</v>
      </c>
      <c r="AM9"/>
      <c r="AN9" t="s">
        <v>362</v>
      </c>
      <c r="AO9" t="s">
        <v>363</v>
      </c>
      <c r="AP9" s="3">
        <f>VLOOKUP(E9, 'Tabela Auxiliar'!A:B, 2, FALSE)</f>
        <v>3</v>
      </c>
    </row>
    <row r="10" spans="1:42" ht="14.4" x14ac:dyDescent="0.3">
      <c r="A10">
        <v>395796</v>
      </c>
      <c r="B10"/>
      <c r="C10">
        <v>2024</v>
      </c>
      <c r="D10" s="17">
        <v>45365</v>
      </c>
      <c r="E10" s="21" t="s">
        <v>317</v>
      </c>
      <c r="F10" s="18">
        <v>1</v>
      </c>
      <c r="G10" t="s">
        <v>364</v>
      </c>
      <c r="H10"/>
      <c r="I10" t="s">
        <v>88</v>
      </c>
      <c r="J10"/>
      <c r="K10" t="s">
        <v>334</v>
      </c>
      <c r="L10"/>
      <c r="M10" t="s">
        <v>334</v>
      </c>
      <c r="N10" t="s">
        <v>90</v>
      </c>
      <c r="O10" s="19" t="s">
        <v>35</v>
      </c>
      <c r="P10" t="s">
        <v>200</v>
      </c>
      <c r="Q10"/>
      <c r="R10"/>
      <c r="S10"/>
      <c r="T10"/>
      <c r="U10"/>
      <c r="V10" t="s">
        <v>93</v>
      </c>
      <c r="W10" s="20">
        <v>889478</v>
      </c>
      <c r="X10" s="20">
        <v>13342.17</v>
      </c>
      <c r="Y10" s="20">
        <v>13342.17</v>
      </c>
      <c r="Z10" s="20">
        <f t="shared" si="0"/>
        <v>26684.34</v>
      </c>
      <c r="AA10" s="20">
        <f t="shared" si="1"/>
        <v>2668.4340000000002</v>
      </c>
      <c r="AB10"/>
      <c r="AC10" s="21">
        <v>45292</v>
      </c>
      <c r="AD10" s="21">
        <v>45352</v>
      </c>
      <c r="AE10" s="20" t="s">
        <v>97</v>
      </c>
      <c r="AF10" s="20" t="s">
        <v>97</v>
      </c>
      <c r="AG10" s="22">
        <v>12542.72</v>
      </c>
      <c r="AH10" s="19">
        <v>45602</v>
      </c>
      <c r="AI10"/>
      <c r="AJ10" t="s">
        <v>335</v>
      </c>
      <c r="AK10" s="23"/>
      <c r="AL10" s="20" t="s">
        <v>336</v>
      </c>
      <c r="AM10"/>
      <c r="AN10" t="s">
        <v>334</v>
      </c>
      <c r="AO10">
        <v>0</v>
      </c>
      <c r="AP10" s="3">
        <f>VLOOKUP(E10, 'Tabela Auxiliar'!A:B, 2, FALSE)</f>
        <v>3</v>
      </c>
    </row>
    <row r="11" spans="1:42" ht="14.4" x14ac:dyDescent="0.3">
      <c r="A11">
        <v>397907</v>
      </c>
      <c r="B11"/>
      <c r="C11">
        <v>2024</v>
      </c>
      <c r="D11" s="17">
        <v>45366</v>
      </c>
      <c r="E11" s="21" t="s">
        <v>317</v>
      </c>
      <c r="F11" s="18">
        <v>1</v>
      </c>
      <c r="G11" t="s">
        <v>101</v>
      </c>
      <c r="H11"/>
      <c r="I11" t="s">
        <v>365</v>
      </c>
      <c r="J11"/>
      <c r="K11" t="s">
        <v>71</v>
      </c>
      <c r="L11"/>
      <c r="M11" t="s">
        <v>107</v>
      </c>
      <c r="N11" t="s">
        <v>34</v>
      </c>
      <c r="O11" s="19" t="s">
        <v>35</v>
      </c>
      <c r="P11" t="s">
        <v>366</v>
      </c>
      <c r="Q11"/>
      <c r="R11" t="s">
        <v>367</v>
      </c>
      <c r="S11"/>
      <c r="T11"/>
      <c r="U11"/>
      <c r="V11" t="s">
        <v>93</v>
      </c>
      <c r="W11" s="20">
        <v>110000</v>
      </c>
      <c r="X11" s="20">
        <v>8100</v>
      </c>
      <c r="Y11" s="20">
        <v>6900</v>
      </c>
      <c r="Z11" s="20">
        <f t="shared" si="0"/>
        <v>15000</v>
      </c>
      <c r="AA11" s="20">
        <f t="shared" si="1"/>
        <v>330</v>
      </c>
      <c r="AB11"/>
      <c r="AC11" s="21">
        <v>45292</v>
      </c>
      <c r="AD11" s="21">
        <v>45383</v>
      </c>
      <c r="AE11" s="20" t="s">
        <v>97</v>
      </c>
      <c r="AF11" s="20" t="s">
        <v>97</v>
      </c>
      <c r="AG11" s="22">
        <v>8701.52</v>
      </c>
      <c r="AH11" s="19">
        <v>45684</v>
      </c>
      <c r="AI11"/>
      <c r="AJ11" t="s">
        <v>335</v>
      </c>
      <c r="AK11" s="23"/>
      <c r="AL11" s="20" t="s">
        <v>336</v>
      </c>
      <c r="AM11"/>
      <c r="AN11" t="s">
        <v>368</v>
      </c>
      <c r="AO11" t="s">
        <v>369</v>
      </c>
      <c r="AP11" s="3">
        <f>VLOOKUP(E11, 'Tabela Auxiliar'!A:B, 2, FALSE)</f>
        <v>3</v>
      </c>
    </row>
    <row r="12" spans="1:42" ht="14.4" x14ac:dyDescent="0.3">
      <c r="A12">
        <v>395873</v>
      </c>
      <c r="B12"/>
      <c r="C12">
        <v>2024</v>
      </c>
      <c r="D12" s="17">
        <v>45366</v>
      </c>
      <c r="E12" s="21" t="s">
        <v>317</v>
      </c>
      <c r="F12" s="18">
        <v>1</v>
      </c>
      <c r="G12" t="s">
        <v>100</v>
      </c>
      <c r="H12"/>
      <c r="I12" t="s">
        <v>370</v>
      </c>
      <c r="J12"/>
      <c r="K12" t="s">
        <v>51</v>
      </c>
      <c r="L12"/>
      <c r="M12" t="s">
        <v>51</v>
      </c>
      <c r="N12" t="s">
        <v>34</v>
      </c>
      <c r="O12" s="19" t="s">
        <v>35</v>
      </c>
      <c r="P12"/>
      <c r="Q12"/>
      <c r="R12" t="s">
        <v>371</v>
      </c>
      <c r="S12"/>
      <c r="T12"/>
      <c r="U12"/>
      <c r="V12" t="s">
        <v>93</v>
      </c>
      <c r="W12" s="20">
        <v>535000</v>
      </c>
      <c r="X12" s="20">
        <v>14445</v>
      </c>
      <c r="Y12" s="20">
        <v>12305</v>
      </c>
      <c r="Z12" s="20">
        <f t="shared" si="0"/>
        <v>26750</v>
      </c>
      <c r="AA12" s="20">
        <f t="shared" si="1"/>
        <v>1605</v>
      </c>
      <c r="AB12"/>
      <c r="AC12" s="21">
        <v>45292</v>
      </c>
      <c r="AD12" s="21">
        <v>45413</v>
      </c>
      <c r="AE12" s="20" t="s">
        <v>97</v>
      </c>
      <c r="AF12" s="20" t="s">
        <v>97</v>
      </c>
      <c r="AG12" s="22">
        <v>12660.31</v>
      </c>
      <c r="AH12" s="20">
        <v>45679</v>
      </c>
      <c r="AI12"/>
      <c r="AJ12"/>
      <c r="AK12" s="23"/>
      <c r="AL12" s="20" t="s">
        <v>336</v>
      </c>
      <c r="AM12"/>
      <c r="AN12" t="s">
        <v>372</v>
      </c>
      <c r="AO12" t="s">
        <v>373</v>
      </c>
      <c r="AP12" s="3">
        <f>VLOOKUP(E12, 'Tabela Auxiliar'!A:B, 2, FALSE)</f>
        <v>3</v>
      </c>
    </row>
    <row r="13" spans="1:42" ht="14.4" x14ac:dyDescent="0.3">
      <c r="A13">
        <v>396070</v>
      </c>
      <c r="B13"/>
      <c r="C13">
        <v>2024</v>
      </c>
      <c r="D13" s="17">
        <v>45366</v>
      </c>
      <c r="E13" s="21" t="s">
        <v>317</v>
      </c>
      <c r="F13" s="18">
        <v>1</v>
      </c>
      <c r="G13" t="s">
        <v>105</v>
      </c>
      <c r="H13"/>
      <c r="I13" t="s">
        <v>374</v>
      </c>
      <c r="J13"/>
      <c r="K13" t="s">
        <v>81</v>
      </c>
      <c r="L13"/>
      <c r="M13" t="s">
        <v>364</v>
      </c>
      <c r="N13" t="s">
        <v>34</v>
      </c>
      <c r="O13" s="19" t="s">
        <v>35</v>
      </c>
      <c r="P13" t="s">
        <v>375</v>
      </c>
      <c r="Q13" t="s">
        <v>376</v>
      </c>
      <c r="R13" t="s">
        <v>377</v>
      </c>
      <c r="S13"/>
      <c r="T13"/>
      <c r="U13"/>
      <c r="V13" t="s">
        <v>93</v>
      </c>
      <c r="W13" s="20">
        <v>450000</v>
      </c>
      <c r="X13" s="20">
        <v>12150</v>
      </c>
      <c r="Y13" s="20">
        <v>10350</v>
      </c>
      <c r="Z13" s="20">
        <f t="shared" si="0"/>
        <v>22500</v>
      </c>
      <c r="AA13" s="20">
        <f t="shared" si="1"/>
        <v>1350</v>
      </c>
      <c r="AB13"/>
      <c r="AC13" s="21">
        <v>45292</v>
      </c>
      <c r="AD13" s="21">
        <v>45352</v>
      </c>
      <c r="AE13" s="20" t="s">
        <v>97</v>
      </c>
      <c r="AF13" s="20" t="s">
        <v>97</v>
      </c>
      <c r="AG13" s="22">
        <v>8817.15</v>
      </c>
      <c r="AH13" s="19">
        <v>45582</v>
      </c>
      <c r="AI13"/>
      <c r="AJ13" t="s">
        <v>335</v>
      </c>
      <c r="AK13" s="23"/>
      <c r="AL13" s="20" t="s">
        <v>336</v>
      </c>
      <c r="AM13"/>
      <c r="AN13" t="s">
        <v>378</v>
      </c>
      <c r="AO13" t="s">
        <v>379</v>
      </c>
      <c r="AP13" s="3">
        <f>VLOOKUP(E13, 'Tabela Auxiliar'!A:B, 2, FALSE)</f>
        <v>3</v>
      </c>
    </row>
    <row r="14" spans="1:42" ht="14.4" x14ac:dyDescent="0.3">
      <c r="A14">
        <v>396117</v>
      </c>
      <c r="B14"/>
      <c r="C14">
        <v>2024</v>
      </c>
      <c r="D14" s="17">
        <v>45369</v>
      </c>
      <c r="E14" s="21" t="s">
        <v>317</v>
      </c>
      <c r="F14" s="18">
        <v>1</v>
      </c>
      <c r="G14" t="s">
        <v>100</v>
      </c>
      <c r="H14"/>
      <c r="I14" t="s">
        <v>380</v>
      </c>
      <c r="J14"/>
      <c r="K14" t="s">
        <v>334</v>
      </c>
      <c r="L14"/>
      <c r="M14" t="s">
        <v>334</v>
      </c>
      <c r="N14" t="s">
        <v>90</v>
      </c>
      <c r="O14" s="19" t="s">
        <v>35</v>
      </c>
      <c r="P14" t="s">
        <v>350</v>
      </c>
      <c r="Q14" t="s">
        <v>381</v>
      </c>
      <c r="R14"/>
      <c r="S14"/>
      <c r="T14"/>
      <c r="U14"/>
      <c r="V14" t="s">
        <v>93</v>
      </c>
      <c r="W14" s="20">
        <v>331035.71000000002</v>
      </c>
      <c r="X14" s="20">
        <v>7613.82</v>
      </c>
      <c r="Y14" s="20">
        <v>6620.71</v>
      </c>
      <c r="Z14" s="20">
        <f t="shared" si="0"/>
        <v>14234.529999999999</v>
      </c>
      <c r="AA14" s="20">
        <f t="shared" si="1"/>
        <v>993.1071300000001</v>
      </c>
      <c r="AB14"/>
      <c r="AC14" s="21">
        <v>45474</v>
      </c>
      <c r="AD14" s="21">
        <v>45444</v>
      </c>
      <c r="AE14" s="20" t="s">
        <v>97</v>
      </c>
      <c r="AF14" s="20" t="s">
        <v>97</v>
      </c>
      <c r="AG14" s="22">
        <v>55200</v>
      </c>
      <c r="AH14" s="19">
        <v>45588</v>
      </c>
      <c r="AI14"/>
      <c r="AJ14" t="s">
        <v>382</v>
      </c>
      <c r="AK14" s="23">
        <v>202400000000056</v>
      </c>
      <c r="AL14" s="20" t="s">
        <v>383</v>
      </c>
      <c r="AM14"/>
      <c r="AN14" t="s">
        <v>334</v>
      </c>
      <c r="AO14">
        <v>0</v>
      </c>
      <c r="AP14" s="3">
        <f>VLOOKUP(E14, 'Tabela Auxiliar'!A:B, 2, FALSE)</f>
        <v>3</v>
      </c>
    </row>
    <row r="15" spans="1:42" ht="14.4" x14ac:dyDescent="0.3">
      <c r="A15">
        <v>397803</v>
      </c>
      <c r="B15"/>
      <c r="C15">
        <v>2024</v>
      </c>
      <c r="D15" s="17">
        <v>45373</v>
      </c>
      <c r="E15" s="21" t="s">
        <v>317</v>
      </c>
      <c r="F15" s="18">
        <v>1</v>
      </c>
      <c r="G15" t="s">
        <v>259</v>
      </c>
      <c r="H15"/>
      <c r="I15" t="s">
        <v>384</v>
      </c>
      <c r="J15"/>
      <c r="K15" t="s">
        <v>49</v>
      </c>
      <c r="L15"/>
      <c r="M15" t="s">
        <v>102</v>
      </c>
      <c r="N15" t="s">
        <v>34</v>
      </c>
      <c r="O15" s="19" t="s">
        <v>35</v>
      </c>
      <c r="P15"/>
      <c r="Q15"/>
      <c r="R15" t="s">
        <v>385</v>
      </c>
      <c r="S15"/>
      <c r="T15"/>
      <c r="U15"/>
      <c r="V15" t="s">
        <v>93</v>
      </c>
      <c r="W15" s="20">
        <v>730000</v>
      </c>
      <c r="X15" s="20">
        <v>14600</v>
      </c>
      <c r="Y15" s="20">
        <v>14600</v>
      </c>
      <c r="Z15" s="20">
        <f t="shared" si="0"/>
        <v>29200</v>
      </c>
      <c r="AA15" s="20">
        <f t="shared" si="1"/>
        <v>2190</v>
      </c>
      <c r="AB15"/>
      <c r="AC15" s="21">
        <v>45292</v>
      </c>
      <c r="AD15" s="21">
        <v>45352</v>
      </c>
      <c r="AE15" s="20" t="s">
        <v>97</v>
      </c>
      <c r="AF15" s="20" t="s">
        <v>97</v>
      </c>
      <c r="AG15" s="22">
        <v>13800</v>
      </c>
      <c r="AH15" s="19">
        <v>45664</v>
      </c>
      <c r="AI15"/>
      <c r="AJ15" t="s">
        <v>335</v>
      </c>
      <c r="AK15" s="23"/>
      <c r="AL15" s="20" t="s">
        <v>336</v>
      </c>
      <c r="AM15"/>
      <c r="AN15" t="s">
        <v>386</v>
      </c>
      <c r="AO15" t="s">
        <v>387</v>
      </c>
      <c r="AP15" s="3">
        <f>VLOOKUP(E15, 'Tabela Auxiliar'!A:B, 2, FALSE)</f>
        <v>3</v>
      </c>
    </row>
    <row r="16" spans="1:42" ht="14.4" x14ac:dyDescent="0.3">
      <c r="A16">
        <v>397852</v>
      </c>
      <c r="B16"/>
      <c r="C16">
        <v>2024</v>
      </c>
      <c r="D16" s="17">
        <v>45373</v>
      </c>
      <c r="E16" s="21" t="s">
        <v>317</v>
      </c>
      <c r="F16" s="18">
        <v>1</v>
      </c>
      <c r="G16" t="s">
        <v>102</v>
      </c>
      <c r="H16"/>
      <c r="I16" t="s">
        <v>388</v>
      </c>
      <c r="J16"/>
      <c r="K16" t="s">
        <v>271</v>
      </c>
      <c r="L16"/>
      <c r="M16" t="s">
        <v>271</v>
      </c>
      <c r="N16" t="s">
        <v>34</v>
      </c>
      <c r="O16" s="19" t="s">
        <v>35</v>
      </c>
      <c r="P16" t="s">
        <v>389</v>
      </c>
      <c r="Q16"/>
      <c r="R16" t="s">
        <v>390</v>
      </c>
      <c r="S16"/>
      <c r="T16"/>
      <c r="U16"/>
      <c r="V16" t="s">
        <v>94</v>
      </c>
      <c r="W16" s="20">
        <v>445000</v>
      </c>
      <c r="X16" s="20">
        <v>12015</v>
      </c>
      <c r="Y16" s="20">
        <v>10235</v>
      </c>
      <c r="Z16" s="20">
        <f t="shared" si="0"/>
        <v>22250</v>
      </c>
      <c r="AA16" s="20">
        <f t="shared" si="1"/>
        <v>1335</v>
      </c>
      <c r="AB16"/>
      <c r="AC16" s="21">
        <v>45413</v>
      </c>
      <c r="AD16" s="21">
        <v>45413</v>
      </c>
      <c r="AE16" s="20" t="s">
        <v>97</v>
      </c>
      <c r="AF16" s="20" t="s">
        <v>97</v>
      </c>
      <c r="AG16" s="22">
        <v>8970</v>
      </c>
      <c r="AH16" s="19">
        <v>45629</v>
      </c>
      <c r="AI16"/>
      <c r="AJ16" t="s">
        <v>382</v>
      </c>
      <c r="AK16" s="23">
        <v>202400000000013</v>
      </c>
      <c r="AL16" s="20"/>
      <c r="AM16"/>
      <c r="AN16" t="s">
        <v>391</v>
      </c>
      <c r="AO16" t="s">
        <v>392</v>
      </c>
      <c r="AP16" s="3">
        <f>VLOOKUP(E16, 'Tabela Auxiliar'!A:B, 2, FALSE)</f>
        <v>3</v>
      </c>
    </row>
    <row r="17" spans="1:42" ht="14.4" x14ac:dyDescent="0.3">
      <c r="A17">
        <v>398100</v>
      </c>
      <c r="B17"/>
      <c r="C17">
        <v>2024</v>
      </c>
      <c r="D17" s="17">
        <v>45379</v>
      </c>
      <c r="E17" s="21" t="s">
        <v>317</v>
      </c>
      <c r="F17" s="18">
        <v>1</v>
      </c>
      <c r="G17" t="s">
        <v>106</v>
      </c>
      <c r="H17"/>
      <c r="I17" t="s">
        <v>272</v>
      </c>
      <c r="J17"/>
      <c r="K17" t="s">
        <v>272</v>
      </c>
      <c r="L17"/>
      <c r="M17" t="s">
        <v>106</v>
      </c>
      <c r="N17" t="s">
        <v>34</v>
      </c>
      <c r="O17" s="19" t="s">
        <v>35</v>
      </c>
      <c r="P17"/>
      <c r="Q17"/>
      <c r="R17" t="s">
        <v>393</v>
      </c>
      <c r="S17"/>
      <c r="T17"/>
      <c r="U17"/>
      <c r="V17" t="s">
        <v>94</v>
      </c>
      <c r="W17" s="20">
        <v>330000</v>
      </c>
      <c r="X17" s="20">
        <v>8910</v>
      </c>
      <c r="Y17" s="20">
        <v>7590</v>
      </c>
      <c r="Z17" s="20">
        <f t="shared" si="0"/>
        <v>16500</v>
      </c>
      <c r="AA17" s="20">
        <f t="shared" si="1"/>
        <v>990</v>
      </c>
      <c r="AB17"/>
      <c r="AC17" s="21">
        <v>45413</v>
      </c>
      <c r="AD17" s="21">
        <v>45413</v>
      </c>
      <c r="AE17" s="20" t="s">
        <v>97</v>
      </c>
      <c r="AF17" s="20" t="s">
        <v>97</v>
      </c>
      <c r="AG17" s="22">
        <v>20700</v>
      </c>
      <c r="AH17" s="19">
        <v>45614</v>
      </c>
      <c r="AI17"/>
      <c r="AJ17" t="s">
        <v>382</v>
      </c>
      <c r="AK17" s="23">
        <v>202400000000014</v>
      </c>
      <c r="AL17" s="20" t="s">
        <v>394</v>
      </c>
      <c r="AM17"/>
      <c r="AN17" t="s">
        <v>395</v>
      </c>
      <c r="AO17" t="s">
        <v>396</v>
      </c>
      <c r="AP17" s="3">
        <f>VLOOKUP(E17, 'Tabela Auxiliar'!A:B, 2, FALSE)</f>
        <v>3</v>
      </c>
    </row>
    <row r="18" spans="1:42" ht="14.4" x14ac:dyDescent="0.3">
      <c r="A18">
        <v>398321</v>
      </c>
      <c r="B18"/>
      <c r="C18">
        <v>2024</v>
      </c>
      <c r="D18" s="17">
        <v>45383</v>
      </c>
      <c r="E18" t="s">
        <v>318</v>
      </c>
      <c r="F18" s="18">
        <v>1</v>
      </c>
      <c r="G18" t="s">
        <v>100</v>
      </c>
      <c r="H18"/>
      <c r="I18" t="s">
        <v>279</v>
      </c>
      <c r="J18"/>
      <c r="K18" t="s">
        <v>55</v>
      </c>
      <c r="L18"/>
      <c r="M18" t="s">
        <v>99</v>
      </c>
      <c r="N18" t="s">
        <v>34</v>
      </c>
      <c r="O18" s="19" t="s">
        <v>35</v>
      </c>
      <c r="P18" t="s">
        <v>397</v>
      </c>
      <c r="Q18"/>
      <c r="R18" t="s">
        <v>398</v>
      </c>
      <c r="S18"/>
      <c r="T18"/>
      <c r="U18"/>
      <c r="V18" t="s">
        <v>93</v>
      </c>
      <c r="W18" s="20">
        <v>1240000</v>
      </c>
      <c r="X18" s="20">
        <v>33480</v>
      </c>
      <c r="Y18" s="20">
        <v>28520</v>
      </c>
      <c r="Z18" s="20">
        <f t="shared" si="0"/>
        <v>62000</v>
      </c>
      <c r="AA18" s="20">
        <f t="shared" si="1"/>
        <v>3720</v>
      </c>
      <c r="AB18"/>
      <c r="AC18" s="21">
        <v>45566</v>
      </c>
      <c r="AD18" s="21">
        <v>45536</v>
      </c>
      <c r="AE18" s="20" t="s">
        <v>97</v>
      </c>
      <c r="AF18" s="20" t="s">
        <v>97</v>
      </c>
      <c r="AG18" s="22">
        <v>7820</v>
      </c>
      <c r="AH18" s="19">
        <v>45583</v>
      </c>
      <c r="AI18"/>
      <c r="AJ18" t="s">
        <v>382</v>
      </c>
      <c r="AK18" s="23">
        <v>202400000000131</v>
      </c>
      <c r="AL18" s="20" t="s">
        <v>399</v>
      </c>
      <c r="AM18"/>
      <c r="AN18" t="s">
        <v>400</v>
      </c>
      <c r="AO18" t="s">
        <v>401</v>
      </c>
      <c r="AP18" s="3">
        <f>VLOOKUP(E18, 'Tabela Auxiliar'!A:B, 2, FALSE)</f>
        <v>4</v>
      </c>
    </row>
    <row r="19" spans="1:42" ht="14.4" x14ac:dyDescent="0.3">
      <c r="A19">
        <v>398717</v>
      </c>
      <c r="B19"/>
      <c r="C19">
        <v>2024</v>
      </c>
      <c r="D19" s="17">
        <v>45383</v>
      </c>
      <c r="E19" t="s">
        <v>318</v>
      </c>
      <c r="F19" s="18">
        <v>1</v>
      </c>
      <c r="G19" t="s">
        <v>364</v>
      </c>
      <c r="H19"/>
      <c r="I19" t="s">
        <v>79</v>
      </c>
      <c r="J19"/>
      <c r="K19" t="s">
        <v>79</v>
      </c>
      <c r="L19"/>
      <c r="M19"/>
      <c r="N19" t="s">
        <v>34</v>
      </c>
      <c r="O19" s="19" t="s">
        <v>35</v>
      </c>
      <c r="P19" t="s">
        <v>402</v>
      </c>
      <c r="Q19"/>
      <c r="R19" t="s">
        <v>403</v>
      </c>
      <c r="S19"/>
      <c r="T19"/>
      <c r="U19"/>
      <c r="V19" t="s">
        <v>93</v>
      </c>
      <c r="W19" s="20">
        <v>300000</v>
      </c>
      <c r="X19" s="20">
        <v>7800</v>
      </c>
      <c r="Y19" s="20">
        <v>7200</v>
      </c>
      <c r="Z19" s="20">
        <f t="shared" si="0"/>
        <v>15000</v>
      </c>
      <c r="AA19" s="20">
        <f t="shared" si="1"/>
        <v>900</v>
      </c>
      <c r="AB19"/>
      <c r="AC19" s="21">
        <v>45413</v>
      </c>
      <c r="AD19" s="21">
        <v>45413</v>
      </c>
      <c r="AE19" s="20" t="s">
        <v>97</v>
      </c>
      <c r="AF19" s="20" t="s">
        <v>97</v>
      </c>
      <c r="AG19" s="22">
        <v>9200</v>
      </c>
      <c r="AH19" s="19">
        <v>45586</v>
      </c>
      <c r="AI19"/>
      <c r="AJ19" t="s">
        <v>382</v>
      </c>
      <c r="AK19" s="23">
        <v>202400000000019</v>
      </c>
      <c r="AL19" s="20" t="s">
        <v>404</v>
      </c>
      <c r="AM19"/>
      <c r="AN19" t="s">
        <v>405</v>
      </c>
      <c r="AO19" t="s">
        <v>406</v>
      </c>
      <c r="AP19" s="3">
        <f>VLOOKUP(E19, 'Tabela Auxiliar'!A:B, 2, FALSE)</f>
        <v>4</v>
      </c>
    </row>
    <row r="20" spans="1:42" ht="14.4" x14ac:dyDescent="0.3">
      <c r="A20">
        <v>398547</v>
      </c>
      <c r="B20"/>
      <c r="C20">
        <v>2024</v>
      </c>
      <c r="D20" s="17">
        <v>45390</v>
      </c>
      <c r="E20" t="s">
        <v>318</v>
      </c>
      <c r="F20" s="18">
        <v>1</v>
      </c>
      <c r="G20" t="s">
        <v>107</v>
      </c>
      <c r="H20"/>
      <c r="I20" t="s">
        <v>407</v>
      </c>
      <c r="J20"/>
      <c r="K20" t="s">
        <v>408</v>
      </c>
      <c r="L20"/>
      <c r="M20"/>
      <c r="N20" t="s">
        <v>34</v>
      </c>
      <c r="O20" s="19" t="s">
        <v>35</v>
      </c>
      <c r="P20" t="s">
        <v>409</v>
      </c>
      <c r="Q20"/>
      <c r="R20" t="s">
        <v>410</v>
      </c>
      <c r="S20"/>
      <c r="T20"/>
      <c r="U20"/>
      <c r="V20" t="s">
        <v>93</v>
      </c>
      <c r="W20" s="20">
        <v>180000</v>
      </c>
      <c r="X20" s="20">
        <v>7800</v>
      </c>
      <c r="Y20" s="20">
        <v>7200</v>
      </c>
      <c r="Z20" s="20">
        <f t="shared" si="0"/>
        <v>15000</v>
      </c>
      <c r="AA20" s="20">
        <f t="shared" si="1"/>
        <v>540</v>
      </c>
      <c r="AB20"/>
      <c r="AC20" s="21">
        <v>45383</v>
      </c>
      <c r="AD20" s="21">
        <v>45383</v>
      </c>
      <c r="AE20" s="20" t="s">
        <v>97</v>
      </c>
      <c r="AF20" s="20" t="s">
        <v>97</v>
      </c>
      <c r="AG20" s="22">
        <v>19090</v>
      </c>
      <c r="AH20" s="19">
        <v>45582</v>
      </c>
      <c r="AI20"/>
      <c r="AJ20" t="s">
        <v>382</v>
      </c>
      <c r="AK20" s="23">
        <v>202400000000001</v>
      </c>
      <c r="AL20" s="20"/>
      <c r="AM20"/>
      <c r="AN20" t="s">
        <v>411</v>
      </c>
      <c r="AO20" t="s">
        <v>412</v>
      </c>
      <c r="AP20" s="3">
        <f>VLOOKUP(E20, 'Tabela Auxiliar'!A:B, 2, FALSE)</f>
        <v>4</v>
      </c>
    </row>
    <row r="21" spans="1:42" ht="14.4" x14ac:dyDescent="0.3">
      <c r="A21">
        <v>398574</v>
      </c>
      <c r="B21"/>
      <c r="C21">
        <v>2024</v>
      </c>
      <c r="D21" s="17">
        <v>45390</v>
      </c>
      <c r="E21" t="s">
        <v>318</v>
      </c>
      <c r="F21" s="18">
        <v>1</v>
      </c>
      <c r="G21" t="s">
        <v>259</v>
      </c>
      <c r="H21"/>
      <c r="I21" t="s">
        <v>388</v>
      </c>
      <c r="J21"/>
      <c r="K21" t="s">
        <v>413</v>
      </c>
      <c r="L21"/>
      <c r="M21" t="s">
        <v>105</v>
      </c>
      <c r="N21" t="s">
        <v>34</v>
      </c>
      <c r="O21" s="19" t="s">
        <v>35</v>
      </c>
      <c r="P21" t="s">
        <v>414</v>
      </c>
      <c r="Q21"/>
      <c r="R21" t="s">
        <v>415</v>
      </c>
      <c r="S21"/>
      <c r="T21"/>
      <c r="U21"/>
      <c r="V21" t="s">
        <v>93</v>
      </c>
      <c r="W21" s="20">
        <v>1250000</v>
      </c>
      <c r="X21" s="20">
        <v>32500</v>
      </c>
      <c r="Y21" s="20">
        <v>30000</v>
      </c>
      <c r="Z21" s="20">
        <f t="shared" si="0"/>
        <v>62500</v>
      </c>
      <c r="AA21" s="20">
        <f t="shared" si="1"/>
        <v>3750</v>
      </c>
      <c r="AB21"/>
      <c r="AC21" s="21">
        <v>45413</v>
      </c>
      <c r="AD21" s="21">
        <v>45413</v>
      </c>
      <c r="AE21" s="20" t="s">
        <v>97</v>
      </c>
      <c r="AF21" s="20" t="s">
        <v>97</v>
      </c>
      <c r="AG21" s="22">
        <v>6900</v>
      </c>
      <c r="AH21" s="19">
        <v>45567</v>
      </c>
      <c r="AI21"/>
      <c r="AJ21" t="s">
        <v>382</v>
      </c>
      <c r="AK21" s="23" t="s">
        <v>416</v>
      </c>
      <c r="AL21" s="20">
        <v>6250</v>
      </c>
      <c r="AM21"/>
      <c r="AN21" t="s">
        <v>417</v>
      </c>
      <c r="AO21" t="s">
        <v>418</v>
      </c>
      <c r="AP21" s="3">
        <f>VLOOKUP(E21, 'Tabela Auxiliar'!A:B, 2, FALSE)</f>
        <v>4</v>
      </c>
    </row>
    <row r="22" spans="1:42" ht="14.4" x14ac:dyDescent="0.3">
      <c r="A22">
        <v>398796</v>
      </c>
      <c r="B22"/>
      <c r="C22">
        <v>2024</v>
      </c>
      <c r="D22" s="17">
        <v>45390</v>
      </c>
      <c r="E22" t="s">
        <v>318</v>
      </c>
      <c r="F22" s="18">
        <v>1</v>
      </c>
      <c r="G22" t="s">
        <v>100</v>
      </c>
      <c r="H22"/>
      <c r="I22" t="s">
        <v>419</v>
      </c>
      <c r="J22"/>
      <c r="K22" t="s">
        <v>420</v>
      </c>
      <c r="L22"/>
      <c r="M22" t="s">
        <v>100</v>
      </c>
      <c r="N22" t="s">
        <v>34</v>
      </c>
      <c r="O22" s="19" t="s">
        <v>35</v>
      </c>
      <c r="P22" t="s">
        <v>421</v>
      </c>
      <c r="Q22">
        <v>304</v>
      </c>
      <c r="R22" t="s">
        <v>422</v>
      </c>
      <c r="S22"/>
      <c r="T22"/>
      <c r="U22"/>
      <c r="V22" t="s">
        <v>93</v>
      </c>
      <c r="W22" s="20">
        <v>960000</v>
      </c>
      <c r="X22" s="20">
        <v>25920</v>
      </c>
      <c r="Y22" s="20">
        <v>22080</v>
      </c>
      <c r="Z22" s="20">
        <f t="shared" si="0"/>
        <v>48000</v>
      </c>
      <c r="AA22" s="20">
        <f t="shared" si="1"/>
        <v>2880</v>
      </c>
      <c r="AB22"/>
      <c r="AC22" s="21">
        <v>45383</v>
      </c>
      <c r="AD22" s="21">
        <v>45383</v>
      </c>
      <c r="AE22" s="20" t="s">
        <v>97</v>
      </c>
      <c r="AF22" s="20" t="s">
        <v>97</v>
      </c>
      <c r="AG22" s="22">
        <v>15572.62</v>
      </c>
      <c r="AH22" s="19">
        <v>45575</v>
      </c>
      <c r="AI22"/>
      <c r="AJ22" t="s">
        <v>382</v>
      </c>
      <c r="AK22" s="23" t="s">
        <v>423</v>
      </c>
      <c r="AL22" s="20"/>
      <c r="AM22"/>
      <c r="AN22" t="s">
        <v>424</v>
      </c>
      <c r="AO22" t="s">
        <v>425</v>
      </c>
      <c r="AP22" s="3">
        <f>VLOOKUP(E22, 'Tabela Auxiliar'!A:B, 2, FALSE)</f>
        <v>4</v>
      </c>
    </row>
    <row r="23" spans="1:42" ht="14.4" x14ac:dyDescent="0.3">
      <c r="A23">
        <v>398639</v>
      </c>
      <c r="B23"/>
      <c r="C23">
        <v>2024</v>
      </c>
      <c r="D23" s="17">
        <v>45391</v>
      </c>
      <c r="E23" t="s">
        <v>318</v>
      </c>
      <c r="F23" s="18">
        <v>1</v>
      </c>
      <c r="G23" t="s">
        <v>327</v>
      </c>
      <c r="H23"/>
      <c r="I23" t="s">
        <v>426</v>
      </c>
      <c r="J23"/>
      <c r="K23" t="s">
        <v>66</v>
      </c>
      <c r="L23"/>
      <c r="M23" t="s">
        <v>100</v>
      </c>
      <c r="N23" t="s">
        <v>34</v>
      </c>
      <c r="O23" s="19" t="s">
        <v>35</v>
      </c>
      <c r="P23" t="s">
        <v>427</v>
      </c>
      <c r="Q23"/>
      <c r="R23" t="s">
        <v>428</v>
      </c>
      <c r="S23"/>
      <c r="T23"/>
      <c r="U23"/>
      <c r="V23" t="s">
        <v>94</v>
      </c>
      <c r="W23" s="20">
        <v>455000</v>
      </c>
      <c r="X23" s="20">
        <v>11960</v>
      </c>
      <c r="Y23" s="20">
        <v>11040</v>
      </c>
      <c r="Z23" s="20">
        <f t="shared" si="0"/>
        <v>23000</v>
      </c>
      <c r="AA23" s="20">
        <f t="shared" si="1"/>
        <v>1365</v>
      </c>
      <c r="AB23"/>
      <c r="AC23" s="21">
        <v>45383</v>
      </c>
      <c r="AD23" s="21">
        <v>45383</v>
      </c>
      <c r="AE23" s="20" t="s">
        <v>97</v>
      </c>
      <c r="AF23" s="20" t="s">
        <v>97</v>
      </c>
      <c r="AG23" s="22">
        <v>15400</v>
      </c>
      <c r="AH23" s="19">
        <v>45638</v>
      </c>
      <c r="AI23"/>
      <c r="AJ23" t="s">
        <v>382</v>
      </c>
      <c r="AK23" s="23">
        <v>202400000000003</v>
      </c>
      <c r="AL23" s="20" t="s">
        <v>429</v>
      </c>
      <c r="AM23"/>
      <c r="AN23" t="s">
        <v>430</v>
      </c>
      <c r="AO23" t="s">
        <v>431</v>
      </c>
      <c r="AP23" s="3">
        <f>VLOOKUP(E23, 'Tabela Auxiliar'!A:B, 2, FALSE)</f>
        <v>4</v>
      </c>
    </row>
    <row r="24" spans="1:42" ht="14.4" x14ac:dyDescent="0.3">
      <c r="A24">
        <v>398781</v>
      </c>
      <c r="B24"/>
      <c r="C24">
        <v>2024</v>
      </c>
      <c r="D24" s="17">
        <v>45392</v>
      </c>
      <c r="E24" t="s">
        <v>318</v>
      </c>
      <c r="F24" s="18">
        <v>1</v>
      </c>
      <c r="G24" t="s">
        <v>101</v>
      </c>
      <c r="H24"/>
      <c r="I24" t="s">
        <v>78</v>
      </c>
      <c r="J24"/>
      <c r="K24" t="s">
        <v>432</v>
      </c>
      <c r="L24"/>
      <c r="M24" t="s">
        <v>101</v>
      </c>
      <c r="N24" t="s">
        <v>34</v>
      </c>
      <c r="O24" s="19" t="s">
        <v>35</v>
      </c>
      <c r="P24" t="s">
        <v>433</v>
      </c>
      <c r="Q24">
        <v>705</v>
      </c>
      <c r="R24" t="s">
        <v>434</v>
      </c>
      <c r="S24"/>
      <c r="T24"/>
      <c r="U24"/>
      <c r="V24" t="s">
        <v>93</v>
      </c>
      <c r="W24" s="20">
        <v>410000</v>
      </c>
      <c r="X24" s="20">
        <v>13325</v>
      </c>
      <c r="Y24" s="20">
        <v>11275</v>
      </c>
      <c r="Z24" s="20">
        <f t="shared" si="0"/>
        <v>24600</v>
      </c>
      <c r="AA24" s="20">
        <f t="shared" si="1"/>
        <v>1230</v>
      </c>
      <c r="AB24"/>
      <c r="AC24" s="21">
        <v>45413</v>
      </c>
      <c r="AD24" s="21">
        <v>45413</v>
      </c>
      <c r="AE24" s="20" t="s">
        <v>97</v>
      </c>
      <c r="AF24" s="20" t="s">
        <v>97</v>
      </c>
      <c r="AG24" s="22">
        <v>12375</v>
      </c>
      <c r="AH24" s="19">
        <v>45687</v>
      </c>
      <c r="AI24"/>
      <c r="AJ24" t="s">
        <v>382</v>
      </c>
      <c r="AK24" s="23">
        <v>202400000000020</v>
      </c>
      <c r="AL24" s="20"/>
      <c r="AM24"/>
      <c r="AN24" t="s">
        <v>435</v>
      </c>
      <c r="AO24" t="s">
        <v>436</v>
      </c>
      <c r="AP24" s="3">
        <f>VLOOKUP(E24, 'Tabela Auxiliar'!A:B, 2, FALSE)</f>
        <v>4</v>
      </c>
    </row>
    <row r="25" spans="1:42" ht="14.4" x14ac:dyDescent="0.3">
      <c r="A25">
        <v>399027</v>
      </c>
      <c r="B25"/>
      <c r="C25">
        <v>2024</v>
      </c>
      <c r="D25" s="17">
        <v>45395</v>
      </c>
      <c r="E25" t="s">
        <v>318</v>
      </c>
      <c r="F25" s="18">
        <v>1</v>
      </c>
      <c r="G25" t="s">
        <v>106</v>
      </c>
      <c r="H25"/>
      <c r="I25" t="s">
        <v>437</v>
      </c>
      <c r="J25"/>
      <c r="K25" t="s">
        <v>47</v>
      </c>
      <c r="L25"/>
      <c r="M25"/>
      <c r="N25" t="s">
        <v>34</v>
      </c>
      <c r="O25" s="19" t="s">
        <v>35</v>
      </c>
      <c r="P25"/>
      <c r="Q25"/>
      <c r="R25" t="s">
        <v>438</v>
      </c>
      <c r="S25"/>
      <c r="T25"/>
      <c r="U25"/>
      <c r="V25" t="s">
        <v>94</v>
      </c>
      <c r="W25" s="20">
        <v>300000</v>
      </c>
      <c r="X25" s="20">
        <v>7800</v>
      </c>
      <c r="Y25" s="20">
        <v>7200</v>
      </c>
      <c r="Z25" s="20">
        <f t="shared" si="0"/>
        <v>15000</v>
      </c>
      <c r="AA25" s="20">
        <f t="shared" si="1"/>
        <v>900</v>
      </c>
      <c r="AB25"/>
      <c r="AC25" s="21">
        <v>45505</v>
      </c>
      <c r="AD25" s="21">
        <v>45505</v>
      </c>
      <c r="AE25" s="20" t="s">
        <v>97</v>
      </c>
      <c r="AF25" s="20" t="s">
        <v>97</v>
      </c>
      <c r="AG25" s="22">
        <v>10395</v>
      </c>
      <c r="AH25" s="19">
        <v>45610</v>
      </c>
      <c r="AI25"/>
      <c r="AJ25" t="s">
        <v>382</v>
      </c>
      <c r="AK25" s="23">
        <v>202400000000091</v>
      </c>
      <c r="AL25" s="20" t="s">
        <v>439</v>
      </c>
      <c r="AM25"/>
      <c r="AN25" t="s">
        <v>440</v>
      </c>
      <c r="AO25" t="s">
        <v>441</v>
      </c>
      <c r="AP25" s="3">
        <f>VLOOKUP(E25, 'Tabela Auxiliar'!A:B, 2, FALSE)</f>
        <v>4</v>
      </c>
    </row>
    <row r="26" spans="1:42" ht="14.4" x14ac:dyDescent="0.3">
      <c r="A26">
        <v>399121</v>
      </c>
      <c r="B26"/>
      <c r="C26">
        <v>2024</v>
      </c>
      <c r="D26" s="17">
        <v>45397</v>
      </c>
      <c r="E26" t="s">
        <v>318</v>
      </c>
      <c r="F26" s="18">
        <v>1</v>
      </c>
      <c r="G26" t="s">
        <v>364</v>
      </c>
      <c r="H26"/>
      <c r="I26" t="s">
        <v>442</v>
      </c>
      <c r="J26"/>
      <c r="K26" t="s">
        <v>334</v>
      </c>
      <c r="L26"/>
      <c r="M26" t="s">
        <v>334</v>
      </c>
      <c r="N26" t="s">
        <v>90</v>
      </c>
      <c r="O26" s="19" t="s">
        <v>35</v>
      </c>
      <c r="P26" t="s">
        <v>200</v>
      </c>
      <c r="Q26"/>
      <c r="R26"/>
      <c r="S26"/>
      <c r="T26"/>
      <c r="U26"/>
      <c r="V26" t="s">
        <v>93</v>
      </c>
      <c r="W26" s="20">
        <v>1089282</v>
      </c>
      <c r="X26" s="20">
        <v>16339.23</v>
      </c>
      <c r="Y26" s="20">
        <v>16339.23</v>
      </c>
      <c r="Z26" s="20">
        <f t="shared" si="0"/>
        <v>32678.46</v>
      </c>
      <c r="AA26" s="20">
        <f t="shared" si="1"/>
        <v>3267.846</v>
      </c>
      <c r="AB26"/>
      <c r="AC26" s="21">
        <v>45383</v>
      </c>
      <c r="AD26" s="21">
        <v>45383</v>
      </c>
      <c r="AE26" s="20" t="s">
        <v>97</v>
      </c>
      <c r="AF26" s="20" t="s">
        <v>97</v>
      </c>
      <c r="AG26" s="22">
        <v>4134</v>
      </c>
      <c r="AH26" s="19">
        <v>45643</v>
      </c>
      <c r="AI26"/>
      <c r="AJ26" t="s">
        <v>382</v>
      </c>
      <c r="AK26" s="23">
        <v>202400000000004</v>
      </c>
      <c r="AL26" s="20" t="s">
        <v>443</v>
      </c>
      <c r="AM26"/>
      <c r="AN26" t="s">
        <v>444</v>
      </c>
      <c r="AO26" t="s">
        <v>445</v>
      </c>
      <c r="AP26" s="3">
        <f>VLOOKUP(E26, 'Tabela Auxiliar'!A:B, 2, FALSE)</f>
        <v>4</v>
      </c>
    </row>
    <row r="27" spans="1:42" ht="14.4" x14ac:dyDescent="0.3">
      <c r="A27">
        <v>399177</v>
      </c>
      <c r="B27"/>
      <c r="C27">
        <v>2024</v>
      </c>
      <c r="D27" s="17">
        <v>45398</v>
      </c>
      <c r="E27" t="s">
        <v>318</v>
      </c>
      <c r="F27" s="18">
        <v>1</v>
      </c>
      <c r="G27" t="s">
        <v>102</v>
      </c>
      <c r="H27"/>
      <c r="I27" t="s">
        <v>446</v>
      </c>
      <c r="J27"/>
      <c r="K27" t="s">
        <v>370</v>
      </c>
      <c r="L27"/>
      <c r="M27" t="s">
        <v>100</v>
      </c>
      <c r="N27" t="s">
        <v>34</v>
      </c>
      <c r="O27" s="19" t="s">
        <v>35</v>
      </c>
      <c r="P27"/>
      <c r="Q27"/>
      <c r="R27" t="s">
        <v>447</v>
      </c>
      <c r="S27"/>
      <c r="T27"/>
      <c r="U27"/>
      <c r="V27" t="s">
        <v>94</v>
      </c>
      <c r="W27" s="20">
        <v>430000</v>
      </c>
      <c r="X27" s="20">
        <v>11610</v>
      </c>
      <c r="Y27" s="20">
        <v>9890</v>
      </c>
      <c r="Z27" s="20">
        <f t="shared" si="0"/>
        <v>21500</v>
      </c>
      <c r="AA27" s="20">
        <f t="shared" si="1"/>
        <v>1290</v>
      </c>
      <c r="AB27"/>
      <c r="AC27" s="21">
        <v>45383</v>
      </c>
      <c r="AD27" s="21">
        <v>45383</v>
      </c>
      <c r="AE27" s="20" t="s">
        <v>97</v>
      </c>
      <c r="AF27" s="20" t="s">
        <v>97</v>
      </c>
      <c r="AG27" s="22">
        <v>7571</v>
      </c>
      <c r="AH27" s="19">
        <v>45628</v>
      </c>
      <c r="AI27"/>
      <c r="AJ27" t="s">
        <v>382</v>
      </c>
      <c r="AK27" s="23">
        <v>202400000000006</v>
      </c>
      <c r="AL27" s="20"/>
      <c r="AM27"/>
      <c r="AN27" t="s">
        <v>448</v>
      </c>
      <c r="AO27" t="s">
        <v>449</v>
      </c>
      <c r="AP27" s="3">
        <f>VLOOKUP(E27, 'Tabela Auxiliar'!A:B, 2, FALSE)</f>
        <v>4</v>
      </c>
    </row>
    <row r="28" spans="1:42" ht="14.4" x14ac:dyDescent="0.3">
      <c r="A28">
        <v>399279</v>
      </c>
      <c r="B28"/>
      <c r="C28">
        <v>2024</v>
      </c>
      <c r="D28" s="24">
        <v>45398</v>
      </c>
      <c r="E28" t="s">
        <v>318</v>
      </c>
      <c r="F28" s="25">
        <v>1</v>
      </c>
      <c r="G28" t="s">
        <v>450</v>
      </c>
      <c r="H28"/>
      <c r="I28" t="s">
        <v>293</v>
      </c>
      <c r="J28"/>
      <c r="K28" t="s">
        <v>451</v>
      </c>
      <c r="L28"/>
      <c r="M28"/>
      <c r="N28" t="s">
        <v>34</v>
      </c>
      <c r="O28" s="19" t="s">
        <v>452</v>
      </c>
      <c r="P28" t="s">
        <v>453</v>
      </c>
      <c r="Q28"/>
      <c r="R28" t="s">
        <v>454</v>
      </c>
      <c r="S28"/>
      <c r="T28"/>
      <c r="U28"/>
      <c r="V28" t="s">
        <v>94</v>
      </c>
      <c r="W28" s="20">
        <v>910000</v>
      </c>
      <c r="X28" s="20">
        <v>23660</v>
      </c>
      <c r="Y28" s="20">
        <v>21840</v>
      </c>
      <c r="Z28" s="20">
        <f t="shared" si="0"/>
        <v>45500</v>
      </c>
      <c r="AA28" s="20">
        <f t="shared" si="1"/>
        <v>2730</v>
      </c>
      <c r="AB28"/>
      <c r="AC28" s="21">
        <v>45383</v>
      </c>
      <c r="AD28" s="21">
        <v>45383</v>
      </c>
      <c r="AE28" s="20" t="s">
        <v>97</v>
      </c>
      <c r="AF28" s="20" t="s">
        <v>97</v>
      </c>
      <c r="AG28" s="22">
        <v>6750</v>
      </c>
      <c r="AH28" s="19">
        <v>45687</v>
      </c>
      <c r="AI28"/>
      <c r="AJ28" t="s">
        <v>382</v>
      </c>
      <c r="AK28" s="23">
        <v>202400000000007</v>
      </c>
      <c r="AL28" s="20" t="s">
        <v>455</v>
      </c>
      <c r="AM28"/>
      <c r="AN28" t="s">
        <v>456</v>
      </c>
      <c r="AO28" t="s">
        <v>457</v>
      </c>
      <c r="AP28" s="3">
        <f>VLOOKUP(E28, 'Tabela Auxiliar'!A:B, 2, FALSE)</f>
        <v>4</v>
      </c>
    </row>
    <row r="29" spans="1:42" ht="14.4" x14ac:dyDescent="0.3">
      <c r="A29">
        <v>399286</v>
      </c>
      <c r="B29"/>
      <c r="C29">
        <v>2024</v>
      </c>
      <c r="D29" s="17">
        <v>45400</v>
      </c>
      <c r="E29" t="s">
        <v>318</v>
      </c>
      <c r="F29" s="18">
        <v>1</v>
      </c>
      <c r="G29" t="s">
        <v>107</v>
      </c>
      <c r="H29"/>
      <c r="I29" t="s">
        <v>71</v>
      </c>
      <c r="J29"/>
      <c r="K29" t="s">
        <v>71</v>
      </c>
      <c r="L29"/>
      <c r="M29" t="s">
        <v>107</v>
      </c>
      <c r="N29" t="s">
        <v>34</v>
      </c>
      <c r="O29" s="19" t="s">
        <v>35</v>
      </c>
      <c r="P29"/>
      <c r="Q29"/>
      <c r="R29" t="s">
        <v>458</v>
      </c>
      <c r="S29"/>
      <c r="T29"/>
      <c r="U29"/>
      <c r="V29" t="s">
        <v>93</v>
      </c>
      <c r="W29" s="20">
        <v>195000</v>
      </c>
      <c r="X29" s="20">
        <v>5200</v>
      </c>
      <c r="Y29" s="20">
        <v>4800</v>
      </c>
      <c r="Z29" s="20">
        <f t="shared" si="0"/>
        <v>10000</v>
      </c>
      <c r="AA29" s="20">
        <f t="shared" si="1"/>
        <v>585</v>
      </c>
      <c r="AB29"/>
      <c r="AC29" s="21">
        <v>45383</v>
      </c>
      <c r="AD29" s="21">
        <v>45383</v>
      </c>
      <c r="AE29" s="20" t="s">
        <v>40</v>
      </c>
      <c r="AF29" s="20" t="s">
        <v>40</v>
      </c>
      <c r="AG29" s="22"/>
      <c r="AH29" s="19"/>
      <c r="AI29"/>
      <c r="AJ29" t="s">
        <v>382</v>
      </c>
      <c r="AK29" s="23">
        <v>202400000000008</v>
      </c>
      <c r="AL29" s="20"/>
      <c r="AM29"/>
      <c r="AN29" t="s">
        <v>459</v>
      </c>
      <c r="AO29" t="s">
        <v>460</v>
      </c>
      <c r="AP29" s="3">
        <f>VLOOKUP(E29, 'Tabela Auxiliar'!A:B, 2, FALSE)</f>
        <v>4</v>
      </c>
    </row>
    <row r="30" spans="1:42" ht="14.4" x14ac:dyDescent="0.3">
      <c r="A30">
        <v>399496</v>
      </c>
      <c r="B30"/>
      <c r="C30">
        <v>2024</v>
      </c>
      <c r="D30" s="17">
        <v>45401</v>
      </c>
      <c r="E30" t="s">
        <v>318</v>
      </c>
      <c r="F30" s="18">
        <v>1</v>
      </c>
      <c r="G30" t="s">
        <v>106</v>
      </c>
      <c r="H30"/>
      <c r="I30" t="s">
        <v>461</v>
      </c>
      <c r="J30"/>
      <c r="K30" t="s">
        <v>50</v>
      </c>
      <c r="L30"/>
      <c r="M30" t="s">
        <v>103</v>
      </c>
      <c r="N30" t="s">
        <v>34</v>
      </c>
      <c r="O30" s="19" t="s">
        <v>35</v>
      </c>
      <c r="P30" t="s">
        <v>462</v>
      </c>
      <c r="Q30"/>
      <c r="R30" t="s">
        <v>463</v>
      </c>
      <c r="S30"/>
      <c r="T30"/>
      <c r="U30"/>
      <c r="V30" t="s">
        <v>94</v>
      </c>
      <c r="W30" s="20">
        <v>680000</v>
      </c>
      <c r="X30" s="20">
        <v>22100</v>
      </c>
      <c r="Y30" s="20">
        <v>18700</v>
      </c>
      <c r="Z30" s="20">
        <f t="shared" si="0"/>
        <v>40800</v>
      </c>
      <c r="AA30" s="20">
        <f t="shared" si="1"/>
        <v>2040</v>
      </c>
      <c r="AB30"/>
      <c r="AC30" s="21">
        <v>45413</v>
      </c>
      <c r="AD30" s="21">
        <v>45413</v>
      </c>
      <c r="AE30" s="20" t="s">
        <v>97</v>
      </c>
      <c r="AF30" s="20" t="s">
        <v>97</v>
      </c>
      <c r="AG30" s="22">
        <v>6750</v>
      </c>
      <c r="AH30" s="19">
        <v>45628</v>
      </c>
      <c r="AI30"/>
      <c r="AJ30" t="s">
        <v>382</v>
      </c>
      <c r="AK30" s="23">
        <v>202400000000021</v>
      </c>
      <c r="AL30" s="20" t="s">
        <v>464</v>
      </c>
      <c r="AM30"/>
      <c r="AN30">
        <v>0</v>
      </c>
      <c r="AO30">
        <v>0</v>
      </c>
      <c r="AP30" s="3">
        <f>VLOOKUP(E30, 'Tabela Auxiliar'!A:B, 2, FALSE)</f>
        <v>4</v>
      </c>
    </row>
    <row r="31" spans="1:42" ht="14.4" x14ac:dyDescent="0.3">
      <c r="A31" t="s">
        <v>465</v>
      </c>
      <c r="B31"/>
      <c r="C31">
        <v>2024</v>
      </c>
      <c r="D31" s="17">
        <v>45406</v>
      </c>
      <c r="E31" t="s">
        <v>318</v>
      </c>
      <c r="F31" s="18">
        <v>1</v>
      </c>
      <c r="G31" t="s">
        <v>466</v>
      </c>
      <c r="H31"/>
      <c r="I31"/>
      <c r="J31"/>
      <c r="K31" t="s">
        <v>334</v>
      </c>
      <c r="L31"/>
      <c r="M31" t="s">
        <v>334</v>
      </c>
      <c r="N31" t="s">
        <v>91</v>
      </c>
      <c r="O31" s="19" t="s">
        <v>466</v>
      </c>
      <c r="P31"/>
      <c r="Q31"/>
      <c r="R31"/>
      <c r="S31"/>
      <c r="T31"/>
      <c r="U31"/>
      <c r="V31" t="s">
        <v>93</v>
      </c>
      <c r="W31" s="20"/>
      <c r="X31" s="20"/>
      <c r="Y31" s="20">
        <v>1210</v>
      </c>
      <c r="Z31" s="20">
        <f t="shared" si="0"/>
        <v>1210</v>
      </c>
      <c r="AA31" s="20">
        <f t="shared" si="1"/>
        <v>0</v>
      </c>
      <c r="AB31"/>
      <c r="AC31" s="21">
        <v>45383</v>
      </c>
      <c r="AD31" s="21">
        <v>45383</v>
      </c>
      <c r="AE31" s="20" t="s">
        <v>97</v>
      </c>
      <c r="AF31" s="20" t="s">
        <v>97</v>
      </c>
      <c r="AG31" s="22">
        <v>9750</v>
      </c>
      <c r="AH31" s="19">
        <v>45607</v>
      </c>
      <c r="AI31"/>
      <c r="AJ31" t="s">
        <v>382</v>
      </c>
      <c r="AK31" s="23">
        <v>202400000000005</v>
      </c>
      <c r="AL31" s="20" t="s">
        <v>467</v>
      </c>
      <c r="AM31"/>
      <c r="AN31">
        <v>0</v>
      </c>
      <c r="AO31">
        <v>0</v>
      </c>
      <c r="AP31" s="3">
        <f>VLOOKUP(E31, 'Tabela Auxiliar'!A:B, 2, FALSE)</f>
        <v>4</v>
      </c>
    </row>
    <row r="32" spans="1:42" ht="14.4" x14ac:dyDescent="0.3">
      <c r="A32">
        <v>399762</v>
      </c>
      <c r="B32"/>
      <c r="C32">
        <v>2024</v>
      </c>
      <c r="D32" s="17">
        <v>45407</v>
      </c>
      <c r="E32" t="s">
        <v>318</v>
      </c>
      <c r="F32" s="18">
        <v>1</v>
      </c>
      <c r="G32" t="s">
        <v>106</v>
      </c>
      <c r="H32"/>
      <c r="I32" t="s">
        <v>461</v>
      </c>
      <c r="J32"/>
      <c r="K32" t="s">
        <v>245</v>
      </c>
      <c r="L32"/>
      <c r="M32" t="s">
        <v>245</v>
      </c>
      <c r="N32" t="s">
        <v>34</v>
      </c>
      <c r="O32" s="19" t="s">
        <v>35</v>
      </c>
      <c r="P32" t="s">
        <v>468</v>
      </c>
      <c r="Q32"/>
      <c r="R32" t="s">
        <v>469</v>
      </c>
      <c r="S32"/>
      <c r="T32"/>
      <c r="U32"/>
      <c r="V32" t="s">
        <v>94</v>
      </c>
      <c r="W32" s="20">
        <v>220000</v>
      </c>
      <c r="X32" s="20">
        <v>7800</v>
      </c>
      <c r="Y32" s="20">
        <v>7200</v>
      </c>
      <c r="Z32" s="20">
        <f t="shared" si="0"/>
        <v>15000</v>
      </c>
      <c r="AA32" s="20">
        <f t="shared" si="1"/>
        <v>660</v>
      </c>
      <c r="AB32"/>
      <c r="AC32" s="21">
        <v>45474</v>
      </c>
      <c r="AD32" s="21">
        <v>45444</v>
      </c>
      <c r="AE32" s="20" t="s">
        <v>97</v>
      </c>
      <c r="AF32" s="20" t="s">
        <v>97</v>
      </c>
      <c r="AG32" s="22">
        <v>4950</v>
      </c>
      <c r="AH32" s="19">
        <v>45618</v>
      </c>
      <c r="AI32"/>
      <c r="AJ32" t="s">
        <v>382</v>
      </c>
      <c r="AK32" s="23">
        <v>202400000000057</v>
      </c>
      <c r="AL32" s="20" t="s">
        <v>470</v>
      </c>
      <c r="AM32"/>
      <c r="AN32" t="s">
        <v>471</v>
      </c>
      <c r="AO32" t="s">
        <v>472</v>
      </c>
      <c r="AP32" s="3">
        <f>VLOOKUP(E32, 'Tabela Auxiliar'!A:B, 2, FALSE)</f>
        <v>4</v>
      </c>
    </row>
    <row r="33" spans="1:42" ht="14.4" x14ac:dyDescent="0.3">
      <c r="A33">
        <v>399778</v>
      </c>
      <c r="B33"/>
      <c r="C33">
        <v>2024</v>
      </c>
      <c r="D33" s="17">
        <v>45407</v>
      </c>
      <c r="E33" t="s">
        <v>318</v>
      </c>
      <c r="F33" s="18">
        <v>1</v>
      </c>
      <c r="G33" t="s">
        <v>473</v>
      </c>
      <c r="H33"/>
      <c r="I33" t="s">
        <v>473</v>
      </c>
      <c r="J33"/>
      <c r="K33" t="s">
        <v>474</v>
      </c>
      <c r="L33"/>
      <c r="M33"/>
      <c r="N33" t="s">
        <v>34</v>
      </c>
      <c r="O33" s="19" t="s">
        <v>35</v>
      </c>
      <c r="P33"/>
      <c r="Q33"/>
      <c r="R33" t="s">
        <v>475</v>
      </c>
      <c r="S33"/>
      <c r="T33"/>
      <c r="U33"/>
      <c r="V33" t="s">
        <v>93</v>
      </c>
      <c r="W33" s="20">
        <v>295000</v>
      </c>
      <c r="X33" s="20">
        <v>7670</v>
      </c>
      <c r="Y33" s="20">
        <v>7080</v>
      </c>
      <c r="Z33" s="20">
        <f t="shared" si="0"/>
        <v>14750</v>
      </c>
      <c r="AA33" s="20">
        <f t="shared" si="1"/>
        <v>885</v>
      </c>
      <c r="AB33"/>
      <c r="AC33" s="21">
        <v>45536</v>
      </c>
      <c r="AD33" s="21">
        <v>45536</v>
      </c>
      <c r="AE33" s="20" t="s">
        <v>97</v>
      </c>
      <c r="AF33" s="20" t="s">
        <v>97</v>
      </c>
      <c r="AG33" s="22">
        <v>18920</v>
      </c>
      <c r="AH33" s="19">
        <v>45594</v>
      </c>
      <c r="AI33"/>
      <c r="AJ33" t="s">
        <v>382</v>
      </c>
      <c r="AK33" s="23">
        <v>202400000000117</v>
      </c>
      <c r="AL33" s="20" t="s">
        <v>476</v>
      </c>
      <c r="AM33"/>
      <c r="AN33" t="s">
        <v>477</v>
      </c>
      <c r="AO33" t="s">
        <v>478</v>
      </c>
      <c r="AP33" s="3">
        <f>VLOOKUP(E33, 'Tabela Auxiliar'!A:B, 2, FALSE)</f>
        <v>4</v>
      </c>
    </row>
    <row r="34" spans="1:42" ht="14.4" x14ac:dyDescent="0.3">
      <c r="A34">
        <v>397737</v>
      </c>
      <c r="B34"/>
      <c r="C34">
        <v>2024</v>
      </c>
      <c r="D34" s="17">
        <v>45408</v>
      </c>
      <c r="E34" t="s">
        <v>318</v>
      </c>
      <c r="F34" s="18">
        <v>1</v>
      </c>
      <c r="G34" t="s">
        <v>364</v>
      </c>
      <c r="H34"/>
      <c r="I34" t="s">
        <v>442</v>
      </c>
      <c r="J34"/>
      <c r="K34" t="s">
        <v>479</v>
      </c>
      <c r="L34"/>
      <c r="M34"/>
      <c r="N34" t="s">
        <v>34</v>
      </c>
      <c r="O34" s="19" t="s">
        <v>35</v>
      </c>
      <c r="P34" t="s">
        <v>480</v>
      </c>
      <c r="Q34"/>
      <c r="R34" t="s">
        <v>481</v>
      </c>
      <c r="S34"/>
      <c r="T34"/>
      <c r="U34"/>
      <c r="V34" t="s">
        <v>93</v>
      </c>
      <c r="W34" s="20">
        <v>1080000</v>
      </c>
      <c r="X34" s="20">
        <v>34938</v>
      </c>
      <c r="Y34" s="20">
        <v>29862</v>
      </c>
      <c r="Z34" s="20">
        <f t="shared" si="0"/>
        <v>64800</v>
      </c>
      <c r="AA34" s="20">
        <f t="shared" si="1"/>
        <v>3240</v>
      </c>
      <c r="AB34"/>
      <c r="AC34" s="21">
        <v>45292</v>
      </c>
      <c r="AD34" s="21">
        <v>45474</v>
      </c>
      <c r="AE34" s="20" t="s">
        <v>97</v>
      </c>
      <c r="AF34" s="20" t="s">
        <v>97</v>
      </c>
      <c r="AG34" s="22">
        <v>16640</v>
      </c>
      <c r="AH34" s="19">
        <v>45595</v>
      </c>
      <c r="AI34"/>
      <c r="AJ34" t="s">
        <v>382</v>
      </c>
      <c r="AK34" s="23">
        <v>202400000000037</v>
      </c>
      <c r="AL34" s="20" t="s">
        <v>336</v>
      </c>
      <c r="AM34"/>
      <c r="AN34" t="s">
        <v>482</v>
      </c>
      <c r="AO34" t="s">
        <v>483</v>
      </c>
      <c r="AP34" s="3">
        <f>VLOOKUP(E34, 'Tabela Auxiliar'!A:B, 2, FALSE)</f>
        <v>4</v>
      </c>
    </row>
    <row r="35" spans="1:42" ht="14.4" x14ac:dyDescent="0.3">
      <c r="A35">
        <v>399627</v>
      </c>
      <c r="B35"/>
      <c r="C35">
        <v>2024</v>
      </c>
      <c r="D35" s="17">
        <v>45408</v>
      </c>
      <c r="E35" t="s">
        <v>318</v>
      </c>
      <c r="F35" s="18">
        <v>1</v>
      </c>
      <c r="G35" t="s">
        <v>107</v>
      </c>
      <c r="H35"/>
      <c r="I35" t="s">
        <v>107</v>
      </c>
      <c r="J35"/>
      <c r="K35" t="s">
        <v>74</v>
      </c>
      <c r="L35"/>
      <c r="M35" t="s">
        <v>101</v>
      </c>
      <c r="N35" t="s">
        <v>34</v>
      </c>
      <c r="O35" s="19" t="s">
        <v>35</v>
      </c>
      <c r="P35" t="s">
        <v>402</v>
      </c>
      <c r="Q35"/>
      <c r="R35" t="s">
        <v>484</v>
      </c>
      <c r="S35"/>
      <c r="T35"/>
      <c r="U35"/>
      <c r="V35" t="s">
        <v>93</v>
      </c>
      <c r="W35" s="20">
        <v>300000</v>
      </c>
      <c r="X35" s="20">
        <v>7800</v>
      </c>
      <c r="Y35" s="20">
        <v>7200</v>
      </c>
      <c r="Z35" s="20">
        <f t="shared" si="0"/>
        <v>15000</v>
      </c>
      <c r="AA35" s="20">
        <f t="shared" si="1"/>
        <v>900</v>
      </c>
      <c r="AB35"/>
      <c r="AC35" s="21">
        <v>45413</v>
      </c>
      <c r="AD35" s="21">
        <v>45413</v>
      </c>
      <c r="AE35" s="20" t="s">
        <v>97</v>
      </c>
      <c r="AF35" s="20" t="s">
        <v>97</v>
      </c>
      <c r="AG35" s="22">
        <v>12401.13</v>
      </c>
      <c r="AH35" s="19">
        <v>45590</v>
      </c>
      <c r="AI35"/>
      <c r="AJ35" t="s">
        <v>382</v>
      </c>
      <c r="AK35" s="23">
        <v>202400000000022</v>
      </c>
      <c r="AL35" s="20" t="s">
        <v>485</v>
      </c>
      <c r="AM35"/>
      <c r="AN35" t="s">
        <v>486</v>
      </c>
      <c r="AO35" t="s">
        <v>487</v>
      </c>
      <c r="AP35" s="3">
        <f>VLOOKUP(E35, 'Tabela Auxiliar'!A:B, 2, FALSE)</f>
        <v>4</v>
      </c>
    </row>
    <row r="36" spans="1:42" ht="14.4" x14ac:dyDescent="0.3">
      <c r="A36">
        <v>400164</v>
      </c>
      <c r="B36"/>
      <c r="C36">
        <v>2024</v>
      </c>
      <c r="D36" s="17">
        <v>45412</v>
      </c>
      <c r="E36" t="s">
        <v>318</v>
      </c>
      <c r="F36" s="18">
        <v>1</v>
      </c>
      <c r="G36" t="s">
        <v>327</v>
      </c>
      <c r="H36"/>
      <c r="I36" t="s">
        <v>488</v>
      </c>
      <c r="J36"/>
      <c r="K36" t="s">
        <v>334</v>
      </c>
      <c r="L36"/>
      <c r="M36" t="s">
        <v>334</v>
      </c>
      <c r="N36" t="s">
        <v>90</v>
      </c>
      <c r="O36" s="19" t="s">
        <v>35</v>
      </c>
      <c r="P36" t="s">
        <v>489</v>
      </c>
      <c r="Q36"/>
      <c r="R36"/>
      <c r="S36"/>
      <c r="T36"/>
      <c r="U36"/>
      <c r="V36" t="s">
        <v>94</v>
      </c>
      <c r="W36" s="20">
        <v>580000</v>
      </c>
      <c r="X36" s="20">
        <v>12760</v>
      </c>
      <c r="Y36" s="20">
        <v>14500</v>
      </c>
      <c r="Z36" s="20">
        <f t="shared" si="0"/>
        <v>27260</v>
      </c>
      <c r="AA36" s="20">
        <f t="shared" si="1"/>
        <v>1740</v>
      </c>
      <c r="AB36"/>
      <c r="AC36" s="21">
        <v>45474</v>
      </c>
      <c r="AD36" s="21">
        <v>45474</v>
      </c>
      <c r="AE36" s="20" t="s">
        <v>97</v>
      </c>
      <c r="AF36" s="20" t="s">
        <v>97</v>
      </c>
      <c r="AG36" s="22">
        <v>6600</v>
      </c>
      <c r="AH36" s="19">
        <v>45608</v>
      </c>
      <c r="AI36"/>
      <c r="AJ36" t="s">
        <v>382</v>
      </c>
      <c r="AK36" s="23">
        <v>202400000000068</v>
      </c>
      <c r="AL36" s="20" t="s">
        <v>490</v>
      </c>
      <c r="AM36"/>
      <c r="AN36" t="s">
        <v>491</v>
      </c>
      <c r="AO36" t="s">
        <v>492</v>
      </c>
      <c r="AP36" s="3">
        <f>VLOOKUP(E36, 'Tabela Auxiliar'!A:B, 2, FALSE)</f>
        <v>4</v>
      </c>
    </row>
    <row r="37" spans="1:42" ht="14.4" x14ac:dyDescent="0.3">
      <c r="A37">
        <v>400356</v>
      </c>
      <c r="B37"/>
      <c r="C37">
        <v>2024</v>
      </c>
      <c r="D37" s="17">
        <v>45412</v>
      </c>
      <c r="E37" t="s">
        <v>318</v>
      </c>
      <c r="F37" s="18">
        <v>1</v>
      </c>
      <c r="G37" t="s">
        <v>473</v>
      </c>
      <c r="H37"/>
      <c r="I37" t="s">
        <v>493</v>
      </c>
      <c r="J37"/>
      <c r="K37" t="s">
        <v>65</v>
      </c>
      <c r="L37"/>
      <c r="M37" t="s">
        <v>107</v>
      </c>
      <c r="N37" t="s">
        <v>34</v>
      </c>
      <c r="O37" s="19" t="s">
        <v>35</v>
      </c>
      <c r="P37"/>
      <c r="Q37"/>
      <c r="R37" t="s">
        <v>494</v>
      </c>
      <c r="S37"/>
      <c r="T37"/>
      <c r="U37"/>
      <c r="V37" t="s">
        <v>93</v>
      </c>
      <c r="W37" s="20">
        <v>330000</v>
      </c>
      <c r="X37" s="20">
        <v>8580</v>
      </c>
      <c r="Y37" s="20">
        <v>7920</v>
      </c>
      <c r="Z37" s="20">
        <f t="shared" si="0"/>
        <v>16500</v>
      </c>
      <c r="AA37" s="20">
        <f t="shared" si="1"/>
        <v>990</v>
      </c>
      <c r="AB37"/>
      <c r="AC37" s="21">
        <v>45413</v>
      </c>
      <c r="AD37" s="21">
        <v>45413</v>
      </c>
      <c r="AE37" s="20" t="s">
        <v>97</v>
      </c>
      <c r="AF37" s="20" t="s">
        <v>97</v>
      </c>
      <c r="AG37" s="22">
        <v>4500</v>
      </c>
      <c r="AH37" s="19">
        <v>45609</v>
      </c>
      <c r="AI37"/>
      <c r="AJ37" t="s">
        <v>382</v>
      </c>
      <c r="AK37" s="23">
        <v>202400000000023</v>
      </c>
      <c r="AL37" s="20" t="s">
        <v>495</v>
      </c>
      <c r="AM37"/>
      <c r="AN37" t="s">
        <v>496</v>
      </c>
      <c r="AO37" t="s">
        <v>497</v>
      </c>
      <c r="AP37" s="3">
        <f>VLOOKUP(E37, 'Tabela Auxiliar'!A:B, 2, FALSE)</f>
        <v>4</v>
      </c>
    </row>
    <row r="38" spans="1:42" ht="14.4" x14ac:dyDescent="0.3">
      <c r="A38">
        <v>400410</v>
      </c>
      <c r="B38"/>
      <c r="C38">
        <v>2024</v>
      </c>
      <c r="D38" s="17">
        <v>45414</v>
      </c>
      <c r="E38" t="s">
        <v>319</v>
      </c>
      <c r="F38" s="18">
        <v>1</v>
      </c>
      <c r="G38" t="s">
        <v>106</v>
      </c>
      <c r="H38"/>
      <c r="I38" t="s">
        <v>437</v>
      </c>
      <c r="J38"/>
      <c r="K38" t="s">
        <v>334</v>
      </c>
      <c r="L38"/>
      <c r="M38" t="s">
        <v>334</v>
      </c>
      <c r="N38" t="s">
        <v>90</v>
      </c>
      <c r="O38" s="19" t="s">
        <v>35</v>
      </c>
      <c r="P38" t="s">
        <v>498</v>
      </c>
      <c r="Q38"/>
      <c r="R38" t="s">
        <v>499</v>
      </c>
      <c r="S38"/>
      <c r="T38"/>
      <c r="U38"/>
      <c r="V38" t="s">
        <v>94</v>
      </c>
      <c r="W38" s="20">
        <v>615000</v>
      </c>
      <c r="X38" s="20">
        <v>14145</v>
      </c>
      <c r="Y38" s="20">
        <v>12300</v>
      </c>
      <c r="Z38" s="20">
        <f t="shared" si="0"/>
        <v>26445</v>
      </c>
      <c r="AA38" s="20">
        <f t="shared" si="1"/>
        <v>1845</v>
      </c>
      <c r="AB38"/>
      <c r="AC38" s="21">
        <v>45474</v>
      </c>
      <c r="AD38" s="21">
        <v>45474</v>
      </c>
      <c r="AE38" s="20" t="s">
        <v>97</v>
      </c>
      <c r="AF38" s="20" t="s">
        <v>97</v>
      </c>
      <c r="AG38" s="22">
        <v>7875</v>
      </c>
      <c r="AH38" s="19">
        <v>45652</v>
      </c>
      <c r="AI38"/>
      <c r="AJ38" t="s">
        <v>382</v>
      </c>
      <c r="AK38" s="23">
        <v>202400000000065</v>
      </c>
      <c r="AL38" s="20" t="s">
        <v>500</v>
      </c>
      <c r="AM38"/>
      <c r="AN38" t="s">
        <v>501</v>
      </c>
      <c r="AO38" t="s">
        <v>502</v>
      </c>
      <c r="AP38" s="3">
        <f>VLOOKUP(E38, 'Tabela Auxiliar'!A:B, 2, FALSE)</f>
        <v>5</v>
      </c>
    </row>
    <row r="39" spans="1:42" ht="14.4" x14ac:dyDescent="0.3">
      <c r="A39">
        <v>400397</v>
      </c>
      <c r="B39"/>
      <c r="C39">
        <v>2024</v>
      </c>
      <c r="D39" s="17">
        <v>45414</v>
      </c>
      <c r="E39" t="s">
        <v>319</v>
      </c>
      <c r="F39" s="18">
        <v>1</v>
      </c>
      <c r="G39" t="s">
        <v>327</v>
      </c>
      <c r="H39"/>
      <c r="I39" t="s">
        <v>327</v>
      </c>
      <c r="J39"/>
      <c r="K39" t="s">
        <v>334</v>
      </c>
      <c r="L39"/>
      <c r="M39" t="s">
        <v>334</v>
      </c>
      <c r="N39" t="s">
        <v>90</v>
      </c>
      <c r="O39" s="19" t="s">
        <v>35</v>
      </c>
      <c r="P39" t="s">
        <v>503</v>
      </c>
      <c r="Q39"/>
      <c r="R39"/>
      <c r="S39"/>
      <c r="T39"/>
      <c r="U39"/>
      <c r="V39" t="s">
        <v>94</v>
      </c>
      <c r="W39" s="20">
        <v>361462.5</v>
      </c>
      <c r="X39" s="20">
        <v>8675.1</v>
      </c>
      <c r="Y39" s="20">
        <v>9398.0300000000007</v>
      </c>
      <c r="Z39" s="20">
        <f t="shared" si="0"/>
        <v>18073.13</v>
      </c>
      <c r="AA39" s="20">
        <f t="shared" si="1"/>
        <v>1084.3875</v>
      </c>
      <c r="AB39"/>
      <c r="AC39" s="21">
        <v>45413</v>
      </c>
      <c r="AD39" s="21">
        <v>45413</v>
      </c>
      <c r="AE39" s="20" t="s">
        <v>97</v>
      </c>
      <c r="AF39" s="20" t="s">
        <v>97</v>
      </c>
      <c r="AG39" s="22">
        <v>8360</v>
      </c>
      <c r="AH39" s="19">
        <v>45646</v>
      </c>
      <c r="AI39"/>
      <c r="AJ39" t="s">
        <v>382</v>
      </c>
      <c r="AK39" s="23">
        <v>202400000000024</v>
      </c>
      <c r="AL39" s="20" t="s">
        <v>504</v>
      </c>
      <c r="AM39"/>
      <c r="AN39" t="s">
        <v>505</v>
      </c>
      <c r="AO39" t="s">
        <v>506</v>
      </c>
      <c r="AP39" s="3">
        <f>VLOOKUP(E39, 'Tabela Auxiliar'!A:B, 2, FALSE)</f>
        <v>5</v>
      </c>
    </row>
    <row r="40" spans="1:42" ht="14.4" x14ac:dyDescent="0.3">
      <c r="A40">
        <v>400390</v>
      </c>
      <c r="B40"/>
      <c r="C40">
        <v>2024</v>
      </c>
      <c r="D40" s="17">
        <v>45414</v>
      </c>
      <c r="E40" t="s">
        <v>319</v>
      </c>
      <c r="F40" s="18">
        <v>1</v>
      </c>
      <c r="G40" t="s">
        <v>327</v>
      </c>
      <c r="H40"/>
      <c r="I40" t="s">
        <v>327</v>
      </c>
      <c r="J40"/>
      <c r="K40" t="s">
        <v>334</v>
      </c>
      <c r="L40"/>
      <c r="M40" t="s">
        <v>334</v>
      </c>
      <c r="N40" t="s">
        <v>90</v>
      </c>
      <c r="O40" s="19" t="s">
        <v>35</v>
      </c>
      <c r="P40" t="s">
        <v>503</v>
      </c>
      <c r="Q40"/>
      <c r="R40"/>
      <c r="S40"/>
      <c r="T40"/>
      <c r="U40"/>
      <c r="V40" t="s">
        <v>94</v>
      </c>
      <c r="W40" s="20">
        <v>361462.5</v>
      </c>
      <c r="X40" s="20">
        <v>8675.1</v>
      </c>
      <c r="Y40" s="20">
        <v>9398.0300000000007</v>
      </c>
      <c r="Z40" s="20">
        <f t="shared" si="0"/>
        <v>18073.13</v>
      </c>
      <c r="AA40" s="20">
        <f t="shared" si="1"/>
        <v>1084.3875</v>
      </c>
      <c r="AB40"/>
      <c r="AC40" s="21">
        <v>45413</v>
      </c>
      <c r="AD40" s="21">
        <v>45413</v>
      </c>
      <c r="AE40" s="20" t="s">
        <v>97</v>
      </c>
      <c r="AF40" s="20" t="s">
        <v>97</v>
      </c>
      <c r="AG40" s="22">
        <v>30315</v>
      </c>
      <c r="AH40" s="19">
        <v>45587</v>
      </c>
      <c r="AI40"/>
      <c r="AJ40" t="s">
        <v>382</v>
      </c>
      <c r="AK40" s="23">
        <v>202400000000025</v>
      </c>
      <c r="AL40" s="20"/>
      <c r="AM40"/>
      <c r="AN40" t="s">
        <v>507</v>
      </c>
      <c r="AO40" t="s">
        <v>506</v>
      </c>
      <c r="AP40" s="3">
        <f>VLOOKUP(E40, 'Tabela Auxiliar'!A:B, 2, FALSE)</f>
        <v>5</v>
      </c>
    </row>
    <row r="41" spans="1:42" ht="14.4" x14ac:dyDescent="0.3">
      <c r="A41">
        <v>399898</v>
      </c>
      <c r="B41"/>
      <c r="C41">
        <v>2024</v>
      </c>
      <c r="D41" s="17">
        <v>45418</v>
      </c>
      <c r="E41" t="s">
        <v>319</v>
      </c>
      <c r="F41" s="18">
        <v>1</v>
      </c>
      <c r="G41" t="s">
        <v>105</v>
      </c>
      <c r="H41"/>
      <c r="I41" t="s">
        <v>493</v>
      </c>
      <c r="J41"/>
      <c r="K41" t="s">
        <v>442</v>
      </c>
      <c r="L41"/>
      <c r="M41"/>
      <c r="N41" t="s">
        <v>34</v>
      </c>
      <c r="O41" s="19" t="s">
        <v>35</v>
      </c>
      <c r="P41" t="s">
        <v>508</v>
      </c>
      <c r="Q41"/>
      <c r="R41" t="s">
        <v>509</v>
      </c>
      <c r="S41"/>
      <c r="T41"/>
      <c r="U41"/>
      <c r="V41" t="s">
        <v>93</v>
      </c>
      <c r="W41" s="20">
        <v>330000</v>
      </c>
      <c r="X41" s="20">
        <v>8580</v>
      </c>
      <c r="Y41" s="20">
        <v>7920</v>
      </c>
      <c r="Z41" s="20">
        <f t="shared" si="0"/>
        <v>16500</v>
      </c>
      <c r="AA41" s="20">
        <f t="shared" si="1"/>
        <v>990</v>
      </c>
      <c r="AB41"/>
      <c r="AC41" s="21">
        <v>45413</v>
      </c>
      <c r="AD41" s="21">
        <v>45413</v>
      </c>
      <c r="AE41" s="20" t="s">
        <v>40</v>
      </c>
      <c r="AF41" s="20" t="s">
        <v>40</v>
      </c>
      <c r="AG41" s="22"/>
      <c r="AH41" s="20"/>
      <c r="AI41"/>
      <c r="AJ41" t="s">
        <v>382</v>
      </c>
      <c r="AK41" s="23">
        <v>202400000000026</v>
      </c>
      <c r="AL41" s="20" t="s">
        <v>394</v>
      </c>
      <c r="AM41"/>
      <c r="AN41">
        <v>0</v>
      </c>
      <c r="AO41">
        <v>0</v>
      </c>
      <c r="AP41" s="3">
        <f>VLOOKUP(E41, 'Tabela Auxiliar'!A:B, 2, FALSE)</f>
        <v>5</v>
      </c>
    </row>
    <row r="42" spans="1:42" ht="14.4" x14ac:dyDescent="0.3">
      <c r="A42">
        <v>400258</v>
      </c>
      <c r="B42"/>
      <c r="C42">
        <v>2024</v>
      </c>
      <c r="D42" s="17">
        <v>45418</v>
      </c>
      <c r="E42" t="s">
        <v>319</v>
      </c>
      <c r="F42" s="18">
        <v>1</v>
      </c>
      <c r="G42" t="s">
        <v>107</v>
      </c>
      <c r="H42"/>
      <c r="I42" t="s">
        <v>71</v>
      </c>
      <c r="J42"/>
      <c r="K42" t="s">
        <v>510</v>
      </c>
      <c r="L42"/>
      <c r="M42" t="s">
        <v>105</v>
      </c>
      <c r="N42" t="s">
        <v>34</v>
      </c>
      <c r="O42" s="19" t="s">
        <v>35</v>
      </c>
      <c r="P42" t="s">
        <v>511</v>
      </c>
      <c r="Q42"/>
      <c r="R42" t="s">
        <v>512</v>
      </c>
      <c r="S42"/>
      <c r="T42"/>
      <c r="U42"/>
      <c r="V42" t="s">
        <v>93</v>
      </c>
      <c r="W42" s="20">
        <v>120000</v>
      </c>
      <c r="X42" s="20">
        <v>8100</v>
      </c>
      <c r="Y42" s="20">
        <v>6900</v>
      </c>
      <c r="Z42" s="20">
        <f t="shared" si="0"/>
        <v>15000</v>
      </c>
      <c r="AA42" s="20">
        <f t="shared" si="1"/>
        <v>360</v>
      </c>
      <c r="AB42"/>
      <c r="AC42" s="21">
        <v>45413</v>
      </c>
      <c r="AD42" s="21">
        <v>45413</v>
      </c>
      <c r="AE42" s="20" t="s">
        <v>40</v>
      </c>
      <c r="AF42" s="20" t="s">
        <v>40</v>
      </c>
      <c r="AG42" s="22"/>
      <c r="AH42" s="20"/>
      <c r="AI42"/>
      <c r="AJ42" t="s">
        <v>382</v>
      </c>
      <c r="AK42" s="23">
        <v>202400000000027</v>
      </c>
      <c r="AL42" s="20" t="s">
        <v>513</v>
      </c>
      <c r="AM42"/>
      <c r="AN42" t="s">
        <v>514</v>
      </c>
      <c r="AO42" t="s">
        <v>515</v>
      </c>
      <c r="AP42" s="3">
        <f>VLOOKUP(E42, 'Tabela Auxiliar'!A:B, 2, FALSE)</f>
        <v>5</v>
      </c>
    </row>
    <row r="43" spans="1:42" ht="14.4" x14ac:dyDescent="0.3">
      <c r="A43">
        <v>400710</v>
      </c>
      <c r="B43"/>
      <c r="C43">
        <v>2024</v>
      </c>
      <c r="D43" s="17">
        <v>45419</v>
      </c>
      <c r="E43" t="s">
        <v>319</v>
      </c>
      <c r="F43" s="18">
        <v>1</v>
      </c>
      <c r="G43" t="s">
        <v>327</v>
      </c>
      <c r="H43"/>
      <c r="I43" t="s">
        <v>426</v>
      </c>
      <c r="J43"/>
      <c r="K43" t="s">
        <v>334</v>
      </c>
      <c r="L43"/>
      <c r="M43" t="s">
        <v>334</v>
      </c>
      <c r="N43" t="s">
        <v>90</v>
      </c>
      <c r="O43" s="19" t="s">
        <v>35</v>
      </c>
      <c r="P43" t="s">
        <v>516</v>
      </c>
      <c r="Q43"/>
      <c r="R43" t="s">
        <v>517</v>
      </c>
      <c r="S43"/>
      <c r="T43"/>
      <c r="U43"/>
      <c r="V43" t="s">
        <v>94</v>
      </c>
      <c r="W43" s="20">
        <v>553900</v>
      </c>
      <c r="X43" s="20">
        <v>12739.7</v>
      </c>
      <c r="Y43" s="26">
        <v>11078</v>
      </c>
      <c r="Z43" s="20">
        <f t="shared" si="0"/>
        <v>23817.7</v>
      </c>
      <c r="AA43" s="20">
        <f t="shared" si="1"/>
        <v>1661.7</v>
      </c>
      <c r="AB43"/>
      <c r="AC43" s="21">
        <v>45413</v>
      </c>
      <c r="AD43" s="21">
        <v>45413</v>
      </c>
      <c r="AE43" s="20" t="s">
        <v>97</v>
      </c>
      <c r="AF43" s="20" t="s">
        <v>97</v>
      </c>
      <c r="AG43" s="22">
        <v>9750</v>
      </c>
      <c r="AH43" s="19">
        <v>45587</v>
      </c>
      <c r="AI43"/>
      <c r="AJ43" t="s">
        <v>382</v>
      </c>
      <c r="AK43" s="23">
        <v>202400000000011</v>
      </c>
      <c r="AL43" s="20" t="s">
        <v>518</v>
      </c>
      <c r="AM43"/>
      <c r="AN43" t="s">
        <v>334</v>
      </c>
      <c r="AO43">
        <v>0</v>
      </c>
      <c r="AP43" s="3">
        <f>VLOOKUP(E43, 'Tabela Auxiliar'!A:B, 2, FALSE)</f>
        <v>5</v>
      </c>
    </row>
    <row r="44" spans="1:42" ht="14.4" x14ac:dyDescent="0.3">
      <c r="A44">
        <v>400695</v>
      </c>
      <c r="B44"/>
      <c r="C44">
        <v>2024</v>
      </c>
      <c r="D44" s="17">
        <v>45419</v>
      </c>
      <c r="E44" t="s">
        <v>319</v>
      </c>
      <c r="F44" s="18">
        <v>1</v>
      </c>
      <c r="G44" t="s">
        <v>107</v>
      </c>
      <c r="H44"/>
      <c r="I44" t="s">
        <v>519</v>
      </c>
      <c r="J44"/>
      <c r="K44" t="s">
        <v>520</v>
      </c>
      <c r="L44"/>
      <c r="M44"/>
      <c r="N44" t="s">
        <v>34</v>
      </c>
      <c r="O44" s="19" t="s">
        <v>35</v>
      </c>
      <c r="P44"/>
      <c r="Q44"/>
      <c r="R44" t="s">
        <v>521</v>
      </c>
      <c r="S44"/>
      <c r="T44"/>
      <c r="U44"/>
      <c r="V44" t="s">
        <v>93</v>
      </c>
      <c r="W44" s="20">
        <v>570000</v>
      </c>
      <c r="X44" s="20">
        <v>15390</v>
      </c>
      <c r="Y44" s="26">
        <v>13110</v>
      </c>
      <c r="Z44" s="20">
        <f t="shared" si="0"/>
        <v>28500</v>
      </c>
      <c r="AA44" s="20">
        <f t="shared" si="1"/>
        <v>1710</v>
      </c>
      <c r="AB44"/>
      <c r="AC44" s="21">
        <v>45444</v>
      </c>
      <c r="AD44" s="21">
        <v>45444</v>
      </c>
      <c r="AE44" s="20" t="s">
        <v>40</v>
      </c>
      <c r="AF44" s="20" t="s">
        <v>40</v>
      </c>
      <c r="AG44" s="22"/>
      <c r="AH44" s="20"/>
      <c r="AI44"/>
      <c r="AJ44" t="s">
        <v>382</v>
      </c>
      <c r="AK44" s="23">
        <v>202400000000052</v>
      </c>
      <c r="AL44" s="20" t="s">
        <v>485</v>
      </c>
      <c r="AM44"/>
      <c r="AN44" t="s">
        <v>522</v>
      </c>
      <c r="AO44" t="s">
        <v>523</v>
      </c>
      <c r="AP44" s="3">
        <f>VLOOKUP(E44, 'Tabela Auxiliar'!A:B, 2, FALSE)</f>
        <v>5</v>
      </c>
    </row>
    <row r="45" spans="1:42" ht="14.4" x14ac:dyDescent="0.3">
      <c r="A45">
        <v>400652</v>
      </c>
      <c r="B45"/>
      <c r="C45">
        <v>2024</v>
      </c>
      <c r="D45" s="17">
        <v>45420</v>
      </c>
      <c r="E45" t="s">
        <v>319</v>
      </c>
      <c r="F45" s="18">
        <v>1</v>
      </c>
      <c r="G45" t="s">
        <v>107</v>
      </c>
      <c r="H45"/>
      <c r="I45" t="s">
        <v>71</v>
      </c>
      <c r="J45"/>
      <c r="K45" t="s">
        <v>524</v>
      </c>
      <c r="L45"/>
      <c r="M45" t="s">
        <v>107</v>
      </c>
      <c r="N45" t="s">
        <v>34</v>
      </c>
      <c r="O45" s="19" t="s">
        <v>35</v>
      </c>
      <c r="P45" t="s">
        <v>525</v>
      </c>
      <c r="Q45"/>
      <c r="R45" t="s">
        <v>526</v>
      </c>
      <c r="S45"/>
      <c r="T45"/>
      <c r="U45"/>
      <c r="V45" t="s">
        <v>93</v>
      </c>
      <c r="W45" s="20">
        <v>750000</v>
      </c>
      <c r="X45" s="20">
        <v>20250</v>
      </c>
      <c r="Y45" s="26">
        <v>17250</v>
      </c>
      <c r="Z45" s="20">
        <f t="shared" si="0"/>
        <v>37500</v>
      </c>
      <c r="AA45" s="20">
        <f t="shared" si="1"/>
        <v>2250</v>
      </c>
      <c r="AB45"/>
      <c r="AC45" s="21">
        <v>45413</v>
      </c>
      <c r="AD45" s="21">
        <v>45413</v>
      </c>
      <c r="AE45" s="20" t="s">
        <v>97</v>
      </c>
      <c r="AF45" s="20" t="s">
        <v>97</v>
      </c>
      <c r="AG45" s="22">
        <v>15750</v>
      </c>
      <c r="AH45" s="19">
        <v>45663</v>
      </c>
      <c r="AI45"/>
      <c r="AJ45" t="s">
        <v>382</v>
      </c>
      <c r="AK45" s="23">
        <v>202400000000036</v>
      </c>
      <c r="AL45" s="20">
        <v>3750</v>
      </c>
      <c r="AM45"/>
      <c r="AN45" t="s">
        <v>527</v>
      </c>
      <c r="AO45" t="s">
        <v>528</v>
      </c>
      <c r="AP45" s="3">
        <f>VLOOKUP(E45, 'Tabela Auxiliar'!A:B, 2, FALSE)</f>
        <v>5</v>
      </c>
    </row>
    <row r="46" spans="1:42" ht="14.4" x14ac:dyDescent="0.3">
      <c r="A46">
        <v>400742</v>
      </c>
      <c r="B46"/>
      <c r="C46">
        <v>2024</v>
      </c>
      <c r="D46" s="17">
        <v>45420</v>
      </c>
      <c r="E46" t="s">
        <v>319</v>
      </c>
      <c r="F46" s="18">
        <v>1</v>
      </c>
      <c r="G46" t="s">
        <v>105</v>
      </c>
      <c r="H46"/>
      <c r="I46" t="s">
        <v>55</v>
      </c>
      <c r="J46"/>
      <c r="K46" t="s">
        <v>79</v>
      </c>
      <c r="L46"/>
      <c r="M46"/>
      <c r="N46" t="s">
        <v>34</v>
      </c>
      <c r="O46" s="19" t="s">
        <v>35</v>
      </c>
      <c r="P46" t="s">
        <v>529</v>
      </c>
      <c r="Q46"/>
      <c r="R46" t="s">
        <v>530</v>
      </c>
      <c r="S46"/>
      <c r="T46"/>
      <c r="U46"/>
      <c r="V46" t="s">
        <v>93</v>
      </c>
      <c r="W46" s="20">
        <v>355000</v>
      </c>
      <c r="X46" s="20">
        <v>9585</v>
      </c>
      <c r="Y46" s="26">
        <v>8165</v>
      </c>
      <c r="Z46" s="20">
        <f t="shared" si="0"/>
        <v>17750</v>
      </c>
      <c r="AA46" s="20">
        <f t="shared" si="1"/>
        <v>1065</v>
      </c>
      <c r="AB46"/>
      <c r="AC46" s="21">
        <v>45536</v>
      </c>
      <c r="AD46" s="21">
        <v>45536</v>
      </c>
      <c r="AE46" s="20" t="s">
        <v>97</v>
      </c>
      <c r="AF46" s="20" t="s">
        <v>97</v>
      </c>
      <c r="AG46" s="22">
        <v>8980.7900000000009</v>
      </c>
      <c r="AH46" s="19">
        <v>45610</v>
      </c>
      <c r="AI46"/>
      <c r="AJ46" t="s">
        <v>382</v>
      </c>
      <c r="AK46" s="23">
        <v>202400000000118</v>
      </c>
      <c r="AL46" s="20" t="s">
        <v>531</v>
      </c>
      <c r="AM46"/>
      <c r="AN46">
        <v>0</v>
      </c>
      <c r="AO46">
        <v>0</v>
      </c>
      <c r="AP46" s="3">
        <f>VLOOKUP(E46, 'Tabela Auxiliar'!A:B, 2, FALSE)</f>
        <v>5</v>
      </c>
    </row>
    <row r="47" spans="1:42" ht="14.4" x14ac:dyDescent="0.3">
      <c r="A47">
        <v>400829</v>
      </c>
      <c r="B47"/>
      <c r="C47">
        <v>2024</v>
      </c>
      <c r="D47" s="17">
        <v>45421</v>
      </c>
      <c r="E47" t="s">
        <v>319</v>
      </c>
      <c r="F47" s="18">
        <v>1</v>
      </c>
      <c r="G47" t="s">
        <v>101</v>
      </c>
      <c r="H47"/>
      <c r="I47" t="s">
        <v>532</v>
      </c>
      <c r="J47"/>
      <c r="K47" t="s">
        <v>442</v>
      </c>
      <c r="L47"/>
      <c r="M47"/>
      <c r="N47" t="s">
        <v>34</v>
      </c>
      <c r="O47" s="19" t="s">
        <v>35</v>
      </c>
      <c r="P47" t="s">
        <v>533</v>
      </c>
      <c r="Q47"/>
      <c r="R47" t="s">
        <v>534</v>
      </c>
      <c r="S47"/>
      <c r="T47"/>
      <c r="U47"/>
      <c r="V47" t="s">
        <v>93</v>
      </c>
      <c r="W47" s="20">
        <v>330000</v>
      </c>
      <c r="X47" s="20">
        <v>8910</v>
      </c>
      <c r="Y47" s="26">
        <v>7590</v>
      </c>
      <c r="Z47" s="20">
        <f t="shared" si="0"/>
        <v>16500</v>
      </c>
      <c r="AA47" s="20">
        <f t="shared" si="1"/>
        <v>990</v>
      </c>
      <c r="AB47"/>
      <c r="AC47" s="21">
        <v>45536</v>
      </c>
      <c r="AD47" s="21">
        <v>45536</v>
      </c>
      <c r="AE47" s="20" t="s">
        <v>97</v>
      </c>
      <c r="AF47" s="20" t="s">
        <v>97</v>
      </c>
      <c r="AG47" s="22">
        <v>8980</v>
      </c>
      <c r="AH47" s="19">
        <v>45610</v>
      </c>
      <c r="AI47"/>
      <c r="AJ47" t="s">
        <v>382</v>
      </c>
      <c r="AK47" s="23">
        <v>202400000000119</v>
      </c>
      <c r="AL47" s="20" t="s">
        <v>336</v>
      </c>
      <c r="AM47"/>
      <c r="AN47" t="s">
        <v>535</v>
      </c>
      <c r="AO47" t="s">
        <v>536</v>
      </c>
      <c r="AP47" s="3">
        <f>VLOOKUP(E47, 'Tabela Auxiliar'!A:B, 2, FALSE)</f>
        <v>5</v>
      </c>
    </row>
    <row r="48" spans="1:42" ht="14.4" x14ac:dyDescent="0.3">
      <c r="A48">
        <v>400827</v>
      </c>
      <c r="B48"/>
      <c r="C48">
        <v>2024</v>
      </c>
      <c r="D48" s="17">
        <v>45422</v>
      </c>
      <c r="E48" t="s">
        <v>319</v>
      </c>
      <c r="F48" s="18">
        <v>1</v>
      </c>
      <c r="G48" t="s">
        <v>259</v>
      </c>
      <c r="H48"/>
      <c r="I48" t="s">
        <v>537</v>
      </c>
      <c r="J48"/>
      <c r="K48" t="s">
        <v>538</v>
      </c>
      <c r="L48"/>
      <c r="M48" t="s">
        <v>106</v>
      </c>
      <c r="N48" t="s">
        <v>34</v>
      </c>
      <c r="O48" s="19" t="s">
        <v>35</v>
      </c>
      <c r="P48" t="s">
        <v>539</v>
      </c>
      <c r="Q48"/>
      <c r="R48" t="s">
        <v>540</v>
      </c>
      <c r="S48"/>
      <c r="T48"/>
      <c r="U48"/>
      <c r="V48" t="s">
        <v>93</v>
      </c>
      <c r="W48" s="20">
        <v>285000</v>
      </c>
      <c r="X48" s="20">
        <v>8100</v>
      </c>
      <c r="Y48" s="20">
        <v>6900</v>
      </c>
      <c r="Z48" s="20">
        <f t="shared" si="0"/>
        <v>15000</v>
      </c>
      <c r="AA48" s="20">
        <f t="shared" si="1"/>
        <v>855</v>
      </c>
      <c r="AB48"/>
      <c r="AC48" s="21">
        <v>45444</v>
      </c>
      <c r="AD48" s="21">
        <v>45444</v>
      </c>
      <c r="AE48" s="20" t="s">
        <v>97</v>
      </c>
      <c r="AF48" s="20" t="s">
        <v>97</v>
      </c>
      <c r="AG48" s="22">
        <v>14960</v>
      </c>
      <c r="AH48" s="19">
        <v>45594</v>
      </c>
      <c r="AI48"/>
      <c r="AJ48" t="s">
        <v>382</v>
      </c>
      <c r="AK48" s="23">
        <v>202400000000038</v>
      </c>
      <c r="AL48" s="20" t="s">
        <v>485</v>
      </c>
      <c r="AM48"/>
      <c r="AN48" t="s">
        <v>541</v>
      </c>
      <c r="AO48" t="s">
        <v>542</v>
      </c>
      <c r="AP48" s="3">
        <f>VLOOKUP(E48, 'Tabela Auxiliar'!A:B, 2, FALSE)</f>
        <v>5</v>
      </c>
    </row>
    <row r="49" spans="1:42" ht="14.4" x14ac:dyDescent="0.3">
      <c r="A49">
        <v>400889</v>
      </c>
      <c r="B49"/>
      <c r="C49">
        <v>2024</v>
      </c>
      <c r="D49" s="17">
        <v>45422</v>
      </c>
      <c r="E49" t="s">
        <v>319</v>
      </c>
      <c r="F49" s="18">
        <v>1</v>
      </c>
      <c r="G49" t="s">
        <v>103</v>
      </c>
      <c r="H49"/>
      <c r="I49" t="s">
        <v>53</v>
      </c>
      <c r="J49"/>
      <c r="K49" t="s">
        <v>543</v>
      </c>
      <c r="L49"/>
      <c r="M49" t="s">
        <v>103</v>
      </c>
      <c r="N49" t="s">
        <v>34</v>
      </c>
      <c r="O49" s="19" t="s">
        <v>35</v>
      </c>
      <c r="P49" t="s">
        <v>544</v>
      </c>
      <c r="Q49"/>
      <c r="R49" t="s">
        <v>545</v>
      </c>
      <c r="S49"/>
      <c r="T49"/>
      <c r="U49"/>
      <c r="V49" t="s">
        <v>93</v>
      </c>
      <c r="W49" s="20">
        <v>600000</v>
      </c>
      <c r="X49" s="20">
        <v>16200</v>
      </c>
      <c r="Y49" s="26">
        <v>13800</v>
      </c>
      <c r="Z49" s="20">
        <f t="shared" si="0"/>
        <v>30000</v>
      </c>
      <c r="AA49" s="20">
        <f t="shared" si="1"/>
        <v>1800</v>
      </c>
      <c r="AB49"/>
      <c r="AC49" s="21">
        <v>45413</v>
      </c>
      <c r="AD49" s="21">
        <v>45413</v>
      </c>
      <c r="AE49" s="20" t="s">
        <v>97</v>
      </c>
      <c r="AF49" s="20" t="s">
        <v>97</v>
      </c>
      <c r="AG49" s="22"/>
      <c r="AH49" s="20"/>
      <c r="AI49"/>
      <c r="AJ49" t="s">
        <v>382</v>
      </c>
      <c r="AK49" s="23">
        <v>202400000000028</v>
      </c>
      <c r="AL49" s="20">
        <v>3000</v>
      </c>
      <c r="AM49"/>
      <c r="AN49" t="s">
        <v>546</v>
      </c>
      <c r="AO49" t="s">
        <v>547</v>
      </c>
      <c r="AP49" s="3">
        <f>VLOOKUP(E49, 'Tabela Auxiliar'!A:B, 2, FALSE)</f>
        <v>5</v>
      </c>
    </row>
    <row r="50" spans="1:42" ht="14.4" x14ac:dyDescent="0.3">
      <c r="A50">
        <v>401043</v>
      </c>
      <c r="B50"/>
      <c r="C50">
        <v>2024</v>
      </c>
      <c r="D50" s="27">
        <v>45425</v>
      </c>
      <c r="E50" t="s">
        <v>319</v>
      </c>
      <c r="F50" s="18">
        <v>1</v>
      </c>
      <c r="G50" t="s">
        <v>106</v>
      </c>
      <c r="H50"/>
      <c r="I50" t="s">
        <v>272</v>
      </c>
      <c r="J50"/>
      <c r="K50" t="s">
        <v>548</v>
      </c>
      <c r="L50"/>
      <c r="M50" t="s">
        <v>327</v>
      </c>
      <c r="N50" t="s">
        <v>34</v>
      </c>
      <c r="O50" s="19" t="s">
        <v>35</v>
      </c>
      <c r="P50" t="s">
        <v>549</v>
      </c>
      <c r="Q50"/>
      <c r="R50" t="s">
        <v>550</v>
      </c>
      <c r="S50"/>
      <c r="T50"/>
      <c r="U50"/>
      <c r="V50" t="s">
        <v>94</v>
      </c>
      <c r="W50" s="20">
        <v>220000</v>
      </c>
      <c r="X50" s="20">
        <v>8100</v>
      </c>
      <c r="Y50" s="26">
        <v>6900</v>
      </c>
      <c r="Z50" s="20">
        <f t="shared" si="0"/>
        <v>15000</v>
      </c>
      <c r="AA50" s="20">
        <f t="shared" si="1"/>
        <v>660</v>
      </c>
      <c r="AB50"/>
      <c r="AC50" s="21">
        <v>45536</v>
      </c>
      <c r="AD50" s="21">
        <v>45505</v>
      </c>
      <c r="AE50" s="20" t="s">
        <v>97</v>
      </c>
      <c r="AF50" s="20" t="s">
        <v>97</v>
      </c>
      <c r="AG50" s="22"/>
      <c r="AH50" s="20"/>
      <c r="AI50"/>
      <c r="AJ50" t="s">
        <v>382</v>
      </c>
      <c r="AK50" s="23">
        <v>202400000000120</v>
      </c>
      <c r="AL50" s="20" t="s">
        <v>20</v>
      </c>
      <c r="AM50"/>
      <c r="AN50" t="s">
        <v>551</v>
      </c>
      <c r="AO50" t="s">
        <v>552</v>
      </c>
      <c r="AP50" s="3">
        <f>VLOOKUP(E50, 'Tabela Auxiliar'!A:B, 2, FALSE)</f>
        <v>5</v>
      </c>
    </row>
    <row r="51" spans="1:42" ht="14.4" x14ac:dyDescent="0.3">
      <c r="A51">
        <v>401071</v>
      </c>
      <c r="B51"/>
      <c r="C51">
        <v>2024</v>
      </c>
      <c r="D51" s="28">
        <v>45425</v>
      </c>
      <c r="E51" t="s">
        <v>319</v>
      </c>
      <c r="F51" s="18">
        <v>1</v>
      </c>
      <c r="G51" t="s">
        <v>102</v>
      </c>
      <c r="H51"/>
      <c r="I51" t="s">
        <v>327</v>
      </c>
      <c r="J51"/>
      <c r="K51" t="s">
        <v>553</v>
      </c>
      <c r="L51"/>
      <c r="M51"/>
      <c r="N51" t="s">
        <v>34</v>
      </c>
      <c r="O51" s="19" t="s">
        <v>35</v>
      </c>
      <c r="P51" t="s">
        <v>554</v>
      </c>
      <c r="Q51"/>
      <c r="R51" t="s">
        <v>555</v>
      </c>
      <c r="S51"/>
      <c r="T51"/>
      <c r="U51"/>
      <c r="V51" t="s">
        <v>94</v>
      </c>
      <c r="W51" s="20">
        <v>340000</v>
      </c>
      <c r="X51" s="20">
        <v>9180</v>
      </c>
      <c r="Y51" s="26">
        <v>7820</v>
      </c>
      <c r="Z51" s="20">
        <f t="shared" si="0"/>
        <v>17000</v>
      </c>
      <c r="AA51" s="20">
        <f t="shared" si="1"/>
        <v>1020</v>
      </c>
      <c r="AB51"/>
      <c r="AC51" s="21">
        <v>45413</v>
      </c>
      <c r="AD51" s="21">
        <v>45413</v>
      </c>
      <c r="AE51" s="20" t="s">
        <v>97</v>
      </c>
      <c r="AF51" s="20" t="s">
        <v>97</v>
      </c>
      <c r="AG51" s="22">
        <v>13375.64</v>
      </c>
      <c r="AH51" s="19">
        <v>45632</v>
      </c>
      <c r="AI51"/>
      <c r="AJ51" t="s">
        <v>382</v>
      </c>
      <c r="AK51" s="23">
        <v>202400000000029</v>
      </c>
      <c r="AL51" s="20">
        <v>1700</v>
      </c>
      <c r="AM51"/>
      <c r="AN51" t="s">
        <v>556</v>
      </c>
      <c r="AO51" t="s">
        <v>557</v>
      </c>
      <c r="AP51" s="3">
        <f>VLOOKUP(E51, 'Tabela Auxiliar'!A:B, 2, FALSE)</f>
        <v>5</v>
      </c>
    </row>
    <row r="52" spans="1:42" ht="14.4" x14ac:dyDescent="0.3">
      <c r="A52">
        <v>401209</v>
      </c>
      <c r="B52"/>
      <c r="C52">
        <v>2024</v>
      </c>
      <c r="D52" s="27">
        <v>45427</v>
      </c>
      <c r="E52" t="s">
        <v>319</v>
      </c>
      <c r="F52" s="18">
        <v>1</v>
      </c>
      <c r="G52" t="s">
        <v>51</v>
      </c>
      <c r="H52"/>
      <c r="I52" t="s">
        <v>558</v>
      </c>
      <c r="J52"/>
      <c r="K52" t="s">
        <v>51</v>
      </c>
      <c r="L52"/>
      <c r="M52" t="s">
        <v>51</v>
      </c>
      <c r="N52" t="s">
        <v>34</v>
      </c>
      <c r="O52" s="19" t="s">
        <v>35</v>
      </c>
      <c r="P52" t="s">
        <v>559</v>
      </c>
      <c r="Q52"/>
      <c r="R52" t="s">
        <v>560</v>
      </c>
      <c r="S52"/>
      <c r="T52"/>
      <c r="U52"/>
      <c r="V52" t="s">
        <v>93</v>
      </c>
      <c r="W52" s="20">
        <v>390000</v>
      </c>
      <c r="X52" s="20">
        <v>10530</v>
      </c>
      <c r="Y52" s="26">
        <v>8970</v>
      </c>
      <c r="Z52" s="20">
        <f t="shared" si="0"/>
        <v>19500</v>
      </c>
      <c r="AA52" s="20">
        <f t="shared" si="1"/>
        <v>1170</v>
      </c>
      <c r="AB52"/>
      <c r="AC52" s="21">
        <v>45413</v>
      </c>
      <c r="AD52" s="21">
        <v>45413</v>
      </c>
      <c r="AE52" s="20" t="s">
        <v>40</v>
      </c>
      <c r="AF52" s="20" t="s">
        <v>40</v>
      </c>
      <c r="AG52" s="22"/>
      <c r="AH52" s="20"/>
      <c r="AI52"/>
      <c r="AJ52" t="s">
        <v>382</v>
      </c>
      <c r="AK52" s="23">
        <v>202400000000030</v>
      </c>
      <c r="AL52" s="20" t="s">
        <v>561</v>
      </c>
      <c r="AM52"/>
      <c r="AN52" t="s">
        <v>562</v>
      </c>
      <c r="AO52" t="s">
        <v>563</v>
      </c>
      <c r="AP52" s="3">
        <f>VLOOKUP(E52, 'Tabela Auxiliar'!A:B, 2, FALSE)</f>
        <v>5</v>
      </c>
    </row>
    <row r="53" spans="1:42" ht="14.4" x14ac:dyDescent="0.3">
      <c r="A53">
        <v>400344</v>
      </c>
      <c r="B53"/>
      <c r="C53">
        <v>2024</v>
      </c>
      <c r="D53" s="27">
        <v>45429</v>
      </c>
      <c r="E53" t="s">
        <v>319</v>
      </c>
      <c r="F53" s="18">
        <v>1</v>
      </c>
      <c r="G53" t="s">
        <v>364</v>
      </c>
      <c r="H53"/>
      <c r="I53" t="s">
        <v>79</v>
      </c>
      <c r="J53"/>
      <c r="K53" t="s">
        <v>245</v>
      </c>
      <c r="L53"/>
      <c r="M53" t="s">
        <v>245</v>
      </c>
      <c r="N53" t="s">
        <v>34</v>
      </c>
      <c r="O53" s="19" t="s">
        <v>35</v>
      </c>
      <c r="P53" t="s">
        <v>564</v>
      </c>
      <c r="Q53"/>
      <c r="R53" t="s">
        <v>565</v>
      </c>
      <c r="S53"/>
      <c r="T53"/>
      <c r="U53"/>
      <c r="V53" t="s">
        <v>93</v>
      </c>
      <c r="W53" s="20">
        <v>530000</v>
      </c>
      <c r="X53" s="20">
        <v>14310</v>
      </c>
      <c r="Y53" s="26">
        <v>12190</v>
      </c>
      <c r="Z53" s="20">
        <f t="shared" si="0"/>
        <v>26500</v>
      </c>
      <c r="AA53" s="20">
        <f t="shared" si="1"/>
        <v>1590</v>
      </c>
      <c r="AB53"/>
      <c r="AC53" s="21">
        <v>45505</v>
      </c>
      <c r="AD53" s="21">
        <v>45474</v>
      </c>
      <c r="AE53" s="20" t="s">
        <v>97</v>
      </c>
      <c r="AF53" s="20" t="s">
        <v>97</v>
      </c>
      <c r="AG53" s="22">
        <v>14300</v>
      </c>
      <c r="AH53" s="19">
        <v>45630</v>
      </c>
      <c r="AI53"/>
      <c r="AJ53" t="s">
        <v>382</v>
      </c>
      <c r="AK53" s="23">
        <v>202400000000086</v>
      </c>
      <c r="AL53" s="20"/>
      <c r="AM53"/>
      <c r="AN53" t="s">
        <v>566</v>
      </c>
      <c r="AO53" t="s">
        <v>567</v>
      </c>
      <c r="AP53" s="3">
        <f>VLOOKUP(E53, 'Tabela Auxiliar'!A:B, 2, FALSE)</f>
        <v>5</v>
      </c>
    </row>
    <row r="54" spans="1:42" ht="14.4" x14ac:dyDescent="0.3">
      <c r="A54">
        <v>401267</v>
      </c>
      <c r="B54"/>
      <c r="C54">
        <v>2024</v>
      </c>
      <c r="D54" s="27">
        <v>45429</v>
      </c>
      <c r="E54" t="s">
        <v>319</v>
      </c>
      <c r="F54" s="18">
        <v>1</v>
      </c>
      <c r="G54" t="s">
        <v>107</v>
      </c>
      <c r="H54"/>
      <c r="I54" t="s">
        <v>71</v>
      </c>
      <c r="J54"/>
      <c r="K54" t="s">
        <v>71</v>
      </c>
      <c r="L54"/>
      <c r="M54" t="s">
        <v>107</v>
      </c>
      <c r="N54" t="s">
        <v>34</v>
      </c>
      <c r="O54" s="19" t="s">
        <v>35</v>
      </c>
      <c r="P54" t="s">
        <v>568</v>
      </c>
      <c r="Q54"/>
      <c r="R54" t="s">
        <v>569</v>
      </c>
      <c r="S54"/>
      <c r="T54"/>
      <c r="U54"/>
      <c r="V54" t="s">
        <v>93</v>
      </c>
      <c r="W54" s="20">
        <v>343000</v>
      </c>
      <c r="X54" s="20">
        <v>9261</v>
      </c>
      <c r="Y54" s="26">
        <v>7889</v>
      </c>
      <c r="Z54" s="20">
        <f t="shared" si="0"/>
        <v>17150</v>
      </c>
      <c r="AA54" s="20">
        <f t="shared" si="1"/>
        <v>1029</v>
      </c>
      <c r="AB54"/>
      <c r="AC54" s="21">
        <v>45474</v>
      </c>
      <c r="AD54" s="21">
        <v>45474</v>
      </c>
      <c r="AE54" s="20" t="s">
        <v>40</v>
      </c>
      <c r="AF54" s="20" t="s">
        <v>40</v>
      </c>
      <c r="AG54" s="22"/>
      <c r="AH54" s="20"/>
      <c r="AI54"/>
      <c r="AJ54" t="s">
        <v>382</v>
      </c>
      <c r="AK54" s="23">
        <v>202400000000069</v>
      </c>
      <c r="AL54" s="20" t="s">
        <v>570</v>
      </c>
      <c r="AM54"/>
      <c r="AN54" t="s">
        <v>571</v>
      </c>
      <c r="AO54" t="s">
        <v>572</v>
      </c>
      <c r="AP54" s="3">
        <f>VLOOKUP(E54, 'Tabela Auxiliar'!A:B, 2, FALSE)</f>
        <v>5</v>
      </c>
    </row>
    <row r="55" spans="1:42" ht="14.4" x14ac:dyDescent="0.3">
      <c r="A55">
        <v>401285</v>
      </c>
      <c r="B55"/>
      <c r="C55">
        <v>2024</v>
      </c>
      <c r="D55" s="27">
        <v>45429</v>
      </c>
      <c r="E55" t="s">
        <v>319</v>
      </c>
      <c r="F55" s="18">
        <v>1</v>
      </c>
      <c r="G55" t="s">
        <v>473</v>
      </c>
      <c r="H55"/>
      <c r="I55" t="s">
        <v>573</v>
      </c>
      <c r="J55"/>
      <c r="K55" t="s">
        <v>574</v>
      </c>
      <c r="L55"/>
      <c r="M55"/>
      <c r="N55" t="s">
        <v>34</v>
      </c>
      <c r="O55" s="19" t="s">
        <v>35</v>
      </c>
      <c r="P55" t="s">
        <v>575</v>
      </c>
      <c r="Q55"/>
      <c r="R55" t="s">
        <v>576</v>
      </c>
      <c r="S55"/>
      <c r="T55"/>
      <c r="U55"/>
      <c r="V55" t="s">
        <v>93</v>
      </c>
      <c r="W55" s="20">
        <v>540000</v>
      </c>
      <c r="X55" s="20">
        <v>14580</v>
      </c>
      <c r="Y55" s="20">
        <v>12420</v>
      </c>
      <c r="Z55" s="20">
        <f t="shared" si="0"/>
        <v>27000</v>
      </c>
      <c r="AA55" s="20">
        <f t="shared" si="1"/>
        <v>1620</v>
      </c>
      <c r="AB55"/>
      <c r="AC55" s="21">
        <v>45413</v>
      </c>
      <c r="AD55" s="21">
        <v>45413</v>
      </c>
      <c r="AE55" s="20" t="s">
        <v>40</v>
      </c>
      <c r="AF55" s="20" t="s">
        <v>40</v>
      </c>
      <c r="AG55" s="22"/>
      <c r="AH55" s="20"/>
      <c r="AI55"/>
      <c r="AJ55" t="s">
        <v>382</v>
      </c>
      <c r="AK55" s="23">
        <v>202400000000031</v>
      </c>
      <c r="AL55" s="20"/>
      <c r="AM55"/>
      <c r="AN55" t="s">
        <v>577</v>
      </c>
      <c r="AO55" t="s">
        <v>578</v>
      </c>
      <c r="AP55" s="3">
        <f>VLOOKUP(E55, 'Tabela Auxiliar'!A:B, 2, FALSE)</f>
        <v>5</v>
      </c>
    </row>
    <row r="56" spans="1:42" ht="14.4" x14ac:dyDescent="0.3">
      <c r="A56">
        <v>401308</v>
      </c>
      <c r="B56"/>
      <c r="C56">
        <v>2024</v>
      </c>
      <c r="D56" s="27">
        <v>45429</v>
      </c>
      <c r="E56" t="s">
        <v>319</v>
      </c>
      <c r="F56" s="18">
        <v>1</v>
      </c>
      <c r="G56" t="s">
        <v>106</v>
      </c>
      <c r="H56"/>
      <c r="I56" t="s">
        <v>579</v>
      </c>
      <c r="J56"/>
      <c r="K56" t="s">
        <v>579</v>
      </c>
      <c r="L56"/>
      <c r="M56" t="s">
        <v>106</v>
      </c>
      <c r="N56" t="s">
        <v>34</v>
      </c>
      <c r="O56" s="19" t="s">
        <v>35</v>
      </c>
      <c r="P56" t="s">
        <v>580</v>
      </c>
      <c r="Q56"/>
      <c r="R56" t="s">
        <v>581</v>
      </c>
      <c r="S56"/>
      <c r="T56"/>
      <c r="U56"/>
      <c r="V56" t="s">
        <v>94</v>
      </c>
      <c r="W56" s="20">
        <v>950000</v>
      </c>
      <c r="X56" s="20">
        <v>25650</v>
      </c>
      <c r="Y56" s="20">
        <v>21850</v>
      </c>
      <c r="Z56" s="20">
        <f t="shared" si="0"/>
        <v>47500</v>
      </c>
      <c r="AA56" s="20">
        <f t="shared" si="1"/>
        <v>2850</v>
      </c>
      <c r="AB56"/>
      <c r="AC56" s="21">
        <v>45444</v>
      </c>
      <c r="AD56" s="21">
        <v>45444</v>
      </c>
      <c r="AE56" s="20" t="s">
        <v>97</v>
      </c>
      <c r="AF56" s="20" t="s">
        <v>97</v>
      </c>
      <c r="AG56" s="22">
        <v>11947.29</v>
      </c>
      <c r="AH56" s="19">
        <v>45602</v>
      </c>
      <c r="AI56"/>
      <c r="AJ56" t="s">
        <v>382</v>
      </c>
      <c r="AK56" s="23">
        <v>202400000000042</v>
      </c>
      <c r="AL56" s="20"/>
      <c r="AM56"/>
      <c r="AN56" t="s">
        <v>582</v>
      </c>
      <c r="AO56" t="s">
        <v>583</v>
      </c>
      <c r="AP56" s="3">
        <f>VLOOKUP(E56, 'Tabela Auxiliar'!A:B, 2, FALSE)</f>
        <v>5</v>
      </c>
    </row>
    <row r="57" spans="1:42" ht="14.4" x14ac:dyDescent="0.3">
      <c r="A57">
        <v>401338</v>
      </c>
      <c r="B57"/>
      <c r="C57">
        <v>2024</v>
      </c>
      <c r="D57" s="27">
        <v>45429</v>
      </c>
      <c r="E57" t="s">
        <v>319</v>
      </c>
      <c r="F57" s="18">
        <v>1</v>
      </c>
      <c r="G57" t="s">
        <v>473</v>
      </c>
      <c r="H57"/>
      <c r="I57" t="s">
        <v>584</v>
      </c>
      <c r="J57"/>
      <c r="K57" t="s">
        <v>585</v>
      </c>
      <c r="L57"/>
      <c r="M57"/>
      <c r="N57" t="s">
        <v>34</v>
      </c>
      <c r="O57" s="19" t="s">
        <v>35</v>
      </c>
      <c r="P57" t="s">
        <v>586</v>
      </c>
      <c r="Q57"/>
      <c r="R57" t="s">
        <v>587</v>
      </c>
      <c r="S57"/>
      <c r="T57"/>
      <c r="U57"/>
      <c r="V57" t="s">
        <v>93</v>
      </c>
      <c r="W57" s="20">
        <v>460000</v>
      </c>
      <c r="X57" s="20">
        <v>12420</v>
      </c>
      <c r="Y57" s="20">
        <v>10580</v>
      </c>
      <c r="Z57" s="20">
        <f t="shared" si="0"/>
        <v>23000</v>
      </c>
      <c r="AA57" s="20">
        <f t="shared" si="1"/>
        <v>1380</v>
      </c>
      <c r="AB57"/>
      <c r="AC57" s="21">
        <v>45536</v>
      </c>
      <c r="AD57" s="21">
        <v>45474</v>
      </c>
      <c r="AE57" s="20" t="s">
        <v>40</v>
      </c>
      <c r="AF57" s="20" t="s">
        <v>40</v>
      </c>
      <c r="AG57" s="22"/>
      <c r="AH57" s="19"/>
      <c r="AI57"/>
      <c r="AJ57" t="s">
        <v>382</v>
      </c>
      <c r="AK57" s="23">
        <v>202400000000121</v>
      </c>
      <c r="AL57" s="20" t="s">
        <v>588</v>
      </c>
      <c r="AM57"/>
      <c r="AN57" t="s">
        <v>589</v>
      </c>
      <c r="AO57" t="s">
        <v>590</v>
      </c>
      <c r="AP57" s="3">
        <f>VLOOKUP(E57, 'Tabela Auxiliar'!A:B, 2, FALSE)</f>
        <v>5</v>
      </c>
    </row>
    <row r="58" spans="1:42" ht="14.4" x14ac:dyDescent="0.3">
      <c r="A58">
        <v>401594</v>
      </c>
      <c r="B58"/>
      <c r="C58">
        <v>2024</v>
      </c>
      <c r="D58" s="27">
        <v>45430</v>
      </c>
      <c r="E58" t="s">
        <v>319</v>
      </c>
      <c r="F58" s="18">
        <v>1</v>
      </c>
      <c r="G58" t="s">
        <v>245</v>
      </c>
      <c r="H58"/>
      <c r="I58" t="s">
        <v>245</v>
      </c>
      <c r="J58"/>
      <c r="K58" t="s">
        <v>591</v>
      </c>
      <c r="L58"/>
      <c r="M58"/>
      <c r="N58" t="s">
        <v>34</v>
      </c>
      <c r="O58" s="19" t="s">
        <v>35</v>
      </c>
      <c r="P58" t="s">
        <v>592</v>
      </c>
      <c r="Q58"/>
      <c r="R58" t="s">
        <v>593</v>
      </c>
      <c r="S58"/>
      <c r="T58"/>
      <c r="U58"/>
      <c r="V58" t="s">
        <v>93</v>
      </c>
      <c r="W58" s="20">
        <v>950000</v>
      </c>
      <c r="X58" s="20">
        <v>17100</v>
      </c>
      <c r="Y58" s="20">
        <v>20900</v>
      </c>
      <c r="Z58" s="20">
        <f t="shared" si="0"/>
        <v>38000</v>
      </c>
      <c r="AA58" s="20">
        <f t="shared" si="1"/>
        <v>2850</v>
      </c>
      <c r="AB58"/>
      <c r="AC58" s="21">
        <v>45413</v>
      </c>
      <c r="AD58" s="21">
        <v>45413</v>
      </c>
      <c r="AE58" s="20" t="s">
        <v>97</v>
      </c>
      <c r="AF58" s="20" t="s">
        <v>97</v>
      </c>
      <c r="AG58" s="22" t="s">
        <v>594</v>
      </c>
      <c r="AH58" s="19" t="s">
        <v>595</v>
      </c>
      <c r="AI58"/>
      <c r="AJ58" t="s">
        <v>382</v>
      </c>
      <c r="AK58" s="23">
        <v>202400000000033</v>
      </c>
      <c r="AL58" s="20" t="s">
        <v>485</v>
      </c>
      <c r="AM58"/>
      <c r="AN58" t="s">
        <v>596</v>
      </c>
      <c r="AO58" t="s">
        <v>597</v>
      </c>
      <c r="AP58" s="3">
        <f>VLOOKUP(E58, 'Tabela Auxiliar'!A:B, 2, FALSE)</f>
        <v>5</v>
      </c>
    </row>
    <row r="59" spans="1:42" ht="14.4" x14ac:dyDescent="0.3">
      <c r="A59">
        <v>401543</v>
      </c>
      <c r="B59"/>
      <c r="C59">
        <v>2024</v>
      </c>
      <c r="D59" s="27">
        <v>45430</v>
      </c>
      <c r="E59" t="s">
        <v>319</v>
      </c>
      <c r="F59" s="18">
        <v>1</v>
      </c>
      <c r="G59" t="s">
        <v>473</v>
      </c>
      <c r="H59"/>
      <c r="I59" t="s">
        <v>50</v>
      </c>
      <c r="J59"/>
      <c r="K59" t="s">
        <v>50</v>
      </c>
      <c r="L59"/>
      <c r="M59" t="s">
        <v>103</v>
      </c>
      <c r="N59" t="s">
        <v>34</v>
      </c>
      <c r="O59" s="19" t="s">
        <v>35</v>
      </c>
      <c r="P59" t="s">
        <v>598</v>
      </c>
      <c r="Q59"/>
      <c r="R59" t="s">
        <v>599</v>
      </c>
      <c r="S59"/>
      <c r="T59"/>
      <c r="U59"/>
      <c r="V59" t="s">
        <v>93</v>
      </c>
      <c r="W59" s="20">
        <v>1150000</v>
      </c>
      <c r="X59" s="20">
        <v>31050</v>
      </c>
      <c r="Y59" s="20">
        <v>26450</v>
      </c>
      <c r="Z59" s="20">
        <f t="shared" si="0"/>
        <v>57500</v>
      </c>
      <c r="AA59" s="20">
        <f t="shared" si="1"/>
        <v>3450</v>
      </c>
      <c r="AB59"/>
      <c r="AC59" s="21">
        <v>45413</v>
      </c>
      <c r="AD59" s="21">
        <v>45413</v>
      </c>
      <c r="AE59" s="20" t="s">
        <v>40</v>
      </c>
      <c r="AF59" s="20" t="s">
        <v>40</v>
      </c>
      <c r="AG59" s="22"/>
      <c r="AH59" s="19"/>
      <c r="AI59"/>
      <c r="AJ59" t="s">
        <v>382</v>
      </c>
      <c r="AK59" s="23">
        <v>202400000000034</v>
      </c>
      <c r="AL59" s="20" t="s">
        <v>485</v>
      </c>
      <c r="AM59"/>
      <c r="AN59" t="s">
        <v>600</v>
      </c>
      <c r="AO59" t="s">
        <v>601</v>
      </c>
      <c r="AP59" s="3">
        <f>VLOOKUP(E59, 'Tabela Auxiliar'!A:B, 2, FALSE)</f>
        <v>5</v>
      </c>
    </row>
    <row r="60" spans="1:42" ht="14.4" x14ac:dyDescent="0.3">
      <c r="A60">
        <v>401599</v>
      </c>
      <c r="B60"/>
      <c r="C60">
        <v>2024</v>
      </c>
      <c r="D60" s="27">
        <v>45432</v>
      </c>
      <c r="E60" t="s">
        <v>319</v>
      </c>
      <c r="F60" s="18">
        <v>1</v>
      </c>
      <c r="G60" t="s">
        <v>100</v>
      </c>
      <c r="H60"/>
      <c r="I60" t="s">
        <v>602</v>
      </c>
      <c r="J60"/>
      <c r="K60" t="s">
        <v>603</v>
      </c>
      <c r="L60"/>
      <c r="M60"/>
      <c r="N60" t="s">
        <v>34</v>
      </c>
      <c r="O60" s="19" t="s">
        <v>35</v>
      </c>
      <c r="P60" t="s">
        <v>604</v>
      </c>
      <c r="Q60"/>
      <c r="R60" t="s">
        <v>605</v>
      </c>
      <c r="S60"/>
      <c r="T60"/>
      <c r="U60"/>
      <c r="V60" t="s">
        <v>93</v>
      </c>
      <c r="W60" s="20">
        <v>260000</v>
      </c>
      <c r="X60" s="20">
        <v>7020</v>
      </c>
      <c r="Y60" s="20">
        <v>5980</v>
      </c>
      <c r="Z60" s="20">
        <f t="shared" si="0"/>
        <v>13000</v>
      </c>
      <c r="AA60" s="20">
        <f t="shared" si="1"/>
        <v>780</v>
      </c>
      <c r="AB60"/>
      <c r="AC60" s="21">
        <v>45444</v>
      </c>
      <c r="AD60" s="21">
        <v>45413</v>
      </c>
      <c r="AE60" s="20" t="s">
        <v>97</v>
      </c>
      <c r="AF60" s="20" t="s">
        <v>97</v>
      </c>
      <c r="AG60" s="22">
        <v>11273.75</v>
      </c>
      <c r="AH60" s="19"/>
      <c r="AI60"/>
      <c r="AJ60" t="s">
        <v>382</v>
      </c>
      <c r="AK60" s="23">
        <v>202400000000043</v>
      </c>
      <c r="AL60" s="20" t="s">
        <v>485</v>
      </c>
      <c r="AM60"/>
      <c r="AN60" t="s">
        <v>606</v>
      </c>
      <c r="AO60" t="s">
        <v>607</v>
      </c>
      <c r="AP60" s="3">
        <f>VLOOKUP(E60, 'Tabela Auxiliar'!A:B, 2, FALSE)</f>
        <v>5</v>
      </c>
    </row>
    <row r="61" spans="1:42" ht="14.4" x14ac:dyDescent="0.3">
      <c r="A61">
        <v>401929</v>
      </c>
      <c r="B61"/>
      <c r="C61">
        <v>2024</v>
      </c>
      <c r="D61" s="27">
        <v>45433</v>
      </c>
      <c r="E61" t="s">
        <v>319</v>
      </c>
      <c r="F61" s="18">
        <v>1</v>
      </c>
      <c r="G61" t="s">
        <v>51</v>
      </c>
      <c r="H61"/>
      <c r="I61" t="s">
        <v>608</v>
      </c>
      <c r="J61"/>
      <c r="K61" t="s">
        <v>51</v>
      </c>
      <c r="L61"/>
      <c r="M61" t="s">
        <v>51</v>
      </c>
      <c r="N61" t="s">
        <v>34</v>
      </c>
      <c r="O61" s="19" t="s">
        <v>35</v>
      </c>
      <c r="P61" t="s">
        <v>261</v>
      </c>
      <c r="Q61"/>
      <c r="R61" t="s">
        <v>609</v>
      </c>
      <c r="S61"/>
      <c r="T61"/>
      <c r="U61"/>
      <c r="V61" t="s">
        <v>93</v>
      </c>
      <c r="W61" s="20">
        <v>470000</v>
      </c>
      <c r="X61" s="20">
        <v>12690</v>
      </c>
      <c r="Y61" s="20">
        <v>10810</v>
      </c>
      <c r="Z61" s="20">
        <f t="shared" si="0"/>
        <v>23500</v>
      </c>
      <c r="AA61" s="20">
        <f t="shared" si="1"/>
        <v>1410</v>
      </c>
      <c r="AB61"/>
      <c r="AC61" s="21">
        <v>45444</v>
      </c>
      <c r="AD61" s="21">
        <v>45444</v>
      </c>
      <c r="AE61" s="20" t="s">
        <v>97</v>
      </c>
      <c r="AF61" s="20" t="s">
        <v>97</v>
      </c>
      <c r="AG61" s="22">
        <v>10509.43</v>
      </c>
      <c r="AH61" s="19"/>
      <c r="AI61"/>
      <c r="AJ61" t="s">
        <v>382</v>
      </c>
      <c r="AK61" s="23">
        <v>202400000000044</v>
      </c>
      <c r="AL61" s="20" t="s">
        <v>610</v>
      </c>
      <c r="AM61"/>
      <c r="AN61" t="s">
        <v>611</v>
      </c>
      <c r="AO61" t="s">
        <v>612</v>
      </c>
      <c r="AP61" s="3">
        <f>VLOOKUP(E61, 'Tabela Auxiliar'!A:B, 2, FALSE)</f>
        <v>5</v>
      </c>
    </row>
    <row r="62" spans="1:42" ht="14.4" x14ac:dyDescent="0.3">
      <c r="A62">
        <v>401775</v>
      </c>
      <c r="B62"/>
      <c r="C62">
        <v>2024</v>
      </c>
      <c r="D62" s="27">
        <v>45435</v>
      </c>
      <c r="E62" t="s">
        <v>319</v>
      </c>
      <c r="F62" s="18">
        <v>1</v>
      </c>
      <c r="G62" t="s">
        <v>327</v>
      </c>
      <c r="H62"/>
      <c r="I62" t="s">
        <v>426</v>
      </c>
      <c r="J62"/>
      <c r="K62" t="s">
        <v>538</v>
      </c>
      <c r="L62"/>
      <c r="M62" t="s">
        <v>106</v>
      </c>
      <c r="N62" t="s">
        <v>34</v>
      </c>
      <c r="O62" s="19" t="s">
        <v>35</v>
      </c>
      <c r="P62" t="s">
        <v>613</v>
      </c>
      <c r="Q62"/>
      <c r="R62" t="s">
        <v>614</v>
      </c>
      <c r="S62"/>
      <c r="T62"/>
      <c r="U62"/>
      <c r="V62" t="s">
        <v>94</v>
      </c>
      <c r="W62" s="20">
        <v>420000</v>
      </c>
      <c r="X62" s="20">
        <v>11340</v>
      </c>
      <c r="Y62" s="20">
        <v>9660</v>
      </c>
      <c r="Z62" s="20">
        <f t="shared" si="0"/>
        <v>21000</v>
      </c>
      <c r="AA62" s="20">
        <f t="shared" si="1"/>
        <v>1260</v>
      </c>
      <c r="AB62"/>
      <c r="AC62" s="21">
        <v>45413</v>
      </c>
      <c r="AD62" s="21">
        <v>45413</v>
      </c>
      <c r="AE62" s="20" t="s">
        <v>97</v>
      </c>
      <c r="AF62" s="20" t="s">
        <v>97</v>
      </c>
      <c r="AG62" s="22">
        <v>7641.31</v>
      </c>
      <c r="AH62" s="19">
        <v>45618</v>
      </c>
      <c r="AI62"/>
      <c r="AJ62" t="s">
        <v>382</v>
      </c>
      <c r="AK62" s="23">
        <v>202400000000035</v>
      </c>
      <c r="AL62" s="20" t="s">
        <v>485</v>
      </c>
      <c r="AM62"/>
      <c r="AN62" t="s">
        <v>615</v>
      </c>
      <c r="AO62" t="s">
        <v>616</v>
      </c>
      <c r="AP62" s="3">
        <f>VLOOKUP(E62, 'Tabela Auxiliar'!A:B, 2, FALSE)</f>
        <v>5</v>
      </c>
    </row>
    <row r="63" spans="1:42" ht="14.4" x14ac:dyDescent="0.3">
      <c r="A63">
        <v>401694</v>
      </c>
      <c r="B63"/>
      <c r="C63">
        <v>2024</v>
      </c>
      <c r="D63" s="27">
        <v>45436</v>
      </c>
      <c r="E63" t="s">
        <v>319</v>
      </c>
      <c r="F63" s="18">
        <v>1</v>
      </c>
      <c r="G63" t="s">
        <v>103</v>
      </c>
      <c r="H63"/>
      <c r="I63" t="s">
        <v>617</v>
      </c>
      <c r="J63"/>
      <c r="K63" t="s">
        <v>618</v>
      </c>
      <c r="L63"/>
      <c r="M63" t="s">
        <v>107</v>
      </c>
      <c r="N63" t="s">
        <v>34</v>
      </c>
      <c r="O63" s="19" t="s">
        <v>35</v>
      </c>
      <c r="P63" t="s">
        <v>619</v>
      </c>
      <c r="Q63"/>
      <c r="R63" t="s">
        <v>620</v>
      </c>
      <c r="S63"/>
      <c r="T63"/>
      <c r="U63"/>
      <c r="V63" t="s">
        <v>93</v>
      </c>
      <c r="W63" s="20">
        <v>760000</v>
      </c>
      <c r="X63" s="20">
        <v>20520</v>
      </c>
      <c r="Y63" s="20">
        <v>17480</v>
      </c>
      <c r="Z63" s="20">
        <f t="shared" si="0"/>
        <v>38000</v>
      </c>
      <c r="AA63" s="20">
        <f t="shared" si="1"/>
        <v>2280</v>
      </c>
      <c r="AB63"/>
      <c r="AC63" s="21">
        <v>45505</v>
      </c>
      <c r="AD63" s="21">
        <v>45474</v>
      </c>
      <c r="AE63" s="20" t="s">
        <v>97</v>
      </c>
      <c r="AF63" s="20" t="s">
        <v>97</v>
      </c>
      <c r="AG63" s="22">
        <v>11250</v>
      </c>
      <c r="AH63" s="19">
        <v>45667</v>
      </c>
      <c r="AI63"/>
      <c r="AJ63" t="s">
        <v>382</v>
      </c>
      <c r="AK63" s="23">
        <v>202400000000100</v>
      </c>
      <c r="AL63" s="20" t="s">
        <v>621</v>
      </c>
      <c r="AM63"/>
      <c r="AN63" t="s">
        <v>622</v>
      </c>
      <c r="AO63" t="s">
        <v>623</v>
      </c>
      <c r="AP63" s="3">
        <f>VLOOKUP(E63, 'Tabela Auxiliar'!A:B, 2, FALSE)</f>
        <v>5</v>
      </c>
    </row>
    <row r="64" spans="1:42" ht="14.4" x14ac:dyDescent="0.3">
      <c r="A64">
        <v>402124</v>
      </c>
      <c r="B64"/>
      <c r="C64">
        <v>2024</v>
      </c>
      <c r="D64" s="27">
        <v>45440</v>
      </c>
      <c r="E64" t="s">
        <v>319</v>
      </c>
      <c r="F64" s="18">
        <v>1</v>
      </c>
      <c r="G64" t="s">
        <v>100</v>
      </c>
      <c r="H64"/>
      <c r="I64" t="s">
        <v>624</v>
      </c>
      <c r="J64"/>
      <c r="K64" t="s">
        <v>624</v>
      </c>
      <c r="L64"/>
      <c r="M64" t="s">
        <v>100</v>
      </c>
      <c r="N64" t="s">
        <v>34</v>
      </c>
      <c r="O64" s="19" t="s">
        <v>35</v>
      </c>
      <c r="P64" t="s">
        <v>625</v>
      </c>
      <c r="Q64"/>
      <c r="R64" t="s">
        <v>626</v>
      </c>
      <c r="S64"/>
      <c r="T64"/>
      <c r="U64"/>
      <c r="V64" t="s">
        <v>93</v>
      </c>
      <c r="W64" s="20">
        <v>390000</v>
      </c>
      <c r="X64" s="20">
        <v>10530</v>
      </c>
      <c r="Y64" s="20">
        <v>8970</v>
      </c>
      <c r="Z64" s="20">
        <f t="shared" si="0"/>
        <v>19500</v>
      </c>
      <c r="AA64" s="20">
        <f t="shared" si="1"/>
        <v>1170</v>
      </c>
      <c r="AB64"/>
      <c r="AC64" s="21">
        <v>45444</v>
      </c>
      <c r="AD64" s="21">
        <v>45444</v>
      </c>
      <c r="AE64" s="20" t="s">
        <v>97</v>
      </c>
      <c r="AF64" s="20" t="s">
        <v>97</v>
      </c>
      <c r="AG64" s="22">
        <v>6750</v>
      </c>
      <c r="AH64" s="19">
        <v>45602</v>
      </c>
      <c r="AI64"/>
      <c r="AJ64" t="s">
        <v>382</v>
      </c>
      <c r="AK64" s="23">
        <v>202400000000048</v>
      </c>
      <c r="AL64" s="20" t="s">
        <v>485</v>
      </c>
      <c r="AM64"/>
      <c r="AN64" t="s">
        <v>627</v>
      </c>
      <c r="AO64" t="s">
        <v>628</v>
      </c>
      <c r="AP64" s="3">
        <f>VLOOKUP(E64, 'Tabela Auxiliar'!A:B, 2, FALSE)</f>
        <v>5</v>
      </c>
    </row>
    <row r="65" spans="1:42" ht="14.4" x14ac:dyDescent="0.3">
      <c r="A65">
        <v>402210</v>
      </c>
      <c r="B65"/>
      <c r="C65">
        <v>2024</v>
      </c>
      <c r="D65" s="27">
        <v>45441</v>
      </c>
      <c r="E65" t="s">
        <v>319</v>
      </c>
      <c r="F65" s="18">
        <v>1</v>
      </c>
      <c r="G65" t="s">
        <v>629</v>
      </c>
      <c r="H65"/>
      <c r="I65" t="s">
        <v>89</v>
      </c>
      <c r="J65"/>
      <c r="K65" t="s">
        <v>334</v>
      </c>
      <c r="L65"/>
      <c r="M65" t="s">
        <v>334</v>
      </c>
      <c r="N65" t="s">
        <v>90</v>
      </c>
      <c r="O65" s="19" t="s">
        <v>35</v>
      </c>
      <c r="P65" t="s">
        <v>630</v>
      </c>
      <c r="Q65"/>
      <c r="R65"/>
      <c r="S65"/>
      <c r="T65"/>
      <c r="U65"/>
      <c r="V65" t="s">
        <v>94</v>
      </c>
      <c r="W65" s="20">
        <v>565000</v>
      </c>
      <c r="X65" s="20">
        <v>14690</v>
      </c>
      <c r="Y65" s="20">
        <v>13560</v>
      </c>
      <c r="Z65" s="20">
        <f t="shared" si="0"/>
        <v>28250</v>
      </c>
      <c r="AA65" s="20">
        <f t="shared" si="1"/>
        <v>1695</v>
      </c>
      <c r="AB65"/>
      <c r="AC65" s="21">
        <v>45444</v>
      </c>
      <c r="AD65" s="21">
        <v>45444</v>
      </c>
      <c r="AE65" s="20" t="s">
        <v>97</v>
      </c>
      <c r="AF65" s="20" t="s">
        <v>97</v>
      </c>
      <c r="AG65" s="22">
        <v>17328</v>
      </c>
      <c r="AH65" s="19">
        <v>45624</v>
      </c>
      <c r="AI65"/>
      <c r="AJ65" t="s">
        <v>382</v>
      </c>
      <c r="AK65" s="23">
        <v>202400000000039</v>
      </c>
      <c r="AL65" s="20"/>
      <c r="AM65"/>
      <c r="AN65" t="s">
        <v>334</v>
      </c>
      <c r="AO65">
        <v>0</v>
      </c>
      <c r="AP65" s="3">
        <f>VLOOKUP(E65, 'Tabela Auxiliar'!A:B, 2, FALSE)</f>
        <v>5</v>
      </c>
    </row>
    <row r="66" spans="1:42" ht="14.4" x14ac:dyDescent="0.3">
      <c r="A66">
        <v>402204</v>
      </c>
      <c r="B66"/>
      <c r="C66">
        <v>2024</v>
      </c>
      <c r="D66" s="27">
        <v>45443</v>
      </c>
      <c r="E66" t="s">
        <v>319</v>
      </c>
      <c r="F66" s="18">
        <v>1</v>
      </c>
      <c r="G66" t="s">
        <v>99</v>
      </c>
      <c r="H66"/>
      <c r="I66" t="s">
        <v>631</v>
      </c>
      <c r="J66"/>
      <c r="K66" t="s">
        <v>420</v>
      </c>
      <c r="L66"/>
      <c r="M66" t="s">
        <v>100</v>
      </c>
      <c r="N66" t="s">
        <v>34</v>
      </c>
      <c r="O66" s="19" t="s">
        <v>35</v>
      </c>
      <c r="P66" t="s">
        <v>632</v>
      </c>
      <c r="Q66"/>
      <c r="R66" t="s">
        <v>633</v>
      </c>
      <c r="S66"/>
      <c r="T66"/>
      <c r="U66"/>
      <c r="V66" t="s">
        <v>93</v>
      </c>
      <c r="W66" s="20">
        <v>280000</v>
      </c>
      <c r="X66" s="20">
        <v>8100</v>
      </c>
      <c r="Y66" s="20">
        <v>6900</v>
      </c>
      <c r="Z66" s="20">
        <f t="shared" si="0"/>
        <v>15000</v>
      </c>
      <c r="AA66" s="20">
        <f t="shared" si="1"/>
        <v>840</v>
      </c>
      <c r="AB66"/>
      <c r="AC66" s="21">
        <v>45444</v>
      </c>
      <c r="AD66" s="21">
        <v>45444</v>
      </c>
      <c r="AE66" s="20" t="s">
        <v>97</v>
      </c>
      <c r="AF66" s="20" t="s">
        <v>97</v>
      </c>
      <c r="AG66" s="22">
        <v>8376.2900000000009</v>
      </c>
      <c r="AH66" s="19">
        <v>45617</v>
      </c>
      <c r="AI66"/>
      <c r="AJ66" t="s">
        <v>382</v>
      </c>
      <c r="AK66" s="23">
        <v>202400000000050</v>
      </c>
      <c r="AL66" s="20" t="s">
        <v>634</v>
      </c>
      <c r="AM66"/>
      <c r="AN66" t="s">
        <v>635</v>
      </c>
      <c r="AO66" t="s">
        <v>636</v>
      </c>
      <c r="AP66" s="3">
        <f>VLOOKUP(E66, 'Tabela Auxiliar'!A:B, 2, FALSE)</f>
        <v>5</v>
      </c>
    </row>
    <row r="67" spans="1:42" ht="14.4" x14ac:dyDescent="0.3">
      <c r="A67">
        <v>402370</v>
      </c>
      <c r="B67"/>
      <c r="C67">
        <v>2024</v>
      </c>
      <c r="D67" s="27">
        <v>45443</v>
      </c>
      <c r="E67" t="s">
        <v>319</v>
      </c>
      <c r="F67" s="18">
        <v>1</v>
      </c>
      <c r="G67" t="s">
        <v>102</v>
      </c>
      <c r="H67"/>
      <c r="I67" t="s">
        <v>446</v>
      </c>
      <c r="J67"/>
      <c r="K67" t="s">
        <v>637</v>
      </c>
      <c r="L67"/>
      <c r="M67"/>
      <c r="N67" t="s">
        <v>34</v>
      </c>
      <c r="O67" s="19" t="s">
        <v>35</v>
      </c>
      <c r="P67" t="s">
        <v>638</v>
      </c>
      <c r="Q67"/>
      <c r="R67" t="s">
        <v>639</v>
      </c>
      <c r="S67"/>
      <c r="T67"/>
      <c r="U67"/>
      <c r="V67" t="s">
        <v>94</v>
      </c>
      <c r="W67" s="20">
        <v>700000</v>
      </c>
      <c r="X67" s="20">
        <v>23800</v>
      </c>
      <c r="Y67" s="20">
        <v>18200</v>
      </c>
      <c r="Z67" s="20">
        <f t="shared" ref="Z67:Z130" si="2">SUM(X67:Y67)</f>
        <v>42000</v>
      </c>
      <c r="AA67" s="20">
        <f t="shared" ref="AA67:AA130" si="3">W67*0.3%</f>
        <v>2100</v>
      </c>
      <c r="AB67"/>
      <c r="AC67" s="21">
        <v>45444</v>
      </c>
      <c r="AD67" s="21">
        <v>45444</v>
      </c>
      <c r="AE67" s="20" t="s">
        <v>97</v>
      </c>
      <c r="AF67" s="20" t="s">
        <v>97</v>
      </c>
      <c r="AG67" s="22">
        <v>8320</v>
      </c>
      <c r="AH67" s="19">
        <v>45624</v>
      </c>
      <c r="AI67"/>
      <c r="AJ67" t="s">
        <v>382</v>
      </c>
      <c r="AK67" s="23">
        <v>202400000000045</v>
      </c>
      <c r="AL67" s="20" t="s">
        <v>336</v>
      </c>
      <c r="AM67"/>
      <c r="AN67" t="s">
        <v>640</v>
      </c>
      <c r="AO67" t="s">
        <v>641</v>
      </c>
      <c r="AP67" s="3">
        <f>VLOOKUP(E67, 'Tabela Auxiliar'!A:B, 2, FALSE)</f>
        <v>5</v>
      </c>
    </row>
    <row r="68" spans="1:42" ht="14.4" x14ac:dyDescent="0.3">
      <c r="A68">
        <v>400266</v>
      </c>
      <c r="B68"/>
      <c r="C68">
        <v>2024</v>
      </c>
      <c r="D68" s="27">
        <v>45449</v>
      </c>
      <c r="E68" t="s">
        <v>320</v>
      </c>
      <c r="F68" s="18">
        <v>1</v>
      </c>
      <c r="G68" t="s">
        <v>99</v>
      </c>
      <c r="H68"/>
      <c r="I68" t="s">
        <v>52</v>
      </c>
      <c r="J68"/>
      <c r="K68" t="s">
        <v>450</v>
      </c>
      <c r="L68"/>
      <c r="M68" t="s">
        <v>450</v>
      </c>
      <c r="N68" t="s">
        <v>34</v>
      </c>
      <c r="O68" s="19" t="s">
        <v>35</v>
      </c>
      <c r="P68" t="s">
        <v>642</v>
      </c>
      <c r="Q68"/>
      <c r="R68" t="s">
        <v>643</v>
      </c>
      <c r="S68"/>
      <c r="T68"/>
      <c r="U68"/>
      <c r="V68" t="s">
        <v>93</v>
      </c>
      <c r="W68" s="20">
        <v>1472500</v>
      </c>
      <c r="X68" s="20">
        <v>40300</v>
      </c>
      <c r="Y68" s="20">
        <v>37200</v>
      </c>
      <c r="Z68" s="20">
        <f t="shared" si="2"/>
        <v>77500</v>
      </c>
      <c r="AA68" s="20">
        <f t="shared" si="3"/>
        <v>4417.5</v>
      </c>
      <c r="AB68"/>
      <c r="AC68" s="21">
        <v>45444</v>
      </c>
      <c r="AD68" s="21">
        <v>45444</v>
      </c>
      <c r="AE68" s="20" t="s">
        <v>97</v>
      </c>
      <c r="AF68" s="20" t="s">
        <v>97</v>
      </c>
      <c r="AG68" s="22">
        <v>6750</v>
      </c>
      <c r="AH68" s="19">
        <v>45673</v>
      </c>
      <c r="AI68"/>
      <c r="AJ68" t="s">
        <v>382</v>
      </c>
      <c r="AK68" s="23">
        <v>202400000000053</v>
      </c>
      <c r="AL68" s="20" t="s">
        <v>644</v>
      </c>
      <c r="AM68"/>
      <c r="AN68" t="s">
        <v>645</v>
      </c>
      <c r="AO68" t="s">
        <v>646</v>
      </c>
      <c r="AP68" s="3">
        <f>VLOOKUP(E68, 'Tabela Auxiliar'!A:B, 2, FALSE)</f>
        <v>6</v>
      </c>
    </row>
    <row r="69" spans="1:42" ht="14.4" x14ac:dyDescent="0.3">
      <c r="A69">
        <v>403039</v>
      </c>
      <c r="B69"/>
      <c r="C69">
        <v>2024</v>
      </c>
      <c r="D69" s="27">
        <v>45450</v>
      </c>
      <c r="E69" t="s">
        <v>320</v>
      </c>
      <c r="F69" s="18">
        <v>1</v>
      </c>
      <c r="G69" t="s">
        <v>102</v>
      </c>
      <c r="H69"/>
      <c r="I69" t="s">
        <v>647</v>
      </c>
      <c r="J69"/>
      <c r="K69" t="s">
        <v>50</v>
      </c>
      <c r="L69"/>
      <c r="M69" t="s">
        <v>103</v>
      </c>
      <c r="N69" t="s">
        <v>34</v>
      </c>
      <c r="O69" s="19" t="s">
        <v>35</v>
      </c>
      <c r="P69" t="s">
        <v>648</v>
      </c>
      <c r="Q69"/>
      <c r="R69" t="s">
        <v>649</v>
      </c>
      <c r="S69"/>
      <c r="T69"/>
      <c r="U69"/>
      <c r="V69" t="s">
        <v>94</v>
      </c>
      <c r="W69" s="20">
        <v>970000</v>
      </c>
      <c r="X69" s="20">
        <v>18721</v>
      </c>
      <c r="Y69" s="20">
        <v>20078</v>
      </c>
      <c r="Z69" s="20">
        <f t="shared" si="2"/>
        <v>38799</v>
      </c>
      <c r="AA69" s="20">
        <f t="shared" si="3"/>
        <v>2910</v>
      </c>
      <c r="AB69"/>
      <c r="AC69" s="21">
        <v>45444</v>
      </c>
      <c r="AD69" s="21">
        <v>45444</v>
      </c>
      <c r="AE69" s="20" t="s">
        <v>40</v>
      </c>
      <c r="AF69" s="20" t="s">
        <v>40</v>
      </c>
      <c r="AG69" s="22"/>
      <c r="AH69" s="19"/>
      <c r="AI69"/>
      <c r="AJ69" t="s">
        <v>382</v>
      </c>
      <c r="AK69" s="23">
        <v>202400000000041</v>
      </c>
      <c r="AL69" s="20" t="s">
        <v>485</v>
      </c>
      <c r="AM69"/>
      <c r="AN69" t="s">
        <v>650</v>
      </c>
      <c r="AO69" t="s">
        <v>651</v>
      </c>
      <c r="AP69" s="3">
        <f>VLOOKUP(E69, 'Tabela Auxiliar'!A:B, 2, FALSE)</f>
        <v>6</v>
      </c>
    </row>
    <row r="70" spans="1:42" ht="14.4" x14ac:dyDescent="0.3">
      <c r="A70">
        <v>402985</v>
      </c>
      <c r="B70"/>
      <c r="C70">
        <v>2024</v>
      </c>
      <c r="D70" s="27">
        <v>45452</v>
      </c>
      <c r="E70" t="s">
        <v>320</v>
      </c>
      <c r="F70" s="18">
        <v>1</v>
      </c>
      <c r="G70" t="s">
        <v>473</v>
      </c>
      <c r="H70"/>
      <c r="I70" t="s">
        <v>74</v>
      </c>
      <c r="J70"/>
      <c r="K70" t="s">
        <v>652</v>
      </c>
      <c r="L70"/>
      <c r="M70"/>
      <c r="N70" t="s">
        <v>34</v>
      </c>
      <c r="O70" s="19" t="s">
        <v>35</v>
      </c>
      <c r="P70" t="s">
        <v>653</v>
      </c>
      <c r="Q70"/>
      <c r="R70" t="s">
        <v>654</v>
      </c>
      <c r="S70"/>
      <c r="T70"/>
      <c r="U70"/>
      <c r="V70" t="s">
        <v>93</v>
      </c>
      <c r="W70" s="20">
        <v>250000</v>
      </c>
      <c r="X70" s="20">
        <v>8500</v>
      </c>
      <c r="Y70" s="20">
        <v>6500</v>
      </c>
      <c r="Z70" s="20">
        <f t="shared" si="2"/>
        <v>15000</v>
      </c>
      <c r="AA70" s="20">
        <f t="shared" si="3"/>
        <v>750</v>
      </c>
      <c r="AB70"/>
      <c r="AC70" s="21">
        <v>45444</v>
      </c>
      <c r="AD70" s="21">
        <v>45444</v>
      </c>
      <c r="AE70" s="20" t="s">
        <v>40</v>
      </c>
      <c r="AF70" s="20" t="s">
        <v>40</v>
      </c>
      <c r="AG70" s="22"/>
      <c r="AH70" s="19"/>
      <c r="AI70"/>
      <c r="AJ70" t="s">
        <v>382</v>
      </c>
      <c r="AK70" s="23">
        <v>202400000000046</v>
      </c>
      <c r="AL70" s="20" t="s">
        <v>655</v>
      </c>
      <c r="AM70"/>
      <c r="AN70" t="s">
        <v>656</v>
      </c>
      <c r="AO70" t="s">
        <v>657</v>
      </c>
      <c r="AP70" s="3">
        <f>VLOOKUP(E70, 'Tabela Auxiliar'!A:B, 2, FALSE)</f>
        <v>6</v>
      </c>
    </row>
    <row r="71" spans="1:42" ht="14.4" x14ac:dyDescent="0.3">
      <c r="A71">
        <v>402906</v>
      </c>
      <c r="B71"/>
      <c r="C71">
        <v>2024</v>
      </c>
      <c r="D71" s="27">
        <v>45453</v>
      </c>
      <c r="E71" t="s">
        <v>320</v>
      </c>
      <c r="F71" s="18">
        <v>1</v>
      </c>
      <c r="G71" t="s">
        <v>100</v>
      </c>
      <c r="H71"/>
      <c r="I71" t="s">
        <v>100</v>
      </c>
      <c r="J71"/>
      <c r="K71" t="s">
        <v>624</v>
      </c>
      <c r="L71"/>
      <c r="M71" t="s">
        <v>100</v>
      </c>
      <c r="N71" t="s">
        <v>34</v>
      </c>
      <c r="O71" s="19" t="s">
        <v>35</v>
      </c>
      <c r="P71" t="s">
        <v>658</v>
      </c>
      <c r="Q71"/>
      <c r="R71" t="s">
        <v>659</v>
      </c>
      <c r="S71"/>
      <c r="T71"/>
      <c r="U71"/>
      <c r="V71" t="s">
        <v>93</v>
      </c>
      <c r="W71" s="20">
        <v>380000</v>
      </c>
      <c r="X71" s="20">
        <v>10260</v>
      </c>
      <c r="Y71" s="20">
        <v>8740</v>
      </c>
      <c r="Z71" s="20">
        <f t="shared" si="2"/>
        <v>19000</v>
      </c>
      <c r="AA71" s="20">
        <f t="shared" si="3"/>
        <v>1140</v>
      </c>
      <c r="AB71"/>
      <c r="AC71" s="21">
        <v>45505</v>
      </c>
      <c r="AD71" s="21">
        <v>45505</v>
      </c>
      <c r="AE71" s="20" t="s">
        <v>97</v>
      </c>
      <c r="AF71" s="20" t="s">
        <v>97</v>
      </c>
      <c r="AG71" s="22">
        <v>9020</v>
      </c>
      <c r="AH71" s="19">
        <v>45610</v>
      </c>
      <c r="AI71"/>
      <c r="AJ71" t="s">
        <v>382</v>
      </c>
      <c r="AK71" s="23">
        <v>202400000000087</v>
      </c>
      <c r="AL71" s="20" t="s">
        <v>485</v>
      </c>
      <c r="AM71"/>
      <c r="AN71" t="s">
        <v>660</v>
      </c>
      <c r="AO71" t="s">
        <v>661</v>
      </c>
      <c r="AP71" s="3">
        <f>VLOOKUP(E71, 'Tabela Auxiliar'!A:B, 2, FALSE)</f>
        <v>6</v>
      </c>
    </row>
    <row r="72" spans="1:42" ht="14.4" x14ac:dyDescent="0.3">
      <c r="A72">
        <v>402979</v>
      </c>
      <c r="B72"/>
      <c r="C72">
        <v>2024</v>
      </c>
      <c r="D72" s="27">
        <v>45453</v>
      </c>
      <c r="E72" t="s">
        <v>320</v>
      </c>
      <c r="F72" s="18">
        <v>1</v>
      </c>
      <c r="G72" t="s">
        <v>473</v>
      </c>
      <c r="H72"/>
      <c r="I72" t="s">
        <v>74</v>
      </c>
      <c r="J72"/>
      <c r="K72" t="s">
        <v>66</v>
      </c>
      <c r="L72"/>
      <c r="M72" t="s">
        <v>100</v>
      </c>
      <c r="N72" t="s">
        <v>34</v>
      </c>
      <c r="O72" s="19" t="s">
        <v>35</v>
      </c>
      <c r="P72" t="s">
        <v>662</v>
      </c>
      <c r="Q72"/>
      <c r="R72" t="s">
        <v>663</v>
      </c>
      <c r="S72"/>
      <c r="T72"/>
      <c r="U72"/>
      <c r="V72" t="s">
        <v>93</v>
      </c>
      <c r="W72" s="20">
        <v>370000</v>
      </c>
      <c r="X72" s="20">
        <v>9990</v>
      </c>
      <c r="Y72" s="20">
        <v>8510</v>
      </c>
      <c r="Z72" s="20">
        <f t="shared" si="2"/>
        <v>18500</v>
      </c>
      <c r="AA72" s="20">
        <f t="shared" si="3"/>
        <v>1110</v>
      </c>
      <c r="AB72"/>
      <c r="AC72" s="21">
        <v>45444</v>
      </c>
      <c r="AD72" s="21">
        <v>45474</v>
      </c>
      <c r="AE72" s="20" t="s">
        <v>97</v>
      </c>
      <c r="AF72" s="20" t="s">
        <v>97</v>
      </c>
      <c r="AG72" s="22">
        <v>15525</v>
      </c>
      <c r="AH72" s="19">
        <v>45631</v>
      </c>
      <c r="AI72"/>
      <c r="AJ72" t="s">
        <v>382</v>
      </c>
      <c r="AK72" s="23">
        <v>202400000000054</v>
      </c>
      <c r="AL72" s="20" t="s">
        <v>664</v>
      </c>
      <c r="AM72"/>
      <c r="AN72" t="s">
        <v>665</v>
      </c>
      <c r="AO72" t="s">
        <v>666</v>
      </c>
      <c r="AP72" s="3">
        <f>VLOOKUP(E72, 'Tabela Auxiliar'!A:B, 2, FALSE)</f>
        <v>6</v>
      </c>
    </row>
    <row r="73" spans="1:42" ht="14.4" x14ac:dyDescent="0.3">
      <c r="A73">
        <v>402860</v>
      </c>
      <c r="B73"/>
      <c r="C73">
        <v>2024</v>
      </c>
      <c r="D73" s="27">
        <v>45453</v>
      </c>
      <c r="E73" t="s">
        <v>320</v>
      </c>
      <c r="F73" s="18">
        <v>1</v>
      </c>
      <c r="G73" t="s">
        <v>107</v>
      </c>
      <c r="H73"/>
      <c r="I73" t="s">
        <v>667</v>
      </c>
      <c r="J73"/>
      <c r="K73" t="s">
        <v>51</v>
      </c>
      <c r="L73"/>
      <c r="M73" t="s">
        <v>51</v>
      </c>
      <c r="N73" t="s">
        <v>34</v>
      </c>
      <c r="O73" s="19" t="s">
        <v>35</v>
      </c>
      <c r="P73" t="s">
        <v>668</v>
      </c>
      <c r="Q73"/>
      <c r="R73" t="s">
        <v>669</v>
      </c>
      <c r="S73"/>
      <c r="T73"/>
      <c r="U73"/>
      <c r="V73" t="s">
        <v>93</v>
      </c>
      <c r="W73" s="20">
        <v>545000</v>
      </c>
      <c r="X73" s="20">
        <v>14715</v>
      </c>
      <c r="Y73" s="20">
        <v>12535</v>
      </c>
      <c r="Z73" s="20">
        <f t="shared" si="2"/>
        <v>27250</v>
      </c>
      <c r="AA73" s="20">
        <f t="shared" si="3"/>
        <v>1635</v>
      </c>
      <c r="AB73"/>
      <c r="AC73" s="21">
        <v>45444</v>
      </c>
      <c r="AD73" s="21">
        <v>45474</v>
      </c>
      <c r="AE73" s="20" t="s">
        <v>97</v>
      </c>
      <c r="AF73" s="20" t="s">
        <v>97</v>
      </c>
      <c r="AG73" s="22">
        <v>8550</v>
      </c>
      <c r="AH73" s="19">
        <v>45617</v>
      </c>
      <c r="AI73"/>
      <c r="AJ73" t="s">
        <v>382</v>
      </c>
      <c r="AK73" s="23">
        <v>202400000000051</v>
      </c>
      <c r="AL73" s="20" t="s">
        <v>670</v>
      </c>
      <c r="AM73"/>
      <c r="AN73" t="s">
        <v>671</v>
      </c>
      <c r="AO73" t="s">
        <v>672</v>
      </c>
      <c r="AP73" s="3">
        <f>VLOOKUP(E73, 'Tabela Auxiliar'!A:B, 2, FALSE)</f>
        <v>6</v>
      </c>
    </row>
    <row r="74" spans="1:42" ht="14.4" x14ac:dyDescent="0.3">
      <c r="A74">
        <v>403055</v>
      </c>
      <c r="B74"/>
      <c r="C74">
        <v>2024</v>
      </c>
      <c r="D74" s="27">
        <v>45457</v>
      </c>
      <c r="E74" t="s">
        <v>320</v>
      </c>
      <c r="F74" s="18">
        <v>1</v>
      </c>
      <c r="G74" t="s">
        <v>105</v>
      </c>
      <c r="H74"/>
      <c r="I74" t="s">
        <v>55</v>
      </c>
      <c r="J74"/>
      <c r="K74" t="s">
        <v>75</v>
      </c>
      <c r="L74"/>
      <c r="M74" t="s">
        <v>101</v>
      </c>
      <c r="N74" t="s">
        <v>34</v>
      </c>
      <c r="O74" s="19" t="s">
        <v>452</v>
      </c>
      <c r="P74"/>
      <c r="Q74"/>
      <c r="R74" t="s">
        <v>673</v>
      </c>
      <c r="S74"/>
      <c r="T74"/>
      <c r="U74"/>
      <c r="V74" t="s">
        <v>93</v>
      </c>
      <c r="W74" s="20">
        <v>150000</v>
      </c>
      <c r="X74" s="20">
        <v>8100</v>
      </c>
      <c r="Y74" s="20">
        <v>6900</v>
      </c>
      <c r="Z74" s="20">
        <f t="shared" si="2"/>
        <v>15000</v>
      </c>
      <c r="AA74" s="20">
        <f t="shared" si="3"/>
        <v>450</v>
      </c>
      <c r="AB74"/>
      <c r="AC74" s="20"/>
      <c r="AD74" s="21">
        <v>45505</v>
      </c>
      <c r="AE74" s="20" t="s">
        <v>97</v>
      </c>
      <c r="AF74" s="20" t="s">
        <v>97</v>
      </c>
      <c r="AG74" s="22">
        <v>8320</v>
      </c>
      <c r="AH74" s="19">
        <v>45612</v>
      </c>
      <c r="AI74"/>
      <c r="AJ74" t="s">
        <v>193</v>
      </c>
      <c r="AK74" s="23"/>
      <c r="AL74" s="20"/>
      <c r="AM74"/>
      <c r="AN74" t="s">
        <v>674</v>
      </c>
      <c r="AO74" t="s">
        <v>675</v>
      </c>
      <c r="AP74" s="3">
        <f>VLOOKUP(E74, 'Tabela Auxiliar'!A:B, 2, FALSE)</f>
        <v>6</v>
      </c>
    </row>
    <row r="75" spans="1:42" ht="14.4" x14ac:dyDescent="0.3">
      <c r="A75">
        <v>403323</v>
      </c>
      <c r="B75"/>
      <c r="C75">
        <v>2024</v>
      </c>
      <c r="D75" s="27">
        <v>45457</v>
      </c>
      <c r="E75" t="s">
        <v>320</v>
      </c>
      <c r="F75" s="18">
        <v>1</v>
      </c>
      <c r="G75" t="s">
        <v>105</v>
      </c>
      <c r="H75"/>
      <c r="I75" t="s">
        <v>349</v>
      </c>
      <c r="J75"/>
      <c r="K75" t="s">
        <v>384</v>
      </c>
      <c r="L75"/>
      <c r="M75" t="s">
        <v>259</v>
      </c>
      <c r="N75" t="s">
        <v>34</v>
      </c>
      <c r="O75" s="19" t="s">
        <v>35</v>
      </c>
      <c r="P75" t="s">
        <v>676</v>
      </c>
      <c r="Q75"/>
      <c r="R75" t="s">
        <v>677</v>
      </c>
      <c r="S75"/>
      <c r="T75"/>
      <c r="U75"/>
      <c r="V75" t="s">
        <v>93</v>
      </c>
      <c r="W75" s="20">
        <v>280000</v>
      </c>
      <c r="X75" s="20">
        <v>8100</v>
      </c>
      <c r="Y75" s="20">
        <v>6900</v>
      </c>
      <c r="Z75" s="20">
        <f t="shared" si="2"/>
        <v>15000</v>
      </c>
      <c r="AA75" s="20">
        <f t="shared" si="3"/>
        <v>840</v>
      </c>
      <c r="AB75"/>
      <c r="AC75" s="21">
        <v>45536</v>
      </c>
      <c r="AD75" s="21">
        <v>45474</v>
      </c>
      <c r="AE75" s="20" t="s">
        <v>97</v>
      </c>
      <c r="AF75" s="20" t="s">
        <v>97</v>
      </c>
      <c r="AG75" s="22">
        <v>29250</v>
      </c>
      <c r="AH75" s="19">
        <v>45614</v>
      </c>
      <c r="AI75"/>
      <c r="AJ75" t="s">
        <v>382</v>
      </c>
      <c r="AK75" s="23">
        <v>202400000000122</v>
      </c>
      <c r="AL75" s="20"/>
      <c r="AM75"/>
      <c r="AN75" t="s">
        <v>678</v>
      </c>
      <c r="AO75" t="s">
        <v>679</v>
      </c>
      <c r="AP75" s="3">
        <f>VLOOKUP(E75, 'Tabela Auxiliar'!A:B, 2, FALSE)</f>
        <v>6</v>
      </c>
    </row>
    <row r="76" spans="1:42" ht="14.4" x14ac:dyDescent="0.3">
      <c r="A76">
        <v>403163</v>
      </c>
      <c r="B76"/>
      <c r="C76">
        <v>2024</v>
      </c>
      <c r="D76" s="27">
        <v>45457</v>
      </c>
      <c r="E76" t="s">
        <v>320</v>
      </c>
      <c r="F76" s="18">
        <v>1</v>
      </c>
      <c r="G76" t="s">
        <v>103</v>
      </c>
      <c r="H76"/>
      <c r="I76" t="s">
        <v>53</v>
      </c>
      <c r="J76"/>
      <c r="K76" t="s">
        <v>680</v>
      </c>
      <c r="L76"/>
      <c r="M76"/>
      <c r="N76" t="s">
        <v>34</v>
      </c>
      <c r="O76" s="19" t="s">
        <v>35</v>
      </c>
      <c r="P76" t="s">
        <v>681</v>
      </c>
      <c r="Q76"/>
      <c r="R76" t="s">
        <v>682</v>
      </c>
      <c r="S76"/>
      <c r="T76"/>
      <c r="U76"/>
      <c r="V76" t="s">
        <v>93</v>
      </c>
      <c r="W76" s="20">
        <v>510000</v>
      </c>
      <c r="X76" s="20">
        <v>17850</v>
      </c>
      <c r="Y76" s="20">
        <v>12750</v>
      </c>
      <c r="Z76" s="20">
        <f t="shared" si="2"/>
        <v>30600</v>
      </c>
      <c r="AA76" s="20">
        <f t="shared" si="3"/>
        <v>1530</v>
      </c>
      <c r="AB76"/>
      <c r="AC76" s="21">
        <v>45444</v>
      </c>
      <c r="AD76" s="21">
        <v>45444</v>
      </c>
      <c r="AE76" s="20" t="s">
        <v>97</v>
      </c>
      <c r="AF76" s="20" t="s">
        <v>97</v>
      </c>
      <c r="AG76" s="22">
        <v>11462.92</v>
      </c>
      <c r="AH76" s="19">
        <v>45631</v>
      </c>
      <c r="AI76"/>
      <c r="AJ76" t="s">
        <v>382</v>
      </c>
      <c r="AK76" s="23">
        <v>202400000000047</v>
      </c>
      <c r="AL76" s="20" t="s">
        <v>683</v>
      </c>
      <c r="AM76"/>
      <c r="AN76" t="s">
        <v>684</v>
      </c>
      <c r="AO76" t="s">
        <v>685</v>
      </c>
      <c r="AP76" s="3">
        <f>VLOOKUP(E76, 'Tabela Auxiliar'!A:B, 2, FALSE)</f>
        <v>6</v>
      </c>
    </row>
    <row r="77" spans="1:42" ht="14.4" x14ac:dyDescent="0.3">
      <c r="A77">
        <v>403357</v>
      </c>
      <c r="B77"/>
      <c r="C77">
        <v>2024</v>
      </c>
      <c r="D77" s="27">
        <v>45460</v>
      </c>
      <c r="E77" t="s">
        <v>320</v>
      </c>
      <c r="F77" s="18">
        <v>1</v>
      </c>
      <c r="G77" t="s">
        <v>105</v>
      </c>
      <c r="H77"/>
      <c r="I77" t="s">
        <v>105</v>
      </c>
      <c r="J77"/>
      <c r="K77" t="s">
        <v>62</v>
      </c>
      <c r="L77"/>
      <c r="M77" t="s">
        <v>103</v>
      </c>
      <c r="N77" t="s">
        <v>34</v>
      </c>
      <c r="O77" s="19" t="s">
        <v>35</v>
      </c>
      <c r="P77" t="s">
        <v>686</v>
      </c>
      <c r="Q77"/>
      <c r="R77" t="s">
        <v>687</v>
      </c>
      <c r="S77"/>
      <c r="T77"/>
      <c r="U77"/>
      <c r="V77" t="s">
        <v>93</v>
      </c>
      <c r="W77" s="20">
        <v>410000</v>
      </c>
      <c r="X77" s="20">
        <v>11070</v>
      </c>
      <c r="Y77" s="20">
        <v>9430</v>
      </c>
      <c r="Z77" s="20">
        <f t="shared" si="2"/>
        <v>20500</v>
      </c>
      <c r="AA77" s="20">
        <f t="shared" si="3"/>
        <v>1230</v>
      </c>
      <c r="AB77"/>
      <c r="AC77" s="21">
        <v>45566</v>
      </c>
      <c r="AD77" s="21">
        <v>45505</v>
      </c>
      <c r="AE77" s="20" t="s">
        <v>97</v>
      </c>
      <c r="AF77" s="20" t="s">
        <v>97</v>
      </c>
      <c r="AG77" s="22">
        <v>34580</v>
      </c>
      <c r="AH77" s="19">
        <v>45673</v>
      </c>
      <c r="AI77"/>
      <c r="AJ77" s="23" t="s">
        <v>382</v>
      </c>
      <c r="AK77" s="23">
        <v>202400000000136</v>
      </c>
      <c r="AL77" s="20"/>
      <c r="AM77"/>
      <c r="AN77" t="s">
        <v>688</v>
      </c>
      <c r="AO77" t="s">
        <v>689</v>
      </c>
      <c r="AP77" s="3">
        <f>VLOOKUP(E77, 'Tabela Auxiliar'!A:B, 2, FALSE)</f>
        <v>6</v>
      </c>
    </row>
    <row r="78" spans="1:42" ht="14.4" x14ac:dyDescent="0.3">
      <c r="A78">
        <v>403420</v>
      </c>
      <c r="B78"/>
      <c r="C78">
        <v>2024</v>
      </c>
      <c r="D78" s="27">
        <v>45461</v>
      </c>
      <c r="E78" t="s">
        <v>320</v>
      </c>
      <c r="F78" s="18">
        <v>1</v>
      </c>
      <c r="G78" t="s">
        <v>105</v>
      </c>
      <c r="H78"/>
      <c r="I78" t="s">
        <v>690</v>
      </c>
      <c r="J78"/>
      <c r="K78" t="s">
        <v>691</v>
      </c>
      <c r="L78"/>
      <c r="M78" t="s">
        <v>259</v>
      </c>
      <c r="N78" t="s">
        <v>34</v>
      </c>
      <c r="O78" s="19" t="s">
        <v>35</v>
      </c>
      <c r="P78" t="s">
        <v>692</v>
      </c>
      <c r="Q78"/>
      <c r="R78" t="s">
        <v>693</v>
      </c>
      <c r="S78"/>
      <c r="T78"/>
      <c r="U78"/>
      <c r="V78" t="s">
        <v>93</v>
      </c>
      <c r="W78" s="20">
        <v>550000</v>
      </c>
      <c r="X78" s="20">
        <v>14850</v>
      </c>
      <c r="Y78" s="20">
        <v>12650</v>
      </c>
      <c r="Z78" s="20">
        <f t="shared" si="2"/>
        <v>27500</v>
      </c>
      <c r="AA78" s="20">
        <f t="shared" si="3"/>
        <v>1650</v>
      </c>
      <c r="AB78"/>
      <c r="AC78" s="21">
        <v>45474</v>
      </c>
      <c r="AD78" s="21">
        <v>45444</v>
      </c>
      <c r="AE78" s="20" t="s">
        <v>97</v>
      </c>
      <c r="AF78" s="20" t="s">
        <v>97</v>
      </c>
      <c r="AG78" s="22">
        <v>6750</v>
      </c>
      <c r="AH78" s="19">
        <v>45636</v>
      </c>
      <c r="AI78"/>
      <c r="AJ78" t="s">
        <v>382</v>
      </c>
      <c r="AK78" s="23">
        <v>202400000000066</v>
      </c>
      <c r="AL78" s="20" t="s">
        <v>485</v>
      </c>
      <c r="AM78"/>
      <c r="AN78" t="s">
        <v>694</v>
      </c>
      <c r="AO78" t="s">
        <v>695</v>
      </c>
      <c r="AP78" s="3">
        <f>VLOOKUP(E78, 'Tabela Auxiliar'!A:B, 2, FALSE)</f>
        <v>6</v>
      </c>
    </row>
    <row r="79" spans="1:42" ht="14.4" x14ac:dyDescent="0.3">
      <c r="A79">
        <v>403541</v>
      </c>
      <c r="B79"/>
      <c r="C79">
        <v>2024</v>
      </c>
      <c r="D79" s="29">
        <v>45461</v>
      </c>
      <c r="E79" t="s">
        <v>320</v>
      </c>
      <c r="F79" s="30">
        <v>0.5</v>
      </c>
      <c r="G79" t="s">
        <v>364</v>
      </c>
      <c r="H79"/>
      <c r="I79" t="s">
        <v>68</v>
      </c>
      <c r="J79"/>
      <c r="K79" t="s">
        <v>696</v>
      </c>
      <c r="L79"/>
      <c r="M79"/>
      <c r="N79" t="s">
        <v>34</v>
      </c>
      <c r="O79" s="19" t="s">
        <v>35</v>
      </c>
      <c r="P79" t="s">
        <v>697</v>
      </c>
      <c r="Q79"/>
      <c r="R79" t="s">
        <v>698</v>
      </c>
      <c r="S79"/>
      <c r="T79"/>
      <c r="U79"/>
      <c r="V79" t="s">
        <v>93</v>
      </c>
      <c r="W79" s="20">
        <v>95000</v>
      </c>
      <c r="X79" s="20">
        <v>8100</v>
      </c>
      <c r="Y79" s="20">
        <v>6900</v>
      </c>
      <c r="Z79" s="20">
        <f t="shared" si="2"/>
        <v>15000</v>
      </c>
      <c r="AA79" s="20">
        <f t="shared" si="3"/>
        <v>285</v>
      </c>
      <c r="AB79"/>
      <c r="AC79" s="21">
        <v>45444</v>
      </c>
      <c r="AD79" s="21">
        <v>45444</v>
      </c>
      <c r="AE79" s="20" t="s">
        <v>97</v>
      </c>
      <c r="AF79" s="20" t="s">
        <v>97</v>
      </c>
      <c r="AG79" s="22">
        <v>14876</v>
      </c>
      <c r="AH79" s="19">
        <v>45678</v>
      </c>
      <c r="AI79"/>
      <c r="AJ79" t="s">
        <v>382</v>
      </c>
      <c r="AK79" s="23">
        <v>202400000000049</v>
      </c>
      <c r="AL79" s="20" t="s">
        <v>699</v>
      </c>
      <c r="AM79"/>
      <c r="AN79" t="s">
        <v>700</v>
      </c>
      <c r="AO79" t="s">
        <v>701</v>
      </c>
      <c r="AP79" s="3">
        <f>VLOOKUP(E79, 'Tabela Auxiliar'!A:B, 2, FALSE)</f>
        <v>6</v>
      </c>
    </row>
    <row r="80" spans="1:42" ht="14.4" x14ac:dyDescent="0.3">
      <c r="A80">
        <v>403541</v>
      </c>
      <c r="B80"/>
      <c r="C80">
        <v>2024</v>
      </c>
      <c r="D80" s="29">
        <v>45461</v>
      </c>
      <c r="E80" t="s">
        <v>320</v>
      </c>
      <c r="F80" s="30">
        <v>0.5</v>
      </c>
      <c r="G80" t="s">
        <v>101</v>
      </c>
      <c r="H80"/>
      <c r="I80" t="s">
        <v>702</v>
      </c>
      <c r="J80"/>
      <c r="K80" t="s">
        <v>696</v>
      </c>
      <c r="L80"/>
      <c r="M80"/>
      <c r="N80" t="s">
        <v>34</v>
      </c>
      <c r="O80" s="19" t="s">
        <v>35</v>
      </c>
      <c r="P80" t="s">
        <v>697</v>
      </c>
      <c r="Q80"/>
      <c r="R80" t="s">
        <v>698</v>
      </c>
      <c r="S80"/>
      <c r="T80"/>
      <c r="U80"/>
      <c r="V80" t="s">
        <v>93</v>
      </c>
      <c r="W80" s="20">
        <v>95000</v>
      </c>
      <c r="X80" s="20"/>
      <c r="Y80" s="20"/>
      <c r="Z80" s="20">
        <f t="shared" si="2"/>
        <v>0</v>
      </c>
      <c r="AA80" s="20">
        <f t="shared" si="3"/>
        <v>285</v>
      </c>
      <c r="AB80"/>
      <c r="AC80" s="20"/>
      <c r="AD80" s="21">
        <v>45444</v>
      </c>
      <c r="AE80" s="20" t="s">
        <v>97</v>
      </c>
      <c r="AF80" s="20" t="s">
        <v>97</v>
      </c>
      <c r="AG80" s="22">
        <v>13200</v>
      </c>
      <c r="AH80" s="19">
        <v>45622</v>
      </c>
      <c r="AI80"/>
      <c r="AJ80" t="s">
        <v>382</v>
      </c>
      <c r="AK80" s="23">
        <v>202400000000049</v>
      </c>
      <c r="AL80" s="20" t="s">
        <v>699</v>
      </c>
      <c r="AM80"/>
      <c r="AN80" t="s">
        <v>700</v>
      </c>
      <c r="AO80" t="s">
        <v>701</v>
      </c>
      <c r="AP80" s="3">
        <f>VLOOKUP(E80, 'Tabela Auxiliar'!A:B, 2, FALSE)</f>
        <v>6</v>
      </c>
    </row>
    <row r="81" spans="1:42" ht="14.4" x14ac:dyDescent="0.3">
      <c r="A81">
        <v>403685</v>
      </c>
      <c r="B81"/>
      <c r="C81">
        <v>2024</v>
      </c>
      <c r="D81" s="27">
        <v>45463</v>
      </c>
      <c r="E81" t="s">
        <v>320</v>
      </c>
      <c r="F81" s="18">
        <v>1</v>
      </c>
      <c r="G81" t="s">
        <v>473</v>
      </c>
      <c r="H81"/>
      <c r="I81" t="s">
        <v>703</v>
      </c>
      <c r="J81"/>
      <c r="K81" t="s">
        <v>82</v>
      </c>
      <c r="L81"/>
      <c r="M81" t="s">
        <v>107</v>
      </c>
      <c r="N81" t="s">
        <v>34</v>
      </c>
      <c r="O81" s="19" t="s">
        <v>35</v>
      </c>
      <c r="P81" t="s">
        <v>704</v>
      </c>
      <c r="Q81"/>
      <c r="R81" t="s">
        <v>705</v>
      </c>
      <c r="S81"/>
      <c r="T81"/>
      <c r="U81"/>
      <c r="V81" t="s">
        <v>93</v>
      </c>
      <c r="W81" s="20">
        <v>150000</v>
      </c>
      <c r="X81" s="20">
        <v>8100</v>
      </c>
      <c r="Y81" s="20">
        <v>6900</v>
      </c>
      <c r="Z81" s="20">
        <f t="shared" si="2"/>
        <v>15000</v>
      </c>
      <c r="AA81" s="20">
        <f t="shared" si="3"/>
        <v>450</v>
      </c>
      <c r="AB81"/>
      <c r="AC81" s="21">
        <v>45474</v>
      </c>
      <c r="AD81" s="21">
        <v>45444</v>
      </c>
      <c r="AE81" s="20" t="s">
        <v>40</v>
      </c>
      <c r="AF81" s="20" t="s">
        <v>40</v>
      </c>
      <c r="AG81" s="22"/>
      <c r="AH81" s="19"/>
      <c r="AI81"/>
      <c r="AJ81" t="s">
        <v>382</v>
      </c>
      <c r="AK81" s="23">
        <v>202400000000062</v>
      </c>
      <c r="AL81" s="20" t="s">
        <v>706</v>
      </c>
      <c r="AM81"/>
      <c r="AN81" t="s">
        <v>707</v>
      </c>
      <c r="AO81" t="s">
        <v>708</v>
      </c>
      <c r="AP81" s="3">
        <f>VLOOKUP(E81, 'Tabela Auxiliar'!A:B, 2, FALSE)</f>
        <v>6</v>
      </c>
    </row>
    <row r="82" spans="1:42" ht="14.4" x14ac:dyDescent="0.3">
      <c r="A82">
        <v>403792</v>
      </c>
      <c r="B82"/>
      <c r="C82">
        <v>2024</v>
      </c>
      <c r="D82" s="27">
        <v>45464</v>
      </c>
      <c r="E82" t="s">
        <v>320</v>
      </c>
      <c r="F82" s="18">
        <v>1</v>
      </c>
      <c r="G82" t="s">
        <v>106</v>
      </c>
      <c r="H82"/>
      <c r="I82" t="s">
        <v>57</v>
      </c>
      <c r="J82"/>
      <c r="K82" t="s">
        <v>709</v>
      </c>
      <c r="L82"/>
      <c r="M82" t="s">
        <v>327</v>
      </c>
      <c r="N82" t="s">
        <v>34</v>
      </c>
      <c r="O82" s="19" t="s">
        <v>35</v>
      </c>
      <c r="P82"/>
      <c r="Q82"/>
      <c r="R82" t="s">
        <v>710</v>
      </c>
      <c r="S82"/>
      <c r="T82"/>
      <c r="U82"/>
      <c r="V82" t="s">
        <v>94</v>
      </c>
      <c r="W82" s="20">
        <v>350000</v>
      </c>
      <c r="X82" s="20">
        <v>9450</v>
      </c>
      <c r="Y82" s="20">
        <v>8050</v>
      </c>
      <c r="Z82" s="20">
        <f t="shared" si="2"/>
        <v>17500</v>
      </c>
      <c r="AA82" s="20">
        <f t="shared" si="3"/>
        <v>1050</v>
      </c>
      <c r="AB82"/>
      <c r="AC82" s="21">
        <v>45474</v>
      </c>
      <c r="AD82" s="21">
        <v>45474</v>
      </c>
      <c r="AE82" s="20" t="s">
        <v>97</v>
      </c>
      <c r="AF82" s="20" t="s">
        <v>97</v>
      </c>
      <c r="AG82" s="22">
        <v>15300</v>
      </c>
      <c r="AH82" s="19">
        <v>45637</v>
      </c>
      <c r="AI82"/>
      <c r="AJ82" t="s">
        <v>382</v>
      </c>
      <c r="AK82" s="23">
        <v>202400000000070</v>
      </c>
      <c r="AL82" s="20"/>
      <c r="AM82"/>
      <c r="AN82" t="s">
        <v>711</v>
      </c>
      <c r="AO82" t="s">
        <v>712</v>
      </c>
      <c r="AP82" s="3">
        <f>VLOOKUP(E82, 'Tabela Auxiliar'!A:B, 2, FALSE)</f>
        <v>6</v>
      </c>
    </row>
    <row r="83" spans="1:42" ht="14.4" x14ac:dyDescent="0.3">
      <c r="A83">
        <v>404062</v>
      </c>
      <c r="B83"/>
      <c r="C83">
        <v>2024</v>
      </c>
      <c r="D83" s="27">
        <v>45468</v>
      </c>
      <c r="E83" t="s">
        <v>320</v>
      </c>
      <c r="F83" s="18">
        <v>1</v>
      </c>
      <c r="G83" t="s">
        <v>629</v>
      </c>
      <c r="H83"/>
      <c r="I83" t="s">
        <v>89</v>
      </c>
      <c r="J83"/>
      <c r="K83" t="s">
        <v>713</v>
      </c>
      <c r="L83"/>
      <c r="M83" t="s">
        <v>102</v>
      </c>
      <c r="N83" t="s">
        <v>34</v>
      </c>
      <c r="O83" s="19" t="s">
        <v>35</v>
      </c>
      <c r="P83" t="s">
        <v>402</v>
      </c>
      <c r="Q83"/>
      <c r="R83" t="s">
        <v>714</v>
      </c>
      <c r="S83"/>
      <c r="T83"/>
      <c r="U83"/>
      <c r="V83" t="s">
        <v>94</v>
      </c>
      <c r="W83" s="20">
        <v>430000</v>
      </c>
      <c r="X83" s="20">
        <v>11610</v>
      </c>
      <c r="Y83" s="20">
        <v>9890</v>
      </c>
      <c r="Z83" s="20">
        <f t="shared" si="2"/>
        <v>21500</v>
      </c>
      <c r="AA83" s="20">
        <f t="shared" si="3"/>
        <v>1290</v>
      </c>
      <c r="AB83"/>
      <c r="AC83" s="21">
        <v>45627</v>
      </c>
      <c r="AD83" s="21">
        <v>45627</v>
      </c>
      <c r="AE83" s="20" t="s">
        <v>97</v>
      </c>
      <c r="AF83" s="20" t="s">
        <v>97</v>
      </c>
      <c r="AG83" s="22">
        <v>7040</v>
      </c>
      <c r="AH83" s="19">
        <v>45622</v>
      </c>
      <c r="AI83"/>
      <c r="AJ83" t="s">
        <v>382</v>
      </c>
      <c r="AK83" s="23">
        <v>202400000000183</v>
      </c>
      <c r="AL83" s="20"/>
      <c r="AM83"/>
      <c r="AN83" t="s">
        <v>715</v>
      </c>
      <c r="AO83" t="s">
        <v>716</v>
      </c>
      <c r="AP83" s="3">
        <f>VLOOKUP(E83, 'Tabela Auxiliar'!A:B, 2, FALSE)</f>
        <v>6</v>
      </c>
    </row>
    <row r="84" spans="1:42" ht="14.4" x14ac:dyDescent="0.3">
      <c r="A84">
        <v>403675</v>
      </c>
      <c r="B84"/>
      <c r="C84">
        <v>2024</v>
      </c>
      <c r="D84" s="27">
        <v>45468</v>
      </c>
      <c r="E84" t="s">
        <v>320</v>
      </c>
      <c r="F84" s="18">
        <v>1</v>
      </c>
      <c r="G84" t="s">
        <v>245</v>
      </c>
      <c r="H84"/>
      <c r="I84" t="s">
        <v>245</v>
      </c>
      <c r="J84"/>
      <c r="K84" t="s">
        <v>717</v>
      </c>
      <c r="L84"/>
      <c r="M84"/>
      <c r="N84" t="s">
        <v>34</v>
      </c>
      <c r="O84" s="19" t="s">
        <v>35</v>
      </c>
      <c r="P84" t="s">
        <v>718</v>
      </c>
      <c r="Q84"/>
      <c r="R84" t="s">
        <v>719</v>
      </c>
      <c r="S84"/>
      <c r="T84"/>
      <c r="U84"/>
      <c r="V84" t="s">
        <v>93</v>
      </c>
      <c r="W84" s="20">
        <v>1500000</v>
      </c>
      <c r="X84" s="20">
        <v>40500</v>
      </c>
      <c r="Y84" s="20">
        <v>34500</v>
      </c>
      <c r="Z84" s="20">
        <f t="shared" si="2"/>
        <v>75000</v>
      </c>
      <c r="AA84" s="20">
        <f t="shared" si="3"/>
        <v>4500</v>
      </c>
      <c r="AB84"/>
      <c r="AC84" s="21">
        <v>45505</v>
      </c>
      <c r="AD84" s="21">
        <v>45474</v>
      </c>
      <c r="AE84" s="20" t="s">
        <v>40</v>
      </c>
      <c r="AF84" s="20" t="s">
        <v>40</v>
      </c>
      <c r="AG84" s="22"/>
      <c r="AH84" s="19"/>
      <c r="AI84"/>
      <c r="AJ84" t="s">
        <v>382</v>
      </c>
      <c r="AK84" s="23" t="s">
        <v>720</v>
      </c>
      <c r="AL84" s="20" t="s">
        <v>721</v>
      </c>
      <c r="AM84"/>
      <c r="AN84" t="s">
        <v>722</v>
      </c>
      <c r="AO84" t="s">
        <v>723</v>
      </c>
      <c r="AP84" s="3">
        <f>VLOOKUP(E84, 'Tabela Auxiliar'!A:B, 2, FALSE)</f>
        <v>6</v>
      </c>
    </row>
    <row r="85" spans="1:42" ht="14.4" x14ac:dyDescent="0.3">
      <c r="A85">
        <v>403137</v>
      </c>
      <c r="B85"/>
      <c r="C85">
        <v>2024</v>
      </c>
      <c r="D85" s="27">
        <v>45468</v>
      </c>
      <c r="E85" t="s">
        <v>320</v>
      </c>
      <c r="F85" s="18">
        <v>1</v>
      </c>
      <c r="G85" t="s">
        <v>106</v>
      </c>
      <c r="H85"/>
      <c r="I85" t="s">
        <v>437</v>
      </c>
      <c r="J85"/>
      <c r="K85" t="s">
        <v>608</v>
      </c>
      <c r="L85"/>
      <c r="M85"/>
      <c r="N85" t="s">
        <v>34</v>
      </c>
      <c r="O85" s="19" t="s">
        <v>35</v>
      </c>
      <c r="P85"/>
      <c r="Q85"/>
      <c r="R85" t="s">
        <v>724</v>
      </c>
      <c r="S85"/>
      <c r="T85"/>
      <c r="U85"/>
      <c r="V85" t="s">
        <v>94</v>
      </c>
      <c r="W85" s="20">
        <v>290000</v>
      </c>
      <c r="X85" s="20">
        <v>8100</v>
      </c>
      <c r="Y85" s="20">
        <v>6900</v>
      </c>
      <c r="Z85" s="20">
        <f t="shared" si="2"/>
        <v>15000</v>
      </c>
      <c r="AA85" s="20">
        <f t="shared" si="3"/>
        <v>870</v>
      </c>
      <c r="AB85"/>
      <c r="AC85" s="21">
        <v>45505</v>
      </c>
      <c r="AD85" s="21">
        <v>45505</v>
      </c>
      <c r="AE85" s="20" t="s">
        <v>40</v>
      </c>
      <c r="AF85" s="20" t="s">
        <v>40</v>
      </c>
      <c r="AG85" s="22"/>
      <c r="AH85" s="19"/>
      <c r="AI85"/>
      <c r="AJ85" t="s">
        <v>382</v>
      </c>
      <c r="AK85" s="23" t="s">
        <v>725</v>
      </c>
      <c r="AL85" s="20" t="s">
        <v>726</v>
      </c>
      <c r="AM85"/>
      <c r="AN85" t="s">
        <v>727</v>
      </c>
      <c r="AO85" t="s">
        <v>728</v>
      </c>
      <c r="AP85" s="3">
        <f>VLOOKUP(E85, 'Tabela Auxiliar'!A:B, 2, FALSE)</f>
        <v>6</v>
      </c>
    </row>
    <row r="86" spans="1:42" ht="14.4" x14ac:dyDescent="0.3">
      <c r="A86">
        <v>404048</v>
      </c>
      <c r="B86"/>
      <c r="C86">
        <v>2024</v>
      </c>
      <c r="D86" s="27">
        <v>45468</v>
      </c>
      <c r="E86" t="s">
        <v>320</v>
      </c>
      <c r="F86" s="18">
        <v>1</v>
      </c>
      <c r="G86" t="s">
        <v>107</v>
      </c>
      <c r="H86"/>
      <c r="I86" t="s">
        <v>71</v>
      </c>
      <c r="J86"/>
      <c r="K86" t="s">
        <v>71</v>
      </c>
      <c r="L86"/>
      <c r="M86" t="s">
        <v>107</v>
      </c>
      <c r="N86" t="s">
        <v>34</v>
      </c>
      <c r="O86" s="19" t="s">
        <v>35</v>
      </c>
      <c r="P86" t="s">
        <v>729</v>
      </c>
      <c r="Q86"/>
      <c r="R86" t="s">
        <v>730</v>
      </c>
      <c r="S86"/>
      <c r="T86"/>
      <c r="U86"/>
      <c r="V86" t="s">
        <v>93</v>
      </c>
      <c r="W86" s="20">
        <v>70000</v>
      </c>
      <c r="X86" s="20">
        <v>5666.67</v>
      </c>
      <c r="Y86" s="20">
        <v>4333.33</v>
      </c>
      <c r="Z86" s="20">
        <f t="shared" si="2"/>
        <v>10000</v>
      </c>
      <c r="AA86" s="20">
        <f t="shared" si="3"/>
        <v>210</v>
      </c>
      <c r="AB86"/>
      <c r="AC86" s="21">
        <v>45474</v>
      </c>
      <c r="AD86" s="21">
        <v>45444</v>
      </c>
      <c r="AE86" s="20" t="s">
        <v>40</v>
      </c>
      <c r="AF86" s="20" t="s">
        <v>40</v>
      </c>
      <c r="AG86" s="22"/>
      <c r="AH86" s="19"/>
      <c r="AI86"/>
      <c r="AJ86" t="s">
        <v>382</v>
      </c>
      <c r="AK86" s="23">
        <v>202400000000071</v>
      </c>
      <c r="AL86" s="20"/>
      <c r="AM86"/>
      <c r="AN86" t="s">
        <v>731</v>
      </c>
      <c r="AO86" t="s">
        <v>732</v>
      </c>
      <c r="AP86" s="3">
        <f>VLOOKUP(E86, 'Tabela Auxiliar'!A:B, 2, FALSE)</f>
        <v>6</v>
      </c>
    </row>
    <row r="87" spans="1:42" ht="14.4" x14ac:dyDescent="0.3">
      <c r="A87">
        <v>404098</v>
      </c>
      <c r="B87"/>
      <c r="C87">
        <v>2024</v>
      </c>
      <c r="D87" s="27">
        <v>45468</v>
      </c>
      <c r="E87" t="s">
        <v>320</v>
      </c>
      <c r="F87" s="18">
        <v>1</v>
      </c>
      <c r="G87" t="s">
        <v>100</v>
      </c>
      <c r="H87"/>
      <c r="I87" t="s">
        <v>733</v>
      </c>
      <c r="J87"/>
      <c r="K87" t="s">
        <v>733</v>
      </c>
      <c r="L87"/>
      <c r="M87"/>
      <c r="N87" t="s">
        <v>34</v>
      </c>
      <c r="O87" s="19" t="s">
        <v>35</v>
      </c>
      <c r="P87" t="s">
        <v>734</v>
      </c>
      <c r="Q87"/>
      <c r="R87" t="s">
        <v>735</v>
      </c>
      <c r="S87"/>
      <c r="T87"/>
      <c r="U87"/>
      <c r="V87" t="s">
        <v>93</v>
      </c>
      <c r="W87" s="20">
        <v>485000</v>
      </c>
      <c r="X87" s="20">
        <v>16975</v>
      </c>
      <c r="Y87" s="20">
        <v>12125</v>
      </c>
      <c r="Z87" s="20">
        <f t="shared" si="2"/>
        <v>29100</v>
      </c>
      <c r="AA87" s="20">
        <f t="shared" si="3"/>
        <v>1455</v>
      </c>
      <c r="AB87"/>
      <c r="AC87" s="21">
        <v>45474</v>
      </c>
      <c r="AD87" s="21">
        <v>45474</v>
      </c>
      <c r="AE87" s="20" t="s">
        <v>97</v>
      </c>
      <c r="AF87" s="20" t="s">
        <v>97</v>
      </c>
      <c r="AG87" s="22">
        <v>8550</v>
      </c>
      <c r="AH87" s="19">
        <v>45628</v>
      </c>
      <c r="AI87"/>
      <c r="AJ87" t="s">
        <v>382</v>
      </c>
      <c r="AK87" s="23">
        <v>202400000000072</v>
      </c>
      <c r="AL87" s="20"/>
      <c r="AM87"/>
      <c r="AN87" t="s">
        <v>736</v>
      </c>
      <c r="AO87" t="s">
        <v>737</v>
      </c>
      <c r="AP87" s="3">
        <f>VLOOKUP(E87, 'Tabela Auxiliar'!A:B, 2, FALSE)</f>
        <v>6</v>
      </c>
    </row>
    <row r="88" spans="1:42" ht="14.4" x14ac:dyDescent="0.3">
      <c r="A88">
        <v>404145</v>
      </c>
      <c r="B88"/>
      <c r="C88">
        <v>2024</v>
      </c>
      <c r="D88" s="27">
        <v>45470</v>
      </c>
      <c r="E88" t="s">
        <v>320</v>
      </c>
      <c r="F88" s="18">
        <v>1</v>
      </c>
      <c r="G88" t="s">
        <v>473</v>
      </c>
      <c r="H88"/>
      <c r="I88" t="s">
        <v>62</v>
      </c>
      <c r="J88"/>
      <c r="K88" t="s">
        <v>432</v>
      </c>
      <c r="L88"/>
      <c r="M88" t="s">
        <v>101</v>
      </c>
      <c r="N88" t="s">
        <v>34</v>
      </c>
      <c r="O88" s="19" t="s">
        <v>35</v>
      </c>
      <c r="P88"/>
      <c r="Q88"/>
      <c r="R88" t="s">
        <v>738</v>
      </c>
      <c r="S88"/>
      <c r="T88"/>
      <c r="U88"/>
      <c r="V88" t="s">
        <v>93</v>
      </c>
      <c r="W88" s="20">
        <v>430000</v>
      </c>
      <c r="X88" s="20">
        <v>14620</v>
      </c>
      <c r="Y88" s="20">
        <v>11180</v>
      </c>
      <c r="Z88" s="20">
        <f t="shared" si="2"/>
        <v>25800</v>
      </c>
      <c r="AA88" s="20">
        <f t="shared" si="3"/>
        <v>1290</v>
      </c>
      <c r="AB88"/>
      <c r="AC88" s="21">
        <v>45444</v>
      </c>
      <c r="AD88" s="21">
        <v>45474</v>
      </c>
      <c r="AE88" s="20" t="s">
        <v>97</v>
      </c>
      <c r="AF88" s="20" t="s">
        <v>97</v>
      </c>
      <c r="AG88" s="22">
        <v>9620</v>
      </c>
      <c r="AH88" s="19">
        <v>45632</v>
      </c>
      <c r="AI88"/>
      <c r="AJ88" t="s">
        <v>382</v>
      </c>
      <c r="AK88" s="23">
        <v>202400000000055</v>
      </c>
      <c r="AL88" s="20" t="s">
        <v>739</v>
      </c>
      <c r="AM88"/>
      <c r="AN88" t="s">
        <v>740</v>
      </c>
      <c r="AO88" t="s">
        <v>741</v>
      </c>
      <c r="AP88" s="3">
        <f>VLOOKUP(E88, 'Tabela Auxiliar'!A:B, 2, FALSE)</f>
        <v>6</v>
      </c>
    </row>
    <row r="89" spans="1:42" ht="14.4" x14ac:dyDescent="0.3">
      <c r="A89">
        <v>404429</v>
      </c>
      <c r="B89"/>
      <c r="C89">
        <v>2024</v>
      </c>
      <c r="D89" s="27">
        <v>45471</v>
      </c>
      <c r="E89" t="s">
        <v>320</v>
      </c>
      <c r="F89" s="18">
        <v>1</v>
      </c>
      <c r="G89" t="s">
        <v>100</v>
      </c>
      <c r="H89"/>
      <c r="I89" t="s">
        <v>742</v>
      </c>
      <c r="J89"/>
      <c r="K89" t="s">
        <v>743</v>
      </c>
      <c r="L89"/>
      <c r="M89" t="s">
        <v>101</v>
      </c>
      <c r="N89" t="s">
        <v>34</v>
      </c>
      <c r="O89" s="19" t="s">
        <v>35</v>
      </c>
      <c r="P89"/>
      <c r="Q89"/>
      <c r="R89" t="s">
        <v>744</v>
      </c>
      <c r="S89"/>
      <c r="T89"/>
      <c r="U89"/>
      <c r="V89" t="s">
        <v>93</v>
      </c>
      <c r="W89" s="20">
        <v>1150000</v>
      </c>
      <c r="X89" s="20">
        <v>31050</v>
      </c>
      <c r="Y89" s="20">
        <v>26450</v>
      </c>
      <c r="Z89" s="20">
        <f t="shared" si="2"/>
        <v>57500</v>
      </c>
      <c r="AA89" s="20">
        <f t="shared" si="3"/>
        <v>3450</v>
      </c>
      <c r="AB89"/>
      <c r="AC89" s="21">
        <v>45474</v>
      </c>
      <c r="AD89" s="21">
        <v>45474</v>
      </c>
      <c r="AE89" s="20" t="s">
        <v>97</v>
      </c>
      <c r="AF89" s="20" t="s">
        <v>97</v>
      </c>
      <c r="AG89" s="22">
        <v>7700</v>
      </c>
      <c r="AH89" s="19">
        <v>45685</v>
      </c>
      <c r="AI89"/>
      <c r="AJ89" t="s">
        <v>382</v>
      </c>
      <c r="AK89" s="23">
        <v>202400000000063</v>
      </c>
      <c r="AL89" s="20"/>
      <c r="AM89"/>
      <c r="AN89" t="s">
        <v>745</v>
      </c>
      <c r="AO89" t="s">
        <v>746</v>
      </c>
      <c r="AP89" s="3">
        <f>VLOOKUP(E89, 'Tabela Auxiliar'!A:B, 2, FALSE)</f>
        <v>6</v>
      </c>
    </row>
    <row r="90" spans="1:42" ht="14.4" x14ac:dyDescent="0.3">
      <c r="A90">
        <v>404452</v>
      </c>
      <c r="B90"/>
      <c r="C90">
        <v>2024</v>
      </c>
      <c r="D90" s="27">
        <v>45472</v>
      </c>
      <c r="E90" t="s">
        <v>320</v>
      </c>
      <c r="F90" s="18">
        <v>1</v>
      </c>
      <c r="G90" t="s">
        <v>259</v>
      </c>
      <c r="H90"/>
      <c r="I90" t="s">
        <v>747</v>
      </c>
      <c r="J90"/>
      <c r="K90" t="s">
        <v>351</v>
      </c>
      <c r="L90"/>
      <c r="M90" t="s">
        <v>100</v>
      </c>
      <c r="N90" t="s">
        <v>34</v>
      </c>
      <c r="O90" s="19" t="s">
        <v>35</v>
      </c>
      <c r="P90"/>
      <c r="Q90"/>
      <c r="R90" t="s">
        <v>748</v>
      </c>
      <c r="S90"/>
      <c r="T90"/>
      <c r="U90"/>
      <c r="V90" t="s">
        <v>93</v>
      </c>
      <c r="W90" s="20">
        <v>365000</v>
      </c>
      <c r="X90" s="20">
        <v>6970</v>
      </c>
      <c r="Y90" s="20">
        <v>8030</v>
      </c>
      <c r="Z90" s="20">
        <f t="shared" si="2"/>
        <v>15000</v>
      </c>
      <c r="AA90" s="20">
        <f t="shared" si="3"/>
        <v>1095</v>
      </c>
      <c r="AB90"/>
      <c r="AC90" s="21">
        <v>45505</v>
      </c>
      <c r="AD90" s="21">
        <v>45474</v>
      </c>
      <c r="AE90" s="20" t="s">
        <v>40</v>
      </c>
      <c r="AF90" s="20" t="s">
        <v>40</v>
      </c>
      <c r="AG90" s="22"/>
      <c r="AH90" s="19"/>
      <c r="AI90"/>
      <c r="AJ90" t="s">
        <v>382</v>
      </c>
      <c r="AK90" s="23" t="s">
        <v>749</v>
      </c>
      <c r="AL90" s="20" t="s">
        <v>750</v>
      </c>
      <c r="AM90"/>
      <c r="AN90" t="s">
        <v>751</v>
      </c>
      <c r="AO90" t="s">
        <v>752</v>
      </c>
      <c r="AP90" s="3">
        <f>VLOOKUP(E90, 'Tabela Auxiliar'!A:B, 2, FALSE)</f>
        <v>6</v>
      </c>
    </row>
    <row r="91" spans="1:42" ht="14.4" x14ac:dyDescent="0.3">
      <c r="A91">
        <v>404918</v>
      </c>
      <c r="B91"/>
      <c r="C91">
        <v>2024</v>
      </c>
      <c r="D91" s="27">
        <v>45474</v>
      </c>
      <c r="E91" t="s">
        <v>321</v>
      </c>
      <c r="F91" s="18">
        <v>1</v>
      </c>
      <c r="G91" t="s">
        <v>101</v>
      </c>
      <c r="H91"/>
      <c r="I91" t="s">
        <v>753</v>
      </c>
      <c r="J91"/>
      <c r="K91" t="s">
        <v>334</v>
      </c>
      <c r="L91"/>
      <c r="M91" t="s">
        <v>334</v>
      </c>
      <c r="N91" t="s">
        <v>90</v>
      </c>
      <c r="O91" s="19" t="s">
        <v>35</v>
      </c>
      <c r="P91" t="s">
        <v>754</v>
      </c>
      <c r="Q91"/>
      <c r="R91"/>
      <c r="S91"/>
      <c r="T91"/>
      <c r="U91"/>
      <c r="V91" t="s">
        <v>93</v>
      </c>
      <c r="W91" s="20">
        <v>517000</v>
      </c>
      <c r="X91" s="20">
        <v>11891</v>
      </c>
      <c r="Y91" s="20">
        <v>10340</v>
      </c>
      <c r="Z91" s="20">
        <f t="shared" si="2"/>
        <v>22231</v>
      </c>
      <c r="AA91" s="20">
        <f t="shared" si="3"/>
        <v>1551</v>
      </c>
      <c r="AB91"/>
      <c r="AC91" s="21">
        <v>45474</v>
      </c>
      <c r="AD91" s="21">
        <v>45474</v>
      </c>
      <c r="AE91" s="20" t="s">
        <v>40</v>
      </c>
      <c r="AF91" s="20" t="s">
        <v>40</v>
      </c>
      <c r="AG91" s="22"/>
      <c r="AH91" s="19"/>
      <c r="AI91"/>
      <c r="AJ91" t="s">
        <v>382</v>
      </c>
      <c r="AK91" s="23">
        <v>202400000000058</v>
      </c>
      <c r="AL91" s="20" t="s">
        <v>755</v>
      </c>
      <c r="AM91"/>
      <c r="AN91" t="s">
        <v>334</v>
      </c>
      <c r="AO91">
        <v>0</v>
      </c>
      <c r="AP91" s="3">
        <f>VLOOKUP(E91, 'Tabela Auxiliar'!A:B, 2, FALSE)</f>
        <v>7</v>
      </c>
    </row>
    <row r="92" spans="1:42" ht="14.4" x14ac:dyDescent="0.3">
      <c r="A92">
        <v>404908</v>
      </c>
      <c r="B92"/>
      <c r="C92">
        <v>2024</v>
      </c>
      <c r="D92" s="27">
        <v>45474</v>
      </c>
      <c r="E92" t="s">
        <v>321</v>
      </c>
      <c r="F92" s="18">
        <v>1</v>
      </c>
      <c r="G92" t="s">
        <v>100</v>
      </c>
      <c r="H92"/>
      <c r="I92" t="s">
        <v>733</v>
      </c>
      <c r="J92"/>
      <c r="K92" t="s">
        <v>733</v>
      </c>
      <c r="L92"/>
      <c r="M92"/>
      <c r="N92" t="s">
        <v>34</v>
      </c>
      <c r="O92" s="19" t="s">
        <v>35</v>
      </c>
      <c r="P92"/>
      <c r="Q92"/>
      <c r="R92" t="s">
        <v>756</v>
      </c>
      <c r="S92"/>
      <c r="T92"/>
      <c r="U92"/>
      <c r="V92" t="s">
        <v>93</v>
      </c>
      <c r="W92" s="20">
        <v>630000</v>
      </c>
      <c r="X92" s="20">
        <v>16140</v>
      </c>
      <c r="Y92" s="20">
        <v>13860</v>
      </c>
      <c r="Z92" s="20">
        <f t="shared" si="2"/>
        <v>30000</v>
      </c>
      <c r="AA92" s="20">
        <f t="shared" si="3"/>
        <v>1890</v>
      </c>
      <c r="AB92"/>
      <c r="AC92" s="21">
        <v>45505</v>
      </c>
      <c r="AD92" s="21">
        <v>45505</v>
      </c>
      <c r="AE92" s="20" t="s">
        <v>97</v>
      </c>
      <c r="AF92" s="20" t="s">
        <v>97</v>
      </c>
      <c r="AG92" s="22">
        <v>6750</v>
      </c>
      <c r="AH92" s="19">
        <v>45645</v>
      </c>
      <c r="AI92"/>
      <c r="AJ92" t="s">
        <v>382</v>
      </c>
      <c r="AK92" s="23">
        <v>202400000000088</v>
      </c>
      <c r="AL92" s="20" t="s">
        <v>757</v>
      </c>
      <c r="AM92"/>
      <c r="AN92" t="s">
        <v>737</v>
      </c>
      <c r="AO92" t="s">
        <v>758</v>
      </c>
      <c r="AP92" s="3">
        <f>VLOOKUP(E92, 'Tabela Auxiliar'!A:B, 2, FALSE)</f>
        <v>7</v>
      </c>
    </row>
    <row r="93" spans="1:42" ht="14.4" x14ac:dyDescent="0.3">
      <c r="A93">
        <v>404911</v>
      </c>
      <c r="B93"/>
      <c r="C93">
        <v>2024</v>
      </c>
      <c r="D93" s="27">
        <v>45474</v>
      </c>
      <c r="E93" t="s">
        <v>321</v>
      </c>
      <c r="F93" s="18">
        <v>1</v>
      </c>
      <c r="G93" t="s">
        <v>106</v>
      </c>
      <c r="H93"/>
      <c r="I93" t="s">
        <v>759</v>
      </c>
      <c r="J93"/>
      <c r="K93" t="s">
        <v>760</v>
      </c>
      <c r="L93"/>
      <c r="M93"/>
      <c r="N93" t="s">
        <v>34</v>
      </c>
      <c r="O93" s="19" t="s">
        <v>35</v>
      </c>
      <c r="P93"/>
      <c r="Q93"/>
      <c r="R93" t="s">
        <v>761</v>
      </c>
      <c r="S93"/>
      <c r="T93"/>
      <c r="U93"/>
      <c r="V93" t="s">
        <v>94</v>
      </c>
      <c r="W93" s="20">
        <v>430000</v>
      </c>
      <c r="X93" s="20">
        <v>11610</v>
      </c>
      <c r="Y93" s="20">
        <v>9890</v>
      </c>
      <c r="Z93" s="20">
        <f t="shared" si="2"/>
        <v>21500</v>
      </c>
      <c r="AA93" s="20">
        <f t="shared" si="3"/>
        <v>1290</v>
      </c>
      <c r="AB93"/>
      <c r="AC93" s="21">
        <v>45597</v>
      </c>
      <c r="AD93" s="21">
        <v>45597</v>
      </c>
      <c r="AE93" s="20" t="s">
        <v>97</v>
      </c>
      <c r="AF93" s="20" t="s">
        <v>97</v>
      </c>
      <c r="AG93" s="22">
        <v>7040</v>
      </c>
      <c r="AH93" s="19">
        <v>45637</v>
      </c>
      <c r="AI93"/>
      <c r="AJ93" t="s">
        <v>382</v>
      </c>
      <c r="AK93" s="23">
        <v>202400000000157</v>
      </c>
      <c r="AL93" s="20"/>
      <c r="AM93"/>
      <c r="AN93" t="s">
        <v>762</v>
      </c>
      <c r="AO93" t="s">
        <v>763</v>
      </c>
      <c r="AP93" s="3">
        <f>VLOOKUP(E93, 'Tabela Auxiliar'!A:B, 2, FALSE)</f>
        <v>7</v>
      </c>
    </row>
    <row r="94" spans="1:42" ht="14.4" x14ac:dyDescent="0.3">
      <c r="A94">
        <v>404938</v>
      </c>
      <c r="B94"/>
      <c r="C94">
        <v>2024</v>
      </c>
      <c r="D94" s="27">
        <v>45475</v>
      </c>
      <c r="E94" t="s">
        <v>321</v>
      </c>
      <c r="F94" s="18">
        <v>1</v>
      </c>
      <c r="G94" t="s">
        <v>259</v>
      </c>
      <c r="H94"/>
      <c r="I94" t="s">
        <v>764</v>
      </c>
      <c r="J94"/>
      <c r="K94" t="s">
        <v>334</v>
      </c>
      <c r="L94"/>
      <c r="M94" t="s">
        <v>334</v>
      </c>
      <c r="N94" t="s">
        <v>90</v>
      </c>
      <c r="O94" s="19" t="s">
        <v>35</v>
      </c>
      <c r="P94" t="s">
        <v>765</v>
      </c>
      <c r="Q94"/>
      <c r="R94"/>
      <c r="S94"/>
      <c r="T94"/>
      <c r="U94"/>
      <c r="V94" t="s">
        <v>93</v>
      </c>
      <c r="W94" s="20">
        <v>1250000</v>
      </c>
      <c r="X94" s="20">
        <v>28750</v>
      </c>
      <c r="Y94" s="20">
        <v>25000</v>
      </c>
      <c r="Z94" s="20">
        <f t="shared" si="2"/>
        <v>53750</v>
      </c>
      <c r="AA94" s="20">
        <f t="shared" si="3"/>
        <v>3750</v>
      </c>
      <c r="AB94"/>
      <c r="AC94" s="21">
        <v>45505</v>
      </c>
      <c r="AD94" s="21">
        <v>45505</v>
      </c>
      <c r="AE94" s="20" t="s">
        <v>40</v>
      </c>
      <c r="AF94" s="20" t="s">
        <v>40</v>
      </c>
      <c r="AG94" s="22"/>
      <c r="AH94" s="19"/>
      <c r="AI94"/>
      <c r="AJ94" t="s">
        <v>382</v>
      </c>
      <c r="AK94" s="23">
        <v>202400000000090</v>
      </c>
      <c r="AL94" s="20"/>
      <c r="AM94"/>
      <c r="AN94" t="s">
        <v>334</v>
      </c>
      <c r="AO94">
        <v>0</v>
      </c>
      <c r="AP94" s="3">
        <f>VLOOKUP(E94, 'Tabela Auxiliar'!A:B, 2, FALSE)</f>
        <v>7</v>
      </c>
    </row>
    <row r="95" spans="1:42" ht="14.4" x14ac:dyDescent="0.3">
      <c r="A95">
        <v>405141</v>
      </c>
      <c r="B95"/>
      <c r="C95">
        <v>2024</v>
      </c>
      <c r="D95" s="27">
        <v>45477</v>
      </c>
      <c r="E95" t="s">
        <v>321</v>
      </c>
      <c r="F95" s="18">
        <v>1</v>
      </c>
      <c r="G95" t="s">
        <v>629</v>
      </c>
      <c r="H95"/>
      <c r="I95" t="s">
        <v>766</v>
      </c>
      <c r="J95"/>
      <c r="K95" t="s">
        <v>334</v>
      </c>
      <c r="L95"/>
      <c r="M95" t="s">
        <v>334</v>
      </c>
      <c r="N95" t="s">
        <v>90</v>
      </c>
      <c r="O95" s="19" t="s">
        <v>35</v>
      </c>
      <c r="P95" t="s">
        <v>767</v>
      </c>
      <c r="Q95"/>
      <c r="R95"/>
      <c r="S95"/>
      <c r="T95"/>
      <c r="U95"/>
      <c r="V95" t="s">
        <v>94</v>
      </c>
      <c r="W95" s="20">
        <v>308000</v>
      </c>
      <c r="X95" s="20">
        <v>7084</v>
      </c>
      <c r="Y95" s="20">
        <v>6160</v>
      </c>
      <c r="Z95" s="20">
        <f t="shared" si="2"/>
        <v>13244</v>
      </c>
      <c r="AA95" s="20">
        <f t="shared" si="3"/>
        <v>924</v>
      </c>
      <c r="AB95"/>
      <c r="AC95" s="21">
        <v>45566</v>
      </c>
      <c r="AD95" s="21">
        <v>45566</v>
      </c>
      <c r="AE95" s="20" t="s">
        <v>97</v>
      </c>
      <c r="AF95" s="20" t="s">
        <v>97</v>
      </c>
      <c r="AG95" s="22">
        <v>7087.5</v>
      </c>
      <c r="AH95" s="19">
        <v>45644</v>
      </c>
      <c r="AI95"/>
      <c r="AJ95" t="s">
        <v>382</v>
      </c>
      <c r="AK95" s="23">
        <v>202400000000124</v>
      </c>
      <c r="AL95" s="20" t="s">
        <v>20</v>
      </c>
      <c r="AM95"/>
      <c r="AN95" t="s">
        <v>334</v>
      </c>
      <c r="AO95">
        <v>0</v>
      </c>
      <c r="AP95" s="3">
        <f>VLOOKUP(E95, 'Tabela Auxiliar'!A:B, 2, FALSE)</f>
        <v>7</v>
      </c>
    </row>
    <row r="96" spans="1:42" ht="14.4" x14ac:dyDescent="0.3">
      <c r="A96">
        <v>405147</v>
      </c>
      <c r="B96"/>
      <c r="C96">
        <v>2024</v>
      </c>
      <c r="D96" s="27">
        <v>45478</v>
      </c>
      <c r="E96" t="s">
        <v>321</v>
      </c>
      <c r="F96" s="18">
        <v>1</v>
      </c>
      <c r="G96" t="s">
        <v>100</v>
      </c>
      <c r="H96"/>
      <c r="I96" t="s">
        <v>100</v>
      </c>
      <c r="J96"/>
      <c r="K96" t="s">
        <v>100</v>
      </c>
      <c r="L96"/>
      <c r="M96" t="s">
        <v>100</v>
      </c>
      <c r="N96" t="s">
        <v>34</v>
      </c>
      <c r="O96" s="19" t="s">
        <v>35</v>
      </c>
      <c r="P96"/>
      <c r="Q96"/>
      <c r="R96" t="s">
        <v>768</v>
      </c>
      <c r="S96"/>
      <c r="T96"/>
      <c r="U96"/>
      <c r="V96" t="s">
        <v>93</v>
      </c>
      <c r="W96" s="20">
        <v>190000</v>
      </c>
      <c r="X96" s="20">
        <v>5400</v>
      </c>
      <c r="Y96" s="20">
        <v>4600</v>
      </c>
      <c r="Z96" s="20">
        <f t="shared" si="2"/>
        <v>10000</v>
      </c>
      <c r="AA96" s="20">
        <f t="shared" si="3"/>
        <v>570</v>
      </c>
      <c r="AB96"/>
      <c r="AC96" s="21">
        <v>45474</v>
      </c>
      <c r="AD96" s="21">
        <v>45474</v>
      </c>
      <c r="AE96" s="20" t="s">
        <v>97</v>
      </c>
      <c r="AF96" s="20" t="s">
        <v>97</v>
      </c>
      <c r="AG96" s="22">
        <v>21825</v>
      </c>
      <c r="AH96" s="19">
        <v>45653</v>
      </c>
      <c r="AI96"/>
      <c r="AJ96" t="s">
        <v>382</v>
      </c>
      <c r="AK96" s="23">
        <v>202400000000061</v>
      </c>
      <c r="AL96" s="20" t="s">
        <v>769</v>
      </c>
      <c r="AM96"/>
      <c r="AN96" t="s">
        <v>770</v>
      </c>
      <c r="AO96" t="s">
        <v>771</v>
      </c>
      <c r="AP96" s="3">
        <f>VLOOKUP(E96, 'Tabela Auxiliar'!A:B, 2, FALSE)</f>
        <v>7</v>
      </c>
    </row>
    <row r="97" spans="1:42" ht="14.4" x14ac:dyDescent="0.3">
      <c r="A97">
        <v>405132</v>
      </c>
      <c r="B97"/>
      <c r="C97">
        <v>2024</v>
      </c>
      <c r="D97" s="27">
        <v>45478</v>
      </c>
      <c r="E97" t="s">
        <v>321</v>
      </c>
      <c r="F97" s="18">
        <v>1</v>
      </c>
      <c r="G97" t="s">
        <v>101</v>
      </c>
      <c r="H97"/>
      <c r="I97" t="s">
        <v>753</v>
      </c>
      <c r="J97"/>
      <c r="K97" t="s">
        <v>334</v>
      </c>
      <c r="L97"/>
      <c r="M97" t="s">
        <v>334</v>
      </c>
      <c r="N97" t="s">
        <v>90</v>
      </c>
      <c r="O97" s="19" t="s">
        <v>35</v>
      </c>
      <c r="P97" t="s">
        <v>754</v>
      </c>
      <c r="Q97"/>
      <c r="R97"/>
      <c r="S97"/>
      <c r="T97"/>
      <c r="U97"/>
      <c r="V97" t="s">
        <v>93</v>
      </c>
      <c r="W97" s="20">
        <v>430000</v>
      </c>
      <c r="X97" s="20">
        <v>8170</v>
      </c>
      <c r="Y97" s="20">
        <v>9030</v>
      </c>
      <c r="Z97" s="20">
        <f t="shared" si="2"/>
        <v>17200</v>
      </c>
      <c r="AA97" s="20">
        <f t="shared" si="3"/>
        <v>1290</v>
      </c>
      <c r="AB97"/>
      <c r="AC97" s="21">
        <v>45474</v>
      </c>
      <c r="AD97" s="21">
        <v>45444</v>
      </c>
      <c r="AE97" s="20" t="s">
        <v>97</v>
      </c>
      <c r="AF97" s="20" t="s">
        <v>97</v>
      </c>
      <c r="AG97" s="22">
        <v>9900</v>
      </c>
      <c r="AH97" s="19">
        <v>45631</v>
      </c>
      <c r="AI97"/>
      <c r="AJ97" t="s">
        <v>382</v>
      </c>
      <c r="AK97" s="23">
        <v>202400000000060</v>
      </c>
      <c r="AL97" s="20" t="s">
        <v>772</v>
      </c>
      <c r="AM97"/>
      <c r="AN97" t="s">
        <v>334</v>
      </c>
      <c r="AO97">
        <v>0</v>
      </c>
      <c r="AP97" s="3">
        <f>VLOOKUP(E97, 'Tabela Auxiliar'!A:B, 2, FALSE)</f>
        <v>7</v>
      </c>
    </row>
    <row r="98" spans="1:42" ht="14.4" x14ac:dyDescent="0.3">
      <c r="A98">
        <v>405166</v>
      </c>
      <c r="B98"/>
      <c r="C98">
        <v>2024</v>
      </c>
      <c r="D98" s="27">
        <v>45478</v>
      </c>
      <c r="E98" t="s">
        <v>321</v>
      </c>
      <c r="F98" s="18">
        <v>1</v>
      </c>
      <c r="G98" t="s">
        <v>99</v>
      </c>
      <c r="H98"/>
      <c r="I98" t="s">
        <v>46</v>
      </c>
      <c r="J98"/>
      <c r="K98" t="s">
        <v>334</v>
      </c>
      <c r="L98"/>
      <c r="M98" t="s">
        <v>334</v>
      </c>
      <c r="N98" t="s">
        <v>90</v>
      </c>
      <c r="O98" s="19" t="s">
        <v>35</v>
      </c>
      <c r="P98" t="s">
        <v>773</v>
      </c>
      <c r="Q98"/>
      <c r="R98"/>
      <c r="S98"/>
      <c r="T98"/>
      <c r="U98"/>
      <c r="V98" t="s">
        <v>93</v>
      </c>
      <c r="W98" s="20">
        <v>2570400</v>
      </c>
      <c r="X98" s="20">
        <v>38556</v>
      </c>
      <c r="Y98" s="20">
        <v>38556</v>
      </c>
      <c r="Z98" s="20">
        <f t="shared" si="2"/>
        <v>77112</v>
      </c>
      <c r="AA98" s="20">
        <f t="shared" si="3"/>
        <v>7711.2</v>
      </c>
      <c r="AB98"/>
      <c r="AC98" s="21">
        <v>45474</v>
      </c>
      <c r="AD98" s="21">
        <v>45474</v>
      </c>
      <c r="AE98" s="20" t="s">
        <v>97</v>
      </c>
      <c r="AF98" s="20" t="s">
        <v>97</v>
      </c>
      <c r="AG98" s="22">
        <v>9675</v>
      </c>
      <c r="AH98" s="19">
        <v>45646</v>
      </c>
      <c r="AI98"/>
      <c r="AJ98" t="s">
        <v>382</v>
      </c>
      <c r="AK98" s="23">
        <v>202400000000059</v>
      </c>
      <c r="AL98" s="20"/>
      <c r="AM98"/>
      <c r="AN98" t="s">
        <v>334</v>
      </c>
      <c r="AO98">
        <v>0</v>
      </c>
      <c r="AP98" s="3">
        <f>VLOOKUP(E98, 'Tabela Auxiliar'!A:B, 2, FALSE)</f>
        <v>7</v>
      </c>
    </row>
    <row r="99" spans="1:42" ht="14.4" x14ac:dyDescent="0.3">
      <c r="A99">
        <v>405154</v>
      </c>
      <c r="B99"/>
      <c r="C99">
        <v>2024</v>
      </c>
      <c r="D99" s="27">
        <v>45478</v>
      </c>
      <c r="E99" t="s">
        <v>321</v>
      </c>
      <c r="F99" s="18">
        <v>1</v>
      </c>
      <c r="G99" t="s">
        <v>100</v>
      </c>
      <c r="H99"/>
      <c r="I99" t="s">
        <v>774</v>
      </c>
      <c r="J99"/>
      <c r="K99" t="s">
        <v>99</v>
      </c>
      <c r="L99"/>
      <c r="M99" t="s">
        <v>99</v>
      </c>
      <c r="N99" t="s">
        <v>34</v>
      </c>
      <c r="O99" s="19" t="s">
        <v>35</v>
      </c>
      <c r="P99"/>
      <c r="Q99"/>
      <c r="R99" t="s">
        <v>775</v>
      </c>
      <c r="S99"/>
      <c r="T99"/>
      <c r="U99"/>
      <c r="V99" t="s">
        <v>93</v>
      </c>
      <c r="W99" s="20">
        <v>270000</v>
      </c>
      <c r="X99" s="20">
        <v>8100</v>
      </c>
      <c r="Y99" s="20">
        <v>6900</v>
      </c>
      <c r="Z99" s="20">
        <f t="shared" si="2"/>
        <v>15000</v>
      </c>
      <c r="AA99" s="20">
        <f t="shared" si="3"/>
        <v>810</v>
      </c>
      <c r="AB99"/>
      <c r="AC99" s="21">
        <v>45627</v>
      </c>
      <c r="AD99" s="21">
        <v>45627</v>
      </c>
      <c r="AE99" s="20" t="s">
        <v>40</v>
      </c>
      <c r="AF99" s="20" t="s">
        <v>40</v>
      </c>
      <c r="AG99" s="22"/>
      <c r="AH99" s="19"/>
      <c r="AI99"/>
      <c r="AJ99" t="s">
        <v>382</v>
      </c>
      <c r="AK99" s="23">
        <v>202400000000193</v>
      </c>
      <c r="AL99" s="20"/>
      <c r="AM99"/>
      <c r="AN99" t="s">
        <v>776</v>
      </c>
      <c r="AO99" t="s">
        <v>777</v>
      </c>
      <c r="AP99" s="3">
        <f>VLOOKUP(E99, 'Tabela Auxiliar'!A:B, 2, FALSE)</f>
        <v>7</v>
      </c>
    </row>
    <row r="100" spans="1:42" ht="14.4" x14ac:dyDescent="0.3">
      <c r="A100">
        <v>405160</v>
      </c>
      <c r="B100"/>
      <c r="C100">
        <v>2024</v>
      </c>
      <c r="D100" s="27">
        <v>45478</v>
      </c>
      <c r="E100" t="s">
        <v>321</v>
      </c>
      <c r="F100" s="18">
        <v>1</v>
      </c>
      <c r="G100" t="s">
        <v>101</v>
      </c>
      <c r="H100"/>
      <c r="I100" t="s">
        <v>532</v>
      </c>
      <c r="J100"/>
      <c r="K100" t="s">
        <v>778</v>
      </c>
      <c r="L100"/>
      <c r="M100" t="s">
        <v>108</v>
      </c>
      <c r="N100" t="s">
        <v>34</v>
      </c>
      <c r="O100" s="19" t="s">
        <v>35</v>
      </c>
      <c r="P100"/>
      <c r="Q100"/>
      <c r="R100" t="s">
        <v>779</v>
      </c>
      <c r="S100"/>
      <c r="T100"/>
      <c r="U100"/>
      <c r="V100" t="s">
        <v>93</v>
      </c>
      <c r="W100" s="20">
        <v>600000</v>
      </c>
      <c r="X100" s="20">
        <v>16200</v>
      </c>
      <c r="Y100" s="20">
        <v>13800</v>
      </c>
      <c r="Z100" s="20">
        <f t="shared" si="2"/>
        <v>30000</v>
      </c>
      <c r="AA100" s="20">
        <f t="shared" si="3"/>
        <v>1800</v>
      </c>
      <c r="AB100"/>
      <c r="AC100" s="21">
        <v>45474</v>
      </c>
      <c r="AD100" s="21">
        <v>45474</v>
      </c>
      <c r="AE100" s="20" t="s">
        <v>97</v>
      </c>
      <c r="AF100" s="20" t="s">
        <v>97</v>
      </c>
      <c r="AG100" s="22">
        <v>9450</v>
      </c>
      <c r="AH100" s="19">
        <v>45632</v>
      </c>
      <c r="AI100"/>
      <c r="AJ100" t="s">
        <v>382</v>
      </c>
      <c r="AK100" s="23">
        <v>202400000000073</v>
      </c>
      <c r="AL100" s="20"/>
      <c r="AM100"/>
      <c r="AN100" t="s">
        <v>780</v>
      </c>
      <c r="AO100" t="s">
        <v>781</v>
      </c>
      <c r="AP100" s="3">
        <f>VLOOKUP(E100, 'Tabela Auxiliar'!A:B, 2, FALSE)</f>
        <v>7</v>
      </c>
    </row>
    <row r="101" spans="1:42" ht="14.4" x14ac:dyDescent="0.3">
      <c r="A101">
        <v>405301</v>
      </c>
      <c r="B101"/>
      <c r="C101">
        <v>2024</v>
      </c>
      <c r="D101" s="27">
        <v>45481</v>
      </c>
      <c r="E101" t="s">
        <v>321</v>
      </c>
      <c r="F101" s="18">
        <v>1</v>
      </c>
      <c r="G101" t="s">
        <v>101</v>
      </c>
      <c r="H101"/>
      <c r="I101" t="s">
        <v>365</v>
      </c>
      <c r="J101"/>
      <c r="K101" t="s">
        <v>365</v>
      </c>
      <c r="L101"/>
      <c r="M101" t="s">
        <v>101</v>
      </c>
      <c r="N101" t="s">
        <v>34</v>
      </c>
      <c r="O101" s="19" t="s">
        <v>35</v>
      </c>
      <c r="P101"/>
      <c r="Q101"/>
      <c r="R101" t="s">
        <v>782</v>
      </c>
      <c r="S101"/>
      <c r="T101"/>
      <c r="U101"/>
      <c r="V101" t="s">
        <v>93</v>
      </c>
      <c r="W101" s="20">
        <v>170000</v>
      </c>
      <c r="X101" s="20">
        <v>8100</v>
      </c>
      <c r="Y101" s="20">
        <v>6900</v>
      </c>
      <c r="Z101" s="20">
        <f t="shared" si="2"/>
        <v>15000</v>
      </c>
      <c r="AA101" s="20">
        <f t="shared" si="3"/>
        <v>510</v>
      </c>
      <c r="AB101"/>
      <c r="AC101" s="21">
        <v>45566</v>
      </c>
      <c r="AD101" s="21">
        <v>45536</v>
      </c>
      <c r="AE101" s="20" t="s">
        <v>97</v>
      </c>
      <c r="AF101" s="20" t="s">
        <v>97</v>
      </c>
      <c r="AG101" s="22">
        <v>24750</v>
      </c>
      <c r="AH101" s="19">
        <v>45672</v>
      </c>
      <c r="AI101"/>
      <c r="AJ101" t="s">
        <v>382</v>
      </c>
      <c r="AK101" s="23">
        <v>202400000000137</v>
      </c>
      <c r="AL101" s="20" t="s">
        <v>20</v>
      </c>
      <c r="AM101"/>
      <c r="AN101" t="s">
        <v>783</v>
      </c>
      <c r="AO101" t="s">
        <v>784</v>
      </c>
      <c r="AP101" s="3">
        <f>VLOOKUP(E101, 'Tabela Auxiliar'!A:B, 2, FALSE)</f>
        <v>7</v>
      </c>
    </row>
    <row r="102" spans="1:42" ht="14.4" x14ac:dyDescent="0.3">
      <c r="A102">
        <v>405377</v>
      </c>
      <c r="B102"/>
      <c r="C102">
        <v>2024</v>
      </c>
      <c r="D102" s="27">
        <v>45482</v>
      </c>
      <c r="E102" t="s">
        <v>321</v>
      </c>
      <c r="F102" s="18">
        <v>1</v>
      </c>
      <c r="G102" t="s">
        <v>99</v>
      </c>
      <c r="H102"/>
      <c r="I102" t="s">
        <v>46</v>
      </c>
      <c r="J102"/>
      <c r="K102" t="s">
        <v>51</v>
      </c>
      <c r="L102"/>
      <c r="M102" t="s">
        <v>51</v>
      </c>
      <c r="N102" t="s">
        <v>34</v>
      </c>
      <c r="O102" s="19" t="s">
        <v>35</v>
      </c>
      <c r="P102"/>
      <c r="Q102"/>
      <c r="R102" t="s">
        <v>785</v>
      </c>
      <c r="S102"/>
      <c r="T102"/>
      <c r="U102"/>
      <c r="V102" t="s">
        <v>93</v>
      </c>
      <c r="W102" s="20">
        <v>430000</v>
      </c>
      <c r="X102" s="20">
        <v>11610</v>
      </c>
      <c r="Y102" s="20">
        <v>9890</v>
      </c>
      <c r="Z102" s="20">
        <f t="shared" si="2"/>
        <v>21500</v>
      </c>
      <c r="AA102" s="20">
        <f t="shared" si="3"/>
        <v>1290</v>
      </c>
      <c r="AB102"/>
      <c r="AC102" s="21">
        <v>45505</v>
      </c>
      <c r="AD102" s="21">
        <v>45505</v>
      </c>
      <c r="AE102" s="20" t="s">
        <v>97</v>
      </c>
      <c r="AF102" s="20" t="s">
        <v>97</v>
      </c>
      <c r="AG102" s="22">
        <v>9570</v>
      </c>
      <c r="AH102" s="19">
        <v>45635</v>
      </c>
      <c r="AI102"/>
      <c r="AJ102" t="s">
        <v>382</v>
      </c>
      <c r="AK102" s="23">
        <v>202400000000089</v>
      </c>
      <c r="AL102" s="20" t="s">
        <v>336</v>
      </c>
      <c r="AM102"/>
      <c r="AN102" t="s">
        <v>786</v>
      </c>
      <c r="AO102" t="s">
        <v>787</v>
      </c>
      <c r="AP102" s="3">
        <f>VLOOKUP(E102, 'Tabela Auxiliar'!A:B, 2, FALSE)</f>
        <v>7</v>
      </c>
    </row>
    <row r="103" spans="1:42" ht="14.4" x14ac:dyDescent="0.3">
      <c r="A103">
        <v>405388</v>
      </c>
      <c r="B103"/>
      <c r="C103">
        <v>2024</v>
      </c>
      <c r="D103" s="27">
        <v>45483</v>
      </c>
      <c r="E103" t="s">
        <v>321</v>
      </c>
      <c r="F103" s="18">
        <v>1</v>
      </c>
      <c r="G103" t="s">
        <v>106</v>
      </c>
      <c r="H103"/>
      <c r="I103" t="s">
        <v>272</v>
      </c>
      <c r="J103"/>
      <c r="K103" t="s">
        <v>691</v>
      </c>
      <c r="L103"/>
      <c r="M103" t="s">
        <v>259</v>
      </c>
      <c r="N103" t="s">
        <v>34</v>
      </c>
      <c r="O103" s="19" t="s">
        <v>35</v>
      </c>
      <c r="P103"/>
      <c r="Q103"/>
      <c r="R103" t="s">
        <v>788</v>
      </c>
      <c r="S103"/>
      <c r="T103"/>
      <c r="U103"/>
      <c r="V103" t="s">
        <v>94</v>
      </c>
      <c r="W103" s="20">
        <v>240000</v>
      </c>
      <c r="X103" s="20">
        <v>6480</v>
      </c>
      <c r="Y103" s="20">
        <v>5520</v>
      </c>
      <c r="Z103" s="20">
        <f t="shared" si="2"/>
        <v>12000</v>
      </c>
      <c r="AA103" s="20">
        <f t="shared" si="3"/>
        <v>720</v>
      </c>
      <c r="AB103"/>
      <c r="AC103" s="21">
        <v>45566</v>
      </c>
      <c r="AD103" s="21">
        <v>45474</v>
      </c>
      <c r="AE103" s="20" t="s">
        <v>97</v>
      </c>
      <c r="AF103" s="20" t="s">
        <v>97</v>
      </c>
      <c r="AG103" s="22">
        <v>10471.5</v>
      </c>
      <c r="AH103" s="19">
        <v>45637</v>
      </c>
      <c r="AI103"/>
      <c r="AJ103" t="s">
        <v>382</v>
      </c>
      <c r="AK103" s="23">
        <v>202400000000138</v>
      </c>
      <c r="AL103" s="20" t="s">
        <v>336</v>
      </c>
      <c r="AM103"/>
      <c r="AN103" t="s">
        <v>789</v>
      </c>
      <c r="AO103" t="s">
        <v>790</v>
      </c>
      <c r="AP103" s="3">
        <f>VLOOKUP(E103, 'Tabela Auxiliar'!A:B, 2, FALSE)</f>
        <v>7</v>
      </c>
    </row>
    <row r="104" spans="1:42" ht="14.4" x14ac:dyDescent="0.3">
      <c r="A104">
        <v>405488</v>
      </c>
      <c r="B104"/>
      <c r="C104">
        <v>2024</v>
      </c>
      <c r="D104" s="27">
        <v>45484</v>
      </c>
      <c r="E104" t="s">
        <v>321</v>
      </c>
      <c r="F104" s="18">
        <v>1</v>
      </c>
      <c r="G104" t="s">
        <v>107</v>
      </c>
      <c r="H104"/>
      <c r="I104" t="s">
        <v>82</v>
      </c>
      <c r="J104"/>
      <c r="K104" t="s">
        <v>791</v>
      </c>
      <c r="L104"/>
      <c r="M104" t="s">
        <v>99</v>
      </c>
      <c r="N104" t="s">
        <v>34</v>
      </c>
      <c r="O104" s="19" t="s">
        <v>35</v>
      </c>
      <c r="P104"/>
      <c r="Q104"/>
      <c r="R104" t="s">
        <v>792</v>
      </c>
      <c r="S104"/>
      <c r="T104"/>
      <c r="U104"/>
      <c r="V104" t="s">
        <v>93</v>
      </c>
      <c r="W104" s="20">
        <v>1150000</v>
      </c>
      <c r="X104" s="20">
        <v>27945</v>
      </c>
      <c r="Y104" s="20">
        <v>23805</v>
      </c>
      <c r="Z104" s="20">
        <f t="shared" si="2"/>
        <v>51750</v>
      </c>
      <c r="AA104" s="20">
        <f t="shared" si="3"/>
        <v>3450</v>
      </c>
      <c r="AB104"/>
      <c r="AC104" s="21">
        <v>45505</v>
      </c>
      <c r="AD104" s="21">
        <v>45474</v>
      </c>
      <c r="AE104" s="20" t="s">
        <v>97</v>
      </c>
      <c r="AF104" s="20" t="s">
        <v>97</v>
      </c>
      <c r="AG104" s="22">
        <v>7832.39</v>
      </c>
      <c r="AH104" s="19">
        <v>45643</v>
      </c>
      <c r="AI104"/>
      <c r="AJ104" s="19" t="s">
        <v>382</v>
      </c>
      <c r="AK104" s="23">
        <v>202400000000083</v>
      </c>
      <c r="AL104" s="20" t="s">
        <v>336</v>
      </c>
      <c r="AM104"/>
      <c r="AN104" t="s">
        <v>793</v>
      </c>
      <c r="AO104" t="s">
        <v>794</v>
      </c>
      <c r="AP104" s="3">
        <f>VLOOKUP(E104, 'Tabela Auxiliar'!A:B, 2, FALSE)</f>
        <v>7</v>
      </c>
    </row>
    <row r="105" spans="1:42" ht="14.4" x14ac:dyDescent="0.3">
      <c r="A105">
        <v>405207</v>
      </c>
      <c r="B105"/>
      <c r="C105">
        <v>2024</v>
      </c>
      <c r="D105" s="27">
        <v>45485</v>
      </c>
      <c r="E105" t="s">
        <v>321</v>
      </c>
      <c r="F105" s="18">
        <v>1</v>
      </c>
      <c r="G105" t="s">
        <v>102</v>
      </c>
      <c r="H105"/>
      <c r="I105" t="s">
        <v>65</v>
      </c>
      <c r="J105"/>
      <c r="K105" t="s">
        <v>795</v>
      </c>
      <c r="L105"/>
      <c r="M105"/>
      <c r="N105" t="s">
        <v>34</v>
      </c>
      <c r="O105" s="19" t="s">
        <v>35</v>
      </c>
      <c r="P105"/>
      <c r="Q105"/>
      <c r="R105" t="s">
        <v>796</v>
      </c>
      <c r="S105"/>
      <c r="T105"/>
      <c r="U105"/>
      <c r="V105" t="s">
        <v>94</v>
      </c>
      <c r="W105" s="20">
        <v>537000</v>
      </c>
      <c r="X105" s="20">
        <v>14499</v>
      </c>
      <c r="Y105" s="20">
        <v>12351</v>
      </c>
      <c r="Z105" s="20">
        <f t="shared" si="2"/>
        <v>26850</v>
      </c>
      <c r="AA105" s="20">
        <f t="shared" si="3"/>
        <v>1611</v>
      </c>
      <c r="AB105"/>
      <c r="AC105" s="21">
        <v>45505</v>
      </c>
      <c r="AD105" s="21">
        <v>45505</v>
      </c>
      <c r="AE105" s="20" t="s">
        <v>97</v>
      </c>
      <c r="AF105" s="20" t="s">
        <v>97</v>
      </c>
      <c r="AG105" s="22">
        <v>10395</v>
      </c>
      <c r="AH105" s="19">
        <v>45637</v>
      </c>
      <c r="AI105"/>
      <c r="AJ105" t="s">
        <v>382</v>
      </c>
      <c r="AK105" s="23">
        <v>202400000000084</v>
      </c>
      <c r="AL105" s="20" t="s">
        <v>336</v>
      </c>
      <c r="AM105"/>
      <c r="AN105" t="s">
        <v>797</v>
      </c>
      <c r="AO105" t="s">
        <v>798</v>
      </c>
      <c r="AP105" s="3">
        <f>VLOOKUP(E105, 'Tabela Auxiliar'!A:B, 2, FALSE)</f>
        <v>7</v>
      </c>
    </row>
    <row r="106" spans="1:42" ht="14.4" x14ac:dyDescent="0.3">
      <c r="A106">
        <v>405430</v>
      </c>
      <c r="B106"/>
      <c r="C106">
        <v>2024</v>
      </c>
      <c r="D106" s="31">
        <v>45485</v>
      </c>
      <c r="E106" t="s">
        <v>321</v>
      </c>
      <c r="F106" s="25">
        <v>1</v>
      </c>
      <c r="G106" t="s">
        <v>99</v>
      </c>
      <c r="H106"/>
      <c r="I106" t="s">
        <v>799</v>
      </c>
      <c r="J106"/>
      <c r="K106" t="s">
        <v>65</v>
      </c>
      <c r="L106"/>
      <c r="M106" t="s">
        <v>107</v>
      </c>
      <c r="N106" t="s">
        <v>34</v>
      </c>
      <c r="O106" s="19" t="s">
        <v>452</v>
      </c>
      <c r="P106"/>
      <c r="Q106"/>
      <c r="R106" t="s">
        <v>800</v>
      </c>
      <c r="S106"/>
      <c r="T106"/>
      <c r="U106"/>
      <c r="V106" t="s">
        <v>93</v>
      </c>
      <c r="W106" s="20">
        <v>96500</v>
      </c>
      <c r="X106" s="20">
        <v>7020</v>
      </c>
      <c r="Y106" s="20">
        <v>5980</v>
      </c>
      <c r="Z106" s="20">
        <f t="shared" si="2"/>
        <v>13000</v>
      </c>
      <c r="AA106" s="20">
        <f t="shared" si="3"/>
        <v>289.5</v>
      </c>
      <c r="AB106"/>
      <c r="AC106" s="20" t="s">
        <v>452</v>
      </c>
      <c r="AD106" s="20" t="s">
        <v>801</v>
      </c>
      <c r="AE106" s="20" t="s">
        <v>97</v>
      </c>
      <c r="AF106" s="20" t="s">
        <v>97</v>
      </c>
      <c r="AG106" s="22">
        <v>51199</v>
      </c>
      <c r="AH106" s="19">
        <v>45637</v>
      </c>
      <c r="AI106"/>
      <c r="AJ106"/>
      <c r="AK106" s="23"/>
      <c r="AL106" s="20" t="s">
        <v>802</v>
      </c>
      <c r="AM106"/>
      <c r="AN106">
        <v>0</v>
      </c>
      <c r="AO106">
        <v>0</v>
      </c>
      <c r="AP106" s="3">
        <f>VLOOKUP(E106, 'Tabela Auxiliar'!A:B, 2, FALSE)</f>
        <v>7</v>
      </c>
    </row>
    <row r="107" spans="1:42" ht="14.4" x14ac:dyDescent="0.3">
      <c r="A107">
        <v>405392</v>
      </c>
      <c r="B107"/>
      <c r="C107">
        <v>2024</v>
      </c>
      <c r="D107" s="27">
        <v>45485</v>
      </c>
      <c r="E107" t="s">
        <v>321</v>
      </c>
      <c r="F107" s="18">
        <v>1</v>
      </c>
      <c r="G107" t="s">
        <v>364</v>
      </c>
      <c r="H107"/>
      <c r="I107" t="s">
        <v>83</v>
      </c>
      <c r="J107"/>
      <c r="K107" t="s">
        <v>803</v>
      </c>
      <c r="L107"/>
      <c r="M107"/>
      <c r="N107" t="s">
        <v>34</v>
      </c>
      <c r="O107" s="19" t="s">
        <v>35</v>
      </c>
      <c r="P107"/>
      <c r="Q107"/>
      <c r="R107" t="s">
        <v>804</v>
      </c>
      <c r="S107"/>
      <c r="T107"/>
      <c r="U107"/>
      <c r="V107" t="s">
        <v>93</v>
      </c>
      <c r="W107" s="20">
        <v>500000</v>
      </c>
      <c r="X107" s="20">
        <v>13500</v>
      </c>
      <c r="Y107" s="20">
        <v>11500</v>
      </c>
      <c r="Z107" s="20">
        <f t="shared" si="2"/>
        <v>25000</v>
      </c>
      <c r="AA107" s="20">
        <f t="shared" si="3"/>
        <v>1500</v>
      </c>
      <c r="AB107"/>
      <c r="AC107" s="21">
        <v>45627</v>
      </c>
      <c r="AD107" s="21">
        <v>45597</v>
      </c>
      <c r="AE107" s="20" t="s">
        <v>97</v>
      </c>
      <c r="AF107" s="20" t="s">
        <v>97</v>
      </c>
      <c r="AG107" s="22">
        <v>18810</v>
      </c>
      <c r="AH107" s="19">
        <v>45660</v>
      </c>
      <c r="AI107"/>
      <c r="AJ107" t="s">
        <v>382</v>
      </c>
      <c r="AK107" s="23" t="s">
        <v>805</v>
      </c>
      <c r="AL107" s="20" t="s">
        <v>336</v>
      </c>
      <c r="AM107"/>
      <c r="AN107" t="s">
        <v>806</v>
      </c>
      <c r="AO107" t="s">
        <v>807</v>
      </c>
      <c r="AP107" s="3">
        <f>VLOOKUP(E107, 'Tabela Auxiliar'!A:B, 2, FALSE)</f>
        <v>7</v>
      </c>
    </row>
    <row r="108" spans="1:42" ht="14.4" x14ac:dyDescent="0.3">
      <c r="A108">
        <v>405434</v>
      </c>
      <c r="B108"/>
      <c r="C108">
        <v>2024</v>
      </c>
      <c r="D108" s="27">
        <v>45485</v>
      </c>
      <c r="E108" t="s">
        <v>321</v>
      </c>
      <c r="F108" s="18">
        <v>1</v>
      </c>
      <c r="G108" t="s">
        <v>107</v>
      </c>
      <c r="H108"/>
      <c r="I108" t="s">
        <v>69</v>
      </c>
      <c r="J108"/>
      <c r="K108" t="s">
        <v>66</v>
      </c>
      <c r="L108"/>
      <c r="M108" t="s">
        <v>100</v>
      </c>
      <c r="N108" t="s">
        <v>34</v>
      </c>
      <c r="O108" s="19" t="s">
        <v>35</v>
      </c>
      <c r="P108" t="s">
        <v>808</v>
      </c>
      <c r="Q108"/>
      <c r="R108" t="s">
        <v>809</v>
      </c>
      <c r="S108"/>
      <c r="T108"/>
      <c r="U108"/>
      <c r="V108" t="s">
        <v>93</v>
      </c>
      <c r="W108" s="20">
        <v>650000</v>
      </c>
      <c r="X108" s="20">
        <v>17550</v>
      </c>
      <c r="Y108" s="20">
        <v>14950</v>
      </c>
      <c r="Z108" s="20">
        <f t="shared" si="2"/>
        <v>32500</v>
      </c>
      <c r="AA108" s="20">
        <f t="shared" si="3"/>
        <v>1950</v>
      </c>
      <c r="AB108"/>
      <c r="AC108" s="21">
        <v>45566</v>
      </c>
      <c r="AD108" s="21">
        <v>45474</v>
      </c>
      <c r="AE108" s="20" t="s">
        <v>97</v>
      </c>
      <c r="AF108" s="20" t="s">
        <v>97</v>
      </c>
      <c r="AG108" s="22">
        <v>6750</v>
      </c>
      <c r="AH108" s="19">
        <v>45686</v>
      </c>
      <c r="AI108"/>
      <c r="AJ108" t="s">
        <v>382</v>
      </c>
      <c r="AK108" s="23">
        <v>202400000000148</v>
      </c>
      <c r="AL108" s="20" t="s">
        <v>336</v>
      </c>
      <c r="AM108"/>
      <c r="AN108" t="s">
        <v>810</v>
      </c>
      <c r="AO108" t="s">
        <v>811</v>
      </c>
      <c r="AP108" s="3">
        <f>VLOOKUP(E108, 'Tabela Auxiliar'!A:B, 2, FALSE)</f>
        <v>7</v>
      </c>
    </row>
    <row r="109" spans="1:42" ht="14.4" x14ac:dyDescent="0.3">
      <c r="A109">
        <v>405763</v>
      </c>
      <c r="B109"/>
      <c r="C109">
        <v>2024</v>
      </c>
      <c r="D109" s="27">
        <v>45485</v>
      </c>
      <c r="E109" t="s">
        <v>321</v>
      </c>
      <c r="F109" s="18">
        <v>1</v>
      </c>
      <c r="G109" t="s">
        <v>101</v>
      </c>
      <c r="H109"/>
      <c r="I109" t="s">
        <v>812</v>
      </c>
      <c r="J109"/>
      <c r="K109" t="s">
        <v>334</v>
      </c>
      <c r="L109"/>
      <c r="M109" t="s">
        <v>334</v>
      </c>
      <c r="N109" t="s">
        <v>90</v>
      </c>
      <c r="O109" s="19" t="s">
        <v>35</v>
      </c>
      <c r="P109" t="s">
        <v>813</v>
      </c>
      <c r="Q109"/>
      <c r="R109"/>
      <c r="S109"/>
      <c r="T109"/>
      <c r="U109"/>
      <c r="V109" t="s">
        <v>93</v>
      </c>
      <c r="W109" s="20">
        <v>485000</v>
      </c>
      <c r="X109" s="20">
        <v>9215</v>
      </c>
      <c r="Y109" s="20">
        <v>10185</v>
      </c>
      <c r="Z109" s="20">
        <f t="shared" si="2"/>
        <v>19400</v>
      </c>
      <c r="AA109" s="20">
        <f t="shared" si="3"/>
        <v>1455</v>
      </c>
      <c r="AB109"/>
      <c r="AC109" s="21">
        <v>45474</v>
      </c>
      <c r="AD109" s="21">
        <v>45474</v>
      </c>
      <c r="AE109" s="20" t="s">
        <v>97</v>
      </c>
      <c r="AF109" s="20" t="s">
        <v>97</v>
      </c>
      <c r="AG109" s="22">
        <v>39375</v>
      </c>
      <c r="AH109" s="19">
        <v>45646</v>
      </c>
      <c r="AI109"/>
      <c r="AJ109" t="s">
        <v>382</v>
      </c>
      <c r="AK109" s="23">
        <v>202400000000064</v>
      </c>
      <c r="AL109" s="20" t="s">
        <v>814</v>
      </c>
      <c r="AM109"/>
      <c r="AN109" t="s">
        <v>334</v>
      </c>
      <c r="AO109">
        <v>0</v>
      </c>
      <c r="AP109" s="3">
        <f>VLOOKUP(E109, 'Tabela Auxiliar'!A:B, 2, FALSE)</f>
        <v>7</v>
      </c>
    </row>
    <row r="110" spans="1:42" ht="14.4" x14ac:dyDescent="0.3">
      <c r="A110">
        <v>405724</v>
      </c>
      <c r="B110"/>
      <c r="C110">
        <v>2024</v>
      </c>
      <c r="D110" s="27">
        <v>45486</v>
      </c>
      <c r="E110" t="s">
        <v>321</v>
      </c>
      <c r="F110" s="18">
        <v>1</v>
      </c>
      <c r="G110" t="s">
        <v>101</v>
      </c>
      <c r="H110"/>
      <c r="I110" t="s">
        <v>815</v>
      </c>
      <c r="J110"/>
      <c r="K110" t="s">
        <v>51</v>
      </c>
      <c r="L110"/>
      <c r="M110" t="s">
        <v>51</v>
      </c>
      <c r="N110" t="s">
        <v>34</v>
      </c>
      <c r="O110" s="19" t="s">
        <v>35</v>
      </c>
      <c r="P110" t="s">
        <v>816</v>
      </c>
      <c r="Q110"/>
      <c r="R110" t="s">
        <v>817</v>
      </c>
      <c r="S110"/>
      <c r="T110"/>
      <c r="U110"/>
      <c r="V110" t="s">
        <v>93</v>
      </c>
      <c r="W110" s="20">
        <v>415000</v>
      </c>
      <c r="X110" s="20">
        <v>11205</v>
      </c>
      <c r="Y110" s="20">
        <v>9545</v>
      </c>
      <c r="Z110" s="20">
        <f t="shared" si="2"/>
        <v>20750</v>
      </c>
      <c r="AA110" s="20">
        <f t="shared" si="3"/>
        <v>1245</v>
      </c>
      <c r="AB110"/>
      <c r="AC110" s="21">
        <v>45597</v>
      </c>
      <c r="AD110" s="21">
        <v>45474</v>
      </c>
      <c r="AE110" s="20"/>
      <c r="AF110" s="20"/>
      <c r="AG110" s="22"/>
      <c r="AH110" s="19"/>
      <c r="AI110"/>
      <c r="AJ110" t="s">
        <v>382</v>
      </c>
      <c r="AK110" s="23">
        <v>202400000000160</v>
      </c>
      <c r="AL110" s="20" t="s">
        <v>336</v>
      </c>
      <c r="AM110"/>
      <c r="AN110" t="s">
        <v>818</v>
      </c>
      <c r="AO110" t="s">
        <v>819</v>
      </c>
      <c r="AP110" s="3">
        <f>VLOOKUP(E110, 'Tabela Auxiliar'!A:B, 2, FALSE)</f>
        <v>7</v>
      </c>
    </row>
    <row r="111" spans="1:42" ht="14.4" x14ac:dyDescent="0.3">
      <c r="A111">
        <v>405912</v>
      </c>
      <c r="B111"/>
      <c r="C111">
        <v>2024</v>
      </c>
      <c r="D111" s="27">
        <v>45490</v>
      </c>
      <c r="E111" t="s">
        <v>321</v>
      </c>
      <c r="F111" s="18">
        <v>1</v>
      </c>
      <c r="G111" t="s">
        <v>473</v>
      </c>
      <c r="H111"/>
      <c r="I111" t="s">
        <v>778</v>
      </c>
      <c r="J111"/>
      <c r="K111" t="s">
        <v>778</v>
      </c>
      <c r="L111"/>
      <c r="M111" t="s">
        <v>108</v>
      </c>
      <c r="N111" t="s">
        <v>34</v>
      </c>
      <c r="O111" s="19" t="s">
        <v>35</v>
      </c>
      <c r="P111"/>
      <c r="Q111"/>
      <c r="R111" t="s">
        <v>820</v>
      </c>
      <c r="S111"/>
      <c r="T111"/>
      <c r="U111"/>
      <c r="V111" t="s">
        <v>93</v>
      </c>
      <c r="W111" s="20">
        <v>850000</v>
      </c>
      <c r="X111" s="20">
        <v>22950</v>
      </c>
      <c r="Y111" s="20">
        <v>19550</v>
      </c>
      <c r="Z111" s="20">
        <f t="shared" si="2"/>
        <v>42500</v>
      </c>
      <c r="AA111" s="20">
        <f t="shared" si="3"/>
        <v>2550</v>
      </c>
      <c r="AB111"/>
      <c r="AC111" s="21">
        <v>45566</v>
      </c>
      <c r="AD111" s="21">
        <v>45536</v>
      </c>
      <c r="AE111" s="20" t="s">
        <v>40</v>
      </c>
      <c r="AF111" s="20" t="s">
        <v>40</v>
      </c>
      <c r="AG111" s="22"/>
      <c r="AH111" s="19"/>
      <c r="AI111"/>
      <c r="AJ111" t="s">
        <v>382</v>
      </c>
      <c r="AK111" s="23">
        <v>202400000000127</v>
      </c>
      <c r="AL111" s="20"/>
      <c r="AM111"/>
      <c r="AN111" t="s">
        <v>821</v>
      </c>
      <c r="AO111" t="s">
        <v>822</v>
      </c>
      <c r="AP111" s="3">
        <f>VLOOKUP(E111, 'Tabela Auxiliar'!A:B, 2, FALSE)</f>
        <v>7</v>
      </c>
    </row>
    <row r="112" spans="1:42" ht="14.4" x14ac:dyDescent="0.3">
      <c r="A112">
        <v>405734</v>
      </c>
      <c r="B112"/>
      <c r="C112">
        <v>2024</v>
      </c>
      <c r="D112" s="27">
        <v>45490</v>
      </c>
      <c r="E112" t="s">
        <v>321</v>
      </c>
      <c r="F112" s="18">
        <v>1</v>
      </c>
      <c r="G112" t="s">
        <v>102</v>
      </c>
      <c r="H112"/>
      <c r="I112" t="s">
        <v>49</v>
      </c>
      <c r="J112"/>
      <c r="K112" t="s">
        <v>79</v>
      </c>
      <c r="L112"/>
      <c r="M112"/>
      <c r="N112" t="s">
        <v>34</v>
      </c>
      <c r="O112" s="19" t="s">
        <v>35</v>
      </c>
      <c r="P112"/>
      <c r="Q112"/>
      <c r="R112" t="s">
        <v>823</v>
      </c>
      <c r="S112"/>
      <c r="T112"/>
      <c r="U112"/>
      <c r="V112" t="s">
        <v>94</v>
      </c>
      <c r="W112" s="20">
        <v>345000</v>
      </c>
      <c r="X112" s="20">
        <v>9315</v>
      </c>
      <c r="Y112" s="20">
        <v>7935</v>
      </c>
      <c r="Z112" s="20">
        <f t="shared" si="2"/>
        <v>17250</v>
      </c>
      <c r="AA112" s="20">
        <f t="shared" si="3"/>
        <v>1035</v>
      </c>
      <c r="AB112"/>
      <c r="AC112" s="21">
        <v>45597</v>
      </c>
      <c r="AD112" s="21">
        <v>45505</v>
      </c>
      <c r="AE112" s="20" t="s">
        <v>97</v>
      </c>
      <c r="AF112" s="20" t="s">
        <v>97</v>
      </c>
      <c r="AG112" s="22"/>
      <c r="AH112" s="19"/>
      <c r="AI112"/>
      <c r="AJ112" t="s">
        <v>382</v>
      </c>
      <c r="AK112" s="23">
        <v>202400000000161</v>
      </c>
      <c r="AL112" s="20"/>
      <c r="AM112"/>
      <c r="AN112" t="s">
        <v>824</v>
      </c>
      <c r="AO112" t="s">
        <v>825</v>
      </c>
      <c r="AP112" s="3">
        <f>VLOOKUP(E112, 'Tabela Auxiliar'!A:B, 2, FALSE)</f>
        <v>7</v>
      </c>
    </row>
    <row r="113" spans="1:42" ht="14.4" x14ac:dyDescent="0.3">
      <c r="A113">
        <v>405976</v>
      </c>
      <c r="B113"/>
      <c r="C113">
        <v>2024</v>
      </c>
      <c r="D113" s="27">
        <v>45490</v>
      </c>
      <c r="E113" t="s">
        <v>321</v>
      </c>
      <c r="F113" s="18">
        <v>1</v>
      </c>
      <c r="G113" t="s">
        <v>629</v>
      </c>
      <c r="H113"/>
      <c r="I113" t="s">
        <v>826</v>
      </c>
      <c r="J113"/>
      <c r="K113" t="s">
        <v>51</v>
      </c>
      <c r="L113"/>
      <c r="M113" t="s">
        <v>51</v>
      </c>
      <c r="N113" t="s">
        <v>34</v>
      </c>
      <c r="O113" s="19" t="s">
        <v>35</v>
      </c>
      <c r="P113"/>
      <c r="Q113"/>
      <c r="R113" t="s">
        <v>827</v>
      </c>
      <c r="S113"/>
      <c r="T113"/>
      <c r="U113"/>
      <c r="V113" t="s">
        <v>94</v>
      </c>
      <c r="W113" s="20">
        <v>305000</v>
      </c>
      <c r="X113" s="20">
        <v>8235</v>
      </c>
      <c r="Y113" s="20">
        <v>7015</v>
      </c>
      <c r="Z113" s="20">
        <f t="shared" si="2"/>
        <v>15250</v>
      </c>
      <c r="AA113" s="20">
        <f t="shared" si="3"/>
        <v>915</v>
      </c>
      <c r="AB113"/>
      <c r="AC113" s="20"/>
      <c r="AD113" s="21">
        <v>45536</v>
      </c>
      <c r="AE113" s="20" t="s">
        <v>97</v>
      </c>
      <c r="AF113" s="20" t="s">
        <v>97</v>
      </c>
      <c r="AG113" s="22">
        <v>1936</v>
      </c>
      <c r="AH113" s="19">
        <v>45660</v>
      </c>
      <c r="AI113"/>
      <c r="AJ113" t="s">
        <v>193</v>
      </c>
      <c r="AK113" s="23"/>
      <c r="AL113" s="20" t="s">
        <v>828</v>
      </c>
      <c r="AM113"/>
      <c r="AN113" t="s">
        <v>829</v>
      </c>
      <c r="AO113" t="s">
        <v>830</v>
      </c>
      <c r="AP113" s="3">
        <f>VLOOKUP(E113, 'Tabela Auxiliar'!A:B, 2, FALSE)</f>
        <v>7</v>
      </c>
    </row>
    <row r="114" spans="1:42" ht="14.4" x14ac:dyDescent="0.3">
      <c r="A114">
        <v>405917</v>
      </c>
      <c r="B114"/>
      <c r="C114">
        <v>2024</v>
      </c>
      <c r="D114" s="27">
        <v>45492</v>
      </c>
      <c r="E114" t="s">
        <v>321</v>
      </c>
      <c r="F114" s="18">
        <v>1</v>
      </c>
      <c r="G114" t="s">
        <v>100</v>
      </c>
      <c r="H114"/>
      <c r="I114" t="s">
        <v>831</v>
      </c>
      <c r="J114"/>
      <c r="K114" t="s">
        <v>74</v>
      </c>
      <c r="L114"/>
      <c r="M114" t="s">
        <v>101</v>
      </c>
      <c r="N114" t="s">
        <v>34</v>
      </c>
      <c r="O114" s="19" t="s">
        <v>35</v>
      </c>
      <c r="P114"/>
      <c r="Q114"/>
      <c r="R114" t="s">
        <v>832</v>
      </c>
      <c r="S114"/>
      <c r="T114"/>
      <c r="U114"/>
      <c r="V114" t="s">
        <v>93</v>
      </c>
      <c r="W114" s="20">
        <v>330000</v>
      </c>
      <c r="X114" s="20">
        <v>8910</v>
      </c>
      <c r="Y114" s="20">
        <v>7590</v>
      </c>
      <c r="Z114" s="20">
        <f t="shared" si="2"/>
        <v>16500</v>
      </c>
      <c r="AA114" s="20">
        <f t="shared" si="3"/>
        <v>990</v>
      </c>
      <c r="AB114"/>
      <c r="AC114" s="21">
        <v>45597</v>
      </c>
      <c r="AD114" s="21">
        <v>45474</v>
      </c>
      <c r="AE114" s="20" t="s">
        <v>97</v>
      </c>
      <c r="AF114" s="20" t="s">
        <v>97</v>
      </c>
      <c r="AG114" s="22">
        <v>7875</v>
      </c>
      <c r="AH114" s="19">
        <v>45678</v>
      </c>
      <c r="AI114"/>
      <c r="AJ114" t="s">
        <v>382</v>
      </c>
      <c r="AK114" s="23">
        <v>202400000000162</v>
      </c>
      <c r="AL114" s="20" t="s">
        <v>833</v>
      </c>
      <c r="AM114"/>
      <c r="AN114" t="s">
        <v>834</v>
      </c>
      <c r="AO114" t="s">
        <v>835</v>
      </c>
      <c r="AP114" s="3">
        <f>VLOOKUP(E114, 'Tabela Auxiliar'!A:B, 2, FALSE)</f>
        <v>7</v>
      </c>
    </row>
    <row r="115" spans="1:42" ht="14.4" x14ac:dyDescent="0.3">
      <c r="A115">
        <v>405980</v>
      </c>
      <c r="B115"/>
      <c r="C115">
        <v>2024</v>
      </c>
      <c r="D115" s="27">
        <v>45495</v>
      </c>
      <c r="E115" t="s">
        <v>321</v>
      </c>
      <c r="F115" s="18">
        <v>1</v>
      </c>
      <c r="G115" t="s">
        <v>106</v>
      </c>
      <c r="H115"/>
      <c r="I115" t="s">
        <v>836</v>
      </c>
      <c r="J115"/>
      <c r="K115" t="s">
        <v>837</v>
      </c>
      <c r="L115"/>
      <c r="M115" t="s">
        <v>104</v>
      </c>
      <c r="N115" t="s">
        <v>34</v>
      </c>
      <c r="O115" s="19" t="s">
        <v>35</v>
      </c>
      <c r="P115"/>
      <c r="Q115"/>
      <c r="R115" t="s">
        <v>838</v>
      </c>
      <c r="S115"/>
      <c r="T115"/>
      <c r="U115"/>
      <c r="V115" t="s">
        <v>94</v>
      </c>
      <c r="W115" s="20">
        <v>450000</v>
      </c>
      <c r="X115" s="20">
        <v>12150</v>
      </c>
      <c r="Y115" s="20">
        <v>10350</v>
      </c>
      <c r="Z115" s="20">
        <f t="shared" si="2"/>
        <v>22500</v>
      </c>
      <c r="AA115" s="20">
        <f t="shared" si="3"/>
        <v>1350</v>
      </c>
      <c r="AB115"/>
      <c r="AC115" s="21">
        <v>45597</v>
      </c>
      <c r="AD115" s="21">
        <v>45505</v>
      </c>
      <c r="AE115" s="20" t="s">
        <v>97</v>
      </c>
      <c r="AF115" s="20" t="s">
        <v>97</v>
      </c>
      <c r="AG115" s="22">
        <v>18040</v>
      </c>
      <c r="AH115" s="19">
        <v>45649</v>
      </c>
      <c r="AI115"/>
      <c r="AJ115" t="s">
        <v>382</v>
      </c>
      <c r="AK115" s="23">
        <v>202400000000163</v>
      </c>
      <c r="AL115" s="20" t="s">
        <v>336</v>
      </c>
      <c r="AM115"/>
      <c r="AN115" t="s">
        <v>839</v>
      </c>
      <c r="AO115" t="s">
        <v>840</v>
      </c>
      <c r="AP115" s="3">
        <f>VLOOKUP(E115, 'Tabela Auxiliar'!A:B, 2, FALSE)</f>
        <v>7</v>
      </c>
    </row>
    <row r="116" spans="1:42" ht="14.4" x14ac:dyDescent="0.3">
      <c r="A116">
        <v>172167</v>
      </c>
      <c r="B116"/>
      <c r="C116">
        <v>2024</v>
      </c>
      <c r="D116" s="32">
        <v>45495</v>
      </c>
      <c r="E116" t="s">
        <v>321</v>
      </c>
      <c r="F116" s="18">
        <v>1</v>
      </c>
      <c r="G116" t="s">
        <v>466</v>
      </c>
      <c r="H116"/>
      <c r="I116"/>
      <c r="J116"/>
      <c r="K116" t="s">
        <v>334</v>
      </c>
      <c r="L116"/>
      <c r="M116" t="s">
        <v>334</v>
      </c>
      <c r="N116" t="s">
        <v>91</v>
      </c>
      <c r="O116" s="19" t="s">
        <v>466</v>
      </c>
      <c r="P116"/>
      <c r="Q116"/>
      <c r="R116"/>
      <c r="S116"/>
      <c r="T116"/>
      <c r="U116"/>
      <c r="V116" t="s">
        <v>93</v>
      </c>
      <c r="W116" s="20"/>
      <c r="X116" s="20"/>
      <c r="Y116" s="20">
        <v>789.36</v>
      </c>
      <c r="Z116" s="20">
        <f t="shared" si="2"/>
        <v>789.36</v>
      </c>
      <c r="AA116" s="20">
        <f t="shared" si="3"/>
        <v>0</v>
      </c>
      <c r="AB116"/>
      <c r="AC116" s="21">
        <v>45474</v>
      </c>
      <c r="AD116" s="21">
        <v>45474</v>
      </c>
      <c r="AE116" s="20" t="s">
        <v>97</v>
      </c>
      <c r="AF116" s="20" t="s">
        <v>97</v>
      </c>
      <c r="AG116" s="22">
        <v>16875</v>
      </c>
      <c r="AH116" s="19">
        <v>45674</v>
      </c>
      <c r="AI116"/>
      <c r="AJ116" t="s">
        <v>382</v>
      </c>
      <c r="AK116" s="23">
        <v>202400000000067</v>
      </c>
      <c r="AL116" s="20" t="s">
        <v>467</v>
      </c>
      <c r="AM116"/>
      <c r="AN116">
        <v>0</v>
      </c>
      <c r="AO116">
        <v>0</v>
      </c>
      <c r="AP116" s="3">
        <f>VLOOKUP(E116, 'Tabela Auxiliar'!A:B, 2, FALSE)</f>
        <v>7</v>
      </c>
    </row>
    <row r="117" spans="1:42" ht="14.4" x14ac:dyDescent="0.3">
      <c r="A117">
        <v>406216</v>
      </c>
      <c r="B117"/>
      <c r="C117">
        <v>2024</v>
      </c>
      <c r="D117" s="27">
        <v>45496</v>
      </c>
      <c r="E117" t="s">
        <v>321</v>
      </c>
      <c r="F117" s="18">
        <v>1</v>
      </c>
      <c r="G117" t="s">
        <v>100</v>
      </c>
      <c r="H117"/>
      <c r="I117" t="s">
        <v>419</v>
      </c>
      <c r="J117"/>
      <c r="K117" t="s">
        <v>46</v>
      </c>
      <c r="L117"/>
      <c r="M117" t="s">
        <v>99</v>
      </c>
      <c r="N117" t="s">
        <v>34</v>
      </c>
      <c r="O117" s="19" t="s">
        <v>35</v>
      </c>
      <c r="P117"/>
      <c r="Q117"/>
      <c r="R117" t="s">
        <v>841</v>
      </c>
      <c r="S117"/>
      <c r="T117"/>
      <c r="U117"/>
      <c r="V117" t="s">
        <v>93</v>
      </c>
      <c r="W117" s="20">
        <v>660000</v>
      </c>
      <c r="X117" s="20">
        <v>17820</v>
      </c>
      <c r="Y117" s="20">
        <v>15180</v>
      </c>
      <c r="Z117" s="20">
        <f t="shared" si="2"/>
        <v>33000</v>
      </c>
      <c r="AA117" s="20">
        <f t="shared" si="3"/>
        <v>1980</v>
      </c>
      <c r="AB117"/>
      <c r="AC117" s="21">
        <v>45597</v>
      </c>
      <c r="AD117" s="21">
        <v>45505</v>
      </c>
      <c r="AE117" s="20" t="s">
        <v>97</v>
      </c>
      <c r="AF117" s="20" t="s">
        <v>97</v>
      </c>
      <c r="AG117" s="22">
        <v>14300</v>
      </c>
      <c r="AH117" s="19">
        <v>45673</v>
      </c>
      <c r="AI117"/>
      <c r="AJ117" t="s">
        <v>382</v>
      </c>
      <c r="AK117" s="23">
        <v>202400000000164</v>
      </c>
      <c r="AL117" s="20" t="s">
        <v>336</v>
      </c>
      <c r="AM117"/>
      <c r="AN117">
        <v>0</v>
      </c>
      <c r="AO117">
        <v>0</v>
      </c>
      <c r="AP117" s="3">
        <f>VLOOKUP(E117, 'Tabela Auxiliar'!A:B, 2, FALSE)</f>
        <v>7</v>
      </c>
    </row>
    <row r="118" spans="1:42" ht="14.4" x14ac:dyDescent="0.3">
      <c r="A118">
        <v>406258</v>
      </c>
      <c r="B118"/>
      <c r="C118">
        <v>2024</v>
      </c>
      <c r="D118" s="29">
        <v>45496</v>
      </c>
      <c r="E118" t="s">
        <v>321</v>
      </c>
      <c r="F118" s="30">
        <v>0.5</v>
      </c>
      <c r="G118" t="s">
        <v>103</v>
      </c>
      <c r="H118"/>
      <c r="I118" t="s">
        <v>842</v>
      </c>
      <c r="J118"/>
      <c r="K118" t="s">
        <v>815</v>
      </c>
      <c r="L118"/>
      <c r="M118" t="s">
        <v>101</v>
      </c>
      <c r="N118" t="s">
        <v>34</v>
      </c>
      <c r="O118" s="19" t="s">
        <v>35</v>
      </c>
      <c r="P118"/>
      <c r="Q118"/>
      <c r="R118" t="s">
        <v>843</v>
      </c>
      <c r="S118"/>
      <c r="T118"/>
      <c r="U118"/>
      <c r="V118" t="s">
        <v>93</v>
      </c>
      <c r="W118" s="20">
        <v>200000</v>
      </c>
      <c r="X118" s="20">
        <v>10800</v>
      </c>
      <c r="Y118" s="20">
        <v>9200</v>
      </c>
      <c r="Z118" s="20">
        <f t="shared" si="2"/>
        <v>20000</v>
      </c>
      <c r="AA118" s="20">
        <f t="shared" si="3"/>
        <v>600</v>
      </c>
      <c r="AB118"/>
      <c r="AC118" s="21">
        <v>45505</v>
      </c>
      <c r="AD118" s="21">
        <v>45474</v>
      </c>
      <c r="AE118" s="20" t="s">
        <v>97</v>
      </c>
      <c r="AF118" s="20" t="s">
        <v>97</v>
      </c>
      <c r="AG118" s="22">
        <v>15750</v>
      </c>
      <c r="AH118" s="19">
        <v>45688</v>
      </c>
      <c r="AI118"/>
      <c r="AJ118" t="s">
        <v>382</v>
      </c>
      <c r="AK118" s="23">
        <v>202400000000092</v>
      </c>
      <c r="AL118" s="20"/>
      <c r="AM118"/>
      <c r="AN118">
        <v>0</v>
      </c>
      <c r="AO118">
        <v>0</v>
      </c>
      <c r="AP118" s="3">
        <f>VLOOKUP(E118, 'Tabela Auxiliar'!A:B, 2, FALSE)</f>
        <v>7</v>
      </c>
    </row>
    <row r="119" spans="1:42" ht="14.4" x14ac:dyDescent="0.3">
      <c r="A119">
        <v>406258</v>
      </c>
      <c r="B119"/>
      <c r="C119">
        <v>2024</v>
      </c>
      <c r="D119" s="29">
        <v>45496</v>
      </c>
      <c r="E119" t="s">
        <v>321</v>
      </c>
      <c r="F119" s="30">
        <v>0.5</v>
      </c>
      <c r="G119" t="s">
        <v>99</v>
      </c>
      <c r="H119"/>
      <c r="I119" t="s">
        <v>844</v>
      </c>
      <c r="J119"/>
      <c r="K119" t="s">
        <v>815</v>
      </c>
      <c r="L119"/>
      <c r="M119" t="s">
        <v>101</v>
      </c>
      <c r="N119" t="s">
        <v>34</v>
      </c>
      <c r="O119" s="19" t="s">
        <v>35</v>
      </c>
      <c r="P119"/>
      <c r="Q119"/>
      <c r="R119" t="s">
        <v>843</v>
      </c>
      <c r="S119"/>
      <c r="T119"/>
      <c r="U119"/>
      <c r="V119" t="s">
        <v>93</v>
      </c>
      <c r="W119" s="20">
        <v>200000</v>
      </c>
      <c r="X119" s="20"/>
      <c r="Y119" s="20"/>
      <c r="Z119" s="20">
        <f t="shared" si="2"/>
        <v>0</v>
      </c>
      <c r="AA119" s="20">
        <f t="shared" si="3"/>
        <v>600</v>
      </c>
      <c r="AB119"/>
      <c r="AC119" s="20"/>
      <c r="AD119" s="21">
        <v>45474</v>
      </c>
      <c r="AE119" s="20" t="s">
        <v>97</v>
      </c>
      <c r="AF119" s="20" t="s">
        <v>97</v>
      </c>
      <c r="AG119" s="22">
        <v>7700</v>
      </c>
      <c r="AH119" s="19">
        <v>45684</v>
      </c>
      <c r="AI119"/>
      <c r="AJ119"/>
      <c r="AK119" s="23">
        <v>202400000000092</v>
      </c>
      <c r="AL119" s="20"/>
      <c r="AM119"/>
      <c r="AN119">
        <v>0</v>
      </c>
      <c r="AO119">
        <v>0</v>
      </c>
      <c r="AP119" s="3">
        <f>VLOOKUP(E119, 'Tabela Auxiliar'!A:B, 2, FALSE)</f>
        <v>7</v>
      </c>
    </row>
    <row r="120" spans="1:42" ht="14.4" x14ac:dyDescent="0.3">
      <c r="A120">
        <v>406300</v>
      </c>
      <c r="B120"/>
      <c r="C120">
        <v>2024</v>
      </c>
      <c r="D120" s="27">
        <v>45496</v>
      </c>
      <c r="E120" t="s">
        <v>321</v>
      </c>
      <c r="F120" s="18">
        <v>1</v>
      </c>
      <c r="G120" t="s">
        <v>327</v>
      </c>
      <c r="H120"/>
      <c r="I120" t="s">
        <v>426</v>
      </c>
      <c r="J120"/>
      <c r="K120" t="s">
        <v>334</v>
      </c>
      <c r="L120"/>
      <c r="M120" t="s">
        <v>334</v>
      </c>
      <c r="N120" t="s">
        <v>90</v>
      </c>
      <c r="O120" s="19" t="s">
        <v>35</v>
      </c>
      <c r="P120" t="s">
        <v>845</v>
      </c>
      <c r="Q120"/>
      <c r="R120"/>
      <c r="S120"/>
      <c r="T120"/>
      <c r="U120"/>
      <c r="V120" t="s">
        <v>94</v>
      </c>
      <c r="W120" s="20">
        <v>580000</v>
      </c>
      <c r="X120" s="20">
        <v>13340</v>
      </c>
      <c r="Y120" s="20">
        <v>11600</v>
      </c>
      <c r="Z120" s="20">
        <f t="shared" si="2"/>
        <v>24940</v>
      </c>
      <c r="AA120" s="20">
        <f t="shared" si="3"/>
        <v>1740</v>
      </c>
      <c r="AB120"/>
      <c r="AC120" s="21">
        <v>45505</v>
      </c>
      <c r="AD120" s="21">
        <v>45505</v>
      </c>
      <c r="AE120" s="20" t="s">
        <v>40</v>
      </c>
      <c r="AF120" s="20" t="s">
        <v>40</v>
      </c>
      <c r="AG120" s="22"/>
      <c r="AH120" s="19"/>
      <c r="AI120"/>
      <c r="AJ120" t="s">
        <v>382</v>
      </c>
      <c r="AK120" s="23">
        <v>202400000000079</v>
      </c>
      <c r="AL120" s="20" t="s">
        <v>20</v>
      </c>
      <c r="AM120"/>
      <c r="AN120" t="s">
        <v>334</v>
      </c>
      <c r="AO120">
        <v>0</v>
      </c>
      <c r="AP120" s="3">
        <f>VLOOKUP(E120, 'Tabela Auxiliar'!A:B, 2, FALSE)</f>
        <v>7</v>
      </c>
    </row>
    <row r="121" spans="1:42" ht="14.4" x14ac:dyDescent="0.3">
      <c r="A121">
        <v>406375</v>
      </c>
      <c r="B121"/>
      <c r="C121">
        <v>2024</v>
      </c>
      <c r="D121" s="27">
        <v>45497</v>
      </c>
      <c r="E121" t="s">
        <v>321</v>
      </c>
      <c r="F121" s="18">
        <v>1</v>
      </c>
      <c r="G121" t="s">
        <v>102</v>
      </c>
      <c r="H121"/>
      <c r="I121" t="s">
        <v>49</v>
      </c>
      <c r="J121"/>
      <c r="K121" t="s">
        <v>334</v>
      </c>
      <c r="L121"/>
      <c r="M121" t="s">
        <v>334</v>
      </c>
      <c r="N121" t="s">
        <v>90</v>
      </c>
      <c r="O121" s="19" t="s">
        <v>35</v>
      </c>
      <c r="P121" t="s">
        <v>846</v>
      </c>
      <c r="Q121"/>
      <c r="R121"/>
      <c r="S121"/>
      <c r="T121"/>
      <c r="U121"/>
      <c r="V121" t="s">
        <v>94</v>
      </c>
      <c r="W121" s="20">
        <v>475000</v>
      </c>
      <c r="X121" s="20">
        <v>10925</v>
      </c>
      <c r="Y121" s="20">
        <v>10450</v>
      </c>
      <c r="Z121" s="20">
        <f t="shared" si="2"/>
        <v>21375</v>
      </c>
      <c r="AA121" s="20">
        <f t="shared" si="3"/>
        <v>1425</v>
      </c>
      <c r="AB121"/>
      <c r="AC121" s="21">
        <v>45474</v>
      </c>
      <c r="AD121" s="21">
        <v>45505</v>
      </c>
      <c r="AE121" s="20" t="s">
        <v>97</v>
      </c>
      <c r="AF121" s="20" t="s">
        <v>97</v>
      </c>
      <c r="AG121" s="22">
        <v>31500</v>
      </c>
      <c r="AH121" s="19">
        <v>45674</v>
      </c>
      <c r="AI121"/>
      <c r="AJ121" t="s">
        <v>382</v>
      </c>
      <c r="AK121" s="23">
        <v>202400000000074</v>
      </c>
      <c r="AL121" s="20" t="s">
        <v>847</v>
      </c>
      <c r="AM121"/>
      <c r="AN121" t="s">
        <v>334</v>
      </c>
      <c r="AO121">
        <v>0</v>
      </c>
      <c r="AP121" s="3">
        <f>VLOOKUP(E121, 'Tabela Auxiliar'!A:B, 2, FALSE)</f>
        <v>7</v>
      </c>
    </row>
    <row r="122" spans="1:42" ht="14.4" x14ac:dyDescent="0.3">
      <c r="A122">
        <v>406304</v>
      </c>
      <c r="B122"/>
      <c r="C122">
        <v>2024</v>
      </c>
      <c r="D122" s="27">
        <v>45498</v>
      </c>
      <c r="E122" t="s">
        <v>321</v>
      </c>
      <c r="F122" s="18">
        <v>1</v>
      </c>
      <c r="G122" t="s">
        <v>103</v>
      </c>
      <c r="H122"/>
      <c r="I122" t="s">
        <v>53</v>
      </c>
      <c r="J122"/>
      <c r="K122" t="s">
        <v>836</v>
      </c>
      <c r="L122"/>
      <c r="M122"/>
      <c r="N122" t="s">
        <v>34</v>
      </c>
      <c r="O122" s="19" t="s">
        <v>35</v>
      </c>
      <c r="P122"/>
      <c r="Q122"/>
      <c r="R122" t="s">
        <v>848</v>
      </c>
      <c r="S122"/>
      <c r="T122"/>
      <c r="U122"/>
      <c r="V122" t="s">
        <v>93</v>
      </c>
      <c r="W122" s="20">
        <v>350000</v>
      </c>
      <c r="X122" s="20">
        <v>9450</v>
      </c>
      <c r="Y122" s="20">
        <v>8050</v>
      </c>
      <c r="Z122" s="20">
        <f t="shared" si="2"/>
        <v>17500</v>
      </c>
      <c r="AA122" s="20">
        <f t="shared" si="3"/>
        <v>1050</v>
      </c>
      <c r="AB122"/>
      <c r="AC122" s="21">
        <v>45505</v>
      </c>
      <c r="AD122" s="21">
        <v>45474</v>
      </c>
      <c r="AE122" s="20" t="s">
        <v>40</v>
      </c>
      <c r="AF122" s="20" t="s">
        <v>40</v>
      </c>
      <c r="AG122" s="22"/>
      <c r="AH122" s="19"/>
      <c r="AI122"/>
      <c r="AJ122" t="s">
        <v>382</v>
      </c>
      <c r="AK122" s="23">
        <v>202400000000085</v>
      </c>
      <c r="AL122" s="20" t="s">
        <v>336</v>
      </c>
      <c r="AM122"/>
      <c r="AN122" t="s">
        <v>849</v>
      </c>
      <c r="AO122" t="s">
        <v>850</v>
      </c>
      <c r="AP122" s="3">
        <f>VLOOKUP(E122, 'Tabela Auxiliar'!A:B, 2, FALSE)</f>
        <v>7</v>
      </c>
    </row>
    <row r="123" spans="1:42" ht="14.4" x14ac:dyDescent="0.3">
      <c r="A123">
        <v>406765</v>
      </c>
      <c r="B123"/>
      <c r="C123">
        <v>2024</v>
      </c>
      <c r="D123" s="27">
        <v>45500</v>
      </c>
      <c r="E123" t="s">
        <v>321</v>
      </c>
      <c r="F123" s="18">
        <v>1</v>
      </c>
      <c r="G123" t="s">
        <v>473</v>
      </c>
      <c r="H123"/>
      <c r="I123" t="s">
        <v>74</v>
      </c>
      <c r="J123"/>
      <c r="K123" t="s">
        <v>413</v>
      </c>
      <c r="L123"/>
      <c r="M123" t="s">
        <v>105</v>
      </c>
      <c r="N123" t="s">
        <v>34</v>
      </c>
      <c r="O123" s="19" t="s">
        <v>35</v>
      </c>
      <c r="P123"/>
      <c r="Q123"/>
      <c r="R123" t="s">
        <v>851</v>
      </c>
      <c r="S123"/>
      <c r="T123"/>
      <c r="U123"/>
      <c r="V123" t="s">
        <v>93</v>
      </c>
      <c r="W123" s="20">
        <v>580000</v>
      </c>
      <c r="X123" s="20">
        <v>15660</v>
      </c>
      <c r="Y123" s="20">
        <v>13340</v>
      </c>
      <c r="Z123" s="20">
        <f t="shared" si="2"/>
        <v>29000</v>
      </c>
      <c r="AA123" s="20">
        <f t="shared" si="3"/>
        <v>1740</v>
      </c>
      <c r="AB123"/>
      <c r="AC123" s="21">
        <v>45627</v>
      </c>
      <c r="AD123" s="21">
        <v>45627</v>
      </c>
      <c r="AE123" s="20" t="s">
        <v>40</v>
      </c>
      <c r="AF123" s="20" t="s">
        <v>40</v>
      </c>
      <c r="AG123" s="22"/>
      <c r="AH123" s="19"/>
      <c r="AI123"/>
      <c r="AJ123" t="s">
        <v>382</v>
      </c>
      <c r="AK123" s="23">
        <v>202400000000186</v>
      </c>
      <c r="AL123" s="20"/>
      <c r="AM123"/>
      <c r="AN123">
        <v>0</v>
      </c>
      <c r="AO123">
        <v>0</v>
      </c>
      <c r="AP123" s="3">
        <f>VLOOKUP(E123, 'Tabela Auxiliar'!A:B, 2, FALSE)</f>
        <v>7</v>
      </c>
    </row>
    <row r="124" spans="1:42" ht="14.4" x14ac:dyDescent="0.3">
      <c r="A124">
        <v>406772</v>
      </c>
      <c r="B124"/>
      <c r="C124">
        <v>2024</v>
      </c>
      <c r="D124" s="27">
        <v>45502</v>
      </c>
      <c r="E124" t="s">
        <v>321</v>
      </c>
      <c r="F124" s="18">
        <v>1</v>
      </c>
      <c r="G124" t="s">
        <v>364</v>
      </c>
      <c r="H124"/>
      <c r="I124" t="s">
        <v>852</v>
      </c>
      <c r="J124"/>
      <c r="K124" t="s">
        <v>853</v>
      </c>
      <c r="L124"/>
      <c r="M124" t="s">
        <v>364</v>
      </c>
      <c r="N124" t="s">
        <v>34</v>
      </c>
      <c r="O124" s="19" t="s">
        <v>35</v>
      </c>
      <c r="P124"/>
      <c r="Q124"/>
      <c r="R124" t="s">
        <v>854</v>
      </c>
      <c r="S124"/>
      <c r="T124"/>
      <c r="U124"/>
      <c r="V124" t="s">
        <v>93</v>
      </c>
      <c r="W124" s="20">
        <v>520000</v>
      </c>
      <c r="X124" s="20">
        <v>14040</v>
      </c>
      <c r="Y124" s="20">
        <v>11960</v>
      </c>
      <c r="Z124" s="20">
        <f t="shared" si="2"/>
        <v>26000</v>
      </c>
      <c r="AA124" s="20">
        <f t="shared" si="3"/>
        <v>1560</v>
      </c>
      <c r="AB124"/>
      <c r="AC124" s="21">
        <v>45597</v>
      </c>
      <c r="AD124" s="21">
        <v>45474</v>
      </c>
      <c r="AE124" s="20" t="s">
        <v>97</v>
      </c>
      <c r="AF124" s="20" t="s">
        <v>97</v>
      </c>
      <c r="AG124" s="22">
        <v>14960</v>
      </c>
      <c r="AH124" s="19">
        <v>45656</v>
      </c>
      <c r="AI124"/>
      <c r="AJ124" t="s">
        <v>382</v>
      </c>
      <c r="AK124" s="23">
        <v>202400000000165</v>
      </c>
      <c r="AL124" s="20" t="s">
        <v>336</v>
      </c>
      <c r="AM124"/>
      <c r="AN124" t="s">
        <v>855</v>
      </c>
      <c r="AO124" t="s">
        <v>856</v>
      </c>
      <c r="AP124" s="3">
        <f>VLOOKUP(E124, 'Tabela Auxiliar'!A:B, 2, FALSE)</f>
        <v>7</v>
      </c>
    </row>
    <row r="125" spans="1:42" ht="14.4" x14ac:dyDescent="0.3">
      <c r="A125">
        <v>406921</v>
      </c>
      <c r="B125"/>
      <c r="C125">
        <v>2024</v>
      </c>
      <c r="D125" s="27">
        <v>45504</v>
      </c>
      <c r="E125" t="s">
        <v>321</v>
      </c>
      <c r="F125" s="18">
        <v>1</v>
      </c>
      <c r="G125" t="s">
        <v>105</v>
      </c>
      <c r="H125"/>
      <c r="I125" t="s">
        <v>55</v>
      </c>
      <c r="J125"/>
      <c r="K125" t="s">
        <v>857</v>
      </c>
      <c r="L125"/>
      <c r="M125"/>
      <c r="N125" t="s">
        <v>34</v>
      </c>
      <c r="O125" s="19" t="s">
        <v>35</v>
      </c>
      <c r="P125"/>
      <c r="Q125"/>
      <c r="R125" t="s">
        <v>858</v>
      </c>
      <c r="S125"/>
      <c r="T125"/>
      <c r="U125"/>
      <c r="V125" t="s">
        <v>93</v>
      </c>
      <c r="W125" s="20">
        <v>1150000</v>
      </c>
      <c r="X125" s="20">
        <v>31050</v>
      </c>
      <c r="Y125" s="20">
        <v>26450</v>
      </c>
      <c r="Z125" s="20">
        <f t="shared" si="2"/>
        <v>57500</v>
      </c>
      <c r="AA125" s="20">
        <f t="shared" si="3"/>
        <v>3450</v>
      </c>
      <c r="AB125"/>
      <c r="AC125" s="21">
        <v>45597</v>
      </c>
      <c r="AD125" s="21">
        <v>45566</v>
      </c>
      <c r="AE125" s="20" t="s">
        <v>40</v>
      </c>
      <c r="AF125" s="20" t="s">
        <v>40</v>
      </c>
      <c r="AG125" s="22"/>
      <c r="AH125" s="19"/>
      <c r="AI125"/>
      <c r="AJ125" t="s">
        <v>382</v>
      </c>
      <c r="AK125" s="23">
        <v>202400000000176</v>
      </c>
      <c r="AL125" s="20" t="s">
        <v>20</v>
      </c>
      <c r="AM125"/>
      <c r="AN125" t="s">
        <v>859</v>
      </c>
      <c r="AO125" t="s">
        <v>860</v>
      </c>
      <c r="AP125" s="3">
        <f>VLOOKUP(E125, 'Tabela Auxiliar'!A:B, 2, FALSE)</f>
        <v>7</v>
      </c>
    </row>
    <row r="126" spans="1:42" ht="14.4" x14ac:dyDescent="0.3">
      <c r="A126">
        <v>406995</v>
      </c>
      <c r="B126"/>
      <c r="C126">
        <v>2024</v>
      </c>
      <c r="D126" s="27">
        <v>45504</v>
      </c>
      <c r="E126" t="s">
        <v>321</v>
      </c>
      <c r="F126" s="18">
        <v>1</v>
      </c>
      <c r="G126" t="s">
        <v>364</v>
      </c>
      <c r="H126"/>
      <c r="I126" t="s">
        <v>83</v>
      </c>
      <c r="J126"/>
      <c r="K126" t="s">
        <v>51</v>
      </c>
      <c r="L126"/>
      <c r="M126" t="s">
        <v>51</v>
      </c>
      <c r="N126" t="s">
        <v>34</v>
      </c>
      <c r="O126" s="19" t="s">
        <v>35</v>
      </c>
      <c r="P126"/>
      <c r="Q126"/>
      <c r="R126" t="s">
        <v>861</v>
      </c>
      <c r="S126"/>
      <c r="T126"/>
      <c r="U126"/>
      <c r="V126" t="s">
        <v>93</v>
      </c>
      <c r="W126" s="20">
        <v>680000</v>
      </c>
      <c r="X126" s="20">
        <v>18360</v>
      </c>
      <c r="Y126" s="20">
        <v>15640</v>
      </c>
      <c r="Z126" s="20">
        <f t="shared" si="2"/>
        <v>34000</v>
      </c>
      <c r="AA126" s="20">
        <f t="shared" si="3"/>
        <v>2040</v>
      </c>
      <c r="AB126"/>
      <c r="AC126" s="21">
        <v>45597</v>
      </c>
      <c r="AD126" s="21">
        <v>45474</v>
      </c>
      <c r="AE126" s="20" t="s">
        <v>40</v>
      </c>
      <c r="AF126" s="20" t="s">
        <v>40</v>
      </c>
      <c r="AG126" s="22"/>
      <c r="AH126" s="19"/>
      <c r="AI126"/>
      <c r="AJ126" t="s">
        <v>382</v>
      </c>
      <c r="AK126" s="23">
        <v>202400000000166</v>
      </c>
      <c r="AL126" s="20" t="s">
        <v>336</v>
      </c>
      <c r="AM126"/>
      <c r="AN126">
        <v>0</v>
      </c>
      <c r="AO126">
        <v>0</v>
      </c>
      <c r="AP126" s="3">
        <f>VLOOKUP(E126, 'Tabela Auxiliar'!A:B, 2, FALSE)</f>
        <v>7</v>
      </c>
    </row>
    <row r="127" spans="1:42" ht="14.4" x14ac:dyDescent="0.3">
      <c r="A127">
        <v>406776</v>
      </c>
      <c r="B127"/>
      <c r="C127">
        <v>2024</v>
      </c>
      <c r="D127" s="27">
        <v>45504</v>
      </c>
      <c r="E127" t="s">
        <v>321</v>
      </c>
      <c r="F127" s="18">
        <v>1</v>
      </c>
      <c r="G127" t="s">
        <v>364</v>
      </c>
      <c r="H127"/>
      <c r="I127" t="s">
        <v>68</v>
      </c>
      <c r="J127"/>
      <c r="K127" t="s">
        <v>327</v>
      </c>
      <c r="L127"/>
      <c r="M127" t="s">
        <v>327</v>
      </c>
      <c r="N127" t="s">
        <v>34</v>
      </c>
      <c r="O127" s="19" t="s">
        <v>35</v>
      </c>
      <c r="P127"/>
      <c r="Q127"/>
      <c r="R127" t="s">
        <v>862</v>
      </c>
      <c r="S127"/>
      <c r="T127"/>
      <c r="U127"/>
      <c r="V127" t="s">
        <v>93</v>
      </c>
      <c r="W127" s="20">
        <v>550000</v>
      </c>
      <c r="X127" s="20">
        <v>14850</v>
      </c>
      <c r="Y127" s="20">
        <v>12650</v>
      </c>
      <c r="Z127" s="20">
        <f t="shared" si="2"/>
        <v>27500</v>
      </c>
      <c r="AA127" s="20">
        <f t="shared" si="3"/>
        <v>1650</v>
      </c>
      <c r="AB127"/>
      <c r="AC127" s="21">
        <v>45597</v>
      </c>
      <c r="AD127" s="21">
        <v>45536</v>
      </c>
      <c r="AE127"/>
      <c r="AF127"/>
      <c r="AG127"/>
      <c r="AH127"/>
      <c r="AI127"/>
      <c r="AJ127" t="s">
        <v>382</v>
      </c>
      <c r="AK127" s="23">
        <v>202400000000167</v>
      </c>
      <c r="AL127" s="20" t="s">
        <v>336</v>
      </c>
      <c r="AM127"/>
      <c r="AN127">
        <v>0</v>
      </c>
      <c r="AO127">
        <v>0</v>
      </c>
      <c r="AP127" s="3">
        <f>VLOOKUP(E127, 'Tabela Auxiliar'!A:B, 2, FALSE)</f>
        <v>7</v>
      </c>
    </row>
    <row r="128" spans="1:42" ht="14.4" x14ac:dyDescent="0.3">
      <c r="A128">
        <v>407387</v>
      </c>
      <c r="B128"/>
      <c r="C128">
        <v>2024</v>
      </c>
      <c r="D128" s="27">
        <v>45509</v>
      </c>
      <c r="E128" t="s">
        <v>322</v>
      </c>
      <c r="F128" s="18">
        <v>1</v>
      </c>
      <c r="G128" t="s">
        <v>100</v>
      </c>
      <c r="H128"/>
      <c r="I128" t="s">
        <v>863</v>
      </c>
      <c r="J128"/>
      <c r="K128" t="s">
        <v>66</v>
      </c>
      <c r="L128"/>
      <c r="M128" t="s">
        <v>100</v>
      </c>
      <c r="N128" t="s">
        <v>34</v>
      </c>
      <c r="O128" s="19" t="s">
        <v>35</v>
      </c>
      <c r="P128"/>
      <c r="Q128"/>
      <c r="R128" t="s">
        <v>864</v>
      </c>
      <c r="S128"/>
      <c r="T128"/>
      <c r="U128"/>
      <c r="V128" t="s">
        <v>93</v>
      </c>
      <c r="W128" s="20">
        <v>350000</v>
      </c>
      <c r="X128" s="20">
        <v>9450</v>
      </c>
      <c r="Y128" s="20">
        <v>8050</v>
      </c>
      <c r="Z128" s="20">
        <f t="shared" si="2"/>
        <v>17500</v>
      </c>
      <c r="AA128" s="20">
        <f t="shared" si="3"/>
        <v>1050</v>
      </c>
      <c r="AB128"/>
      <c r="AC128" s="21">
        <v>45658</v>
      </c>
      <c r="AD128" s="21">
        <v>45505</v>
      </c>
      <c r="AE128"/>
      <c r="AF128"/>
      <c r="AG128"/>
      <c r="AH128"/>
      <c r="AI128"/>
      <c r="AJ128" t="s">
        <v>382</v>
      </c>
      <c r="AK128" s="23">
        <v>202500000000014</v>
      </c>
      <c r="AL128" s="20" t="s">
        <v>865</v>
      </c>
      <c r="AM128"/>
      <c r="AN128" t="s">
        <v>866</v>
      </c>
      <c r="AO128" t="s">
        <v>867</v>
      </c>
      <c r="AP128" s="3">
        <f>VLOOKUP(E128, 'Tabela Auxiliar'!A:B, 2, FALSE)</f>
        <v>8</v>
      </c>
    </row>
    <row r="129" spans="1:42" ht="14.4" x14ac:dyDescent="0.3">
      <c r="A129">
        <v>406097</v>
      </c>
      <c r="B129"/>
      <c r="C129">
        <v>2024</v>
      </c>
      <c r="D129" s="27">
        <v>45509</v>
      </c>
      <c r="E129" t="s">
        <v>322</v>
      </c>
      <c r="F129" s="18">
        <v>1</v>
      </c>
      <c r="G129" t="s">
        <v>364</v>
      </c>
      <c r="H129"/>
      <c r="I129" t="s">
        <v>442</v>
      </c>
      <c r="J129"/>
      <c r="K129" t="s">
        <v>558</v>
      </c>
      <c r="L129"/>
      <c r="M129" t="s">
        <v>327</v>
      </c>
      <c r="N129" t="s">
        <v>34</v>
      </c>
      <c r="O129" s="19" t="s">
        <v>35</v>
      </c>
      <c r="P129"/>
      <c r="Q129"/>
      <c r="R129" t="s">
        <v>868</v>
      </c>
      <c r="S129"/>
      <c r="T129"/>
      <c r="U129"/>
      <c r="V129" t="s">
        <v>93</v>
      </c>
      <c r="W129" s="20">
        <v>625000</v>
      </c>
      <c r="X129" s="20">
        <v>16875</v>
      </c>
      <c r="Y129" s="20">
        <v>14375</v>
      </c>
      <c r="Z129" s="20">
        <f t="shared" si="2"/>
        <v>31250</v>
      </c>
      <c r="AA129" s="20">
        <f t="shared" si="3"/>
        <v>1875</v>
      </c>
      <c r="AB129"/>
      <c r="AC129" s="21">
        <v>45597</v>
      </c>
      <c r="AD129" s="21">
        <v>45536</v>
      </c>
      <c r="AE129"/>
      <c r="AF129"/>
      <c r="AG129"/>
      <c r="AH129"/>
      <c r="AI129"/>
      <c r="AJ129" t="s">
        <v>382</v>
      </c>
      <c r="AK129" s="23">
        <v>202400000000169</v>
      </c>
      <c r="AL129" s="20" t="s">
        <v>336</v>
      </c>
      <c r="AM129"/>
      <c r="AN129">
        <v>0</v>
      </c>
      <c r="AO129">
        <v>0</v>
      </c>
      <c r="AP129" s="3">
        <f>VLOOKUP(E129, 'Tabela Auxiliar'!A:B, 2, FALSE)</f>
        <v>8</v>
      </c>
    </row>
    <row r="130" spans="1:42" ht="14.4" x14ac:dyDescent="0.3">
      <c r="A130">
        <v>407442</v>
      </c>
      <c r="B130"/>
      <c r="C130">
        <v>2024</v>
      </c>
      <c r="D130" s="27">
        <v>45510</v>
      </c>
      <c r="E130" t="s">
        <v>322</v>
      </c>
      <c r="F130" s="18">
        <v>1</v>
      </c>
      <c r="G130" t="s">
        <v>473</v>
      </c>
      <c r="H130"/>
      <c r="I130" t="s">
        <v>62</v>
      </c>
      <c r="J130"/>
      <c r="K130" t="s">
        <v>334</v>
      </c>
      <c r="L130"/>
      <c r="M130" t="s">
        <v>334</v>
      </c>
      <c r="N130" t="s">
        <v>90</v>
      </c>
      <c r="O130" s="19" t="s">
        <v>35</v>
      </c>
      <c r="P130" t="s">
        <v>869</v>
      </c>
      <c r="Q130"/>
      <c r="R130"/>
      <c r="S130"/>
      <c r="T130"/>
      <c r="U130"/>
      <c r="V130" t="s">
        <v>93</v>
      </c>
      <c r="W130" s="20">
        <v>685000</v>
      </c>
      <c r="X130" s="20">
        <v>15755</v>
      </c>
      <c r="Y130" s="20">
        <v>13700</v>
      </c>
      <c r="Z130" s="20">
        <f t="shared" si="2"/>
        <v>29455</v>
      </c>
      <c r="AA130" s="20">
        <f t="shared" si="3"/>
        <v>2055</v>
      </c>
      <c r="AB130"/>
      <c r="AC130" s="21">
        <v>45505</v>
      </c>
      <c r="AD130" s="21">
        <v>45536</v>
      </c>
      <c r="AE130"/>
      <c r="AF130"/>
      <c r="AG130"/>
      <c r="AH130"/>
      <c r="AI130"/>
      <c r="AJ130" t="s">
        <v>382</v>
      </c>
      <c r="AK130" s="23">
        <v>202400000000099</v>
      </c>
      <c r="AL130" s="20" t="s">
        <v>20</v>
      </c>
      <c r="AM130"/>
      <c r="AN130" t="s">
        <v>334</v>
      </c>
      <c r="AO130">
        <v>0</v>
      </c>
      <c r="AP130" s="3">
        <f>VLOOKUP(E130, 'Tabela Auxiliar'!A:B, 2, FALSE)</f>
        <v>8</v>
      </c>
    </row>
    <row r="131" spans="1:42" ht="14.4" x14ac:dyDescent="0.3">
      <c r="A131">
        <v>407436</v>
      </c>
      <c r="B131"/>
      <c r="C131">
        <v>2024</v>
      </c>
      <c r="D131" s="27">
        <v>45511</v>
      </c>
      <c r="E131" t="s">
        <v>322</v>
      </c>
      <c r="F131" s="18">
        <v>1</v>
      </c>
      <c r="G131" t="s">
        <v>107</v>
      </c>
      <c r="H131"/>
      <c r="I131" t="s">
        <v>870</v>
      </c>
      <c r="J131"/>
      <c r="K131" t="s">
        <v>519</v>
      </c>
      <c r="L131"/>
      <c r="M131" t="s">
        <v>107</v>
      </c>
      <c r="N131" t="s">
        <v>34</v>
      </c>
      <c r="O131" s="19" t="s">
        <v>35</v>
      </c>
      <c r="P131"/>
      <c r="Q131"/>
      <c r="R131" t="s">
        <v>871</v>
      </c>
      <c r="S131"/>
      <c r="T131"/>
      <c r="U131"/>
      <c r="V131" t="s">
        <v>93</v>
      </c>
      <c r="W131" s="20">
        <v>630000</v>
      </c>
      <c r="X131" s="20">
        <v>22050</v>
      </c>
      <c r="Y131" s="20">
        <v>15750</v>
      </c>
      <c r="Z131" s="20">
        <f t="shared" ref="Z131:Z194" si="4">SUM(X131:Y131)</f>
        <v>37800</v>
      </c>
      <c r="AA131" s="20">
        <f t="shared" ref="AA131:AA194" si="5">W131*0.3%</f>
        <v>1890</v>
      </c>
      <c r="AB131"/>
      <c r="AC131" s="21">
        <v>45597</v>
      </c>
      <c r="AD131" s="21">
        <v>45536</v>
      </c>
      <c r="AE131"/>
      <c r="AF131"/>
      <c r="AG131"/>
      <c r="AH131"/>
      <c r="AI131"/>
      <c r="AJ131" t="s">
        <v>382</v>
      </c>
      <c r="AK131" s="23">
        <v>202400000000168</v>
      </c>
      <c r="AL131" s="20" t="s">
        <v>872</v>
      </c>
      <c r="AM131"/>
      <c r="AN131" t="s">
        <v>873</v>
      </c>
      <c r="AO131" t="s">
        <v>874</v>
      </c>
      <c r="AP131" s="3">
        <f>VLOOKUP(E131, 'Tabela Auxiliar'!A:B, 2, FALSE)</f>
        <v>8</v>
      </c>
    </row>
    <row r="132" spans="1:42" ht="14.4" x14ac:dyDescent="0.3">
      <c r="A132">
        <v>101549</v>
      </c>
      <c r="B132"/>
      <c r="C132">
        <v>2024</v>
      </c>
      <c r="D132" s="27">
        <v>45511</v>
      </c>
      <c r="E132" t="s">
        <v>322</v>
      </c>
      <c r="F132" s="18">
        <v>1</v>
      </c>
      <c r="G132" t="s">
        <v>92</v>
      </c>
      <c r="H132"/>
      <c r="I132"/>
      <c r="J132"/>
      <c r="K132" t="s">
        <v>334</v>
      </c>
      <c r="L132"/>
      <c r="M132" t="s">
        <v>334</v>
      </c>
      <c r="N132" t="s">
        <v>91</v>
      </c>
      <c r="O132" s="19" t="s">
        <v>92</v>
      </c>
      <c r="P132"/>
      <c r="Q132"/>
      <c r="R132"/>
      <c r="S132"/>
      <c r="T132"/>
      <c r="U132"/>
      <c r="V132" t="s">
        <v>93</v>
      </c>
      <c r="W132" s="20"/>
      <c r="X132" s="20"/>
      <c r="Y132" s="20">
        <v>11814</v>
      </c>
      <c r="Z132" s="20">
        <f t="shared" si="4"/>
        <v>11814</v>
      </c>
      <c r="AA132" s="20">
        <f t="shared" si="5"/>
        <v>0</v>
      </c>
      <c r="AB132"/>
      <c r="AC132" s="21">
        <v>45505</v>
      </c>
      <c r="AD132" s="21">
        <v>45505</v>
      </c>
      <c r="AE132"/>
      <c r="AF132"/>
      <c r="AG132"/>
      <c r="AH132"/>
      <c r="AI132"/>
      <c r="AJ132" t="s">
        <v>382</v>
      </c>
      <c r="AK132" s="23">
        <v>202400000000080</v>
      </c>
      <c r="AL132" s="20" t="s">
        <v>467</v>
      </c>
      <c r="AM132"/>
      <c r="AN132">
        <v>0</v>
      </c>
      <c r="AO132">
        <v>0</v>
      </c>
      <c r="AP132" s="3">
        <f>VLOOKUP(E132, 'Tabela Auxiliar'!A:B, 2, FALSE)</f>
        <v>8</v>
      </c>
    </row>
    <row r="133" spans="1:42" ht="14.4" x14ac:dyDescent="0.3">
      <c r="A133">
        <v>407592</v>
      </c>
      <c r="B133"/>
      <c r="C133">
        <v>2024</v>
      </c>
      <c r="D133" s="27">
        <v>45512</v>
      </c>
      <c r="E133" t="s">
        <v>322</v>
      </c>
      <c r="F133" s="18">
        <v>1</v>
      </c>
      <c r="G133" t="s">
        <v>327</v>
      </c>
      <c r="H133"/>
      <c r="I133" t="s">
        <v>875</v>
      </c>
      <c r="J133"/>
      <c r="K133" t="s">
        <v>79</v>
      </c>
      <c r="L133"/>
      <c r="M133"/>
      <c r="N133" t="s">
        <v>34</v>
      </c>
      <c r="O133" s="19" t="s">
        <v>35</v>
      </c>
      <c r="P133"/>
      <c r="Q133"/>
      <c r="R133" t="s">
        <v>876</v>
      </c>
      <c r="S133"/>
      <c r="T133"/>
      <c r="U133"/>
      <c r="V133" t="s">
        <v>94</v>
      </c>
      <c r="W133" s="20">
        <v>400000</v>
      </c>
      <c r="X133" s="20">
        <v>13600</v>
      </c>
      <c r="Y133" s="20">
        <v>10400</v>
      </c>
      <c r="Z133" s="20">
        <f t="shared" si="4"/>
        <v>24000</v>
      </c>
      <c r="AA133" s="20">
        <f t="shared" si="5"/>
        <v>1200</v>
      </c>
      <c r="AB133"/>
      <c r="AC133" s="21">
        <v>45658</v>
      </c>
      <c r="AD133" s="21">
        <v>45566</v>
      </c>
      <c r="AE133"/>
      <c r="AF133"/>
      <c r="AG133"/>
      <c r="AH133"/>
      <c r="AI133"/>
      <c r="AJ133" t="s">
        <v>382</v>
      </c>
      <c r="AK133" s="23">
        <v>202500000000015</v>
      </c>
      <c r="AL133" s="20" t="s">
        <v>336</v>
      </c>
      <c r="AM133"/>
      <c r="AN133">
        <v>0</v>
      </c>
      <c r="AO133">
        <v>0</v>
      </c>
      <c r="AP133" s="3">
        <f>VLOOKUP(E133, 'Tabela Auxiliar'!A:B, 2, FALSE)</f>
        <v>8</v>
      </c>
    </row>
    <row r="134" spans="1:42" ht="14.4" x14ac:dyDescent="0.3">
      <c r="A134">
        <v>407650</v>
      </c>
      <c r="B134"/>
      <c r="C134">
        <v>2024</v>
      </c>
      <c r="D134" s="27">
        <v>45516</v>
      </c>
      <c r="E134" t="s">
        <v>322</v>
      </c>
      <c r="F134" s="18">
        <v>1</v>
      </c>
      <c r="G134" t="s">
        <v>450</v>
      </c>
      <c r="H134"/>
      <c r="I134" t="s">
        <v>450</v>
      </c>
      <c r="J134"/>
      <c r="K134" t="s">
        <v>334</v>
      </c>
      <c r="L134"/>
      <c r="M134" t="s">
        <v>334</v>
      </c>
      <c r="N134" t="s">
        <v>90</v>
      </c>
      <c r="O134" s="19" t="s">
        <v>35</v>
      </c>
      <c r="P134" t="s">
        <v>754</v>
      </c>
      <c r="Q134"/>
      <c r="R134"/>
      <c r="S134"/>
      <c r="T134"/>
      <c r="U134"/>
      <c r="V134" t="s">
        <v>94</v>
      </c>
      <c r="W134" s="20">
        <v>534000</v>
      </c>
      <c r="X134" s="20">
        <v>12282</v>
      </c>
      <c r="Y134" s="20">
        <v>10680</v>
      </c>
      <c r="Z134" s="20">
        <f t="shared" si="4"/>
        <v>22962</v>
      </c>
      <c r="AA134" s="20">
        <f t="shared" si="5"/>
        <v>1602</v>
      </c>
      <c r="AB134"/>
      <c r="AC134" s="21">
        <v>45505</v>
      </c>
      <c r="AD134" s="21">
        <v>45505</v>
      </c>
      <c r="AE134"/>
      <c r="AF134"/>
      <c r="AG134"/>
      <c r="AH134"/>
      <c r="AI134"/>
      <c r="AJ134" t="s">
        <v>382</v>
      </c>
      <c r="AK134" s="23">
        <v>202400000000093</v>
      </c>
      <c r="AL134" s="20"/>
      <c r="AM134"/>
      <c r="AN134" t="s">
        <v>334</v>
      </c>
      <c r="AO134">
        <v>0</v>
      </c>
      <c r="AP134" s="3">
        <f>VLOOKUP(E134, 'Tabela Auxiliar'!A:B, 2, FALSE)</f>
        <v>8</v>
      </c>
    </row>
    <row r="135" spans="1:42" ht="14.4" x14ac:dyDescent="0.3">
      <c r="A135">
        <v>407824</v>
      </c>
      <c r="B135"/>
      <c r="C135">
        <v>2024</v>
      </c>
      <c r="D135" s="27">
        <v>45516</v>
      </c>
      <c r="E135" t="s">
        <v>322</v>
      </c>
      <c r="F135" s="18">
        <v>1</v>
      </c>
      <c r="G135" t="s">
        <v>103</v>
      </c>
      <c r="H135"/>
      <c r="I135" t="s">
        <v>877</v>
      </c>
      <c r="J135"/>
      <c r="K135" t="s">
        <v>691</v>
      </c>
      <c r="L135"/>
      <c r="M135" t="s">
        <v>259</v>
      </c>
      <c r="N135" t="s">
        <v>34</v>
      </c>
      <c r="O135" s="19" t="s">
        <v>35</v>
      </c>
      <c r="P135" t="s">
        <v>878</v>
      </c>
      <c r="Q135"/>
      <c r="R135" t="s">
        <v>879</v>
      </c>
      <c r="S135"/>
      <c r="T135"/>
      <c r="U135"/>
      <c r="V135" t="s">
        <v>93</v>
      </c>
      <c r="W135" s="20">
        <v>245000</v>
      </c>
      <c r="X135" s="20">
        <v>8100</v>
      </c>
      <c r="Y135" s="20">
        <v>6900</v>
      </c>
      <c r="Z135" s="20">
        <f t="shared" si="4"/>
        <v>15000</v>
      </c>
      <c r="AA135" s="20">
        <f t="shared" si="5"/>
        <v>735</v>
      </c>
      <c r="AB135"/>
      <c r="AC135" s="21">
        <v>45658</v>
      </c>
      <c r="AD135" s="21">
        <v>45505</v>
      </c>
      <c r="AE135"/>
      <c r="AF135"/>
      <c r="AG135"/>
      <c r="AH135"/>
      <c r="AI135"/>
      <c r="AJ135" t="s">
        <v>382</v>
      </c>
      <c r="AK135" s="23">
        <v>202500000000016</v>
      </c>
      <c r="AL135" s="20" t="s">
        <v>336</v>
      </c>
      <c r="AM135"/>
      <c r="AN135">
        <v>0</v>
      </c>
      <c r="AO135">
        <v>0</v>
      </c>
      <c r="AP135" s="3">
        <f>VLOOKUP(E135, 'Tabela Auxiliar'!A:B, 2, FALSE)</f>
        <v>8</v>
      </c>
    </row>
    <row r="136" spans="1:42" ht="14.4" x14ac:dyDescent="0.3">
      <c r="A136">
        <v>408363</v>
      </c>
      <c r="B136"/>
      <c r="C136">
        <v>2024</v>
      </c>
      <c r="D136" s="27">
        <v>45521</v>
      </c>
      <c r="E136" t="s">
        <v>322</v>
      </c>
      <c r="F136" s="18">
        <v>1</v>
      </c>
      <c r="G136" t="s">
        <v>473</v>
      </c>
      <c r="H136"/>
      <c r="I136" t="s">
        <v>74</v>
      </c>
      <c r="J136"/>
      <c r="K136" t="s">
        <v>74</v>
      </c>
      <c r="L136"/>
      <c r="M136" t="s">
        <v>101</v>
      </c>
      <c r="N136" t="s">
        <v>34</v>
      </c>
      <c r="O136" s="19" t="s">
        <v>35</v>
      </c>
      <c r="P136"/>
      <c r="Q136"/>
      <c r="R136"/>
      <c r="S136"/>
      <c r="T136"/>
      <c r="U136"/>
      <c r="V136" t="s">
        <v>93</v>
      </c>
      <c r="W136" s="20">
        <v>390000</v>
      </c>
      <c r="X136" s="20">
        <v>10530</v>
      </c>
      <c r="Y136" s="20">
        <v>8970</v>
      </c>
      <c r="Z136" s="20">
        <f t="shared" si="4"/>
        <v>19500</v>
      </c>
      <c r="AA136" s="20">
        <f t="shared" si="5"/>
        <v>1170</v>
      </c>
      <c r="AB136"/>
      <c r="AC136" s="21">
        <v>45658</v>
      </c>
      <c r="AD136" s="21">
        <v>45597</v>
      </c>
      <c r="AE136"/>
      <c r="AF136"/>
      <c r="AG136"/>
      <c r="AH136"/>
      <c r="AI136"/>
      <c r="AJ136" t="s">
        <v>382</v>
      </c>
      <c r="AK136" s="23">
        <v>202500000000017</v>
      </c>
      <c r="AL136" s="20"/>
      <c r="AM136"/>
      <c r="AN136">
        <v>0</v>
      </c>
      <c r="AO136">
        <v>0</v>
      </c>
      <c r="AP136" s="3">
        <f>VLOOKUP(E136, 'Tabela Auxiliar'!A:B, 2, FALSE)</f>
        <v>8</v>
      </c>
    </row>
    <row r="137" spans="1:42" ht="14.4" x14ac:dyDescent="0.3">
      <c r="A137">
        <v>408433</v>
      </c>
      <c r="B137"/>
      <c r="C137">
        <v>2024</v>
      </c>
      <c r="D137" s="27">
        <v>45524</v>
      </c>
      <c r="E137" t="s">
        <v>322</v>
      </c>
      <c r="F137" s="18">
        <v>1</v>
      </c>
      <c r="G137" t="s">
        <v>101</v>
      </c>
      <c r="H137"/>
      <c r="I137" t="s">
        <v>880</v>
      </c>
      <c r="J137"/>
      <c r="K137" t="s">
        <v>432</v>
      </c>
      <c r="L137"/>
      <c r="M137" t="s">
        <v>101</v>
      </c>
      <c r="N137" t="s">
        <v>34</v>
      </c>
      <c r="O137" s="19" t="s">
        <v>35</v>
      </c>
      <c r="P137"/>
      <c r="Q137"/>
      <c r="R137" t="s">
        <v>881</v>
      </c>
      <c r="S137"/>
      <c r="T137"/>
      <c r="U137"/>
      <c r="V137" t="s">
        <v>93</v>
      </c>
      <c r="W137" s="20">
        <v>270000</v>
      </c>
      <c r="X137" s="20">
        <v>8100</v>
      </c>
      <c r="Y137" s="20">
        <v>6900</v>
      </c>
      <c r="Z137" s="20">
        <f t="shared" si="4"/>
        <v>15000</v>
      </c>
      <c r="AA137" s="20">
        <f t="shared" si="5"/>
        <v>810</v>
      </c>
      <c r="AB137"/>
      <c r="AC137" s="21">
        <v>45658</v>
      </c>
      <c r="AD137" s="21">
        <v>45566</v>
      </c>
      <c r="AE137"/>
      <c r="AF137"/>
      <c r="AG137"/>
      <c r="AH137"/>
      <c r="AI137"/>
      <c r="AJ137" t="s">
        <v>191</v>
      </c>
      <c r="AK137" s="23"/>
      <c r="AL137" s="20" t="s">
        <v>336</v>
      </c>
      <c r="AM137"/>
      <c r="AN137">
        <v>0</v>
      </c>
      <c r="AO137">
        <v>0</v>
      </c>
      <c r="AP137" s="3">
        <f>VLOOKUP(E137, 'Tabela Auxiliar'!A:B, 2, FALSE)</f>
        <v>8</v>
      </c>
    </row>
    <row r="138" spans="1:42" ht="14.4" x14ac:dyDescent="0.3">
      <c r="A138">
        <v>408379</v>
      </c>
      <c r="B138"/>
      <c r="C138">
        <v>2024</v>
      </c>
      <c r="D138" s="27">
        <v>45524</v>
      </c>
      <c r="E138" t="s">
        <v>322</v>
      </c>
      <c r="F138" s="18">
        <v>1</v>
      </c>
      <c r="G138" t="s">
        <v>107</v>
      </c>
      <c r="H138"/>
      <c r="I138" t="s">
        <v>71</v>
      </c>
      <c r="J138"/>
      <c r="K138" t="s">
        <v>579</v>
      </c>
      <c r="L138"/>
      <c r="M138" t="s">
        <v>106</v>
      </c>
      <c r="N138" t="s">
        <v>34</v>
      </c>
      <c r="O138" s="19" t="s">
        <v>35</v>
      </c>
      <c r="P138"/>
      <c r="Q138"/>
      <c r="R138" t="s">
        <v>882</v>
      </c>
      <c r="S138"/>
      <c r="T138"/>
      <c r="U138"/>
      <c r="V138" t="s">
        <v>93</v>
      </c>
      <c r="W138" s="20">
        <v>730000</v>
      </c>
      <c r="X138" s="20">
        <v>19710</v>
      </c>
      <c r="Y138" s="20">
        <v>16790</v>
      </c>
      <c r="Z138" s="20">
        <f t="shared" si="4"/>
        <v>36500</v>
      </c>
      <c r="AA138" s="20">
        <f t="shared" si="5"/>
        <v>2190</v>
      </c>
      <c r="AB138"/>
      <c r="AC138" s="21">
        <v>45597</v>
      </c>
      <c r="AD138" s="21">
        <v>45536</v>
      </c>
      <c r="AE138"/>
      <c r="AF138"/>
      <c r="AG138"/>
      <c r="AH138"/>
      <c r="AI138"/>
      <c r="AJ138" t="s">
        <v>382</v>
      </c>
      <c r="AK138" s="23">
        <v>202400000000171</v>
      </c>
      <c r="AL138" s="20" t="s">
        <v>336</v>
      </c>
      <c r="AM138"/>
      <c r="AN138" t="s">
        <v>883</v>
      </c>
      <c r="AO138" t="s">
        <v>884</v>
      </c>
      <c r="AP138" s="3">
        <f>VLOOKUP(E138, 'Tabela Auxiliar'!A:B, 2, FALSE)</f>
        <v>8</v>
      </c>
    </row>
    <row r="139" spans="1:42" ht="14.4" x14ac:dyDescent="0.3">
      <c r="A139">
        <v>408758</v>
      </c>
      <c r="B139"/>
      <c r="C139">
        <v>2024</v>
      </c>
      <c r="D139" s="27">
        <v>45527</v>
      </c>
      <c r="E139" t="s">
        <v>322</v>
      </c>
      <c r="F139" s="18">
        <v>1</v>
      </c>
      <c r="G139" t="s">
        <v>885</v>
      </c>
      <c r="H139"/>
      <c r="I139" t="s">
        <v>885</v>
      </c>
      <c r="J139"/>
      <c r="K139" t="s">
        <v>334</v>
      </c>
      <c r="L139"/>
      <c r="M139" t="s">
        <v>334</v>
      </c>
      <c r="N139" t="s">
        <v>90</v>
      </c>
      <c r="O139" s="19"/>
      <c r="P139" t="s">
        <v>886</v>
      </c>
      <c r="Q139"/>
      <c r="R139"/>
      <c r="S139"/>
      <c r="T139"/>
      <c r="U139"/>
      <c r="V139" t="s">
        <v>94</v>
      </c>
      <c r="W139" s="20">
        <v>2200000</v>
      </c>
      <c r="X139" s="20">
        <v>33000</v>
      </c>
      <c r="Y139" s="20">
        <v>44000</v>
      </c>
      <c r="Z139" s="20">
        <f t="shared" si="4"/>
        <v>77000</v>
      </c>
      <c r="AA139" s="20">
        <f t="shared" si="5"/>
        <v>6600</v>
      </c>
      <c r="AB139"/>
      <c r="AC139" s="21">
        <v>45505</v>
      </c>
      <c r="AD139" s="21">
        <v>45536</v>
      </c>
      <c r="AE139"/>
      <c r="AF139"/>
      <c r="AG139"/>
      <c r="AH139"/>
      <c r="AI139"/>
      <c r="AJ139" t="s">
        <v>382</v>
      </c>
      <c r="AK139" s="23">
        <v>202400000000101</v>
      </c>
      <c r="AL139" s="20" t="s">
        <v>887</v>
      </c>
      <c r="AM139"/>
      <c r="AN139" t="s">
        <v>334</v>
      </c>
      <c r="AO139">
        <v>0</v>
      </c>
      <c r="AP139" s="3">
        <f>VLOOKUP(E139, 'Tabela Auxiliar'!A:B, 2, FALSE)</f>
        <v>8</v>
      </c>
    </row>
    <row r="140" spans="1:42" ht="14.4" x14ac:dyDescent="0.3">
      <c r="A140">
        <v>408676</v>
      </c>
      <c r="B140"/>
      <c r="C140">
        <v>2024</v>
      </c>
      <c r="D140" s="27">
        <v>45527</v>
      </c>
      <c r="E140" t="s">
        <v>322</v>
      </c>
      <c r="F140" s="18">
        <v>1</v>
      </c>
      <c r="G140" t="s">
        <v>364</v>
      </c>
      <c r="H140"/>
      <c r="I140" t="s">
        <v>79</v>
      </c>
      <c r="J140"/>
      <c r="K140" t="s">
        <v>691</v>
      </c>
      <c r="L140"/>
      <c r="M140" t="s">
        <v>259</v>
      </c>
      <c r="N140" t="s">
        <v>34</v>
      </c>
      <c r="O140" s="19" t="s">
        <v>35</v>
      </c>
      <c r="P140"/>
      <c r="Q140"/>
      <c r="R140" t="s">
        <v>888</v>
      </c>
      <c r="S140"/>
      <c r="T140"/>
      <c r="U140"/>
      <c r="V140" t="s">
        <v>93</v>
      </c>
      <c r="W140" s="20">
        <v>237000</v>
      </c>
      <c r="X140" s="20">
        <v>8100</v>
      </c>
      <c r="Y140" s="20">
        <v>6900</v>
      </c>
      <c r="Z140" s="20">
        <f t="shared" si="4"/>
        <v>15000</v>
      </c>
      <c r="AA140" s="20">
        <f t="shared" si="5"/>
        <v>711</v>
      </c>
      <c r="AB140"/>
      <c r="AC140" s="21">
        <v>45658</v>
      </c>
      <c r="AD140" s="21">
        <v>45597</v>
      </c>
      <c r="AE140"/>
      <c r="AF140"/>
      <c r="AG140"/>
      <c r="AH140"/>
      <c r="AI140"/>
      <c r="AJ140" t="s">
        <v>191</v>
      </c>
      <c r="AK140" s="23"/>
      <c r="AL140" s="20" t="s">
        <v>889</v>
      </c>
      <c r="AM140"/>
      <c r="AN140">
        <v>0</v>
      </c>
      <c r="AO140">
        <v>0</v>
      </c>
      <c r="AP140" s="3">
        <f>VLOOKUP(E140, 'Tabela Auxiliar'!A:B, 2, FALSE)</f>
        <v>8</v>
      </c>
    </row>
    <row r="141" spans="1:42" ht="14.4" x14ac:dyDescent="0.3">
      <c r="A141">
        <v>408738</v>
      </c>
      <c r="B141"/>
      <c r="C141">
        <v>2024</v>
      </c>
      <c r="D141" s="27">
        <v>45527</v>
      </c>
      <c r="E141" t="s">
        <v>322</v>
      </c>
      <c r="F141" s="18">
        <v>1</v>
      </c>
      <c r="G141" t="s">
        <v>106</v>
      </c>
      <c r="H141"/>
      <c r="I141" t="s">
        <v>461</v>
      </c>
      <c r="J141"/>
      <c r="K141" t="s">
        <v>81</v>
      </c>
      <c r="L141"/>
      <c r="M141" t="s">
        <v>364</v>
      </c>
      <c r="N141" t="s">
        <v>34</v>
      </c>
      <c r="O141" s="19" t="s">
        <v>35</v>
      </c>
      <c r="P141"/>
      <c r="Q141"/>
      <c r="R141" t="s">
        <v>890</v>
      </c>
      <c r="S141"/>
      <c r="T141"/>
      <c r="U141"/>
      <c r="V141" t="s">
        <v>94</v>
      </c>
      <c r="W141" s="20">
        <v>520000</v>
      </c>
      <c r="X141" s="20">
        <v>14040</v>
      </c>
      <c r="Y141" s="20">
        <v>11960</v>
      </c>
      <c r="Z141" s="20">
        <f t="shared" si="4"/>
        <v>26000</v>
      </c>
      <c r="AA141" s="20">
        <f t="shared" si="5"/>
        <v>1560</v>
      </c>
      <c r="AB141"/>
      <c r="AC141" s="21">
        <v>45658</v>
      </c>
      <c r="AD141" s="21">
        <v>45536</v>
      </c>
      <c r="AE141"/>
      <c r="AF141"/>
      <c r="AG141"/>
      <c r="AH141"/>
      <c r="AI141"/>
      <c r="AJ141" t="s">
        <v>191</v>
      </c>
      <c r="AK141" s="23"/>
      <c r="AL141" s="20" t="s">
        <v>20</v>
      </c>
      <c r="AM141"/>
      <c r="AN141">
        <v>0</v>
      </c>
      <c r="AO141">
        <v>0</v>
      </c>
      <c r="AP141" s="3">
        <f>VLOOKUP(E141, 'Tabela Auxiliar'!A:B, 2, FALSE)</f>
        <v>8</v>
      </c>
    </row>
    <row r="142" spans="1:42" ht="14.4" x14ac:dyDescent="0.3">
      <c r="A142">
        <v>408724</v>
      </c>
      <c r="B142"/>
      <c r="C142">
        <v>2024</v>
      </c>
      <c r="D142" s="27">
        <v>45530</v>
      </c>
      <c r="E142" t="s">
        <v>322</v>
      </c>
      <c r="F142" s="18">
        <v>1</v>
      </c>
      <c r="G142" t="s">
        <v>450</v>
      </c>
      <c r="H142"/>
      <c r="I142" t="s">
        <v>271</v>
      </c>
      <c r="J142"/>
      <c r="K142" t="s">
        <v>891</v>
      </c>
      <c r="L142"/>
      <c r="M142"/>
      <c r="N142" t="s">
        <v>34</v>
      </c>
      <c r="O142" s="19" t="s">
        <v>35</v>
      </c>
      <c r="P142"/>
      <c r="Q142"/>
      <c r="R142" t="s">
        <v>892</v>
      </c>
      <c r="S142"/>
      <c r="T142"/>
      <c r="U142"/>
      <c r="V142" t="s">
        <v>94</v>
      </c>
      <c r="W142" s="20">
        <v>640000</v>
      </c>
      <c r="X142" s="20">
        <v>17280</v>
      </c>
      <c r="Y142" s="20">
        <v>14720</v>
      </c>
      <c r="Z142" s="20">
        <f t="shared" si="4"/>
        <v>32000</v>
      </c>
      <c r="AA142" s="20">
        <f t="shared" si="5"/>
        <v>1920</v>
      </c>
      <c r="AB142"/>
      <c r="AC142" s="21">
        <v>45597</v>
      </c>
      <c r="AD142" s="21">
        <v>45536</v>
      </c>
      <c r="AE142"/>
      <c r="AF142"/>
      <c r="AG142"/>
      <c r="AH142"/>
      <c r="AI142"/>
      <c r="AJ142" t="s">
        <v>382</v>
      </c>
      <c r="AK142" s="23">
        <v>202400000000172</v>
      </c>
      <c r="AL142" s="20" t="s">
        <v>336</v>
      </c>
      <c r="AM142"/>
      <c r="AN142">
        <v>0</v>
      </c>
      <c r="AO142">
        <v>0</v>
      </c>
      <c r="AP142" s="3">
        <f>VLOOKUP(E142, 'Tabela Auxiliar'!A:B, 2, FALSE)</f>
        <v>8</v>
      </c>
    </row>
    <row r="143" spans="1:42" ht="14.4" x14ac:dyDescent="0.3">
      <c r="A143">
        <v>408593</v>
      </c>
      <c r="B143"/>
      <c r="C143">
        <v>2024</v>
      </c>
      <c r="D143" s="27">
        <v>45531</v>
      </c>
      <c r="E143" t="s">
        <v>322</v>
      </c>
      <c r="F143" s="18">
        <v>1</v>
      </c>
      <c r="G143" t="s">
        <v>105</v>
      </c>
      <c r="H143"/>
      <c r="I143" t="s">
        <v>893</v>
      </c>
      <c r="J143"/>
      <c r="K143" t="s">
        <v>894</v>
      </c>
      <c r="L143"/>
      <c r="M143"/>
      <c r="N143" t="s">
        <v>34</v>
      </c>
      <c r="O143" s="19" t="s">
        <v>35</v>
      </c>
      <c r="P143"/>
      <c r="Q143"/>
      <c r="R143" t="s">
        <v>895</v>
      </c>
      <c r="S143"/>
      <c r="T143"/>
      <c r="U143"/>
      <c r="V143" t="s">
        <v>93</v>
      </c>
      <c r="W143" s="20">
        <v>373000</v>
      </c>
      <c r="X143" s="20">
        <v>10071</v>
      </c>
      <c r="Y143" s="20">
        <v>8579</v>
      </c>
      <c r="Z143" s="20">
        <f t="shared" si="4"/>
        <v>18650</v>
      </c>
      <c r="AA143" s="20">
        <f t="shared" si="5"/>
        <v>1119</v>
      </c>
      <c r="AB143"/>
      <c r="AC143" s="21">
        <v>45658</v>
      </c>
      <c r="AD143" s="21">
        <v>45536</v>
      </c>
      <c r="AE143"/>
      <c r="AF143"/>
      <c r="AG143"/>
      <c r="AH143"/>
      <c r="AI143"/>
      <c r="AJ143" t="s">
        <v>191</v>
      </c>
      <c r="AK143" s="23"/>
      <c r="AL143" s="20" t="s">
        <v>896</v>
      </c>
      <c r="AM143"/>
      <c r="AN143">
        <v>0</v>
      </c>
      <c r="AO143">
        <v>0</v>
      </c>
      <c r="AP143" s="3">
        <f>VLOOKUP(E143, 'Tabela Auxiliar'!A:B, 2, FALSE)</f>
        <v>8</v>
      </c>
    </row>
    <row r="144" spans="1:42" ht="14.4" x14ac:dyDescent="0.3">
      <c r="A144">
        <v>408971</v>
      </c>
      <c r="B144"/>
      <c r="C144">
        <v>2024</v>
      </c>
      <c r="D144" s="27">
        <v>45531</v>
      </c>
      <c r="E144" t="s">
        <v>322</v>
      </c>
      <c r="F144" s="18">
        <v>1</v>
      </c>
      <c r="G144" t="s">
        <v>107</v>
      </c>
      <c r="H144"/>
      <c r="I144" t="s">
        <v>70</v>
      </c>
      <c r="J144"/>
      <c r="K144" t="s">
        <v>334</v>
      </c>
      <c r="L144"/>
      <c r="M144" t="s">
        <v>334</v>
      </c>
      <c r="N144" t="s">
        <v>90</v>
      </c>
      <c r="O144" s="19" t="s">
        <v>35</v>
      </c>
      <c r="P144" t="s">
        <v>765</v>
      </c>
      <c r="Q144"/>
      <c r="R144"/>
      <c r="S144"/>
      <c r="T144"/>
      <c r="U144"/>
      <c r="V144" t="s">
        <v>93</v>
      </c>
      <c r="W144" s="20">
        <v>1300000</v>
      </c>
      <c r="X144" s="20">
        <v>29900</v>
      </c>
      <c r="Y144" s="20">
        <v>26000</v>
      </c>
      <c r="Z144" s="20">
        <f t="shared" si="4"/>
        <v>55900</v>
      </c>
      <c r="AA144" s="20">
        <f t="shared" si="5"/>
        <v>3900</v>
      </c>
      <c r="AB144"/>
      <c r="AC144" s="21">
        <v>45536</v>
      </c>
      <c r="AD144" s="21">
        <v>45536</v>
      </c>
      <c r="AE144"/>
      <c r="AF144"/>
      <c r="AG144"/>
      <c r="AH144"/>
      <c r="AI144"/>
      <c r="AJ144" t="s">
        <v>382</v>
      </c>
      <c r="AK144" s="23">
        <v>202400000000105</v>
      </c>
      <c r="AL144" s="20" t="s">
        <v>897</v>
      </c>
      <c r="AM144"/>
      <c r="AN144" t="s">
        <v>334</v>
      </c>
      <c r="AO144">
        <v>0</v>
      </c>
      <c r="AP144" s="3">
        <f>VLOOKUP(E144, 'Tabela Auxiliar'!A:B, 2, FALSE)</f>
        <v>8</v>
      </c>
    </row>
    <row r="145" spans="1:42" ht="14.4" x14ac:dyDescent="0.3">
      <c r="A145">
        <v>408922</v>
      </c>
      <c r="B145"/>
      <c r="C145">
        <v>2024</v>
      </c>
      <c r="D145" s="27">
        <v>45531</v>
      </c>
      <c r="E145" t="s">
        <v>322</v>
      </c>
      <c r="F145" s="18">
        <v>1</v>
      </c>
      <c r="G145" t="s">
        <v>100</v>
      </c>
      <c r="H145"/>
      <c r="I145" t="s">
        <v>624</v>
      </c>
      <c r="J145"/>
      <c r="K145" t="s">
        <v>83</v>
      </c>
      <c r="L145"/>
      <c r="M145"/>
      <c r="N145" t="s">
        <v>34</v>
      </c>
      <c r="O145" s="19" t="s">
        <v>35</v>
      </c>
      <c r="P145"/>
      <c r="Q145"/>
      <c r="R145"/>
      <c r="S145"/>
      <c r="T145"/>
      <c r="U145"/>
      <c r="V145" t="s">
        <v>93</v>
      </c>
      <c r="W145" s="20">
        <v>305000</v>
      </c>
      <c r="X145" s="20">
        <v>8100</v>
      </c>
      <c r="Y145" s="20">
        <v>6900</v>
      </c>
      <c r="Z145" s="20">
        <f t="shared" si="4"/>
        <v>15000</v>
      </c>
      <c r="AA145" s="20">
        <f t="shared" si="5"/>
        <v>915</v>
      </c>
      <c r="AB145"/>
      <c r="AC145" s="21">
        <v>45658</v>
      </c>
      <c r="AD145" s="21">
        <v>45505</v>
      </c>
      <c r="AE145"/>
      <c r="AF145"/>
      <c r="AG145"/>
      <c r="AH145"/>
      <c r="AI145"/>
      <c r="AJ145" t="s">
        <v>191</v>
      </c>
      <c r="AK145" s="23"/>
      <c r="AL145" s="20" t="s">
        <v>898</v>
      </c>
      <c r="AM145"/>
      <c r="AN145" t="s">
        <v>899</v>
      </c>
      <c r="AO145" t="s">
        <v>900</v>
      </c>
      <c r="AP145" s="3">
        <f>VLOOKUP(E145, 'Tabela Auxiliar'!A:B, 2, FALSE)</f>
        <v>8</v>
      </c>
    </row>
    <row r="146" spans="1:42" ht="14.4" x14ac:dyDescent="0.3">
      <c r="A146">
        <v>409025</v>
      </c>
      <c r="B146"/>
      <c r="C146">
        <v>2024</v>
      </c>
      <c r="D146" s="27">
        <v>45531</v>
      </c>
      <c r="E146" t="s">
        <v>322</v>
      </c>
      <c r="F146" s="18">
        <v>1</v>
      </c>
      <c r="G146" t="s">
        <v>99</v>
      </c>
      <c r="H146"/>
      <c r="I146" t="s">
        <v>46</v>
      </c>
      <c r="J146"/>
      <c r="K146" t="s">
        <v>334</v>
      </c>
      <c r="L146"/>
      <c r="M146" t="s">
        <v>334</v>
      </c>
      <c r="N146" t="s">
        <v>90</v>
      </c>
      <c r="O146" s="19" t="s">
        <v>35</v>
      </c>
      <c r="P146" t="s">
        <v>901</v>
      </c>
      <c r="Q146"/>
      <c r="R146"/>
      <c r="S146"/>
      <c r="T146"/>
      <c r="U146"/>
      <c r="V146" t="s">
        <v>93</v>
      </c>
      <c r="W146" s="20">
        <v>3000000</v>
      </c>
      <c r="X146" s="20">
        <v>69000</v>
      </c>
      <c r="Y146" s="20">
        <v>60000</v>
      </c>
      <c r="Z146" s="20">
        <f t="shared" si="4"/>
        <v>129000</v>
      </c>
      <c r="AA146" s="20">
        <f t="shared" si="5"/>
        <v>9000</v>
      </c>
      <c r="AB146"/>
      <c r="AC146" s="21">
        <v>45536</v>
      </c>
      <c r="AD146" s="21">
        <v>45536</v>
      </c>
      <c r="AE146"/>
      <c r="AF146"/>
      <c r="AG146"/>
      <c r="AH146"/>
      <c r="AI146"/>
      <c r="AJ146" t="s">
        <v>382</v>
      </c>
      <c r="AK146" s="23">
        <v>202400000000103</v>
      </c>
      <c r="AL146" s="20" t="s">
        <v>902</v>
      </c>
      <c r="AM146"/>
      <c r="AN146" t="s">
        <v>334</v>
      </c>
      <c r="AO146">
        <v>0</v>
      </c>
      <c r="AP146" s="3">
        <f>VLOOKUP(E146, 'Tabela Auxiliar'!A:B, 2, FALSE)</f>
        <v>8</v>
      </c>
    </row>
    <row r="147" spans="1:42" ht="14.4" x14ac:dyDescent="0.3">
      <c r="A147">
        <v>408755</v>
      </c>
      <c r="B147"/>
      <c r="C147">
        <v>2024</v>
      </c>
      <c r="D147" s="27">
        <v>45531</v>
      </c>
      <c r="E147" t="s">
        <v>322</v>
      </c>
      <c r="F147" s="18">
        <v>1</v>
      </c>
      <c r="G147" t="s">
        <v>245</v>
      </c>
      <c r="H147"/>
      <c r="I147" t="s">
        <v>245</v>
      </c>
      <c r="J147"/>
      <c r="K147" t="s">
        <v>432</v>
      </c>
      <c r="L147"/>
      <c r="M147" t="s">
        <v>101</v>
      </c>
      <c r="N147" t="s">
        <v>34</v>
      </c>
      <c r="O147" s="19" t="s">
        <v>35</v>
      </c>
      <c r="P147"/>
      <c r="Q147"/>
      <c r="R147" t="s">
        <v>903</v>
      </c>
      <c r="S147"/>
      <c r="T147"/>
      <c r="U147"/>
      <c r="V147" t="s">
        <v>93</v>
      </c>
      <c r="W147" s="20">
        <v>695000</v>
      </c>
      <c r="X147" s="20">
        <v>18765</v>
      </c>
      <c r="Y147" s="20">
        <v>15985</v>
      </c>
      <c r="Z147" s="20">
        <f t="shared" si="4"/>
        <v>34750</v>
      </c>
      <c r="AA147" s="20">
        <f t="shared" si="5"/>
        <v>2085</v>
      </c>
      <c r="AB147"/>
      <c r="AC147" s="21">
        <v>45597</v>
      </c>
      <c r="AD147" s="21">
        <v>45536</v>
      </c>
      <c r="AE147"/>
      <c r="AF147"/>
      <c r="AG147"/>
      <c r="AH147"/>
      <c r="AI147"/>
      <c r="AJ147" t="s">
        <v>382</v>
      </c>
      <c r="AK147" s="23">
        <v>202400000000170</v>
      </c>
      <c r="AL147" s="20" t="s">
        <v>896</v>
      </c>
      <c r="AM147"/>
      <c r="AN147">
        <v>0</v>
      </c>
      <c r="AO147">
        <v>0</v>
      </c>
      <c r="AP147" s="3">
        <f>VLOOKUP(E147, 'Tabela Auxiliar'!A:B, 2, FALSE)</f>
        <v>8</v>
      </c>
    </row>
    <row r="148" spans="1:42" ht="14.4" x14ac:dyDescent="0.3">
      <c r="A148">
        <v>409087</v>
      </c>
      <c r="B148"/>
      <c r="C148">
        <v>2024</v>
      </c>
      <c r="D148" s="27">
        <v>45532</v>
      </c>
      <c r="E148" t="s">
        <v>322</v>
      </c>
      <c r="F148" s="18">
        <v>1</v>
      </c>
      <c r="G148" t="s">
        <v>107</v>
      </c>
      <c r="H148"/>
      <c r="I148" t="s">
        <v>71</v>
      </c>
      <c r="J148"/>
      <c r="K148" t="s">
        <v>71</v>
      </c>
      <c r="L148"/>
      <c r="M148" t="s">
        <v>107</v>
      </c>
      <c r="N148" t="s">
        <v>34</v>
      </c>
      <c r="O148" s="19" t="s">
        <v>35</v>
      </c>
      <c r="P148"/>
      <c r="Q148"/>
      <c r="R148" t="s">
        <v>904</v>
      </c>
      <c r="S148"/>
      <c r="T148"/>
      <c r="U148"/>
      <c r="V148" t="s">
        <v>93</v>
      </c>
      <c r="W148" s="20">
        <v>410000</v>
      </c>
      <c r="X148" s="20">
        <v>11070</v>
      </c>
      <c r="Y148" s="20">
        <v>9430</v>
      </c>
      <c r="Z148" s="20">
        <f t="shared" si="4"/>
        <v>20500</v>
      </c>
      <c r="AA148" s="20">
        <f t="shared" si="5"/>
        <v>1230</v>
      </c>
      <c r="AB148"/>
      <c r="AC148" s="21">
        <v>45658</v>
      </c>
      <c r="AD148" s="21">
        <v>45536</v>
      </c>
      <c r="AE148"/>
      <c r="AF148"/>
      <c r="AG148"/>
      <c r="AH148"/>
      <c r="AI148"/>
      <c r="AJ148" t="s">
        <v>191</v>
      </c>
      <c r="AK148" s="23"/>
      <c r="AL148" s="20" t="s">
        <v>336</v>
      </c>
      <c r="AM148"/>
      <c r="AN148" t="s">
        <v>905</v>
      </c>
      <c r="AO148" t="s">
        <v>732</v>
      </c>
      <c r="AP148" s="3">
        <f>VLOOKUP(E148, 'Tabela Auxiliar'!A:B, 2, FALSE)</f>
        <v>8</v>
      </c>
    </row>
    <row r="149" spans="1:42" ht="14.4" x14ac:dyDescent="0.3">
      <c r="A149">
        <v>409099</v>
      </c>
      <c r="B149"/>
      <c r="C149">
        <v>2024</v>
      </c>
      <c r="D149" s="27">
        <v>45532</v>
      </c>
      <c r="E149" t="s">
        <v>322</v>
      </c>
      <c r="F149" s="18">
        <v>1</v>
      </c>
      <c r="G149" t="s">
        <v>364</v>
      </c>
      <c r="H149"/>
      <c r="I149" t="s">
        <v>906</v>
      </c>
      <c r="J149"/>
      <c r="K149" t="s">
        <v>68</v>
      </c>
      <c r="L149"/>
      <c r="M149" t="s">
        <v>364</v>
      </c>
      <c r="N149" t="s">
        <v>34</v>
      </c>
      <c r="O149" s="19" t="s">
        <v>35</v>
      </c>
      <c r="P149"/>
      <c r="Q149"/>
      <c r="R149" t="s">
        <v>907</v>
      </c>
      <c r="S149"/>
      <c r="T149"/>
      <c r="U149"/>
      <c r="V149" t="s">
        <v>93</v>
      </c>
      <c r="W149" s="20">
        <v>269000</v>
      </c>
      <c r="X149" s="20">
        <v>8100</v>
      </c>
      <c r="Y149" s="20">
        <v>6900</v>
      </c>
      <c r="Z149" s="20">
        <f t="shared" si="4"/>
        <v>15000</v>
      </c>
      <c r="AA149" s="20">
        <f t="shared" si="5"/>
        <v>807</v>
      </c>
      <c r="AB149"/>
      <c r="AC149" s="20"/>
      <c r="AD149" s="21">
        <v>45566</v>
      </c>
      <c r="AE149"/>
      <c r="AF149"/>
      <c r="AG149"/>
      <c r="AH149"/>
      <c r="AI149"/>
      <c r="AJ149" t="s">
        <v>193</v>
      </c>
      <c r="AK149" s="23"/>
      <c r="AL149" s="20" t="s">
        <v>908</v>
      </c>
      <c r="AM149"/>
      <c r="AN149" t="s">
        <v>909</v>
      </c>
      <c r="AO149" t="s">
        <v>910</v>
      </c>
      <c r="AP149" s="3">
        <f>VLOOKUP(E149, 'Tabela Auxiliar'!A:B, 2, FALSE)</f>
        <v>8</v>
      </c>
    </row>
    <row r="150" spans="1:42" ht="14.4" x14ac:dyDescent="0.3">
      <c r="A150">
        <v>409386</v>
      </c>
      <c r="B150"/>
      <c r="C150">
        <v>2024</v>
      </c>
      <c r="D150" s="27">
        <v>45533</v>
      </c>
      <c r="E150" t="s">
        <v>322</v>
      </c>
      <c r="F150" s="18">
        <v>1</v>
      </c>
      <c r="G150" t="s">
        <v>101</v>
      </c>
      <c r="H150"/>
      <c r="I150" t="s">
        <v>911</v>
      </c>
      <c r="J150"/>
      <c r="K150" t="s">
        <v>334</v>
      </c>
      <c r="L150"/>
      <c r="M150" t="s">
        <v>334</v>
      </c>
      <c r="N150" t="s">
        <v>90</v>
      </c>
      <c r="O150" s="19" t="s">
        <v>35</v>
      </c>
      <c r="P150" t="s">
        <v>813</v>
      </c>
      <c r="Q150"/>
      <c r="R150"/>
      <c r="S150"/>
      <c r="T150"/>
      <c r="U150"/>
      <c r="V150" t="s">
        <v>93</v>
      </c>
      <c r="W150" s="20">
        <v>365000</v>
      </c>
      <c r="X150" s="20">
        <v>6935</v>
      </c>
      <c r="Y150" s="20">
        <v>7665</v>
      </c>
      <c r="Z150" s="20">
        <f t="shared" si="4"/>
        <v>14600</v>
      </c>
      <c r="AA150" s="20">
        <f t="shared" si="5"/>
        <v>1095</v>
      </c>
      <c r="AB150"/>
      <c r="AC150" s="21">
        <v>45536</v>
      </c>
      <c r="AD150" s="21">
        <v>45536</v>
      </c>
      <c r="AE150"/>
      <c r="AF150"/>
      <c r="AG150"/>
      <c r="AH150"/>
      <c r="AI150"/>
      <c r="AJ150" t="s">
        <v>382</v>
      </c>
      <c r="AK150" s="23">
        <v>202400000000104</v>
      </c>
      <c r="AL150" s="20" t="s">
        <v>912</v>
      </c>
      <c r="AM150"/>
      <c r="AN150" t="s">
        <v>334</v>
      </c>
      <c r="AO150">
        <v>0</v>
      </c>
      <c r="AP150" s="3">
        <f>VLOOKUP(E150, 'Tabela Auxiliar'!A:B, 2, FALSE)</f>
        <v>8</v>
      </c>
    </row>
    <row r="151" spans="1:42" ht="14.4" x14ac:dyDescent="0.3">
      <c r="A151">
        <v>408900</v>
      </c>
      <c r="B151"/>
      <c r="C151">
        <v>2024</v>
      </c>
      <c r="D151" s="27">
        <v>45533</v>
      </c>
      <c r="E151" t="s">
        <v>322</v>
      </c>
      <c r="F151" s="18">
        <v>1</v>
      </c>
      <c r="G151" t="s">
        <v>100</v>
      </c>
      <c r="H151"/>
      <c r="I151" t="s">
        <v>602</v>
      </c>
      <c r="J151"/>
      <c r="K151" t="s">
        <v>778</v>
      </c>
      <c r="L151"/>
      <c r="M151" t="s">
        <v>108</v>
      </c>
      <c r="N151" t="s">
        <v>34</v>
      </c>
      <c r="O151" s="19" t="s">
        <v>35</v>
      </c>
      <c r="P151"/>
      <c r="Q151"/>
      <c r="R151" t="s">
        <v>913</v>
      </c>
      <c r="S151"/>
      <c r="T151"/>
      <c r="U151"/>
      <c r="V151" t="s">
        <v>93</v>
      </c>
      <c r="W151" s="20">
        <v>60000</v>
      </c>
      <c r="X151" s="20">
        <v>5400</v>
      </c>
      <c r="Y151" s="20">
        <v>4600</v>
      </c>
      <c r="Z151" s="20">
        <f t="shared" si="4"/>
        <v>10000</v>
      </c>
      <c r="AA151" s="20">
        <f t="shared" si="5"/>
        <v>180</v>
      </c>
      <c r="AB151"/>
      <c r="AC151" s="21">
        <v>45566</v>
      </c>
      <c r="AD151" s="21">
        <v>45536</v>
      </c>
      <c r="AE151"/>
      <c r="AF151"/>
      <c r="AG151"/>
      <c r="AH151"/>
      <c r="AI151"/>
      <c r="AJ151" t="s">
        <v>382</v>
      </c>
      <c r="AK151" s="23">
        <v>202400000000134</v>
      </c>
      <c r="AL151" s="20" t="s">
        <v>914</v>
      </c>
      <c r="AM151"/>
      <c r="AN151" t="s">
        <v>915</v>
      </c>
      <c r="AO151" t="s">
        <v>916</v>
      </c>
      <c r="AP151" s="3">
        <f>VLOOKUP(E151, 'Tabela Auxiliar'!A:B, 2, FALSE)</f>
        <v>8</v>
      </c>
    </row>
    <row r="152" spans="1:42" ht="14.4" x14ac:dyDescent="0.3">
      <c r="A152">
        <v>409178</v>
      </c>
      <c r="B152"/>
      <c r="C152">
        <v>2024</v>
      </c>
      <c r="D152" s="27">
        <v>45533</v>
      </c>
      <c r="E152" t="s">
        <v>322</v>
      </c>
      <c r="F152" s="18">
        <v>1</v>
      </c>
      <c r="G152" t="s">
        <v>327</v>
      </c>
      <c r="H152"/>
      <c r="I152" t="s">
        <v>875</v>
      </c>
      <c r="J152"/>
      <c r="K152" t="s">
        <v>334</v>
      </c>
      <c r="L152"/>
      <c r="M152" t="s">
        <v>334</v>
      </c>
      <c r="N152" t="s">
        <v>90</v>
      </c>
      <c r="O152" s="19" t="s">
        <v>35</v>
      </c>
      <c r="P152" t="s">
        <v>917</v>
      </c>
      <c r="Q152"/>
      <c r="R152"/>
      <c r="S152"/>
      <c r="T152"/>
      <c r="U152"/>
      <c r="V152" t="s">
        <v>94</v>
      </c>
      <c r="W152" s="20">
        <v>689000</v>
      </c>
      <c r="X152" s="20">
        <v>15847</v>
      </c>
      <c r="Y152" s="20">
        <v>13780</v>
      </c>
      <c r="Z152" s="20">
        <f t="shared" si="4"/>
        <v>29627</v>
      </c>
      <c r="AA152" s="20">
        <f t="shared" si="5"/>
        <v>2067</v>
      </c>
      <c r="AB152"/>
      <c r="AC152" s="21">
        <v>45536</v>
      </c>
      <c r="AD152" s="21">
        <v>45536</v>
      </c>
      <c r="AE152"/>
      <c r="AF152"/>
      <c r="AG152"/>
      <c r="AH152"/>
      <c r="AI152"/>
      <c r="AJ152" t="s">
        <v>382</v>
      </c>
      <c r="AK152" s="23">
        <v>202400000000114</v>
      </c>
      <c r="AL152" s="20" t="s">
        <v>918</v>
      </c>
      <c r="AM152"/>
      <c r="AN152" t="s">
        <v>334</v>
      </c>
      <c r="AO152">
        <v>0</v>
      </c>
      <c r="AP152" s="3">
        <f>VLOOKUP(E152, 'Tabela Auxiliar'!A:B, 2, FALSE)</f>
        <v>8</v>
      </c>
    </row>
    <row r="153" spans="1:42" ht="14.4" x14ac:dyDescent="0.3">
      <c r="A153">
        <v>409223</v>
      </c>
      <c r="B153"/>
      <c r="C153">
        <v>2024</v>
      </c>
      <c r="D153" s="27">
        <v>45535</v>
      </c>
      <c r="E153" t="s">
        <v>322</v>
      </c>
      <c r="F153" s="18">
        <v>1</v>
      </c>
      <c r="G153" t="s">
        <v>102</v>
      </c>
      <c r="H153"/>
      <c r="I153" t="s">
        <v>102</v>
      </c>
      <c r="J153"/>
      <c r="K153" t="s">
        <v>919</v>
      </c>
      <c r="L153"/>
      <c r="M153" t="s">
        <v>108</v>
      </c>
      <c r="N153" t="s">
        <v>34</v>
      </c>
      <c r="O153" s="19" t="s">
        <v>35</v>
      </c>
      <c r="P153"/>
      <c r="Q153"/>
      <c r="R153" t="s">
        <v>920</v>
      </c>
      <c r="S153"/>
      <c r="T153"/>
      <c r="U153"/>
      <c r="V153" t="s">
        <v>94</v>
      </c>
      <c r="W153" s="20">
        <v>1100000</v>
      </c>
      <c r="X153" s="20">
        <v>29700</v>
      </c>
      <c r="Y153" s="20">
        <v>25300</v>
      </c>
      <c r="Z153" s="20">
        <f t="shared" si="4"/>
        <v>55000</v>
      </c>
      <c r="AA153" s="20">
        <f t="shared" si="5"/>
        <v>3300</v>
      </c>
      <c r="AB153"/>
      <c r="AC153" s="21">
        <v>45566</v>
      </c>
      <c r="AD153" s="21">
        <v>45536</v>
      </c>
      <c r="AE153"/>
      <c r="AF153"/>
      <c r="AG153"/>
      <c r="AH153"/>
      <c r="AI153"/>
      <c r="AJ153" t="s">
        <v>382</v>
      </c>
      <c r="AK153" s="23">
        <v>202400000000141</v>
      </c>
      <c r="AL153" s="20" t="s">
        <v>336</v>
      </c>
      <c r="AM153"/>
      <c r="AN153" t="s">
        <v>921</v>
      </c>
      <c r="AO153" t="s">
        <v>922</v>
      </c>
      <c r="AP153" s="3">
        <f>VLOOKUP(E153, 'Tabela Auxiliar'!A:B, 2, FALSE)</f>
        <v>8</v>
      </c>
    </row>
    <row r="154" spans="1:42" ht="14.4" x14ac:dyDescent="0.3">
      <c r="A154">
        <v>409491</v>
      </c>
      <c r="B154"/>
      <c r="C154">
        <v>2024</v>
      </c>
      <c r="D154" s="27">
        <v>45535</v>
      </c>
      <c r="E154" t="s">
        <v>322</v>
      </c>
      <c r="F154" s="18">
        <v>1</v>
      </c>
      <c r="G154" t="s">
        <v>106</v>
      </c>
      <c r="H154"/>
      <c r="I154" t="s">
        <v>61</v>
      </c>
      <c r="J154"/>
      <c r="K154" t="s">
        <v>105</v>
      </c>
      <c r="L154"/>
      <c r="M154" t="s">
        <v>105</v>
      </c>
      <c r="N154" t="s">
        <v>34</v>
      </c>
      <c r="O154" s="19" t="s">
        <v>35</v>
      </c>
      <c r="P154"/>
      <c r="Q154"/>
      <c r="R154" t="s">
        <v>923</v>
      </c>
      <c r="S154"/>
      <c r="T154"/>
      <c r="U154"/>
      <c r="V154" t="s">
        <v>94</v>
      </c>
      <c r="W154" s="20">
        <v>650000</v>
      </c>
      <c r="X154" s="20">
        <v>17550</v>
      </c>
      <c r="Y154" s="20">
        <v>14950</v>
      </c>
      <c r="Z154" s="20">
        <f t="shared" si="4"/>
        <v>32500</v>
      </c>
      <c r="AA154" s="20">
        <f t="shared" si="5"/>
        <v>1950</v>
      </c>
      <c r="AB154"/>
      <c r="AC154" s="21">
        <v>45627</v>
      </c>
      <c r="AD154" s="21">
        <v>45536</v>
      </c>
      <c r="AE154"/>
      <c r="AF154"/>
      <c r="AG154"/>
      <c r="AH154"/>
      <c r="AI154"/>
      <c r="AJ154" t="s">
        <v>382</v>
      </c>
      <c r="AK154" s="23" t="s">
        <v>924</v>
      </c>
      <c r="AL154" s="20" t="s">
        <v>336</v>
      </c>
      <c r="AM154"/>
      <c r="AN154">
        <v>0</v>
      </c>
      <c r="AO154">
        <v>0</v>
      </c>
      <c r="AP154" s="3">
        <f>VLOOKUP(E154, 'Tabela Auxiliar'!A:B, 2, FALSE)</f>
        <v>8</v>
      </c>
    </row>
    <row r="155" spans="1:42" ht="14.4" x14ac:dyDescent="0.3">
      <c r="A155">
        <v>409590</v>
      </c>
      <c r="B155"/>
      <c r="C155">
        <v>2024</v>
      </c>
      <c r="D155" s="29">
        <v>45538</v>
      </c>
      <c r="E155" t="s">
        <v>323</v>
      </c>
      <c r="F155" s="30">
        <v>0.5</v>
      </c>
      <c r="G155" t="s">
        <v>99</v>
      </c>
      <c r="H155"/>
      <c r="I155" t="s">
        <v>844</v>
      </c>
      <c r="J155"/>
      <c r="K155" t="s">
        <v>558</v>
      </c>
      <c r="L155"/>
      <c r="M155" t="s">
        <v>327</v>
      </c>
      <c r="N155" t="s">
        <v>34</v>
      </c>
      <c r="O155" s="19" t="s">
        <v>35</v>
      </c>
      <c r="P155"/>
      <c r="Q155"/>
      <c r="R155" t="s">
        <v>925</v>
      </c>
      <c r="S155"/>
      <c r="T155"/>
      <c r="U155"/>
      <c r="V155" t="s">
        <v>93</v>
      </c>
      <c r="W155" s="20">
        <v>235000</v>
      </c>
      <c r="X155" s="20">
        <v>12690</v>
      </c>
      <c r="Y155" s="20">
        <v>10810</v>
      </c>
      <c r="Z155" s="20">
        <f t="shared" si="4"/>
        <v>23500</v>
      </c>
      <c r="AA155" s="20">
        <f t="shared" si="5"/>
        <v>705</v>
      </c>
      <c r="AB155"/>
      <c r="AC155" s="21">
        <v>45627</v>
      </c>
      <c r="AD155" s="21">
        <v>45566</v>
      </c>
      <c r="AE155"/>
      <c r="AF155"/>
      <c r="AG155"/>
      <c r="AH155"/>
      <c r="AI155"/>
      <c r="AJ155" t="s">
        <v>382</v>
      </c>
      <c r="AK155" s="23">
        <v>202400000000194</v>
      </c>
      <c r="AL155" s="20" t="s">
        <v>926</v>
      </c>
      <c r="AM155"/>
      <c r="AN155" t="s">
        <v>927</v>
      </c>
      <c r="AO155" t="s">
        <v>928</v>
      </c>
      <c r="AP155" s="3">
        <f>VLOOKUP(E155, 'Tabela Auxiliar'!A:B, 2, FALSE)</f>
        <v>9</v>
      </c>
    </row>
    <row r="156" spans="1:42" ht="14.4" x14ac:dyDescent="0.3">
      <c r="A156">
        <v>409590</v>
      </c>
      <c r="B156"/>
      <c r="C156">
        <v>2024</v>
      </c>
      <c r="D156" s="29">
        <v>45538</v>
      </c>
      <c r="E156" t="s">
        <v>323</v>
      </c>
      <c r="F156" s="30">
        <v>0.5</v>
      </c>
      <c r="G156" t="s">
        <v>103</v>
      </c>
      <c r="H156"/>
      <c r="I156" t="s">
        <v>842</v>
      </c>
      <c r="J156"/>
      <c r="K156" t="s">
        <v>558</v>
      </c>
      <c r="L156"/>
      <c r="M156" t="s">
        <v>327</v>
      </c>
      <c r="N156" t="s">
        <v>34</v>
      </c>
      <c r="O156" s="19" t="s">
        <v>35</v>
      </c>
      <c r="P156"/>
      <c r="Q156"/>
      <c r="R156" t="s">
        <v>925</v>
      </c>
      <c r="S156"/>
      <c r="T156"/>
      <c r="U156"/>
      <c r="V156" t="s">
        <v>93</v>
      </c>
      <c r="W156" s="20">
        <v>235000</v>
      </c>
      <c r="X156" s="20"/>
      <c r="Y156" s="20"/>
      <c r="Z156" s="20">
        <f t="shared" si="4"/>
        <v>0</v>
      </c>
      <c r="AA156" s="20">
        <f t="shared" si="5"/>
        <v>705</v>
      </c>
      <c r="AB156"/>
      <c r="AC156" s="20"/>
      <c r="AD156" s="20"/>
      <c r="AE156"/>
      <c r="AF156"/>
      <c r="AG156"/>
      <c r="AH156"/>
      <c r="AI156"/>
      <c r="AJ156" t="s">
        <v>382</v>
      </c>
      <c r="AK156" s="23"/>
      <c r="AL156" s="20" t="s">
        <v>20</v>
      </c>
      <c r="AM156"/>
      <c r="AN156" t="s">
        <v>927</v>
      </c>
      <c r="AO156" t="s">
        <v>928</v>
      </c>
      <c r="AP156" s="3">
        <f>VLOOKUP(E156, 'Tabela Auxiliar'!A:B, 2, FALSE)</f>
        <v>9</v>
      </c>
    </row>
    <row r="157" spans="1:42" ht="14.4" x14ac:dyDescent="0.3">
      <c r="A157">
        <v>409657</v>
      </c>
      <c r="B157"/>
      <c r="C157">
        <v>2024</v>
      </c>
      <c r="D157" s="27">
        <v>45538</v>
      </c>
      <c r="E157" t="s">
        <v>323</v>
      </c>
      <c r="F157" s="18">
        <v>1</v>
      </c>
      <c r="G157" t="s">
        <v>885</v>
      </c>
      <c r="H157"/>
      <c r="I157" t="s">
        <v>885</v>
      </c>
      <c r="J157"/>
      <c r="K157" t="s">
        <v>334</v>
      </c>
      <c r="L157"/>
      <c r="M157" t="s">
        <v>334</v>
      </c>
      <c r="N157" t="s">
        <v>90</v>
      </c>
      <c r="O157" s="19" t="s">
        <v>35</v>
      </c>
      <c r="P157" t="s">
        <v>929</v>
      </c>
      <c r="Q157"/>
      <c r="R157"/>
      <c r="S157"/>
      <c r="T157"/>
      <c r="U157"/>
      <c r="V157" t="s">
        <v>94</v>
      </c>
      <c r="W157" s="20">
        <v>799000</v>
      </c>
      <c r="X157" s="20">
        <v>18377</v>
      </c>
      <c r="Y157" s="20">
        <v>15980</v>
      </c>
      <c r="Z157" s="20">
        <f t="shared" si="4"/>
        <v>34357</v>
      </c>
      <c r="AA157" s="20">
        <f t="shared" si="5"/>
        <v>2397</v>
      </c>
      <c r="AB157"/>
      <c r="AC157" s="21">
        <v>45536</v>
      </c>
      <c r="AD157" s="21">
        <v>45536</v>
      </c>
      <c r="AE157"/>
      <c r="AF157"/>
      <c r="AG157"/>
      <c r="AH157"/>
      <c r="AI157"/>
      <c r="AJ157" t="s">
        <v>382</v>
      </c>
      <c r="AK157" s="23">
        <v>202400000000106</v>
      </c>
      <c r="AL157" s="20" t="s">
        <v>930</v>
      </c>
      <c r="AM157"/>
      <c r="AN157" t="s">
        <v>334</v>
      </c>
      <c r="AO157">
        <v>0</v>
      </c>
      <c r="AP157" s="3">
        <f>VLOOKUP(E157, 'Tabela Auxiliar'!A:B, 2, FALSE)</f>
        <v>9</v>
      </c>
    </row>
    <row r="158" spans="1:42" ht="14.4" x14ac:dyDescent="0.3">
      <c r="A158">
        <v>409708</v>
      </c>
      <c r="B158"/>
      <c r="C158">
        <v>2024</v>
      </c>
      <c r="D158" s="27">
        <v>45538</v>
      </c>
      <c r="E158" t="s">
        <v>323</v>
      </c>
      <c r="F158" s="18">
        <v>1</v>
      </c>
      <c r="G158" t="s">
        <v>51</v>
      </c>
      <c r="H158"/>
      <c r="I158" t="s">
        <v>51</v>
      </c>
      <c r="J158"/>
      <c r="K158" t="s">
        <v>334</v>
      </c>
      <c r="L158"/>
      <c r="M158" t="s">
        <v>334</v>
      </c>
      <c r="N158" t="s">
        <v>90</v>
      </c>
      <c r="O158" s="19" t="s">
        <v>35</v>
      </c>
      <c r="P158" t="s">
        <v>929</v>
      </c>
      <c r="Q158"/>
      <c r="R158"/>
      <c r="S158"/>
      <c r="T158"/>
      <c r="U158"/>
      <c r="V158" t="s">
        <v>93</v>
      </c>
      <c r="W158" s="20">
        <v>779000</v>
      </c>
      <c r="X158" s="20">
        <v>17917</v>
      </c>
      <c r="Y158" s="20">
        <v>15580</v>
      </c>
      <c r="Z158" s="20">
        <f t="shared" si="4"/>
        <v>33497</v>
      </c>
      <c r="AA158" s="20">
        <f t="shared" si="5"/>
        <v>2337</v>
      </c>
      <c r="AB158"/>
      <c r="AC158" s="21">
        <v>45658</v>
      </c>
      <c r="AD158" s="21">
        <v>45597</v>
      </c>
      <c r="AE158"/>
      <c r="AF158"/>
      <c r="AG158"/>
      <c r="AH158"/>
      <c r="AI158"/>
      <c r="AJ158" t="s">
        <v>382</v>
      </c>
      <c r="AK158" s="23">
        <v>202500000000013</v>
      </c>
      <c r="AL158" s="20"/>
      <c r="AM158"/>
      <c r="AN158" t="s">
        <v>931</v>
      </c>
      <c r="AO158" t="s">
        <v>932</v>
      </c>
      <c r="AP158" s="3">
        <f>VLOOKUP(E158, 'Tabela Auxiliar'!A:B, 2, FALSE)</f>
        <v>9</v>
      </c>
    </row>
    <row r="159" spans="1:42" ht="14.4" x14ac:dyDescent="0.3">
      <c r="A159">
        <v>409670</v>
      </c>
      <c r="B159"/>
      <c r="C159">
        <v>2024</v>
      </c>
      <c r="D159" s="27">
        <v>45538</v>
      </c>
      <c r="E159" t="s">
        <v>323</v>
      </c>
      <c r="F159" s="18">
        <v>1</v>
      </c>
      <c r="G159" t="s">
        <v>100</v>
      </c>
      <c r="H159"/>
      <c r="I159" t="s">
        <v>831</v>
      </c>
      <c r="J159"/>
      <c r="K159" t="s">
        <v>334</v>
      </c>
      <c r="L159"/>
      <c r="M159" t="s">
        <v>334</v>
      </c>
      <c r="N159" t="s">
        <v>90</v>
      </c>
      <c r="O159" s="19" t="s">
        <v>35</v>
      </c>
      <c r="P159" t="s">
        <v>929</v>
      </c>
      <c r="Q159"/>
      <c r="R159"/>
      <c r="S159"/>
      <c r="T159"/>
      <c r="U159"/>
      <c r="V159" t="s">
        <v>93</v>
      </c>
      <c r="W159" s="20">
        <v>809000</v>
      </c>
      <c r="X159" s="20">
        <v>18607</v>
      </c>
      <c r="Y159" s="20">
        <v>16180</v>
      </c>
      <c r="Z159" s="20">
        <f t="shared" si="4"/>
        <v>34787</v>
      </c>
      <c r="AA159" s="20">
        <f t="shared" si="5"/>
        <v>2427</v>
      </c>
      <c r="AB159"/>
      <c r="AC159" s="21">
        <v>45536</v>
      </c>
      <c r="AD159" s="21">
        <v>45536</v>
      </c>
      <c r="AE159"/>
      <c r="AF159"/>
      <c r="AG159"/>
      <c r="AH159"/>
      <c r="AI159"/>
      <c r="AJ159" t="s">
        <v>382</v>
      </c>
      <c r="AK159" s="23">
        <v>202400000000107</v>
      </c>
      <c r="AL159" s="20" t="s">
        <v>902</v>
      </c>
      <c r="AM159"/>
      <c r="AN159" t="s">
        <v>334</v>
      </c>
      <c r="AO159">
        <v>0</v>
      </c>
      <c r="AP159" s="3">
        <f>VLOOKUP(E159, 'Tabela Auxiliar'!A:B, 2, FALSE)</f>
        <v>9</v>
      </c>
    </row>
    <row r="160" spans="1:42" ht="14.4" x14ac:dyDescent="0.3">
      <c r="A160">
        <v>409662</v>
      </c>
      <c r="B160"/>
      <c r="C160">
        <v>2024</v>
      </c>
      <c r="D160" s="27">
        <v>45538</v>
      </c>
      <c r="E160" t="s">
        <v>323</v>
      </c>
      <c r="F160" s="18">
        <v>1</v>
      </c>
      <c r="G160" t="s">
        <v>107</v>
      </c>
      <c r="H160"/>
      <c r="I160" t="s">
        <v>252</v>
      </c>
      <c r="J160"/>
      <c r="K160" t="s">
        <v>334</v>
      </c>
      <c r="L160"/>
      <c r="M160" t="s">
        <v>334</v>
      </c>
      <c r="N160" t="s">
        <v>90</v>
      </c>
      <c r="O160" s="19" t="s">
        <v>35</v>
      </c>
      <c r="P160" t="s">
        <v>929</v>
      </c>
      <c r="Q160"/>
      <c r="R160"/>
      <c r="S160"/>
      <c r="T160"/>
      <c r="U160"/>
      <c r="V160" t="s">
        <v>93</v>
      </c>
      <c r="W160" s="20">
        <v>726530</v>
      </c>
      <c r="X160" s="20">
        <v>16710.189999999999</v>
      </c>
      <c r="Y160" s="20">
        <v>14530.6</v>
      </c>
      <c r="Z160" s="20">
        <f t="shared" si="4"/>
        <v>31240.79</v>
      </c>
      <c r="AA160" s="20">
        <f t="shared" si="5"/>
        <v>2179.59</v>
      </c>
      <c r="AB160"/>
      <c r="AC160" s="21">
        <v>45536</v>
      </c>
      <c r="AD160" s="21">
        <v>45536</v>
      </c>
      <c r="AE160"/>
      <c r="AF160"/>
      <c r="AG160"/>
      <c r="AH160"/>
      <c r="AI160"/>
      <c r="AJ160" t="s">
        <v>382</v>
      </c>
      <c r="AK160" s="23">
        <v>202400000000113</v>
      </c>
      <c r="AL160" s="20" t="s">
        <v>902</v>
      </c>
      <c r="AM160"/>
      <c r="AN160" t="s">
        <v>334</v>
      </c>
      <c r="AO160">
        <v>0</v>
      </c>
      <c r="AP160" s="3">
        <f>VLOOKUP(E160, 'Tabela Auxiliar'!A:B, 2, FALSE)</f>
        <v>9</v>
      </c>
    </row>
    <row r="161" spans="1:42" ht="14.4" x14ac:dyDescent="0.3">
      <c r="A161">
        <v>409700</v>
      </c>
      <c r="B161"/>
      <c r="C161">
        <v>2024</v>
      </c>
      <c r="D161" s="27">
        <v>45539</v>
      </c>
      <c r="E161" t="s">
        <v>323</v>
      </c>
      <c r="F161" s="18">
        <v>1</v>
      </c>
      <c r="G161" t="s">
        <v>100</v>
      </c>
      <c r="H161"/>
      <c r="I161" t="s">
        <v>279</v>
      </c>
      <c r="J161"/>
      <c r="K161" t="s">
        <v>334</v>
      </c>
      <c r="L161"/>
      <c r="M161" t="s">
        <v>334</v>
      </c>
      <c r="N161" t="s">
        <v>90</v>
      </c>
      <c r="O161" s="19" t="s">
        <v>35</v>
      </c>
      <c r="P161" t="s">
        <v>929</v>
      </c>
      <c r="Q161"/>
      <c r="R161"/>
      <c r="S161"/>
      <c r="T161"/>
      <c r="U161"/>
      <c r="V161" t="s">
        <v>93</v>
      </c>
      <c r="W161" s="20">
        <v>939000</v>
      </c>
      <c r="X161" s="20">
        <v>21597</v>
      </c>
      <c r="Y161" s="20">
        <v>18780</v>
      </c>
      <c r="Z161" s="20">
        <f t="shared" si="4"/>
        <v>40377</v>
      </c>
      <c r="AA161" s="20">
        <f t="shared" si="5"/>
        <v>2817</v>
      </c>
      <c r="AB161"/>
      <c r="AC161" s="20"/>
      <c r="AD161" s="21">
        <v>45901</v>
      </c>
      <c r="AE161"/>
      <c r="AF161"/>
      <c r="AG161"/>
      <c r="AH161"/>
      <c r="AI161"/>
      <c r="AJ161"/>
      <c r="AK161" s="23"/>
      <c r="AL161" s="20"/>
      <c r="AM161"/>
      <c r="AN161" t="s">
        <v>334</v>
      </c>
      <c r="AO161">
        <v>0</v>
      </c>
      <c r="AP161" s="3">
        <f>VLOOKUP(E161, 'Tabela Auxiliar'!A:B, 2, FALSE)</f>
        <v>9</v>
      </c>
    </row>
    <row r="162" spans="1:42" ht="14.4" x14ac:dyDescent="0.3">
      <c r="A162">
        <v>409710</v>
      </c>
      <c r="B162"/>
      <c r="C162">
        <v>2024</v>
      </c>
      <c r="D162" s="27">
        <v>45539</v>
      </c>
      <c r="E162" t="s">
        <v>323</v>
      </c>
      <c r="F162" s="18">
        <v>1</v>
      </c>
      <c r="G162" t="s">
        <v>364</v>
      </c>
      <c r="H162"/>
      <c r="I162" t="s">
        <v>364</v>
      </c>
      <c r="J162"/>
      <c r="K162" t="s">
        <v>334</v>
      </c>
      <c r="L162"/>
      <c r="M162" t="s">
        <v>334</v>
      </c>
      <c r="N162" t="s">
        <v>90</v>
      </c>
      <c r="O162" s="19" t="s">
        <v>35</v>
      </c>
      <c r="P162" t="s">
        <v>929</v>
      </c>
      <c r="Q162"/>
      <c r="R162"/>
      <c r="S162"/>
      <c r="T162"/>
      <c r="U162"/>
      <c r="V162" t="s">
        <v>93</v>
      </c>
      <c r="W162" s="20">
        <v>969030</v>
      </c>
      <c r="X162" s="20">
        <v>22287.69</v>
      </c>
      <c r="Y162" s="20">
        <v>19380.599999999999</v>
      </c>
      <c r="Z162" s="20">
        <f t="shared" si="4"/>
        <v>41668.289999999994</v>
      </c>
      <c r="AA162" s="20">
        <f t="shared" si="5"/>
        <v>2907.09</v>
      </c>
      <c r="AB162"/>
      <c r="AC162" s="21">
        <v>45536</v>
      </c>
      <c r="AD162" s="21">
        <v>45536</v>
      </c>
      <c r="AE162"/>
      <c r="AF162"/>
      <c r="AG162"/>
      <c r="AH162"/>
      <c r="AI162"/>
      <c r="AJ162" t="s">
        <v>382</v>
      </c>
      <c r="AK162" s="23">
        <v>202400000000110</v>
      </c>
      <c r="AL162" s="20" t="s">
        <v>902</v>
      </c>
      <c r="AM162"/>
      <c r="AN162" t="s">
        <v>334</v>
      </c>
      <c r="AO162">
        <v>0</v>
      </c>
      <c r="AP162" s="3">
        <f>VLOOKUP(E162, 'Tabela Auxiliar'!A:B, 2, FALSE)</f>
        <v>9</v>
      </c>
    </row>
    <row r="163" spans="1:42" ht="14.4" x14ac:dyDescent="0.3">
      <c r="A163">
        <v>410048</v>
      </c>
      <c r="B163"/>
      <c r="C163">
        <v>2024</v>
      </c>
      <c r="D163" s="27">
        <v>45540</v>
      </c>
      <c r="E163" t="s">
        <v>323</v>
      </c>
      <c r="F163" s="18">
        <v>1</v>
      </c>
      <c r="G163" t="s">
        <v>100</v>
      </c>
      <c r="H163"/>
      <c r="I163" t="s">
        <v>279</v>
      </c>
      <c r="J163"/>
      <c r="K163" t="s">
        <v>334</v>
      </c>
      <c r="L163"/>
      <c r="M163" t="s">
        <v>334</v>
      </c>
      <c r="N163" t="s">
        <v>90</v>
      </c>
      <c r="O163" s="19" t="s">
        <v>35</v>
      </c>
      <c r="P163" t="s">
        <v>929</v>
      </c>
      <c r="Q163"/>
      <c r="R163"/>
      <c r="S163"/>
      <c r="T163"/>
      <c r="U163"/>
      <c r="V163" t="s">
        <v>93</v>
      </c>
      <c r="W163" s="20">
        <v>1099000</v>
      </c>
      <c r="X163" s="20">
        <v>25277</v>
      </c>
      <c r="Y163" s="20">
        <v>21980</v>
      </c>
      <c r="Z163" s="20">
        <f t="shared" si="4"/>
        <v>47257</v>
      </c>
      <c r="AA163" s="20">
        <f t="shared" si="5"/>
        <v>3297</v>
      </c>
      <c r="AB163"/>
      <c r="AC163" s="20"/>
      <c r="AD163" s="21">
        <v>45931</v>
      </c>
      <c r="AE163"/>
      <c r="AF163"/>
      <c r="AG163"/>
      <c r="AH163"/>
      <c r="AI163"/>
      <c r="AJ163"/>
      <c r="AK163" s="23"/>
      <c r="AL163" s="20"/>
      <c r="AM163"/>
      <c r="AN163" t="s">
        <v>334</v>
      </c>
      <c r="AO163">
        <v>0</v>
      </c>
      <c r="AP163" s="3">
        <f>VLOOKUP(E163, 'Tabela Auxiliar'!A:B, 2, FALSE)</f>
        <v>9</v>
      </c>
    </row>
    <row r="164" spans="1:42" ht="14.4" x14ac:dyDescent="0.3">
      <c r="A164">
        <v>409714</v>
      </c>
      <c r="B164"/>
      <c r="C164">
        <v>2024</v>
      </c>
      <c r="D164" s="27">
        <v>45540</v>
      </c>
      <c r="E164" t="s">
        <v>323</v>
      </c>
      <c r="F164" s="18">
        <v>1</v>
      </c>
      <c r="G164" t="s">
        <v>99</v>
      </c>
      <c r="H164"/>
      <c r="I164" t="s">
        <v>52</v>
      </c>
      <c r="J164"/>
      <c r="K164" t="s">
        <v>334</v>
      </c>
      <c r="L164"/>
      <c r="M164" t="s">
        <v>334</v>
      </c>
      <c r="N164" t="s">
        <v>90</v>
      </c>
      <c r="O164" s="19" t="s">
        <v>35</v>
      </c>
      <c r="P164" t="s">
        <v>200</v>
      </c>
      <c r="Q164"/>
      <c r="R164"/>
      <c r="S164"/>
      <c r="T164"/>
      <c r="U164"/>
      <c r="V164" t="s">
        <v>93</v>
      </c>
      <c r="W164" s="20">
        <v>915730</v>
      </c>
      <c r="X164" s="20">
        <v>13735.95</v>
      </c>
      <c r="Y164" s="20">
        <v>13735.95</v>
      </c>
      <c r="Z164" s="20">
        <f t="shared" si="4"/>
        <v>27471.9</v>
      </c>
      <c r="AA164" s="20">
        <f t="shared" si="5"/>
        <v>2747.19</v>
      </c>
      <c r="AB164"/>
      <c r="AC164" s="21">
        <v>45536</v>
      </c>
      <c r="AD164" s="21">
        <v>45536</v>
      </c>
      <c r="AE164"/>
      <c r="AF164"/>
      <c r="AG164"/>
      <c r="AH164"/>
      <c r="AI164"/>
      <c r="AJ164" t="s">
        <v>382</v>
      </c>
      <c r="AK164" s="23">
        <v>202400000000102</v>
      </c>
      <c r="AL164" s="20" t="s">
        <v>933</v>
      </c>
      <c r="AM164"/>
      <c r="AN164" t="s">
        <v>334</v>
      </c>
      <c r="AO164">
        <v>0</v>
      </c>
      <c r="AP164" s="3">
        <f>VLOOKUP(E164, 'Tabela Auxiliar'!A:B, 2, FALSE)</f>
        <v>9</v>
      </c>
    </row>
    <row r="165" spans="1:42" ht="14.4" x14ac:dyDescent="0.3">
      <c r="A165">
        <v>410038</v>
      </c>
      <c r="B165"/>
      <c r="C165">
        <v>2024</v>
      </c>
      <c r="D165" s="27">
        <v>45541</v>
      </c>
      <c r="E165" t="s">
        <v>323</v>
      </c>
      <c r="F165" s="18">
        <v>1</v>
      </c>
      <c r="G165" t="s">
        <v>108</v>
      </c>
      <c r="H165"/>
      <c r="I165" t="s">
        <v>63</v>
      </c>
      <c r="J165"/>
      <c r="K165" t="s">
        <v>63</v>
      </c>
      <c r="L165"/>
      <c r="M165" t="s">
        <v>108</v>
      </c>
      <c r="N165" t="s">
        <v>34</v>
      </c>
      <c r="O165" s="19" t="s">
        <v>35</v>
      </c>
      <c r="P165"/>
      <c r="Q165"/>
      <c r="R165" t="s">
        <v>934</v>
      </c>
      <c r="S165"/>
      <c r="T165"/>
      <c r="U165"/>
      <c r="V165" t="s">
        <v>94</v>
      </c>
      <c r="W165" s="20">
        <v>365000</v>
      </c>
      <c r="X165" s="20">
        <v>9855</v>
      </c>
      <c r="Y165" s="20">
        <v>8395</v>
      </c>
      <c r="Z165" s="20">
        <f t="shared" si="4"/>
        <v>18250</v>
      </c>
      <c r="AA165" s="20">
        <f t="shared" si="5"/>
        <v>1095</v>
      </c>
      <c r="AB165"/>
      <c r="AC165" s="21">
        <v>45658</v>
      </c>
      <c r="AD165" s="21">
        <v>45536</v>
      </c>
      <c r="AE165"/>
      <c r="AF165"/>
      <c r="AG165"/>
      <c r="AH165"/>
      <c r="AI165"/>
      <c r="AJ165" t="s">
        <v>191</v>
      </c>
      <c r="AK165" s="23"/>
      <c r="AL165" s="20"/>
      <c r="AM165"/>
      <c r="AN165">
        <v>0</v>
      </c>
      <c r="AO165">
        <v>0</v>
      </c>
      <c r="AP165" s="3">
        <f>VLOOKUP(E165, 'Tabela Auxiliar'!A:B, 2, FALSE)</f>
        <v>9</v>
      </c>
    </row>
    <row r="166" spans="1:42" ht="14.4" x14ac:dyDescent="0.3">
      <c r="A166">
        <v>410059</v>
      </c>
      <c r="B166"/>
      <c r="C166">
        <v>2024</v>
      </c>
      <c r="D166" s="27">
        <v>45541</v>
      </c>
      <c r="E166" t="s">
        <v>323</v>
      </c>
      <c r="F166" s="18">
        <v>1</v>
      </c>
      <c r="G166" t="s">
        <v>245</v>
      </c>
      <c r="H166"/>
      <c r="I166" t="s">
        <v>245</v>
      </c>
      <c r="J166"/>
      <c r="K166" t="s">
        <v>334</v>
      </c>
      <c r="L166"/>
      <c r="M166" t="s">
        <v>334</v>
      </c>
      <c r="N166" t="s">
        <v>90</v>
      </c>
      <c r="O166" s="19" t="s">
        <v>35</v>
      </c>
      <c r="P166" t="s">
        <v>929</v>
      </c>
      <c r="Q166"/>
      <c r="R166"/>
      <c r="S166"/>
      <c r="T166"/>
      <c r="U166"/>
      <c r="V166" t="s">
        <v>93</v>
      </c>
      <c r="W166" s="20">
        <v>1099000</v>
      </c>
      <c r="X166" s="20">
        <v>25277</v>
      </c>
      <c r="Y166" s="20">
        <v>21980</v>
      </c>
      <c r="Z166" s="20">
        <f t="shared" si="4"/>
        <v>47257</v>
      </c>
      <c r="AA166" s="20">
        <f t="shared" si="5"/>
        <v>3297</v>
      </c>
      <c r="AB166"/>
      <c r="AC166" s="21">
        <v>45536</v>
      </c>
      <c r="AD166" s="21">
        <v>45536</v>
      </c>
      <c r="AE166"/>
      <c r="AF166"/>
      <c r="AG166"/>
      <c r="AH166"/>
      <c r="AI166"/>
      <c r="AJ166" t="s">
        <v>382</v>
      </c>
      <c r="AK166" s="23">
        <v>202400000000108</v>
      </c>
      <c r="AL166" s="20" t="s">
        <v>902</v>
      </c>
      <c r="AM166"/>
      <c r="AN166" t="s">
        <v>334</v>
      </c>
      <c r="AO166">
        <v>0</v>
      </c>
      <c r="AP166" s="3">
        <f>VLOOKUP(E166, 'Tabela Auxiliar'!A:B, 2, FALSE)</f>
        <v>9</v>
      </c>
    </row>
    <row r="167" spans="1:42" ht="14.4" x14ac:dyDescent="0.3">
      <c r="A167">
        <v>410070</v>
      </c>
      <c r="B167"/>
      <c r="C167">
        <v>2024</v>
      </c>
      <c r="D167" s="27">
        <v>45542</v>
      </c>
      <c r="E167" t="s">
        <v>323</v>
      </c>
      <c r="F167" s="18">
        <v>1</v>
      </c>
      <c r="G167" t="s">
        <v>259</v>
      </c>
      <c r="H167"/>
      <c r="I167" t="s">
        <v>717</v>
      </c>
      <c r="J167"/>
      <c r="K167" t="s">
        <v>334</v>
      </c>
      <c r="L167"/>
      <c r="M167" t="s">
        <v>334</v>
      </c>
      <c r="N167" t="s">
        <v>90</v>
      </c>
      <c r="O167" s="19" t="s">
        <v>35</v>
      </c>
      <c r="P167" t="s">
        <v>929</v>
      </c>
      <c r="Q167"/>
      <c r="R167"/>
      <c r="S167"/>
      <c r="T167"/>
      <c r="U167"/>
      <c r="V167" t="s">
        <v>93</v>
      </c>
      <c r="W167" s="20">
        <v>570000</v>
      </c>
      <c r="X167" s="20">
        <v>13110</v>
      </c>
      <c r="Y167" s="20">
        <v>11400</v>
      </c>
      <c r="Z167" s="20">
        <f t="shared" si="4"/>
        <v>24510</v>
      </c>
      <c r="AA167" s="20">
        <f t="shared" si="5"/>
        <v>1710</v>
      </c>
      <c r="AB167"/>
      <c r="AC167" s="20"/>
      <c r="AD167" s="21">
        <v>45901</v>
      </c>
      <c r="AE167"/>
      <c r="AF167"/>
      <c r="AG167"/>
      <c r="AH167"/>
      <c r="AI167"/>
      <c r="AJ167"/>
      <c r="AK167" s="23"/>
      <c r="AL167" s="20"/>
      <c r="AM167"/>
      <c r="AN167" t="s">
        <v>334</v>
      </c>
      <c r="AO167">
        <v>0</v>
      </c>
      <c r="AP167" s="3">
        <f>VLOOKUP(E167, 'Tabela Auxiliar'!A:B, 2, FALSE)</f>
        <v>9</v>
      </c>
    </row>
    <row r="168" spans="1:42" ht="14.4" x14ac:dyDescent="0.3">
      <c r="A168">
        <v>410068</v>
      </c>
      <c r="B168"/>
      <c r="C168">
        <v>2024</v>
      </c>
      <c r="D168" s="27">
        <v>45542</v>
      </c>
      <c r="E168" t="s">
        <v>323</v>
      </c>
      <c r="F168" s="18">
        <v>1</v>
      </c>
      <c r="G168" t="s">
        <v>259</v>
      </c>
      <c r="H168"/>
      <c r="I168" t="s">
        <v>717</v>
      </c>
      <c r="J168"/>
      <c r="K168" t="s">
        <v>334</v>
      </c>
      <c r="L168"/>
      <c r="M168" t="s">
        <v>334</v>
      </c>
      <c r="N168" t="s">
        <v>90</v>
      </c>
      <c r="O168" s="19" t="s">
        <v>35</v>
      </c>
      <c r="P168" t="s">
        <v>929</v>
      </c>
      <c r="Q168"/>
      <c r="R168"/>
      <c r="S168"/>
      <c r="T168"/>
      <c r="U168"/>
      <c r="V168" t="s">
        <v>93</v>
      </c>
      <c r="W168" s="20">
        <v>570000</v>
      </c>
      <c r="X168" s="20">
        <v>13110</v>
      </c>
      <c r="Y168" s="20">
        <v>11400</v>
      </c>
      <c r="Z168" s="20">
        <f t="shared" si="4"/>
        <v>24510</v>
      </c>
      <c r="AA168" s="20">
        <f t="shared" si="5"/>
        <v>1710</v>
      </c>
      <c r="AB168"/>
      <c r="AC168" s="20"/>
      <c r="AD168" s="21">
        <v>45901</v>
      </c>
      <c r="AE168"/>
      <c r="AF168"/>
      <c r="AG168"/>
      <c r="AH168"/>
      <c r="AI168"/>
      <c r="AJ168"/>
      <c r="AK168" s="23"/>
      <c r="AL168" s="20"/>
      <c r="AM168"/>
      <c r="AN168" t="s">
        <v>334</v>
      </c>
      <c r="AO168">
        <v>0</v>
      </c>
      <c r="AP168" s="3">
        <f>VLOOKUP(E168, 'Tabela Auxiliar'!A:B, 2, FALSE)</f>
        <v>9</v>
      </c>
    </row>
    <row r="169" spans="1:42" ht="14.4" x14ac:dyDescent="0.3">
      <c r="A169">
        <v>410073</v>
      </c>
      <c r="B169"/>
      <c r="C169">
        <v>2024</v>
      </c>
      <c r="D169" s="33"/>
      <c r="E169" t="s">
        <v>323</v>
      </c>
      <c r="F169" s="25">
        <v>1</v>
      </c>
      <c r="G169" t="s">
        <v>99</v>
      </c>
      <c r="H169"/>
      <c r="I169" t="s">
        <v>52</v>
      </c>
      <c r="J169"/>
      <c r="K169" t="s">
        <v>334</v>
      </c>
      <c r="L169"/>
      <c r="M169" t="s">
        <v>334</v>
      </c>
      <c r="N169" t="s">
        <v>90</v>
      </c>
      <c r="O169" s="19" t="s">
        <v>452</v>
      </c>
      <c r="P169" t="s">
        <v>929</v>
      </c>
      <c r="Q169"/>
      <c r="R169" t="s">
        <v>935</v>
      </c>
      <c r="S169"/>
      <c r="T169"/>
      <c r="U169"/>
      <c r="V169" t="s">
        <v>93</v>
      </c>
      <c r="W169" s="20">
        <v>589000</v>
      </c>
      <c r="X169" s="20">
        <v>13547</v>
      </c>
      <c r="Y169" s="20">
        <v>11780</v>
      </c>
      <c r="Z169" s="20">
        <f t="shared" si="4"/>
        <v>25327</v>
      </c>
      <c r="AA169" s="20">
        <f t="shared" si="5"/>
        <v>1767</v>
      </c>
      <c r="AB169"/>
      <c r="AC169" s="20"/>
      <c r="AD169" s="21">
        <v>45597</v>
      </c>
      <c r="AE169"/>
      <c r="AF169"/>
      <c r="AG169"/>
      <c r="AH169"/>
      <c r="AI169"/>
      <c r="AJ169"/>
      <c r="AK169" s="23"/>
      <c r="AL169" s="20"/>
      <c r="AM169"/>
      <c r="AN169" t="s">
        <v>334</v>
      </c>
      <c r="AO169">
        <v>0</v>
      </c>
      <c r="AP169" s="3">
        <f>VLOOKUP(E169, 'Tabela Auxiliar'!A:B, 2, FALSE)</f>
        <v>9</v>
      </c>
    </row>
    <row r="170" spans="1:42" ht="14.4" x14ac:dyDescent="0.3">
      <c r="A170">
        <v>410080</v>
      </c>
      <c r="B170"/>
      <c r="C170">
        <v>2024</v>
      </c>
      <c r="D170" s="27">
        <v>45544</v>
      </c>
      <c r="E170" t="s">
        <v>323</v>
      </c>
      <c r="F170" s="18">
        <v>1</v>
      </c>
      <c r="G170" t="s">
        <v>105</v>
      </c>
      <c r="H170"/>
      <c r="I170" t="s">
        <v>105</v>
      </c>
      <c r="J170"/>
      <c r="K170" t="s">
        <v>334</v>
      </c>
      <c r="L170"/>
      <c r="M170" t="s">
        <v>334</v>
      </c>
      <c r="N170" t="s">
        <v>90</v>
      </c>
      <c r="O170" s="19" t="s">
        <v>35</v>
      </c>
      <c r="P170" t="s">
        <v>929</v>
      </c>
      <c r="Q170"/>
      <c r="R170"/>
      <c r="S170"/>
      <c r="T170"/>
      <c r="U170"/>
      <c r="V170" t="s">
        <v>93</v>
      </c>
      <c r="W170" s="20">
        <v>589000</v>
      </c>
      <c r="X170" s="20">
        <v>13547</v>
      </c>
      <c r="Y170" s="20">
        <v>11780</v>
      </c>
      <c r="Z170" s="20">
        <f t="shared" si="4"/>
        <v>25327</v>
      </c>
      <c r="AA170" s="20">
        <f t="shared" si="5"/>
        <v>1767</v>
      </c>
      <c r="AB170"/>
      <c r="AC170" s="21">
        <v>45536</v>
      </c>
      <c r="AD170" s="21">
        <v>45536</v>
      </c>
      <c r="AE170"/>
      <c r="AF170"/>
      <c r="AG170"/>
      <c r="AH170"/>
      <c r="AI170"/>
      <c r="AJ170" t="s">
        <v>382</v>
      </c>
      <c r="AK170" s="23">
        <v>202400000000111</v>
      </c>
      <c r="AL170" s="20" t="s">
        <v>902</v>
      </c>
      <c r="AM170"/>
      <c r="AN170" t="s">
        <v>334</v>
      </c>
      <c r="AO170">
        <v>0</v>
      </c>
      <c r="AP170" s="3">
        <f>VLOOKUP(E170, 'Tabela Auxiliar'!A:B, 2, FALSE)</f>
        <v>9</v>
      </c>
    </row>
    <row r="171" spans="1:42" ht="14.4" x14ac:dyDescent="0.3">
      <c r="A171">
        <v>410084</v>
      </c>
      <c r="B171"/>
      <c r="C171">
        <v>2024</v>
      </c>
      <c r="D171" s="27">
        <v>45544</v>
      </c>
      <c r="E171" t="s">
        <v>323</v>
      </c>
      <c r="F171" s="18">
        <v>1</v>
      </c>
      <c r="G171" t="s">
        <v>100</v>
      </c>
      <c r="H171"/>
      <c r="I171" t="s">
        <v>279</v>
      </c>
      <c r="J171"/>
      <c r="K171" t="s">
        <v>334</v>
      </c>
      <c r="L171"/>
      <c r="M171" t="s">
        <v>334</v>
      </c>
      <c r="N171" t="s">
        <v>90</v>
      </c>
      <c r="O171" s="19" t="s">
        <v>35</v>
      </c>
      <c r="P171" t="s">
        <v>929</v>
      </c>
      <c r="Q171"/>
      <c r="R171"/>
      <c r="S171"/>
      <c r="T171"/>
      <c r="U171"/>
      <c r="V171" t="s">
        <v>93</v>
      </c>
      <c r="W171" s="20">
        <v>629000</v>
      </c>
      <c r="X171" s="20">
        <v>14467</v>
      </c>
      <c r="Y171" s="20">
        <v>12580</v>
      </c>
      <c r="Z171" s="20">
        <f t="shared" si="4"/>
        <v>27047</v>
      </c>
      <c r="AA171" s="20">
        <f t="shared" si="5"/>
        <v>1887</v>
      </c>
      <c r="AB171"/>
      <c r="AC171" s="20"/>
      <c r="AD171" s="21">
        <v>45901</v>
      </c>
      <c r="AE171"/>
      <c r="AF171"/>
      <c r="AG171"/>
      <c r="AH171"/>
      <c r="AI171"/>
      <c r="AJ171"/>
      <c r="AK171" s="23"/>
      <c r="AL171" s="20"/>
      <c r="AM171"/>
      <c r="AN171" t="s">
        <v>334</v>
      </c>
      <c r="AO171">
        <v>0</v>
      </c>
      <c r="AP171" s="3">
        <f>VLOOKUP(E171, 'Tabela Auxiliar'!A:B, 2, FALSE)</f>
        <v>9</v>
      </c>
    </row>
    <row r="172" spans="1:42" ht="14.4" x14ac:dyDescent="0.3">
      <c r="A172">
        <v>410082</v>
      </c>
      <c r="B172"/>
      <c r="C172">
        <v>2024</v>
      </c>
      <c r="D172" s="27">
        <v>45544</v>
      </c>
      <c r="E172" t="s">
        <v>323</v>
      </c>
      <c r="F172" s="18">
        <v>1</v>
      </c>
      <c r="G172" t="s">
        <v>103</v>
      </c>
      <c r="H172"/>
      <c r="I172" t="s">
        <v>936</v>
      </c>
      <c r="J172"/>
      <c r="K172" t="s">
        <v>334</v>
      </c>
      <c r="L172"/>
      <c r="M172" t="s">
        <v>334</v>
      </c>
      <c r="N172" t="s">
        <v>90</v>
      </c>
      <c r="O172" s="19" t="s">
        <v>35</v>
      </c>
      <c r="P172" t="s">
        <v>929</v>
      </c>
      <c r="Q172"/>
      <c r="R172"/>
      <c r="S172"/>
      <c r="T172"/>
      <c r="U172"/>
      <c r="V172" t="s">
        <v>93</v>
      </c>
      <c r="W172" s="20">
        <v>629000</v>
      </c>
      <c r="X172" s="20">
        <v>14467</v>
      </c>
      <c r="Y172" s="20">
        <v>12580</v>
      </c>
      <c r="Z172" s="20">
        <f t="shared" si="4"/>
        <v>27047</v>
      </c>
      <c r="AA172" s="20">
        <f t="shared" si="5"/>
        <v>1887</v>
      </c>
      <c r="AB172"/>
      <c r="AC172" s="20"/>
      <c r="AD172" s="21">
        <v>46082</v>
      </c>
      <c r="AE172"/>
      <c r="AF172"/>
      <c r="AG172"/>
      <c r="AH172"/>
      <c r="AI172"/>
      <c r="AJ172"/>
      <c r="AK172" s="23"/>
      <c r="AL172" s="20"/>
      <c r="AM172"/>
      <c r="AN172" t="s">
        <v>334</v>
      </c>
      <c r="AO172">
        <v>0</v>
      </c>
      <c r="AP172" s="3">
        <f>VLOOKUP(E172, 'Tabela Auxiliar'!A:B, 2, FALSE)</f>
        <v>9</v>
      </c>
    </row>
    <row r="173" spans="1:42" ht="14.4" x14ac:dyDescent="0.3">
      <c r="A173">
        <v>410195</v>
      </c>
      <c r="B173"/>
      <c r="C173">
        <v>2024</v>
      </c>
      <c r="D173" s="27">
        <v>45546</v>
      </c>
      <c r="E173" t="s">
        <v>323</v>
      </c>
      <c r="F173" s="18">
        <v>1</v>
      </c>
      <c r="G173" t="s">
        <v>364</v>
      </c>
      <c r="H173"/>
      <c r="I173" t="s">
        <v>442</v>
      </c>
      <c r="J173"/>
      <c r="K173" t="s">
        <v>334</v>
      </c>
      <c r="L173"/>
      <c r="M173" t="s">
        <v>334</v>
      </c>
      <c r="N173" t="s">
        <v>90</v>
      </c>
      <c r="O173" s="19" t="s">
        <v>35</v>
      </c>
      <c r="P173" t="s">
        <v>929</v>
      </c>
      <c r="Q173"/>
      <c r="R173"/>
      <c r="S173"/>
      <c r="T173"/>
      <c r="U173"/>
      <c r="V173" t="s">
        <v>93</v>
      </c>
      <c r="W173" s="20">
        <v>549000</v>
      </c>
      <c r="X173" s="20">
        <v>12627</v>
      </c>
      <c r="Y173" s="20">
        <v>10980</v>
      </c>
      <c r="Z173" s="20">
        <f t="shared" si="4"/>
        <v>23607</v>
      </c>
      <c r="AA173" s="20">
        <f t="shared" si="5"/>
        <v>1647</v>
      </c>
      <c r="AB173"/>
      <c r="AC173" s="21">
        <v>45536</v>
      </c>
      <c r="AD173" s="21">
        <v>45536</v>
      </c>
      <c r="AE173"/>
      <c r="AF173"/>
      <c r="AG173"/>
      <c r="AH173"/>
      <c r="AI173"/>
      <c r="AJ173" t="s">
        <v>382</v>
      </c>
      <c r="AK173" s="23">
        <v>202400000000115</v>
      </c>
      <c r="AL173" s="20" t="s">
        <v>20</v>
      </c>
      <c r="AM173"/>
      <c r="AN173" t="s">
        <v>334</v>
      </c>
      <c r="AO173">
        <v>0</v>
      </c>
      <c r="AP173" s="3">
        <f>VLOOKUP(E173, 'Tabela Auxiliar'!A:B, 2, FALSE)</f>
        <v>9</v>
      </c>
    </row>
    <row r="174" spans="1:42" ht="14.4" x14ac:dyDescent="0.3">
      <c r="A174">
        <v>410197</v>
      </c>
      <c r="B174"/>
      <c r="C174">
        <v>2024</v>
      </c>
      <c r="D174" s="27">
        <v>45546</v>
      </c>
      <c r="E174" t="s">
        <v>323</v>
      </c>
      <c r="F174" s="18">
        <v>1</v>
      </c>
      <c r="G174" t="s">
        <v>364</v>
      </c>
      <c r="H174"/>
      <c r="I174" t="s">
        <v>442</v>
      </c>
      <c r="J174"/>
      <c r="K174" t="s">
        <v>334</v>
      </c>
      <c r="L174"/>
      <c r="M174" t="s">
        <v>334</v>
      </c>
      <c r="N174" t="s">
        <v>90</v>
      </c>
      <c r="O174" s="19" t="s">
        <v>35</v>
      </c>
      <c r="P174" t="s">
        <v>929</v>
      </c>
      <c r="Q174"/>
      <c r="R174"/>
      <c r="S174"/>
      <c r="T174"/>
      <c r="U174"/>
      <c r="V174" t="s">
        <v>93</v>
      </c>
      <c r="W174" s="20">
        <v>549000</v>
      </c>
      <c r="X174" s="20">
        <v>12627</v>
      </c>
      <c r="Y174" s="20">
        <v>10980</v>
      </c>
      <c r="Z174" s="20">
        <f t="shared" si="4"/>
        <v>23607</v>
      </c>
      <c r="AA174" s="20">
        <f t="shared" si="5"/>
        <v>1647</v>
      </c>
      <c r="AB174"/>
      <c r="AC174" s="21">
        <v>45536</v>
      </c>
      <c r="AD174" s="21">
        <v>45597</v>
      </c>
      <c r="AE174"/>
      <c r="AF174"/>
      <c r="AG174"/>
      <c r="AH174"/>
      <c r="AI174"/>
      <c r="AJ174" t="s">
        <v>382</v>
      </c>
      <c r="AK174" s="23">
        <v>202400000000116</v>
      </c>
      <c r="AL174" s="20" t="s">
        <v>902</v>
      </c>
      <c r="AM174"/>
      <c r="AN174" t="s">
        <v>334</v>
      </c>
      <c r="AO174">
        <v>0</v>
      </c>
      <c r="AP174" s="3">
        <f>VLOOKUP(E174, 'Tabela Auxiliar'!A:B, 2, FALSE)</f>
        <v>9</v>
      </c>
    </row>
    <row r="175" spans="1:42" ht="14.4" x14ac:dyDescent="0.3">
      <c r="A175">
        <v>410253</v>
      </c>
      <c r="B175"/>
      <c r="C175">
        <v>2024</v>
      </c>
      <c r="D175" s="27">
        <v>45546</v>
      </c>
      <c r="E175" t="s">
        <v>323</v>
      </c>
      <c r="F175" s="18">
        <v>1</v>
      </c>
      <c r="G175" t="s">
        <v>105</v>
      </c>
      <c r="H175"/>
      <c r="I175" t="s">
        <v>413</v>
      </c>
      <c r="J175"/>
      <c r="K175" t="s">
        <v>334</v>
      </c>
      <c r="L175"/>
      <c r="M175" t="s">
        <v>334</v>
      </c>
      <c r="N175" t="s">
        <v>90</v>
      </c>
      <c r="O175" s="19" t="s">
        <v>35</v>
      </c>
      <c r="P175" t="s">
        <v>929</v>
      </c>
      <c r="Q175"/>
      <c r="R175"/>
      <c r="S175"/>
      <c r="T175"/>
      <c r="U175"/>
      <c r="V175" t="s">
        <v>93</v>
      </c>
      <c r="W175" s="20">
        <v>549000</v>
      </c>
      <c r="X175" s="20">
        <v>12627</v>
      </c>
      <c r="Y175" s="20">
        <v>10980</v>
      </c>
      <c r="Z175" s="20">
        <f t="shared" si="4"/>
        <v>23607</v>
      </c>
      <c r="AA175" s="20">
        <f t="shared" si="5"/>
        <v>1647</v>
      </c>
      <c r="AB175"/>
      <c r="AC175" s="21">
        <v>45536</v>
      </c>
      <c r="AD175" s="21">
        <v>45536</v>
      </c>
      <c r="AE175"/>
      <c r="AF175"/>
      <c r="AG175"/>
      <c r="AH175"/>
      <c r="AI175"/>
      <c r="AJ175" t="s">
        <v>382</v>
      </c>
      <c r="AK175" s="23">
        <v>202400000000112</v>
      </c>
      <c r="AL175" s="20"/>
      <c r="AM175"/>
      <c r="AN175" t="s">
        <v>334</v>
      </c>
      <c r="AO175">
        <v>0</v>
      </c>
      <c r="AP175" s="3">
        <f>VLOOKUP(E175, 'Tabela Auxiliar'!A:B, 2, FALSE)</f>
        <v>9</v>
      </c>
    </row>
    <row r="176" spans="1:42" ht="14.4" x14ac:dyDescent="0.3">
      <c r="A176">
        <v>410464</v>
      </c>
      <c r="B176"/>
      <c r="C176">
        <v>2024</v>
      </c>
      <c r="D176" s="27">
        <v>45549</v>
      </c>
      <c r="E176" t="s">
        <v>323</v>
      </c>
      <c r="F176" s="18">
        <v>1</v>
      </c>
      <c r="G176" t="s">
        <v>107</v>
      </c>
      <c r="H176"/>
      <c r="I176" t="s">
        <v>667</v>
      </c>
      <c r="J176"/>
      <c r="K176" t="s">
        <v>77</v>
      </c>
      <c r="L176"/>
      <c r="M176" t="s">
        <v>100</v>
      </c>
      <c r="N176" t="s">
        <v>34</v>
      </c>
      <c r="O176" s="19" t="s">
        <v>35</v>
      </c>
      <c r="P176"/>
      <c r="Q176"/>
      <c r="R176" t="s">
        <v>937</v>
      </c>
      <c r="S176"/>
      <c r="T176"/>
      <c r="U176"/>
      <c r="V176" t="s">
        <v>93</v>
      </c>
      <c r="W176" s="20">
        <v>290000</v>
      </c>
      <c r="X176" s="20">
        <v>8100</v>
      </c>
      <c r="Y176" s="20">
        <v>6900</v>
      </c>
      <c r="Z176" s="20">
        <f t="shared" si="4"/>
        <v>15000</v>
      </c>
      <c r="AA176" s="20">
        <f t="shared" si="5"/>
        <v>870</v>
      </c>
      <c r="AB176"/>
      <c r="AC176" s="21">
        <v>45658</v>
      </c>
      <c r="AD176" s="21">
        <v>45627</v>
      </c>
      <c r="AE176"/>
      <c r="AF176"/>
      <c r="AG176"/>
      <c r="AH176"/>
      <c r="AI176"/>
      <c r="AJ176" t="s">
        <v>191</v>
      </c>
      <c r="AK176" s="23"/>
      <c r="AL176" s="20"/>
      <c r="AM176"/>
      <c r="AN176">
        <v>0</v>
      </c>
      <c r="AO176">
        <v>0</v>
      </c>
      <c r="AP176" s="3">
        <f>VLOOKUP(E176, 'Tabela Auxiliar'!A:B, 2, FALSE)</f>
        <v>9</v>
      </c>
    </row>
    <row r="177" spans="1:42" ht="14.4" x14ac:dyDescent="0.3">
      <c r="A177">
        <v>410086</v>
      </c>
      <c r="B177"/>
      <c r="C177">
        <v>2024</v>
      </c>
      <c r="D177" s="27">
        <v>45553</v>
      </c>
      <c r="E177" t="s">
        <v>323</v>
      </c>
      <c r="F177" s="18">
        <v>1</v>
      </c>
      <c r="G177" t="s">
        <v>107</v>
      </c>
      <c r="H177"/>
      <c r="I177" t="s">
        <v>107</v>
      </c>
      <c r="J177"/>
      <c r="K177" t="s">
        <v>938</v>
      </c>
      <c r="L177"/>
      <c r="M177" t="s">
        <v>104</v>
      </c>
      <c r="N177" t="s">
        <v>34</v>
      </c>
      <c r="O177" s="19" t="s">
        <v>35</v>
      </c>
      <c r="P177"/>
      <c r="Q177"/>
      <c r="R177" t="s">
        <v>939</v>
      </c>
      <c r="S177"/>
      <c r="T177"/>
      <c r="U177"/>
      <c r="V177" t="s">
        <v>93</v>
      </c>
      <c r="W177" s="20">
        <v>945000</v>
      </c>
      <c r="X177" s="20">
        <v>24210</v>
      </c>
      <c r="Y177" s="20">
        <v>20790</v>
      </c>
      <c r="Z177" s="20">
        <f t="shared" si="4"/>
        <v>45000</v>
      </c>
      <c r="AA177" s="20">
        <f t="shared" si="5"/>
        <v>2835</v>
      </c>
      <c r="AB177"/>
      <c r="AC177" s="21">
        <v>45566</v>
      </c>
      <c r="AD177" s="21">
        <v>45536</v>
      </c>
      <c r="AE177"/>
      <c r="AF177"/>
      <c r="AG177"/>
      <c r="AH177"/>
      <c r="AI177"/>
      <c r="AJ177" t="s">
        <v>382</v>
      </c>
      <c r="AK177" s="23" t="s">
        <v>940</v>
      </c>
      <c r="AL177" s="20" t="s">
        <v>941</v>
      </c>
      <c r="AM177"/>
      <c r="AN177" t="s">
        <v>942</v>
      </c>
      <c r="AO177" t="s">
        <v>943</v>
      </c>
      <c r="AP177" s="3">
        <f>VLOOKUP(E177, 'Tabela Auxiliar'!A:B, 2, FALSE)</f>
        <v>9</v>
      </c>
    </row>
    <row r="178" spans="1:42" ht="14.4" x14ac:dyDescent="0.3">
      <c r="A178">
        <v>410703</v>
      </c>
      <c r="B178"/>
      <c r="C178">
        <v>2024</v>
      </c>
      <c r="D178" s="27">
        <v>45553</v>
      </c>
      <c r="E178" t="s">
        <v>323</v>
      </c>
      <c r="F178" s="18">
        <v>1</v>
      </c>
      <c r="G178" t="s">
        <v>473</v>
      </c>
      <c r="H178"/>
      <c r="I178" t="s">
        <v>74</v>
      </c>
      <c r="J178"/>
      <c r="K178" t="s">
        <v>432</v>
      </c>
      <c r="L178"/>
      <c r="M178" t="s">
        <v>101</v>
      </c>
      <c r="N178" t="s">
        <v>34</v>
      </c>
      <c r="O178" s="19" t="s">
        <v>35</v>
      </c>
      <c r="P178"/>
      <c r="Q178"/>
      <c r="R178" t="s">
        <v>944</v>
      </c>
      <c r="S178"/>
      <c r="T178"/>
      <c r="U178"/>
      <c r="V178" t="s">
        <v>93</v>
      </c>
      <c r="W178" s="20">
        <v>450000</v>
      </c>
      <c r="X178" s="20">
        <v>15300</v>
      </c>
      <c r="Y178" s="20">
        <v>11700</v>
      </c>
      <c r="Z178" s="20">
        <f t="shared" si="4"/>
        <v>27000</v>
      </c>
      <c r="AA178" s="20">
        <f t="shared" si="5"/>
        <v>1350</v>
      </c>
      <c r="AB178"/>
      <c r="AC178" s="21">
        <v>45658</v>
      </c>
      <c r="AD178" s="21">
        <v>45566</v>
      </c>
      <c r="AE178"/>
      <c r="AF178"/>
      <c r="AG178"/>
      <c r="AH178"/>
      <c r="AI178"/>
      <c r="AJ178" t="s">
        <v>382</v>
      </c>
      <c r="AK178" s="23">
        <v>202500000000019</v>
      </c>
      <c r="AL178" s="20" t="s">
        <v>336</v>
      </c>
      <c r="AM178"/>
      <c r="AN178" t="s">
        <v>945</v>
      </c>
      <c r="AO178" t="s">
        <v>946</v>
      </c>
      <c r="AP178" s="3">
        <f>VLOOKUP(E178, 'Tabela Auxiliar'!A:B, 2, FALSE)</f>
        <v>9</v>
      </c>
    </row>
    <row r="179" spans="1:42" ht="14.4" x14ac:dyDescent="0.3">
      <c r="A179">
        <v>410930</v>
      </c>
      <c r="B179"/>
      <c r="C179">
        <v>2024</v>
      </c>
      <c r="D179" s="27">
        <v>45553</v>
      </c>
      <c r="E179" t="s">
        <v>323</v>
      </c>
      <c r="F179" s="18">
        <v>1</v>
      </c>
      <c r="G179" t="s">
        <v>108</v>
      </c>
      <c r="H179"/>
      <c r="I179" t="s">
        <v>947</v>
      </c>
      <c r="J179"/>
      <c r="K179" t="s">
        <v>61</v>
      </c>
      <c r="L179"/>
      <c r="M179" t="s">
        <v>106</v>
      </c>
      <c r="N179" t="s">
        <v>34</v>
      </c>
      <c r="O179" s="19" t="s">
        <v>35</v>
      </c>
      <c r="P179"/>
      <c r="Q179"/>
      <c r="R179" t="s">
        <v>948</v>
      </c>
      <c r="S179"/>
      <c r="T179"/>
      <c r="U179"/>
      <c r="V179" t="s">
        <v>93</v>
      </c>
      <c r="W179" s="20">
        <v>215000</v>
      </c>
      <c r="X179" s="20">
        <v>8100</v>
      </c>
      <c r="Y179" s="20">
        <v>6900</v>
      </c>
      <c r="Z179" s="20">
        <f t="shared" si="4"/>
        <v>15000</v>
      </c>
      <c r="AA179" s="20">
        <f t="shared" si="5"/>
        <v>645</v>
      </c>
      <c r="AB179"/>
      <c r="AC179" s="20"/>
      <c r="AD179" s="21">
        <v>45658</v>
      </c>
      <c r="AE179"/>
      <c r="AF179"/>
      <c r="AG179"/>
      <c r="AH179"/>
      <c r="AI179"/>
      <c r="AJ179" t="s">
        <v>193</v>
      </c>
      <c r="AK179" s="23"/>
      <c r="AL179" s="20" t="s">
        <v>20</v>
      </c>
      <c r="AM179"/>
      <c r="AN179" t="s">
        <v>949</v>
      </c>
      <c r="AO179" t="s">
        <v>950</v>
      </c>
      <c r="AP179" s="3">
        <f>VLOOKUP(E179, 'Tabela Auxiliar'!A:B, 2, FALSE)</f>
        <v>9</v>
      </c>
    </row>
    <row r="180" spans="1:42" ht="14.4" x14ac:dyDescent="0.3">
      <c r="A180">
        <v>410612</v>
      </c>
      <c r="B180"/>
      <c r="C180">
        <v>2024</v>
      </c>
      <c r="D180" s="27">
        <v>45554</v>
      </c>
      <c r="E180" t="s">
        <v>323</v>
      </c>
      <c r="F180" s="18">
        <v>1</v>
      </c>
      <c r="G180" t="s">
        <v>51</v>
      </c>
      <c r="H180"/>
      <c r="I180" t="s">
        <v>51</v>
      </c>
      <c r="J180"/>
      <c r="K180" t="s">
        <v>951</v>
      </c>
      <c r="L180"/>
      <c r="M180"/>
      <c r="N180" t="s">
        <v>34</v>
      </c>
      <c r="O180" s="19" t="s">
        <v>35</v>
      </c>
      <c r="P180"/>
      <c r="Q180"/>
      <c r="R180" t="s">
        <v>952</v>
      </c>
      <c r="S180"/>
      <c r="T180"/>
      <c r="U180"/>
      <c r="V180" t="s">
        <v>93</v>
      </c>
      <c r="W180" s="20">
        <v>653000</v>
      </c>
      <c r="X180" s="20">
        <v>17631</v>
      </c>
      <c r="Y180" s="20">
        <v>15019</v>
      </c>
      <c r="Z180" s="20">
        <f t="shared" si="4"/>
        <v>32650</v>
      </c>
      <c r="AA180" s="20">
        <f t="shared" si="5"/>
        <v>1959</v>
      </c>
      <c r="AB180"/>
      <c r="AC180" s="21">
        <v>45658</v>
      </c>
      <c r="AD180" s="21">
        <v>45566</v>
      </c>
      <c r="AE180"/>
      <c r="AF180"/>
      <c r="AG180"/>
      <c r="AH180"/>
      <c r="AI180"/>
      <c r="AJ180" t="s">
        <v>382</v>
      </c>
      <c r="AK180" s="23">
        <v>202500000000028</v>
      </c>
      <c r="AL180" s="20"/>
      <c r="AM180"/>
      <c r="AN180" t="s">
        <v>953</v>
      </c>
      <c r="AO180" t="s">
        <v>954</v>
      </c>
      <c r="AP180" s="3">
        <f>VLOOKUP(E180, 'Tabela Auxiliar'!A:B, 2, FALSE)</f>
        <v>9</v>
      </c>
    </row>
    <row r="181" spans="1:42" ht="14.4" x14ac:dyDescent="0.3">
      <c r="A181">
        <v>410697</v>
      </c>
      <c r="B181"/>
      <c r="C181">
        <v>2024</v>
      </c>
      <c r="D181" s="27">
        <v>45555</v>
      </c>
      <c r="E181" t="s">
        <v>323</v>
      </c>
      <c r="F181" s="18">
        <v>1</v>
      </c>
      <c r="G181" t="s">
        <v>327</v>
      </c>
      <c r="H181"/>
      <c r="I181" t="s">
        <v>426</v>
      </c>
      <c r="J181"/>
      <c r="K181" t="s">
        <v>955</v>
      </c>
      <c r="L181"/>
      <c r="M181"/>
      <c r="N181" t="s">
        <v>34</v>
      </c>
      <c r="O181" s="19" t="s">
        <v>35</v>
      </c>
      <c r="P181"/>
      <c r="Q181"/>
      <c r="R181" t="s">
        <v>956</v>
      </c>
      <c r="S181"/>
      <c r="T181"/>
      <c r="U181"/>
      <c r="V181" t="s">
        <v>94</v>
      </c>
      <c r="W181" s="20">
        <v>250000</v>
      </c>
      <c r="X181" s="20">
        <v>8100</v>
      </c>
      <c r="Y181" s="20">
        <v>6900</v>
      </c>
      <c r="Z181" s="20">
        <f t="shared" si="4"/>
        <v>15000</v>
      </c>
      <c r="AA181" s="20">
        <f t="shared" si="5"/>
        <v>750</v>
      </c>
      <c r="AB181"/>
      <c r="AC181" s="21">
        <v>45566</v>
      </c>
      <c r="AD181" s="21">
        <v>45536</v>
      </c>
      <c r="AE181"/>
      <c r="AF181"/>
      <c r="AG181"/>
      <c r="AH181"/>
      <c r="AI181"/>
      <c r="AJ181" t="s">
        <v>382</v>
      </c>
      <c r="AK181" s="23">
        <v>202400000000123</v>
      </c>
      <c r="AL181" s="20" t="s">
        <v>957</v>
      </c>
      <c r="AM181"/>
      <c r="AN181" t="s">
        <v>958</v>
      </c>
      <c r="AO181" t="s">
        <v>959</v>
      </c>
      <c r="AP181" s="3">
        <f>VLOOKUP(E181, 'Tabela Auxiliar'!A:B, 2, FALSE)</f>
        <v>9</v>
      </c>
    </row>
    <row r="182" spans="1:42" ht="14.4" x14ac:dyDescent="0.3">
      <c r="A182">
        <v>410676</v>
      </c>
      <c r="B182"/>
      <c r="C182">
        <v>2024</v>
      </c>
      <c r="D182" s="27">
        <v>45555</v>
      </c>
      <c r="E182" t="s">
        <v>323</v>
      </c>
      <c r="F182" s="18">
        <v>1</v>
      </c>
      <c r="G182" t="s">
        <v>101</v>
      </c>
      <c r="H182"/>
      <c r="I182" t="s">
        <v>78</v>
      </c>
      <c r="J182"/>
      <c r="K182" t="s">
        <v>334</v>
      </c>
      <c r="L182"/>
      <c r="M182" t="s">
        <v>334</v>
      </c>
      <c r="N182" t="s">
        <v>90</v>
      </c>
      <c r="O182" s="19" t="s">
        <v>35</v>
      </c>
      <c r="P182" t="s">
        <v>201</v>
      </c>
      <c r="Q182"/>
      <c r="R182"/>
      <c r="S182"/>
      <c r="T182"/>
      <c r="U182"/>
      <c r="V182" t="s">
        <v>93</v>
      </c>
      <c r="W182" s="20">
        <v>640000</v>
      </c>
      <c r="X182" s="20">
        <v>14720</v>
      </c>
      <c r="Y182" s="20">
        <v>12800</v>
      </c>
      <c r="Z182" s="20">
        <f t="shared" si="4"/>
        <v>27520</v>
      </c>
      <c r="AA182" s="20">
        <f t="shared" si="5"/>
        <v>1920</v>
      </c>
      <c r="AB182"/>
      <c r="AC182" s="21">
        <v>45566</v>
      </c>
      <c r="AD182" s="21">
        <v>45566</v>
      </c>
      <c r="AE182"/>
      <c r="AF182"/>
      <c r="AG182"/>
      <c r="AH182"/>
      <c r="AI182"/>
      <c r="AJ182" t="s">
        <v>382</v>
      </c>
      <c r="AK182" s="23">
        <v>202400000000129</v>
      </c>
      <c r="AL182" s="20"/>
      <c r="AM182"/>
      <c r="AN182" t="s">
        <v>334</v>
      </c>
      <c r="AO182">
        <v>0</v>
      </c>
      <c r="AP182" s="3">
        <f>VLOOKUP(E182, 'Tabela Auxiliar'!A:B, 2, FALSE)</f>
        <v>9</v>
      </c>
    </row>
    <row r="183" spans="1:42" ht="14.4" x14ac:dyDescent="0.3">
      <c r="A183">
        <v>410678</v>
      </c>
      <c r="B183"/>
      <c r="C183">
        <v>2024</v>
      </c>
      <c r="D183" s="27">
        <v>45555</v>
      </c>
      <c r="E183" t="s">
        <v>323</v>
      </c>
      <c r="F183" s="18">
        <v>1</v>
      </c>
      <c r="G183" t="s">
        <v>473</v>
      </c>
      <c r="H183"/>
      <c r="I183" t="s">
        <v>778</v>
      </c>
      <c r="J183"/>
      <c r="K183" t="s">
        <v>334</v>
      </c>
      <c r="L183"/>
      <c r="M183" t="s">
        <v>334</v>
      </c>
      <c r="N183" t="s">
        <v>90</v>
      </c>
      <c r="O183" s="19" t="s">
        <v>35</v>
      </c>
      <c r="P183" t="s">
        <v>197</v>
      </c>
      <c r="Q183"/>
      <c r="R183"/>
      <c r="S183"/>
      <c r="T183"/>
      <c r="U183"/>
      <c r="V183" t="s">
        <v>93</v>
      </c>
      <c r="W183" s="20">
        <v>444000</v>
      </c>
      <c r="X183" s="20">
        <v>10212</v>
      </c>
      <c r="Y183" s="20">
        <v>8880</v>
      </c>
      <c r="Z183" s="20">
        <f t="shared" si="4"/>
        <v>19092</v>
      </c>
      <c r="AA183" s="20">
        <f t="shared" si="5"/>
        <v>1332</v>
      </c>
      <c r="AB183"/>
      <c r="AC183" s="21">
        <v>45658</v>
      </c>
      <c r="AD183" s="21">
        <v>45627</v>
      </c>
      <c r="AE183"/>
      <c r="AF183"/>
      <c r="AG183"/>
      <c r="AH183"/>
      <c r="AI183"/>
      <c r="AJ183" t="s">
        <v>382</v>
      </c>
      <c r="AK183" s="23">
        <v>202500000000012</v>
      </c>
      <c r="AL183" s="20"/>
      <c r="AM183"/>
      <c r="AN183" t="s">
        <v>960</v>
      </c>
      <c r="AO183" t="s">
        <v>143</v>
      </c>
      <c r="AP183" s="3">
        <f>VLOOKUP(E183, 'Tabela Auxiliar'!A:B, 2, FALSE)</f>
        <v>9</v>
      </c>
    </row>
    <row r="184" spans="1:42" ht="14.4" x14ac:dyDescent="0.3">
      <c r="A184">
        <v>411112</v>
      </c>
      <c r="B184"/>
      <c r="C184">
        <v>2024</v>
      </c>
      <c r="D184" s="27">
        <v>45558</v>
      </c>
      <c r="E184" t="s">
        <v>323</v>
      </c>
      <c r="F184" s="18">
        <v>1</v>
      </c>
      <c r="G184" t="s">
        <v>103</v>
      </c>
      <c r="H184"/>
      <c r="I184" t="s">
        <v>961</v>
      </c>
      <c r="J184"/>
      <c r="K184" t="s">
        <v>334</v>
      </c>
      <c r="L184"/>
      <c r="M184" t="s">
        <v>334</v>
      </c>
      <c r="N184" t="s">
        <v>90</v>
      </c>
      <c r="O184" s="19" t="s">
        <v>35</v>
      </c>
      <c r="P184" t="s">
        <v>197</v>
      </c>
      <c r="Q184"/>
      <c r="R184"/>
      <c r="S184"/>
      <c r="T184"/>
      <c r="U184"/>
      <c r="V184" t="s">
        <v>93</v>
      </c>
      <c r="W184" s="20">
        <v>646000</v>
      </c>
      <c r="X184" s="20">
        <v>14858</v>
      </c>
      <c r="Y184" s="20">
        <v>12920</v>
      </c>
      <c r="Z184" s="20">
        <f t="shared" si="4"/>
        <v>27778</v>
      </c>
      <c r="AA184" s="20">
        <f t="shared" si="5"/>
        <v>1938</v>
      </c>
      <c r="AB184"/>
      <c r="AC184" s="21">
        <v>45658</v>
      </c>
      <c r="AD184" s="21">
        <v>45627</v>
      </c>
      <c r="AE184"/>
      <c r="AF184"/>
      <c r="AG184"/>
      <c r="AH184"/>
      <c r="AI184"/>
      <c r="AJ184" t="s">
        <v>382</v>
      </c>
      <c r="AK184" s="23">
        <v>202500000000010</v>
      </c>
      <c r="AL184" s="20"/>
      <c r="AM184"/>
      <c r="AN184" t="s">
        <v>962</v>
      </c>
      <c r="AO184" t="s">
        <v>962</v>
      </c>
      <c r="AP184" s="3">
        <f>VLOOKUP(E184, 'Tabela Auxiliar'!A:B, 2, FALSE)</f>
        <v>9</v>
      </c>
    </row>
    <row r="185" spans="1:42" ht="14.4" x14ac:dyDescent="0.3">
      <c r="A185">
        <v>411763</v>
      </c>
      <c r="B185"/>
      <c r="C185">
        <v>2024</v>
      </c>
      <c r="D185" s="27">
        <v>45560</v>
      </c>
      <c r="E185" t="s">
        <v>323</v>
      </c>
      <c r="F185" s="18">
        <v>1</v>
      </c>
      <c r="G185" t="s">
        <v>100</v>
      </c>
      <c r="H185"/>
      <c r="I185" t="s">
        <v>624</v>
      </c>
      <c r="J185"/>
      <c r="K185" t="s">
        <v>334</v>
      </c>
      <c r="L185"/>
      <c r="M185" t="s">
        <v>334</v>
      </c>
      <c r="N185" t="s">
        <v>90</v>
      </c>
      <c r="O185" s="19" t="s">
        <v>35</v>
      </c>
      <c r="P185" t="s">
        <v>963</v>
      </c>
      <c r="Q185"/>
      <c r="R185"/>
      <c r="S185"/>
      <c r="T185"/>
      <c r="U185"/>
      <c r="V185" t="s">
        <v>93</v>
      </c>
      <c r="W185" s="20">
        <v>449900</v>
      </c>
      <c r="X185" s="20">
        <v>10347.700000000001</v>
      </c>
      <c r="Y185" s="20">
        <v>8998</v>
      </c>
      <c r="Z185" s="20">
        <f t="shared" si="4"/>
        <v>19345.7</v>
      </c>
      <c r="AA185" s="20">
        <f t="shared" si="5"/>
        <v>1349.7</v>
      </c>
      <c r="AB185"/>
      <c r="AC185" s="21">
        <v>45566</v>
      </c>
      <c r="AD185" s="21">
        <v>45566</v>
      </c>
      <c r="AE185"/>
      <c r="AF185"/>
      <c r="AG185"/>
      <c r="AH185"/>
      <c r="AI185"/>
      <c r="AJ185" t="s">
        <v>382</v>
      </c>
      <c r="AK185" s="23">
        <v>202400000000125</v>
      </c>
      <c r="AL185" s="20" t="s">
        <v>20</v>
      </c>
      <c r="AM185"/>
      <c r="AN185" t="s">
        <v>334</v>
      </c>
      <c r="AO185">
        <v>0</v>
      </c>
      <c r="AP185" s="3">
        <f>VLOOKUP(E185, 'Tabela Auxiliar'!A:B, 2, FALSE)</f>
        <v>9</v>
      </c>
    </row>
    <row r="186" spans="1:42" ht="14.4" x14ac:dyDescent="0.3">
      <c r="A186">
        <v>411219</v>
      </c>
      <c r="B186"/>
      <c r="C186">
        <v>2024</v>
      </c>
      <c r="D186" s="27">
        <v>45560</v>
      </c>
      <c r="E186" t="s">
        <v>323</v>
      </c>
      <c r="F186" s="18">
        <v>1</v>
      </c>
      <c r="G186" t="s">
        <v>100</v>
      </c>
      <c r="H186"/>
      <c r="I186" t="s">
        <v>370</v>
      </c>
      <c r="J186"/>
      <c r="K186" t="s">
        <v>964</v>
      </c>
      <c r="L186"/>
      <c r="M186" t="s">
        <v>100</v>
      </c>
      <c r="N186" t="s">
        <v>34</v>
      </c>
      <c r="O186" s="19" t="s">
        <v>35</v>
      </c>
      <c r="P186"/>
      <c r="Q186"/>
      <c r="R186" t="s">
        <v>965</v>
      </c>
      <c r="S186"/>
      <c r="T186"/>
      <c r="U186"/>
      <c r="V186" t="s">
        <v>93</v>
      </c>
      <c r="W186" s="20">
        <v>2500000</v>
      </c>
      <c r="X186" s="20">
        <v>64800</v>
      </c>
      <c r="Y186" s="20">
        <v>55200</v>
      </c>
      <c r="Z186" s="20">
        <f t="shared" si="4"/>
        <v>120000</v>
      </c>
      <c r="AA186" s="20">
        <f t="shared" si="5"/>
        <v>7500</v>
      </c>
      <c r="AB186"/>
      <c r="AC186" s="21">
        <v>45566</v>
      </c>
      <c r="AD186" s="21">
        <v>45566</v>
      </c>
      <c r="AE186"/>
      <c r="AF186"/>
      <c r="AG186"/>
      <c r="AH186"/>
      <c r="AI186"/>
      <c r="AJ186" t="s">
        <v>382</v>
      </c>
      <c r="AK186" s="23">
        <v>202400000000142</v>
      </c>
      <c r="AL186" s="20" t="s">
        <v>966</v>
      </c>
      <c r="AM186"/>
      <c r="AN186" t="s">
        <v>967</v>
      </c>
      <c r="AO186" t="s">
        <v>968</v>
      </c>
      <c r="AP186" s="3">
        <f>VLOOKUP(E186, 'Tabela Auxiliar'!A:B, 2, FALSE)</f>
        <v>9</v>
      </c>
    </row>
    <row r="187" spans="1:42" ht="14.4" x14ac:dyDescent="0.3">
      <c r="A187">
        <v>411176</v>
      </c>
      <c r="B187"/>
      <c r="C187">
        <v>2024</v>
      </c>
      <c r="D187" s="27">
        <v>45561</v>
      </c>
      <c r="E187" t="s">
        <v>323</v>
      </c>
      <c r="F187" s="18">
        <v>1</v>
      </c>
      <c r="G187" t="s">
        <v>107</v>
      </c>
      <c r="H187"/>
      <c r="I187" t="s">
        <v>69</v>
      </c>
      <c r="J187"/>
      <c r="K187" t="s">
        <v>82</v>
      </c>
      <c r="L187"/>
      <c r="M187" t="s">
        <v>107</v>
      </c>
      <c r="N187" t="s">
        <v>34</v>
      </c>
      <c r="O187" s="19" t="s">
        <v>35</v>
      </c>
      <c r="P187"/>
      <c r="Q187"/>
      <c r="R187" t="s">
        <v>969</v>
      </c>
      <c r="S187"/>
      <c r="T187"/>
      <c r="U187"/>
      <c r="V187" t="s">
        <v>93</v>
      </c>
      <c r="W187" s="20">
        <v>600000</v>
      </c>
      <c r="X187" s="20">
        <v>16200</v>
      </c>
      <c r="Y187" s="20">
        <v>13800</v>
      </c>
      <c r="Z187" s="20">
        <f t="shared" si="4"/>
        <v>30000</v>
      </c>
      <c r="AA187" s="20">
        <f t="shared" si="5"/>
        <v>1800</v>
      </c>
      <c r="AB187"/>
      <c r="AC187" s="21">
        <v>45658</v>
      </c>
      <c r="AD187" s="21">
        <v>45627</v>
      </c>
      <c r="AE187"/>
      <c r="AF187"/>
      <c r="AG187"/>
      <c r="AH187"/>
      <c r="AI187"/>
      <c r="AJ187" t="s">
        <v>191</v>
      </c>
      <c r="AK187" s="23"/>
      <c r="AL187" s="20"/>
      <c r="AM187"/>
      <c r="AN187" t="s">
        <v>970</v>
      </c>
      <c r="AO187" t="s">
        <v>971</v>
      </c>
      <c r="AP187" s="3">
        <f>VLOOKUP(E187, 'Tabela Auxiliar'!A:B, 2, FALSE)</f>
        <v>9</v>
      </c>
    </row>
    <row r="188" spans="1:42" ht="14.4" x14ac:dyDescent="0.3">
      <c r="A188">
        <v>411177</v>
      </c>
      <c r="B188"/>
      <c r="C188">
        <v>2024</v>
      </c>
      <c r="D188" s="27">
        <v>45562</v>
      </c>
      <c r="E188" t="s">
        <v>323</v>
      </c>
      <c r="F188" s="18">
        <v>1</v>
      </c>
      <c r="G188" t="s">
        <v>51</v>
      </c>
      <c r="H188"/>
      <c r="I188" t="s">
        <v>51</v>
      </c>
      <c r="J188"/>
      <c r="K188" t="s">
        <v>79</v>
      </c>
      <c r="L188"/>
      <c r="M188"/>
      <c r="N188" t="s">
        <v>34</v>
      </c>
      <c r="O188" s="19" t="s">
        <v>35</v>
      </c>
      <c r="P188"/>
      <c r="Q188"/>
      <c r="R188" t="s">
        <v>972</v>
      </c>
      <c r="S188"/>
      <c r="T188"/>
      <c r="U188"/>
      <c r="V188" t="s">
        <v>93</v>
      </c>
      <c r="W188" s="20">
        <v>345000</v>
      </c>
      <c r="X188" s="20">
        <v>11730</v>
      </c>
      <c r="Y188" s="20">
        <v>8970</v>
      </c>
      <c r="Z188" s="20">
        <f t="shared" si="4"/>
        <v>20700</v>
      </c>
      <c r="AA188" s="20">
        <f t="shared" si="5"/>
        <v>1035</v>
      </c>
      <c r="AB188"/>
      <c r="AC188" s="21">
        <v>45658</v>
      </c>
      <c r="AD188" s="21">
        <v>45597</v>
      </c>
      <c r="AE188"/>
      <c r="AF188"/>
      <c r="AG188"/>
      <c r="AH188"/>
      <c r="AI188"/>
      <c r="AJ188" t="s">
        <v>191</v>
      </c>
      <c r="AK188" s="23"/>
      <c r="AL188" s="20"/>
      <c r="AM188"/>
      <c r="AN188" t="s">
        <v>973</v>
      </c>
      <c r="AO188" t="s">
        <v>974</v>
      </c>
      <c r="AP188" s="3">
        <f>VLOOKUP(E188, 'Tabela Auxiliar'!A:B, 2, FALSE)</f>
        <v>9</v>
      </c>
    </row>
    <row r="189" spans="1:42" ht="14.4" x14ac:dyDescent="0.3">
      <c r="A189">
        <v>411295</v>
      </c>
      <c r="B189"/>
      <c r="C189">
        <v>2024</v>
      </c>
      <c r="D189" s="27">
        <v>45563</v>
      </c>
      <c r="E189" t="s">
        <v>323</v>
      </c>
      <c r="F189" s="18">
        <v>1</v>
      </c>
      <c r="G189" t="s">
        <v>259</v>
      </c>
      <c r="H189"/>
      <c r="I189" t="s">
        <v>975</v>
      </c>
      <c r="J189"/>
      <c r="K189" t="s">
        <v>618</v>
      </c>
      <c r="L189"/>
      <c r="M189" t="s">
        <v>107</v>
      </c>
      <c r="N189" t="s">
        <v>34</v>
      </c>
      <c r="O189" s="19" t="s">
        <v>35</v>
      </c>
      <c r="P189"/>
      <c r="Q189"/>
      <c r="R189" t="s">
        <v>976</v>
      </c>
      <c r="S189"/>
      <c r="T189"/>
      <c r="U189"/>
      <c r="V189" t="s">
        <v>93</v>
      </c>
      <c r="W189" s="20">
        <v>900000</v>
      </c>
      <c r="X189" s="20">
        <v>24300</v>
      </c>
      <c r="Y189" s="20">
        <v>20700</v>
      </c>
      <c r="Z189" s="20">
        <f t="shared" si="4"/>
        <v>45000</v>
      </c>
      <c r="AA189" s="20">
        <f t="shared" si="5"/>
        <v>2700</v>
      </c>
      <c r="AB189"/>
      <c r="AC189" s="21">
        <v>45658</v>
      </c>
      <c r="AD189" s="21">
        <v>45597</v>
      </c>
      <c r="AE189"/>
      <c r="AF189"/>
      <c r="AG189"/>
      <c r="AH189"/>
      <c r="AI189"/>
      <c r="AJ189" t="s">
        <v>191</v>
      </c>
      <c r="AK189" s="23"/>
      <c r="AL189" s="20" t="s">
        <v>336</v>
      </c>
      <c r="AM189"/>
      <c r="AN189" t="s">
        <v>977</v>
      </c>
      <c r="AO189" t="s">
        <v>978</v>
      </c>
      <c r="AP189" s="3">
        <f>VLOOKUP(E189, 'Tabela Auxiliar'!A:B, 2, FALSE)</f>
        <v>9</v>
      </c>
    </row>
    <row r="190" spans="1:42" ht="14.4" x14ac:dyDescent="0.3">
      <c r="A190">
        <v>411490</v>
      </c>
      <c r="B190"/>
      <c r="C190">
        <v>2024</v>
      </c>
      <c r="D190" s="27">
        <v>45563</v>
      </c>
      <c r="E190" t="s">
        <v>323</v>
      </c>
      <c r="F190" s="18">
        <v>1</v>
      </c>
      <c r="G190" t="s">
        <v>101</v>
      </c>
      <c r="H190"/>
      <c r="I190" t="s">
        <v>979</v>
      </c>
      <c r="J190"/>
      <c r="K190" t="s">
        <v>980</v>
      </c>
      <c r="L190"/>
      <c r="M190"/>
      <c r="N190" t="s">
        <v>34</v>
      </c>
      <c r="O190" s="19" t="s">
        <v>35</v>
      </c>
      <c r="P190"/>
      <c r="Q190"/>
      <c r="R190" t="s">
        <v>981</v>
      </c>
      <c r="S190"/>
      <c r="T190"/>
      <c r="U190"/>
      <c r="V190" t="s">
        <v>93</v>
      </c>
      <c r="W190" s="20">
        <v>340000</v>
      </c>
      <c r="X190" s="20">
        <v>9180</v>
      </c>
      <c r="Y190" s="20">
        <v>7820</v>
      </c>
      <c r="Z190" s="20">
        <f t="shared" si="4"/>
        <v>17000</v>
      </c>
      <c r="AA190" s="20">
        <f t="shared" si="5"/>
        <v>1020</v>
      </c>
      <c r="AB190"/>
      <c r="AC190" s="21">
        <v>45658</v>
      </c>
      <c r="AD190" s="21">
        <v>45566</v>
      </c>
      <c r="AE190"/>
      <c r="AF190"/>
      <c r="AG190"/>
      <c r="AH190"/>
      <c r="AI190"/>
      <c r="AJ190" t="s">
        <v>382</v>
      </c>
      <c r="AK190" s="23">
        <v>202500000000008</v>
      </c>
      <c r="AL190" s="20"/>
      <c r="AM190"/>
      <c r="AN190">
        <v>0</v>
      </c>
      <c r="AO190">
        <v>0</v>
      </c>
      <c r="AP190" s="3">
        <f>VLOOKUP(E190, 'Tabela Auxiliar'!A:B, 2, FALSE)</f>
        <v>9</v>
      </c>
    </row>
    <row r="191" spans="1:42" ht="14.4" x14ac:dyDescent="0.3">
      <c r="A191">
        <v>411288</v>
      </c>
      <c r="B191"/>
      <c r="C191">
        <v>2024</v>
      </c>
      <c r="D191" s="27">
        <v>45563</v>
      </c>
      <c r="E191" t="s">
        <v>323</v>
      </c>
      <c r="F191" s="18">
        <v>1</v>
      </c>
      <c r="G191" t="s">
        <v>103</v>
      </c>
      <c r="H191"/>
      <c r="I191" t="s">
        <v>936</v>
      </c>
      <c r="J191"/>
      <c r="K191" t="s">
        <v>81</v>
      </c>
      <c r="L191"/>
      <c r="M191" t="s">
        <v>364</v>
      </c>
      <c r="N191" t="s">
        <v>34</v>
      </c>
      <c r="O191" s="19" t="s">
        <v>35</v>
      </c>
      <c r="P191"/>
      <c r="Q191"/>
      <c r="R191" t="s">
        <v>982</v>
      </c>
      <c r="S191"/>
      <c r="T191"/>
      <c r="U191"/>
      <c r="V191" t="s">
        <v>93</v>
      </c>
      <c r="W191" s="20">
        <v>400000</v>
      </c>
      <c r="X191" s="20">
        <v>10800</v>
      </c>
      <c r="Y191" s="20">
        <v>9200</v>
      </c>
      <c r="Z191" s="20">
        <f t="shared" si="4"/>
        <v>20000</v>
      </c>
      <c r="AA191" s="20">
        <f t="shared" si="5"/>
        <v>1200</v>
      </c>
      <c r="AB191"/>
      <c r="AC191" s="21">
        <v>45658</v>
      </c>
      <c r="AD191" s="21">
        <v>45597</v>
      </c>
      <c r="AE191"/>
      <c r="AF191"/>
      <c r="AG191"/>
      <c r="AH191"/>
      <c r="AI191"/>
      <c r="AJ191" t="s">
        <v>191</v>
      </c>
      <c r="AK191" s="23"/>
      <c r="AL191" s="20" t="s">
        <v>336</v>
      </c>
      <c r="AM191"/>
      <c r="AN191" t="s">
        <v>983</v>
      </c>
      <c r="AO191" t="s">
        <v>984</v>
      </c>
      <c r="AP191" s="3">
        <f>VLOOKUP(E191, 'Tabela Auxiliar'!A:B, 2, FALSE)</f>
        <v>9</v>
      </c>
    </row>
    <row r="192" spans="1:42" ht="14.4" x14ac:dyDescent="0.3">
      <c r="A192">
        <v>410872</v>
      </c>
      <c r="B192"/>
      <c r="C192">
        <v>2024</v>
      </c>
      <c r="D192" s="27">
        <v>45563</v>
      </c>
      <c r="E192" t="s">
        <v>323</v>
      </c>
      <c r="F192" s="18">
        <v>1</v>
      </c>
      <c r="G192" t="s">
        <v>102</v>
      </c>
      <c r="H192"/>
      <c r="I192" t="s">
        <v>65</v>
      </c>
      <c r="J192"/>
      <c r="K192" t="s">
        <v>74</v>
      </c>
      <c r="L192"/>
      <c r="M192" t="s">
        <v>101</v>
      </c>
      <c r="N192" t="s">
        <v>34</v>
      </c>
      <c r="O192" s="19" t="s">
        <v>35</v>
      </c>
      <c r="P192"/>
      <c r="Q192"/>
      <c r="R192" t="s">
        <v>985</v>
      </c>
      <c r="S192"/>
      <c r="T192"/>
      <c r="U192"/>
      <c r="V192" t="s">
        <v>94</v>
      </c>
      <c r="W192" s="20">
        <v>830000</v>
      </c>
      <c r="X192" s="20">
        <v>22410</v>
      </c>
      <c r="Y192" s="20">
        <v>19090</v>
      </c>
      <c r="Z192" s="20">
        <f t="shared" si="4"/>
        <v>41500</v>
      </c>
      <c r="AA192" s="20">
        <f t="shared" si="5"/>
        <v>2490</v>
      </c>
      <c r="AB192"/>
      <c r="AC192" s="21">
        <v>45597</v>
      </c>
      <c r="AD192" s="21">
        <v>45597</v>
      </c>
      <c r="AE192"/>
      <c r="AF192"/>
      <c r="AG192"/>
      <c r="AH192"/>
      <c r="AI192"/>
      <c r="AJ192" t="s">
        <v>382</v>
      </c>
      <c r="AK192" s="23">
        <v>202400000000174</v>
      </c>
      <c r="AL192" s="20" t="s">
        <v>20</v>
      </c>
      <c r="AM192"/>
      <c r="AN192" t="s">
        <v>986</v>
      </c>
      <c r="AO192" t="s">
        <v>987</v>
      </c>
      <c r="AP192" s="3">
        <f>VLOOKUP(E192, 'Tabela Auxiliar'!A:B, 2, FALSE)</f>
        <v>9</v>
      </c>
    </row>
    <row r="193" spans="1:42" ht="14.4" x14ac:dyDescent="0.3">
      <c r="A193">
        <v>410937</v>
      </c>
      <c r="B193"/>
      <c r="C193">
        <v>2024</v>
      </c>
      <c r="D193" s="27">
        <v>45566</v>
      </c>
      <c r="E193" t="s">
        <v>324</v>
      </c>
      <c r="F193" s="18">
        <v>1</v>
      </c>
      <c r="G193" t="s">
        <v>102</v>
      </c>
      <c r="H193"/>
      <c r="I193" t="s">
        <v>65</v>
      </c>
      <c r="J193"/>
      <c r="K193" t="s">
        <v>65</v>
      </c>
      <c r="L193"/>
      <c r="M193" t="s">
        <v>107</v>
      </c>
      <c r="N193" t="s">
        <v>34</v>
      </c>
      <c r="O193" s="19" t="s">
        <v>35</v>
      </c>
      <c r="P193"/>
      <c r="Q193"/>
      <c r="R193" t="s">
        <v>988</v>
      </c>
      <c r="S193"/>
      <c r="T193"/>
      <c r="U193"/>
      <c r="V193" t="s">
        <v>94</v>
      </c>
      <c r="W193" s="20">
        <v>280000</v>
      </c>
      <c r="X193" s="20">
        <v>8100</v>
      </c>
      <c r="Y193" s="20">
        <v>6900</v>
      </c>
      <c r="Z193" s="20">
        <f t="shared" si="4"/>
        <v>15000</v>
      </c>
      <c r="AA193" s="20">
        <f t="shared" si="5"/>
        <v>840</v>
      </c>
      <c r="AB193"/>
      <c r="AC193" s="21">
        <v>45658</v>
      </c>
      <c r="AD193" s="21">
        <v>45597</v>
      </c>
      <c r="AE193"/>
      <c r="AF193"/>
      <c r="AG193"/>
      <c r="AH193"/>
      <c r="AI193"/>
      <c r="AJ193" t="s">
        <v>191</v>
      </c>
      <c r="AK193" s="23"/>
      <c r="AL193" s="20" t="s">
        <v>336</v>
      </c>
      <c r="AM193"/>
      <c r="AN193">
        <v>0</v>
      </c>
      <c r="AO193">
        <v>0</v>
      </c>
      <c r="AP193" s="3">
        <f>VLOOKUP(E193, 'Tabela Auxiliar'!A:B, 2, FALSE)</f>
        <v>10</v>
      </c>
    </row>
    <row r="194" spans="1:42" ht="14.4" x14ac:dyDescent="0.3">
      <c r="A194">
        <v>410840</v>
      </c>
      <c r="B194"/>
      <c r="C194">
        <v>2024</v>
      </c>
      <c r="D194" s="27">
        <v>45566</v>
      </c>
      <c r="E194" t="s">
        <v>324</v>
      </c>
      <c r="F194" s="18">
        <v>1</v>
      </c>
      <c r="G194" t="s">
        <v>100</v>
      </c>
      <c r="H194"/>
      <c r="I194" t="s">
        <v>66</v>
      </c>
      <c r="J194"/>
      <c r="K194" t="s">
        <v>334</v>
      </c>
      <c r="L194"/>
      <c r="M194" t="s">
        <v>334</v>
      </c>
      <c r="N194" t="s">
        <v>90</v>
      </c>
      <c r="O194" s="19" t="s">
        <v>35</v>
      </c>
      <c r="P194" t="s">
        <v>200</v>
      </c>
      <c r="Q194"/>
      <c r="R194"/>
      <c r="S194"/>
      <c r="T194"/>
      <c r="U194"/>
      <c r="V194" t="s">
        <v>93</v>
      </c>
      <c r="W194" s="20">
        <v>1059470</v>
      </c>
      <c r="X194" s="20">
        <v>15892.05</v>
      </c>
      <c r="Y194" s="20">
        <v>15892.05</v>
      </c>
      <c r="Z194" s="20">
        <f t="shared" si="4"/>
        <v>31784.1</v>
      </c>
      <c r="AA194" s="20">
        <f t="shared" si="5"/>
        <v>3178.41</v>
      </c>
      <c r="AB194"/>
      <c r="AC194" s="21">
        <v>45566</v>
      </c>
      <c r="AD194" s="21">
        <v>45566</v>
      </c>
      <c r="AE194"/>
      <c r="AF194"/>
      <c r="AG194"/>
      <c r="AH194"/>
      <c r="AI194"/>
      <c r="AJ194" t="s">
        <v>382</v>
      </c>
      <c r="AK194" s="23">
        <v>202400000000126</v>
      </c>
      <c r="AL194" s="20" t="s">
        <v>20</v>
      </c>
      <c r="AM194"/>
      <c r="AN194" t="s">
        <v>334</v>
      </c>
      <c r="AO194">
        <v>0</v>
      </c>
      <c r="AP194" s="3">
        <f>VLOOKUP(E194, 'Tabela Auxiliar'!A:B, 2, FALSE)</f>
        <v>10</v>
      </c>
    </row>
    <row r="195" spans="1:42" ht="14.4" x14ac:dyDescent="0.3">
      <c r="A195">
        <v>412120</v>
      </c>
      <c r="B195"/>
      <c r="C195">
        <v>2024</v>
      </c>
      <c r="D195" s="27">
        <v>45568</v>
      </c>
      <c r="E195" t="s">
        <v>324</v>
      </c>
      <c r="F195" s="18">
        <v>1</v>
      </c>
      <c r="G195" t="s">
        <v>106</v>
      </c>
      <c r="H195"/>
      <c r="I195" t="s">
        <v>272</v>
      </c>
      <c r="J195"/>
      <c r="K195" t="s">
        <v>989</v>
      </c>
      <c r="L195"/>
      <c r="M195"/>
      <c r="N195" t="s">
        <v>34</v>
      </c>
      <c r="O195" s="19" t="s">
        <v>35</v>
      </c>
      <c r="P195"/>
      <c r="Q195"/>
      <c r="R195" t="s">
        <v>990</v>
      </c>
      <c r="S195"/>
      <c r="T195"/>
      <c r="U195"/>
      <c r="V195" t="s">
        <v>94</v>
      </c>
      <c r="W195" s="20">
        <v>700000</v>
      </c>
      <c r="X195" s="20">
        <v>19600</v>
      </c>
      <c r="Y195" s="20">
        <v>15400</v>
      </c>
      <c r="Z195" s="20">
        <f t="shared" ref="Z195:Z258" si="6">SUM(X195:Y195)</f>
        <v>35000</v>
      </c>
      <c r="AA195" s="20">
        <f t="shared" ref="AA195:AA258" si="7">W195*0.3%</f>
        <v>2100</v>
      </c>
      <c r="AB195"/>
      <c r="AC195" s="21">
        <v>45627</v>
      </c>
      <c r="AD195" s="21">
        <v>45627</v>
      </c>
      <c r="AE195"/>
      <c r="AF195"/>
      <c r="AG195"/>
      <c r="AH195"/>
      <c r="AI195"/>
      <c r="AJ195" t="s">
        <v>382</v>
      </c>
      <c r="AK195" s="23">
        <v>2400000000188</v>
      </c>
      <c r="AL195" s="20" t="s">
        <v>991</v>
      </c>
      <c r="AM195"/>
      <c r="AN195" t="s">
        <v>992</v>
      </c>
      <c r="AO195" t="s">
        <v>993</v>
      </c>
      <c r="AP195" s="3">
        <f>VLOOKUP(E195, 'Tabela Auxiliar'!A:B, 2, FALSE)</f>
        <v>10</v>
      </c>
    </row>
    <row r="196" spans="1:42" ht="14.4" x14ac:dyDescent="0.3">
      <c r="A196">
        <v>412269</v>
      </c>
      <c r="B196"/>
      <c r="C196">
        <v>2024</v>
      </c>
      <c r="D196" s="27">
        <v>45569</v>
      </c>
      <c r="E196" t="s">
        <v>324</v>
      </c>
      <c r="F196" s="18">
        <v>1</v>
      </c>
      <c r="G196" t="s">
        <v>101</v>
      </c>
      <c r="H196"/>
      <c r="I196" t="s">
        <v>994</v>
      </c>
      <c r="J196"/>
      <c r="K196" t="s">
        <v>994</v>
      </c>
      <c r="L196"/>
      <c r="M196" t="s">
        <v>101</v>
      </c>
      <c r="N196" t="s">
        <v>34</v>
      </c>
      <c r="O196" s="19" t="s">
        <v>35</v>
      </c>
      <c r="P196"/>
      <c r="Q196"/>
      <c r="R196" t="s">
        <v>995</v>
      </c>
      <c r="S196"/>
      <c r="T196"/>
      <c r="U196"/>
      <c r="V196" t="s">
        <v>93</v>
      </c>
      <c r="W196" s="20">
        <v>550000</v>
      </c>
      <c r="X196" s="20">
        <v>15125</v>
      </c>
      <c r="Y196" s="20">
        <v>12375</v>
      </c>
      <c r="Z196" s="20">
        <f t="shared" si="6"/>
        <v>27500</v>
      </c>
      <c r="AA196" s="20">
        <f t="shared" si="7"/>
        <v>1650</v>
      </c>
      <c r="AB196"/>
      <c r="AC196" s="21">
        <v>45658</v>
      </c>
      <c r="AD196" s="21">
        <v>45658</v>
      </c>
      <c r="AE196"/>
      <c r="AF196"/>
      <c r="AG196"/>
      <c r="AH196"/>
      <c r="AI196"/>
      <c r="AJ196" t="s">
        <v>191</v>
      </c>
      <c r="AK196" s="23"/>
      <c r="AL196" s="20" t="s">
        <v>336</v>
      </c>
      <c r="AM196"/>
      <c r="AN196" t="s">
        <v>996</v>
      </c>
      <c r="AO196" t="s">
        <v>997</v>
      </c>
      <c r="AP196" s="3">
        <f>VLOOKUP(E196, 'Tabela Auxiliar'!A:B, 2, FALSE)</f>
        <v>10</v>
      </c>
    </row>
    <row r="197" spans="1:42" ht="14.4" x14ac:dyDescent="0.3">
      <c r="A197">
        <v>412076</v>
      </c>
      <c r="B197"/>
      <c r="C197">
        <v>2024</v>
      </c>
      <c r="D197" s="27">
        <v>45572</v>
      </c>
      <c r="E197" t="s">
        <v>324</v>
      </c>
      <c r="F197" s="18">
        <v>1</v>
      </c>
      <c r="G197" t="s">
        <v>105</v>
      </c>
      <c r="H197"/>
      <c r="I197" t="s">
        <v>998</v>
      </c>
      <c r="J197"/>
      <c r="K197" t="s">
        <v>618</v>
      </c>
      <c r="L197"/>
      <c r="M197" t="s">
        <v>107</v>
      </c>
      <c r="N197" t="s">
        <v>34</v>
      </c>
      <c r="O197" s="19" t="s">
        <v>35</v>
      </c>
      <c r="P197"/>
      <c r="Q197"/>
      <c r="R197" t="s">
        <v>999</v>
      </c>
      <c r="S197"/>
      <c r="T197"/>
      <c r="U197"/>
      <c r="V197" t="s">
        <v>93</v>
      </c>
      <c r="W197" s="20">
        <v>472500</v>
      </c>
      <c r="X197" s="20">
        <v>12105</v>
      </c>
      <c r="Y197" s="20">
        <v>10395</v>
      </c>
      <c r="Z197" s="20">
        <f t="shared" si="6"/>
        <v>22500</v>
      </c>
      <c r="AA197" s="20">
        <f t="shared" si="7"/>
        <v>1417.5</v>
      </c>
      <c r="AB197"/>
      <c r="AC197" s="21">
        <v>45658</v>
      </c>
      <c r="AD197" s="21">
        <v>45597</v>
      </c>
      <c r="AE197"/>
      <c r="AF197"/>
      <c r="AG197"/>
      <c r="AH197"/>
      <c r="AI197"/>
      <c r="AJ197" t="s">
        <v>191</v>
      </c>
      <c r="AK197" s="23"/>
      <c r="AL197" s="20"/>
      <c r="AM197"/>
      <c r="AN197">
        <v>0</v>
      </c>
      <c r="AO197">
        <v>0</v>
      </c>
      <c r="AP197" s="3">
        <f>VLOOKUP(E197, 'Tabela Auxiliar'!A:B, 2, FALSE)</f>
        <v>10</v>
      </c>
    </row>
    <row r="198" spans="1:42" ht="14.4" x14ac:dyDescent="0.3">
      <c r="A198">
        <v>413950</v>
      </c>
      <c r="B198"/>
      <c r="C198">
        <v>2024</v>
      </c>
      <c r="D198" s="27">
        <v>45573</v>
      </c>
      <c r="E198" t="s">
        <v>324</v>
      </c>
      <c r="F198" s="18">
        <v>1</v>
      </c>
      <c r="G198" t="s">
        <v>106</v>
      </c>
      <c r="H198"/>
      <c r="I198" t="s">
        <v>61</v>
      </c>
      <c r="J198"/>
      <c r="K198" t="s">
        <v>334</v>
      </c>
      <c r="L198"/>
      <c r="M198" t="s">
        <v>334</v>
      </c>
      <c r="N198" t="s">
        <v>90</v>
      </c>
      <c r="O198" s="19" t="s">
        <v>35</v>
      </c>
      <c r="P198" t="s">
        <v>1000</v>
      </c>
      <c r="Q198"/>
      <c r="R198"/>
      <c r="S198"/>
      <c r="T198"/>
      <c r="U198"/>
      <c r="V198" t="s">
        <v>94</v>
      </c>
      <c r="W198" s="20">
        <v>227000</v>
      </c>
      <c r="X198" s="20">
        <v>4982</v>
      </c>
      <c r="Y198" s="20">
        <v>4134</v>
      </c>
      <c r="Z198" s="20">
        <f t="shared" si="6"/>
        <v>9116</v>
      </c>
      <c r="AA198" s="20">
        <f t="shared" si="7"/>
        <v>681</v>
      </c>
      <c r="AB198"/>
      <c r="AC198" s="21">
        <v>45566</v>
      </c>
      <c r="AD198" s="21">
        <v>45597</v>
      </c>
      <c r="AE198"/>
      <c r="AF198"/>
      <c r="AG198"/>
      <c r="AH198"/>
      <c r="AI198"/>
      <c r="AJ198" t="s">
        <v>382</v>
      </c>
      <c r="AK198" s="23">
        <v>202400000000140</v>
      </c>
      <c r="AL198" s="20"/>
      <c r="AM198"/>
      <c r="AN198" t="s">
        <v>334</v>
      </c>
      <c r="AO198">
        <v>0</v>
      </c>
      <c r="AP198" s="3">
        <f>VLOOKUP(E198, 'Tabela Auxiliar'!A:B, 2, FALSE)</f>
        <v>10</v>
      </c>
    </row>
    <row r="199" spans="1:42" ht="14.4" x14ac:dyDescent="0.3">
      <c r="A199">
        <v>412566</v>
      </c>
      <c r="B199"/>
      <c r="C199">
        <v>2024</v>
      </c>
      <c r="D199" s="27">
        <v>45573</v>
      </c>
      <c r="E199" t="s">
        <v>324</v>
      </c>
      <c r="F199" s="18">
        <v>1</v>
      </c>
      <c r="G199" t="s">
        <v>101</v>
      </c>
      <c r="H199"/>
      <c r="I199" t="s">
        <v>532</v>
      </c>
      <c r="J199"/>
      <c r="K199" t="s">
        <v>1001</v>
      </c>
      <c r="L199"/>
      <c r="M199"/>
      <c r="N199" t="s">
        <v>34</v>
      </c>
      <c r="O199" s="19" t="s">
        <v>35</v>
      </c>
      <c r="P199"/>
      <c r="Q199"/>
      <c r="R199" t="s">
        <v>1002</v>
      </c>
      <c r="S199"/>
      <c r="T199"/>
      <c r="U199"/>
      <c r="V199" t="s">
        <v>93</v>
      </c>
      <c r="W199" s="20">
        <v>336500</v>
      </c>
      <c r="X199" s="20">
        <v>9253.75</v>
      </c>
      <c r="Y199" s="20">
        <v>7571.25</v>
      </c>
      <c r="Z199" s="20">
        <f t="shared" si="6"/>
        <v>16825</v>
      </c>
      <c r="AA199" s="20">
        <f t="shared" si="7"/>
        <v>1009.5</v>
      </c>
      <c r="AB199"/>
      <c r="AC199" s="21">
        <v>45658</v>
      </c>
      <c r="AD199" s="21">
        <v>45597</v>
      </c>
      <c r="AE199"/>
      <c r="AF199"/>
      <c r="AG199"/>
      <c r="AH199"/>
      <c r="AI199"/>
      <c r="AJ199" t="s">
        <v>191</v>
      </c>
      <c r="AK199" s="23"/>
      <c r="AL199" s="20" t="s">
        <v>336</v>
      </c>
      <c r="AM199"/>
      <c r="AN199">
        <v>0</v>
      </c>
      <c r="AO199">
        <v>0</v>
      </c>
      <c r="AP199" s="3">
        <f>VLOOKUP(E199, 'Tabela Auxiliar'!A:B, 2, FALSE)</f>
        <v>10</v>
      </c>
    </row>
    <row r="200" spans="1:42" ht="14.4" x14ac:dyDescent="0.3">
      <c r="A200">
        <v>412719</v>
      </c>
      <c r="B200"/>
      <c r="C200">
        <v>2024</v>
      </c>
      <c r="D200" s="27">
        <v>45574</v>
      </c>
      <c r="E200" t="s">
        <v>324</v>
      </c>
      <c r="F200" s="18">
        <v>1</v>
      </c>
      <c r="G200" t="s">
        <v>100</v>
      </c>
      <c r="H200"/>
      <c r="I200" t="s">
        <v>66</v>
      </c>
      <c r="J200"/>
      <c r="K200" t="s">
        <v>1003</v>
      </c>
      <c r="L200"/>
      <c r="M200" t="s">
        <v>105</v>
      </c>
      <c r="N200" t="s">
        <v>34</v>
      </c>
      <c r="O200" s="19" t="s">
        <v>35</v>
      </c>
      <c r="P200"/>
      <c r="Q200"/>
      <c r="R200" t="s">
        <v>1004</v>
      </c>
      <c r="S200"/>
      <c r="T200"/>
      <c r="U200"/>
      <c r="V200" t="s">
        <v>93</v>
      </c>
      <c r="W200" s="20">
        <v>222000</v>
      </c>
      <c r="X200" s="20">
        <v>8250</v>
      </c>
      <c r="Y200" s="20">
        <v>6750</v>
      </c>
      <c r="Z200" s="20">
        <f t="shared" si="6"/>
        <v>15000</v>
      </c>
      <c r="AA200" s="20">
        <f t="shared" si="7"/>
        <v>666</v>
      </c>
      <c r="AB200"/>
      <c r="AC200" s="21">
        <v>45658</v>
      </c>
      <c r="AD200" s="21">
        <v>45627</v>
      </c>
      <c r="AE200"/>
      <c r="AF200"/>
      <c r="AG200"/>
      <c r="AH200"/>
      <c r="AI200"/>
      <c r="AJ200" t="s">
        <v>191</v>
      </c>
      <c r="AK200" s="23"/>
      <c r="AL200" s="20" t="s">
        <v>896</v>
      </c>
      <c r="AM200"/>
      <c r="AN200" t="s">
        <v>1005</v>
      </c>
      <c r="AO200" t="s">
        <v>1006</v>
      </c>
      <c r="AP200" s="3">
        <f>VLOOKUP(E200, 'Tabela Auxiliar'!A:B, 2, FALSE)</f>
        <v>10</v>
      </c>
    </row>
    <row r="201" spans="1:42" ht="14.4" x14ac:dyDescent="0.3">
      <c r="A201">
        <v>412865</v>
      </c>
      <c r="B201"/>
      <c r="C201">
        <v>2024</v>
      </c>
      <c r="D201" s="27">
        <v>45576</v>
      </c>
      <c r="E201" t="s">
        <v>324</v>
      </c>
      <c r="F201" s="18">
        <v>1</v>
      </c>
      <c r="G201" t="s">
        <v>101</v>
      </c>
      <c r="H201"/>
      <c r="I201" t="s">
        <v>753</v>
      </c>
      <c r="J201"/>
      <c r="K201" t="s">
        <v>432</v>
      </c>
      <c r="L201"/>
      <c r="M201" t="s">
        <v>101</v>
      </c>
      <c r="N201" t="s">
        <v>34</v>
      </c>
      <c r="O201" s="19" t="s">
        <v>35</v>
      </c>
      <c r="P201"/>
      <c r="Q201"/>
      <c r="R201" t="s">
        <v>1007</v>
      </c>
      <c r="S201"/>
      <c r="T201"/>
      <c r="U201"/>
      <c r="V201" t="s">
        <v>94</v>
      </c>
      <c r="W201" s="20">
        <v>330000</v>
      </c>
      <c r="X201" s="20">
        <v>11220</v>
      </c>
      <c r="Y201" s="20">
        <v>8580</v>
      </c>
      <c r="Z201" s="20">
        <f t="shared" si="6"/>
        <v>19800</v>
      </c>
      <c r="AA201" s="20">
        <f t="shared" si="7"/>
        <v>990</v>
      </c>
      <c r="AB201"/>
      <c r="AC201" s="20"/>
      <c r="AD201" s="21">
        <v>45658</v>
      </c>
      <c r="AE201"/>
      <c r="AF201"/>
      <c r="AG201"/>
      <c r="AH201"/>
      <c r="AI201"/>
      <c r="AJ201"/>
      <c r="AK201" s="23"/>
      <c r="AL201" s="20"/>
      <c r="AM201"/>
      <c r="AN201" t="s">
        <v>1008</v>
      </c>
      <c r="AO201" t="s">
        <v>1009</v>
      </c>
      <c r="AP201" s="3">
        <f>VLOOKUP(E201, 'Tabela Auxiliar'!A:B, 2, FALSE)</f>
        <v>10</v>
      </c>
    </row>
    <row r="202" spans="1:42" ht="14.4" x14ac:dyDescent="0.3">
      <c r="A202">
        <v>414561</v>
      </c>
      <c r="B202"/>
      <c r="C202">
        <v>2024</v>
      </c>
      <c r="D202" s="27">
        <v>45576</v>
      </c>
      <c r="E202" t="s">
        <v>324</v>
      </c>
      <c r="F202" s="18">
        <v>1</v>
      </c>
      <c r="G202" t="s">
        <v>107</v>
      </c>
      <c r="H202"/>
      <c r="I202" t="s">
        <v>71</v>
      </c>
      <c r="J202"/>
      <c r="K202" t="s">
        <v>245</v>
      </c>
      <c r="L202"/>
      <c r="M202" t="s">
        <v>245</v>
      </c>
      <c r="N202" t="s">
        <v>34</v>
      </c>
      <c r="O202" s="19" t="s">
        <v>35</v>
      </c>
      <c r="P202"/>
      <c r="Q202"/>
      <c r="R202" t="s">
        <v>1010</v>
      </c>
      <c r="S202"/>
      <c r="T202"/>
      <c r="U202"/>
      <c r="V202" t="s">
        <v>93</v>
      </c>
      <c r="W202" s="20">
        <v>300000</v>
      </c>
      <c r="X202" s="20">
        <v>8250</v>
      </c>
      <c r="Y202" s="20">
        <v>6750</v>
      </c>
      <c r="Z202" s="20">
        <f t="shared" si="6"/>
        <v>15000</v>
      </c>
      <c r="AA202" s="20">
        <f t="shared" si="7"/>
        <v>900</v>
      </c>
      <c r="AB202"/>
      <c r="AC202" s="21">
        <v>45658</v>
      </c>
      <c r="AD202" s="21">
        <v>45597</v>
      </c>
      <c r="AE202"/>
      <c r="AF202"/>
      <c r="AG202"/>
      <c r="AH202"/>
      <c r="AI202"/>
      <c r="AJ202" t="s">
        <v>382</v>
      </c>
      <c r="AK202" s="23">
        <v>202500000000030</v>
      </c>
      <c r="AL202" s="20" t="s">
        <v>336</v>
      </c>
      <c r="AM202"/>
      <c r="AN202">
        <v>0</v>
      </c>
      <c r="AO202">
        <v>0</v>
      </c>
      <c r="AP202" s="3">
        <f>VLOOKUP(E202, 'Tabela Auxiliar'!A:B, 2, FALSE)</f>
        <v>10</v>
      </c>
    </row>
    <row r="203" spans="1:42" ht="14.4" x14ac:dyDescent="0.3">
      <c r="A203">
        <v>412874</v>
      </c>
      <c r="B203"/>
      <c r="C203">
        <v>2024</v>
      </c>
      <c r="D203" s="27">
        <v>45576</v>
      </c>
      <c r="E203" t="s">
        <v>324</v>
      </c>
      <c r="F203" s="18">
        <v>1</v>
      </c>
      <c r="G203" t="s">
        <v>100</v>
      </c>
      <c r="H203"/>
      <c r="I203" t="s">
        <v>100</v>
      </c>
      <c r="J203"/>
      <c r="K203" t="s">
        <v>1011</v>
      </c>
      <c r="L203"/>
      <c r="M203" t="s">
        <v>99</v>
      </c>
      <c r="N203" t="s">
        <v>34</v>
      </c>
      <c r="O203" s="19" t="s">
        <v>35</v>
      </c>
      <c r="P203"/>
      <c r="Q203"/>
      <c r="R203" t="s">
        <v>1012</v>
      </c>
      <c r="S203"/>
      <c r="T203"/>
      <c r="U203"/>
      <c r="V203" t="s">
        <v>93</v>
      </c>
      <c r="W203" s="20">
        <v>375000</v>
      </c>
      <c r="X203" s="20">
        <v>12750</v>
      </c>
      <c r="Y203" s="20">
        <v>9750</v>
      </c>
      <c r="Z203" s="20">
        <f t="shared" si="6"/>
        <v>22500</v>
      </c>
      <c r="AA203" s="20">
        <f t="shared" si="7"/>
        <v>1125</v>
      </c>
      <c r="AB203"/>
      <c r="AC203" s="21">
        <v>45658</v>
      </c>
      <c r="AD203" s="21">
        <v>45597</v>
      </c>
      <c r="AE203"/>
      <c r="AF203"/>
      <c r="AG203"/>
      <c r="AH203"/>
      <c r="AI203"/>
      <c r="AJ203" t="s">
        <v>191</v>
      </c>
      <c r="AK203" s="23"/>
      <c r="AL203" s="20" t="s">
        <v>336</v>
      </c>
      <c r="AM203"/>
      <c r="AN203" t="s">
        <v>1013</v>
      </c>
      <c r="AO203" t="s">
        <v>1014</v>
      </c>
      <c r="AP203" s="3">
        <f>VLOOKUP(E203, 'Tabela Auxiliar'!A:B, 2, FALSE)</f>
        <v>10</v>
      </c>
    </row>
    <row r="204" spans="1:42" ht="14.4" x14ac:dyDescent="0.3">
      <c r="A204">
        <v>412872</v>
      </c>
      <c r="B204"/>
      <c r="C204">
        <v>2024</v>
      </c>
      <c r="D204" s="27">
        <v>45576</v>
      </c>
      <c r="E204" t="s">
        <v>324</v>
      </c>
      <c r="F204" s="18">
        <v>1</v>
      </c>
      <c r="G204" t="s">
        <v>100</v>
      </c>
      <c r="H204"/>
      <c r="I204" t="s">
        <v>602</v>
      </c>
      <c r="J204"/>
      <c r="K204" t="s">
        <v>602</v>
      </c>
      <c r="L204"/>
      <c r="M204" t="s">
        <v>100</v>
      </c>
      <c r="N204" t="s">
        <v>34</v>
      </c>
      <c r="O204" s="19" t="s">
        <v>35</v>
      </c>
      <c r="P204"/>
      <c r="Q204"/>
      <c r="R204" t="s">
        <v>1015</v>
      </c>
      <c r="S204"/>
      <c r="T204"/>
      <c r="U204"/>
      <c r="V204" t="s">
        <v>93</v>
      </c>
      <c r="W204" s="20">
        <v>220000</v>
      </c>
      <c r="X204" s="20">
        <v>6050</v>
      </c>
      <c r="Y204" s="20">
        <v>4950</v>
      </c>
      <c r="Z204" s="20">
        <f t="shared" si="6"/>
        <v>11000</v>
      </c>
      <c r="AA204" s="20">
        <f t="shared" si="7"/>
        <v>660</v>
      </c>
      <c r="AB204"/>
      <c r="AC204" s="21">
        <v>45597</v>
      </c>
      <c r="AD204" s="21">
        <v>45597</v>
      </c>
      <c r="AE204"/>
      <c r="AF204"/>
      <c r="AG204"/>
      <c r="AH204"/>
      <c r="AI204"/>
      <c r="AJ204" t="s">
        <v>382</v>
      </c>
      <c r="AK204" s="23">
        <v>202400000000177</v>
      </c>
      <c r="AL204" s="20"/>
      <c r="AM204"/>
      <c r="AN204" t="s">
        <v>915</v>
      </c>
      <c r="AO204" t="s">
        <v>1016</v>
      </c>
      <c r="AP204" s="3">
        <f>VLOOKUP(E204, 'Tabela Auxiliar'!A:B, 2, FALSE)</f>
        <v>10</v>
      </c>
    </row>
    <row r="205" spans="1:42" ht="14.4" x14ac:dyDescent="0.3">
      <c r="A205">
        <v>414593</v>
      </c>
      <c r="B205"/>
      <c r="C205">
        <v>2024</v>
      </c>
      <c r="D205" s="27">
        <v>45576</v>
      </c>
      <c r="E205" t="s">
        <v>324</v>
      </c>
      <c r="F205" s="18">
        <v>1</v>
      </c>
      <c r="G205" t="s">
        <v>1017</v>
      </c>
      <c r="H205"/>
      <c r="I205" t="s">
        <v>1017</v>
      </c>
      <c r="J205"/>
      <c r="K205" t="s">
        <v>713</v>
      </c>
      <c r="L205"/>
      <c r="M205" t="s">
        <v>102</v>
      </c>
      <c r="N205" t="s">
        <v>34</v>
      </c>
      <c r="O205" s="19" t="s">
        <v>35</v>
      </c>
      <c r="P205"/>
      <c r="Q205"/>
      <c r="R205" t="s">
        <v>1018</v>
      </c>
      <c r="S205"/>
      <c r="T205"/>
      <c r="U205"/>
      <c r="V205" t="s">
        <v>94</v>
      </c>
      <c r="W205" s="20">
        <v>860000</v>
      </c>
      <c r="X205" s="20">
        <v>24080</v>
      </c>
      <c r="Y205" s="20">
        <v>18920</v>
      </c>
      <c r="Z205" s="20">
        <f t="shared" si="6"/>
        <v>43000</v>
      </c>
      <c r="AA205" s="20">
        <f t="shared" si="7"/>
        <v>2580</v>
      </c>
      <c r="AB205"/>
      <c r="AC205" s="21">
        <v>45597</v>
      </c>
      <c r="AD205" s="21">
        <v>45597</v>
      </c>
      <c r="AE205"/>
      <c r="AF205"/>
      <c r="AG205"/>
      <c r="AH205"/>
      <c r="AI205"/>
      <c r="AJ205" t="s">
        <v>382</v>
      </c>
      <c r="AK205" s="23">
        <v>202400000000173</v>
      </c>
      <c r="AL205" s="20"/>
      <c r="AM205"/>
      <c r="AN205">
        <v>0</v>
      </c>
      <c r="AO205">
        <v>0</v>
      </c>
      <c r="AP205" s="3">
        <f>VLOOKUP(E205, 'Tabela Auxiliar'!A:B, 2, FALSE)</f>
        <v>10</v>
      </c>
    </row>
    <row r="206" spans="1:42" ht="14.4" x14ac:dyDescent="0.3">
      <c r="A206">
        <v>413054</v>
      </c>
      <c r="B206"/>
      <c r="C206">
        <v>2024</v>
      </c>
      <c r="D206" s="27">
        <v>45576</v>
      </c>
      <c r="E206" t="s">
        <v>324</v>
      </c>
      <c r="F206" s="18">
        <v>1</v>
      </c>
      <c r="G206" t="s">
        <v>101</v>
      </c>
      <c r="H206"/>
      <c r="I206" t="s">
        <v>432</v>
      </c>
      <c r="J206"/>
      <c r="K206" t="s">
        <v>442</v>
      </c>
      <c r="L206"/>
      <c r="M206"/>
      <c r="N206" t="s">
        <v>34</v>
      </c>
      <c r="O206" s="19" t="s">
        <v>35</v>
      </c>
      <c r="P206"/>
      <c r="Q206"/>
      <c r="R206" t="s">
        <v>1019</v>
      </c>
      <c r="S206"/>
      <c r="T206"/>
      <c r="U206"/>
      <c r="V206" t="s">
        <v>94</v>
      </c>
      <c r="W206" s="20">
        <v>640000</v>
      </c>
      <c r="X206" s="20">
        <v>21760</v>
      </c>
      <c r="Y206" s="20">
        <v>16640</v>
      </c>
      <c r="Z206" s="20">
        <f t="shared" si="6"/>
        <v>38400</v>
      </c>
      <c r="AA206" s="20">
        <f t="shared" si="7"/>
        <v>1920</v>
      </c>
      <c r="AB206"/>
      <c r="AC206" s="21">
        <v>45627</v>
      </c>
      <c r="AD206" s="21">
        <v>45566</v>
      </c>
      <c r="AE206"/>
      <c r="AF206"/>
      <c r="AG206"/>
      <c r="AH206"/>
      <c r="AI206"/>
      <c r="AJ206" t="s">
        <v>382</v>
      </c>
      <c r="AK206" s="23">
        <v>202400000000195</v>
      </c>
      <c r="AL206" s="20" t="s">
        <v>1020</v>
      </c>
      <c r="AM206"/>
      <c r="AN206" t="s">
        <v>1021</v>
      </c>
      <c r="AO206" t="s">
        <v>1022</v>
      </c>
      <c r="AP206" s="3">
        <f>VLOOKUP(E206, 'Tabela Auxiliar'!A:B, 2, FALSE)</f>
        <v>10</v>
      </c>
    </row>
    <row r="207" spans="1:42" ht="14.4" x14ac:dyDescent="0.3">
      <c r="A207">
        <v>413155</v>
      </c>
      <c r="B207"/>
      <c r="C207">
        <v>2024</v>
      </c>
      <c r="D207" s="27">
        <v>45580</v>
      </c>
      <c r="E207" t="s">
        <v>324</v>
      </c>
      <c r="F207" s="18">
        <v>1</v>
      </c>
      <c r="G207" t="s">
        <v>105</v>
      </c>
      <c r="H207"/>
      <c r="I207" t="s">
        <v>1023</v>
      </c>
      <c r="J207"/>
      <c r="K207" t="s">
        <v>334</v>
      </c>
      <c r="L207"/>
      <c r="M207" t="s">
        <v>334</v>
      </c>
      <c r="N207" t="s">
        <v>90</v>
      </c>
      <c r="O207" s="19" t="s">
        <v>35</v>
      </c>
      <c r="P207" t="s">
        <v>963</v>
      </c>
      <c r="Q207"/>
      <c r="R207"/>
      <c r="S207"/>
      <c r="T207"/>
      <c r="U207"/>
      <c r="V207" t="s">
        <v>93</v>
      </c>
      <c r="W207" s="20">
        <v>649000</v>
      </c>
      <c r="X207" s="20">
        <v>15251.5</v>
      </c>
      <c r="Y207" s="20">
        <v>12655.5</v>
      </c>
      <c r="Z207" s="20">
        <f t="shared" si="6"/>
        <v>27907</v>
      </c>
      <c r="AA207" s="20">
        <f t="shared" si="7"/>
        <v>1947</v>
      </c>
      <c r="AB207"/>
      <c r="AC207" s="21">
        <v>45566</v>
      </c>
      <c r="AD207" s="21">
        <v>45566</v>
      </c>
      <c r="AE207"/>
      <c r="AF207"/>
      <c r="AG207"/>
      <c r="AH207"/>
      <c r="AI207"/>
      <c r="AJ207" t="s">
        <v>382</v>
      </c>
      <c r="AK207" s="23">
        <v>202400000000128</v>
      </c>
      <c r="AL207" s="20" t="s">
        <v>1024</v>
      </c>
      <c r="AM207"/>
      <c r="AN207" t="s">
        <v>334</v>
      </c>
      <c r="AO207">
        <v>0</v>
      </c>
      <c r="AP207" s="3">
        <f>VLOOKUP(E207, 'Tabela Auxiliar'!A:B, 2, FALSE)</f>
        <v>10</v>
      </c>
    </row>
    <row r="208" spans="1:42" ht="14.4" x14ac:dyDescent="0.3">
      <c r="A208">
        <v>413266</v>
      </c>
      <c r="B208"/>
      <c r="C208">
        <v>2024</v>
      </c>
      <c r="D208" s="27">
        <v>45581</v>
      </c>
      <c r="E208" t="s">
        <v>324</v>
      </c>
      <c r="F208" s="18">
        <v>1</v>
      </c>
      <c r="G208" t="s">
        <v>108</v>
      </c>
      <c r="H208"/>
      <c r="I208" t="s">
        <v>1025</v>
      </c>
      <c r="J208"/>
      <c r="K208" t="s">
        <v>294</v>
      </c>
      <c r="L208"/>
      <c r="M208" t="s">
        <v>327</v>
      </c>
      <c r="N208" t="s">
        <v>34</v>
      </c>
      <c r="O208" s="19" t="s">
        <v>35</v>
      </c>
      <c r="P208"/>
      <c r="Q208"/>
      <c r="R208" t="s">
        <v>1026</v>
      </c>
      <c r="S208"/>
      <c r="T208"/>
      <c r="U208"/>
      <c r="V208" t="s">
        <v>94</v>
      </c>
      <c r="W208" s="20">
        <v>180000</v>
      </c>
      <c r="X208" s="20">
        <v>8400</v>
      </c>
      <c r="Y208" s="20">
        <v>6600</v>
      </c>
      <c r="Z208" s="20">
        <f t="shared" si="6"/>
        <v>15000</v>
      </c>
      <c r="AA208" s="20">
        <f t="shared" si="7"/>
        <v>540</v>
      </c>
      <c r="AB208"/>
      <c r="AC208" s="21">
        <v>45658</v>
      </c>
      <c r="AD208" s="21">
        <v>45627</v>
      </c>
      <c r="AE208"/>
      <c r="AF208"/>
      <c r="AG208"/>
      <c r="AH208"/>
      <c r="AI208"/>
      <c r="AJ208" t="s">
        <v>382</v>
      </c>
      <c r="AK208" s="23">
        <v>202500000000031</v>
      </c>
      <c r="AL208" s="20" t="s">
        <v>336</v>
      </c>
      <c r="AM208"/>
      <c r="AN208">
        <v>0</v>
      </c>
      <c r="AO208">
        <v>0</v>
      </c>
      <c r="AP208" s="3">
        <f>VLOOKUP(E208, 'Tabela Auxiliar'!A:B, 2, FALSE)</f>
        <v>10</v>
      </c>
    </row>
    <row r="209" spans="1:42" ht="14.4" x14ac:dyDescent="0.3">
      <c r="A209">
        <v>413337</v>
      </c>
      <c r="B209"/>
      <c r="C209">
        <v>2024</v>
      </c>
      <c r="D209" s="27">
        <v>45581</v>
      </c>
      <c r="E209" t="s">
        <v>324</v>
      </c>
      <c r="F209" s="18">
        <v>1</v>
      </c>
      <c r="G209" t="s">
        <v>105</v>
      </c>
      <c r="H209"/>
      <c r="I209" t="s">
        <v>1023</v>
      </c>
      <c r="J209"/>
      <c r="K209" t="s">
        <v>1023</v>
      </c>
      <c r="L209"/>
      <c r="M209" t="s">
        <v>105</v>
      </c>
      <c r="N209" t="s">
        <v>34</v>
      </c>
      <c r="O209" s="19" t="s">
        <v>35</v>
      </c>
      <c r="P209"/>
      <c r="Q209"/>
      <c r="R209" t="s">
        <v>1027</v>
      </c>
      <c r="S209"/>
      <c r="T209"/>
      <c r="U209"/>
      <c r="V209" t="s">
        <v>93</v>
      </c>
      <c r="W209" s="20">
        <v>160000</v>
      </c>
      <c r="X209" s="20">
        <v>5500</v>
      </c>
      <c r="Y209" s="20">
        <v>4500</v>
      </c>
      <c r="Z209" s="20">
        <f t="shared" si="6"/>
        <v>10000</v>
      </c>
      <c r="AA209" s="20">
        <f t="shared" si="7"/>
        <v>480</v>
      </c>
      <c r="AB209"/>
      <c r="AC209" s="21">
        <v>45658</v>
      </c>
      <c r="AD209" s="21">
        <v>45597</v>
      </c>
      <c r="AE209"/>
      <c r="AF209"/>
      <c r="AG209"/>
      <c r="AH209"/>
      <c r="AI209"/>
      <c r="AJ209" t="s">
        <v>191</v>
      </c>
      <c r="AK209" s="23"/>
      <c r="AL209" s="20" t="s">
        <v>896</v>
      </c>
      <c r="AM209"/>
      <c r="AN209">
        <v>0</v>
      </c>
      <c r="AO209">
        <v>0</v>
      </c>
      <c r="AP209" s="3">
        <f>VLOOKUP(E209, 'Tabela Auxiliar'!A:B, 2, FALSE)</f>
        <v>10</v>
      </c>
    </row>
    <row r="210" spans="1:42" ht="14.4" x14ac:dyDescent="0.3">
      <c r="A210">
        <v>413349</v>
      </c>
      <c r="B210"/>
      <c r="C210">
        <v>2024</v>
      </c>
      <c r="D210" s="27">
        <v>45583</v>
      </c>
      <c r="E210" t="s">
        <v>324</v>
      </c>
      <c r="F210" s="18">
        <v>1</v>
      </c>
      <c r="G210" t="s">
        <v>100</v>
      </c>
      <c r="H210"/>
      <c r="I210" t="s">
        <v>602</v>
      </c>
      <c r="J210"/>
      <c r="K210" t="s">
        <v>1028</v>
      </c>
      <c r="L210"/>
      <c r="M210" t="s">
        <v>100</v>
      </c>
      <c r="N210" t="s">
        <v>34</v>
      </c>
      <c r="O210" s="19" t="s">
        <v>35</v>
      </c>
      <c r="P210"/>
      <c r="Q210"/>
      <c r="R210" t="s">
        <v>1029</v>
      </c>
      <c r="S210"/>
      <c r="T210"/>
      <c r="U210"/>
      <c r="V210" t="s">
        <v>93</v>
      </c>
      <c r="W210" s="20">
        <v>350000</v>
      </c>
      <c r="X210" s="20">
        <v>9625</v>
      </c>
      <c r="Y210" s="20">
        <v>7875</v>
      </c>
      <c r="Z210" s="20">
        <f t="shared" si="6"/>
        <v>17500</v>
      </c>
      <c r="AA210" s="20">
        <f t="shared" si="7"/>
        <v>1050</v>
      </c>
      <c r="AB210"/>
      <c r="AC210" s="21">
        <v>45658</v>
      </c>
      <c r="AD210" s="21">
        <v>45627</v>
      </c>
      <c r="AE210"/>
      <c r="AF210"/>
      <c r="AG210"/>
      <c r="AH210"/>
      <c r="AI210"/>
      <c r="AJ210" t="s">
        <v>191</v>
      </c>
      <c r="AK210" s="23"/>
      <c r="AL210" s="20" t="s">
        <v>20</v>
      </c>
      <c r="AM210"/>
      <c r="AN210" t="s">
        <v>1030</v>
      </c>
      <c r="AO210" t="s">
        <v>1031</v>
      </c>
      <c r="AP210" s="3">
        <f>VLOOKUP(E210, 'Tabela Auxiliar'!A:B, 2, FALSE)</f>
        <v>10</v>
      </c>
    </row>
    <row r="211" spans="1:42" ht="14.4" x14ac:dyDescent="0.3">
      <c r="A211">
        <v>413533</v>
      </c>
      <c r="B211"/>
      <c r="C211">
        <v>2024</v>
      </c>
      <c r="D211" s="27">
        <v>45583</v>
      </c>
      <c r="E211" t="s">
        <v>324</v>
      </c>
      <c r="F211" s="18">
        <v>1</v>
      </c>
      <c r="G211" t="s">
        <v>101</v>
      </c>
      <c r="H211"/>
      <c r="I211" t="s">
        <v>753</v>
      </c>
      <c r="J211"/>
      <c r="K211" t="s">
        <v>709</v>
      </c>
      <c r="L211"/>
      <c r="M211" t="s">
        <v>327</v>
      </c>
      <c r="N211" t="s">
        <v>34</v>
      </c>
      <c r="O211" s="19" t="s">
        <v>35</v>
      </c>
      <c r="P211"/>
      <c r="Q211"/>
      <c r="R211" t="s">
        <v>1032</v>
      </c>
      <c r="S211"/>
      <c r="T211"/>
      <c r="U211"/>
      <c r="V211" t="s">
        <v>94</v>
      </c>
      <c r="W211" s="20">
        <v>380000</v>
      </c>
      <c r="X211" s="20">
        <v>10640</v>
      </c>
      <c r="Y211" s="20">
        <v>8360</v>
      </c>
      <c r="Z211" s="20">
        <f t="shared" si="6"/>
        <v>19000</v>
      </c>
      <c r="AA211" s="20">
        <f t="shared" si="7"/>
        <v>1140</v>
      </c>
      <c r="AB211"/>
      <c r="AC211" s="21">
        <v>45658</v>
      </c>
      <c r="AD211" s="21">
        <v>45597</v>
      </c>
      <c r="AE211"/>
      <c r="AF211"/>
      <c r="AG211"/>
      <c r="AH211"/>
      <c r="AI211"/>
      <c r="AJ211" t="s">
        <v>191</v>
      </c>
      <c r="AK211" s="23"/>
      <c r="AL211" s="20"/>
      <c r="AM211"/>
      <c r="AN211">
        <v>0</v>
      </c>
      <c r="AO211">
        <v>0</v>
      </c>
      <c r="AP211" s="3">
        <f>VLOOKUP(E211, 'Tabela Auxiliar'!A:B, 2, FALSE)</f>
        <v>10</v>
      </c>
    </row>
    <row r="212" spans="1:42" ht="14.4" x14ac:dyDescent="0.3">
      <c r="A212">
        <v>413845</v>
      </c>
      <c r="B212"/>
      <c r="C212">
        <v>2024</v>
      </c>
      <c r="D212" s="27">
        <v>45584</v>
      </c>
      <c r="E212" t="s">
        <v>324</v>
      </c>
      <c r="F212" s="18">
        <v>1</v>
      </c>
      <c r="G212" t="s">
        <v>364</v>
      </c>
      <c r="H212"/>
      <c r="I212" t="s">
        <v>1033</v>
      </c>
      <c r="J212"/>
      <c r="K212" t="s">
        <v>334</v>
      </c>
      <c r="L212"/>
      <c r="M212" t="s">
        <v>334</v>
      </c>
      <c r="N212" t="s">
        <v>90</v>
      </c>
      <c r="O212" s="19" t="s">
        <v>35</v>
      </c>
      <c r="P212" t="s">
        <v>198</v>
      </c>
      <c r="Q212"/>
      <c r="R212"/>
      <c r="S212"/>
      <c r="T212"/>
      <c r="U212"/>
      <c r="V212" t="s">
        <v>93</v>
      </c>
      <c r="W212" s="20">
        <v>1290000</v>
      </c>
      <c r="X212" s="20">
        <v>34315</v>
      </c>
      <c r="Y212" s="20">
        <v>30315</v>
      </c>
      <c r="Z212" s="20">
        <f t="shared" si="6"/>
        <v>64630</v>
      </c>
      <c r="AA212" s="20">
        <f t="shared" si="7"/>
        <v>3870</v>
      </c>
      <c r="AB212"/>
      <c r="AC212" s="21">
        <v>45566</v>
      </c>
      <c r="AD212" s="21">
        <v>45566</v>
      </c>
      <c r="AE212"/>
      <c r="AF212"/>
      <c r="AG212"/>
      <c r="AH212"/>
      <c r="AI212"/>
      <c r="AJ212" t="s">
        <v>382</v>
      </c>
      <c r="AK212" s="23">
        <v>202400000000144</v>
      </c>
      <c r="AL212" s="20"/>
      <c r="AM212"/>
      <c r="AN212" t="s">
        <v>334</v>
      </c>
      <c r="AO212">
        <v>0</v>
      </c>
      <c r="AP212" s="3">
        <f>VLOOKUP(E212, 'Tabela Auxiliar'!A:B, 2, FALSE)</f>
        <v>10</v>
      </c>
    </row>
    <row r="213" spans="1:42" ht="14.4" x14ac:dyDescent="0.3">
      <c r="A213">
        <v>417954</v>
      </c>
      <c r="B213"/>
      <c r="C213">
        <v>2024</v>
      </c>
      <c r="D213" s="27">
        <v>45584</v>
      </c>
      <c r="E213" t="s">
        <v>324</v>
      </c>
      <c r="F213" s="18">
        <v>1</v>
      </c>
      <c r="G213" t="s">
        <v>103</v>
      </c>
      <c r="H213"/>
      <c r="I213" t="s">
        <v>842</v>
      </c>
      <c r="J213"/>
      <c r="K213" t="s">
        <v>334</v>
      </c>
      <c r="L213"/>
      <c r="M213" t="s">
        <v>334</v>
      </c>
      <c r="N213" t="s">
        <v>90</v>
      </c>
      <c r="O213" s="19" t="s">
        <v>35</v>
      </c>
      <c r="P213" t="s">
        <v>901</v>
      </c>
      <c r="Q213"/>
      <c r="R213" t="s">
        <v>1034</v>
      </c>
      <c r="S213"/>
      <c r="T213"/>
      <c r="U213"/>
      <c r="V213" t="s">
        <v>93</v>
      </c>
      <c r="W213" s="20">
        <v>1000000</v>
      </c>
      <c r="X213" s="20">
        <v>23500</v>
      </c>
      <c r="Y213" s="20">
        <v>19500</v>
      </c>
      <c r="Z213" s="20">
        <f t="shared" si="6"/>
        <v>43000</v>
      </c>
      <c r="AA213" s="20">
        <f t="shared" si="7"/>
        <v>3000</v>
      </c>
      <c r="AB213"/>
      <c r="AC213" s="20"/>
      <c r="AD213" s="21">
        <v>45717</v>
      </c>
      <c r="AE213"/>
      <c r="AF213"/>
      <c r="AG213"/>
      <c r="AH213"/>
      <c r="AI213"/>
      <c r="AJ213"/>
      <c r="AK213" s="23"/>
      <c r="AL213" s="20"/>
      <c r="AM213"/>
      <c r="AN213" t="s">
        <v>334</v>
      </c>
      <c r="AO213">
        <v>0</v>
      </c>
      <c r="AP213" s="3">
        <f>VLOOKUP(E213, 'Tabela Auxiliar'!A:B, 2, FALSE)</f>
        <v>10</v>
      </c>
    </row>
    <row r="214" spans="1:42" ht="14.4" x14ac:dyDescent="0.3">
      <c r="A214">
        <v>413851</v>
      </c>
      <c r="B214"/>
      <c r="C214">
        <v>2024</v>
      </c>
      <c r="D214" s="27">
        <v>45584</v>
      </c>
      <c r="E214" t="s">
        <v>324</v>
      </c>
      <c r="F214" s="18">
        <v>1</v>
      </c>
      <c r="G214" t="s">
        <v>99</v>
      </c>
      <c r="H214"/>
      <c r="I214" t="s">
        <v>52</v>
      </c>
      <c r="J214"/>
      <c r="K214" t="s">
        <v>334</v>
      </c>
      <c r="L214"/>
      <c r="M214" t="s">
        <v>334</v>
      </c>
      <c r="N214" t="s">
        <v>90</v>
      </c>
      <c r="O214" s="19" t="s">
        <v>35</v>
      </c>
      <c r="P214" t="s">
        <v>197</v>
      </c>
      <c r="Q214"/>
      <c r="R214"/>
      <c r="S214"/>
      <c r="T214"/>
      <c r="U214"/>
      <c r="V214" t="s">
        <v>93</v>
      </c>
      <c r="W214" s="20">
        <v>650000</v>
      </c>
      <c r="X214" s="20">
        <v>15275</v>
      </c>
      <c r="Y214" s="20">
        <v>12675</v>
      </c>
      <c r="Z214" s="20">
        <f t="shared" si="6"/>
        <v>27950</v>
      </c>
      <c r="AA214" s="20">
        <f t="shared" si="7"/>
        <v>1950</v>
      </c>
      <c r="AB214"/>
      <c r="AC214" s="21">
        <v>45658</v>
      </c>
      <c r="AD214" s="21">
        <v>45627</v>
      </c>
      <c r="AE214"/>
      <c r="AF214"/>
      <c r="AG214"/>
      <c r="AH214"/>
      <c r="AI214"/>
      <c r="AJ214" t="s">
        <v>382</v>
      </c>
      <c r="AK214" s="23">
        <v>202500000000011</v>
      </c>
      <c r="AL214" s="20"/>
      <c r="AM214"/>
      <c r="AN214" t="s">
        <v>334</v>
      </c>
      <c r="AO214">
        <v>0</v>
      </c>
      <c r="AP214" s="3">
        <f>VLOOKUP(E214, 'Tabela Auxiliar'!A:B, 2, FALSE)</f>
        <v>10</v>
      </c>
    </row>
    <row r="215" spans="1:42" ht="14.4" x14ac:dyDescent="0.3">
      <c r="A215">
        <v>413344</v>
      </c>
      <c r="B215"/>
      <c r="C215">
        <v>2024</v>
      </c>
      <c r="D215" s="27">
        <v>45587</v>
      </c>
      <c r="E215" t="s">
        <v>324</v>
      </c>
      <c r="F215" s="18">
        <v>1</v>
      </c>
      <c r="G215" t="s">
        <v>327</v>
      </c>
      <c r="H215"/>
      <c r="I215" t="s">
        <v>1035</v>
      </c>
      <c r="J215"/>
      <c r="K215" t="s">
        <v>51</v>
      </c>
      <c r="L215"/>
      <c r="M215" t="s">
        <v>51</v>
      </c>
      <c r="N215" t="s">
        <v>34</v>
      </c>
      <c r="O215" s="19" t="s">
        <v>35</v>
      </c>
      <c r="P215"/>
      <c r="Q215"/>
      <c r="R215" t="s">
        <v>1036</v>
      </c>
      <c r="S215"/>
      <c r="T215"/>
      <c r="U215"/>
      <c r="V215" t="s">
        <v>94</v>
      </c>
      <c r="W215" s="20">
        <v>375000</v>
      </c>
      <c r="X215" s="20">
        <v>12750</v>
      </c>
      <c r="Y215" s="20">
        <v>9750</v>
      </c>
      <c r="Z215" s="20">
        <f t="shared" si="6"/>
        <v>22500</v>
      </c>
      <c r="AA215" s="20">
        <f t="shared" si="7"/>
        <v>1125</v>
      </c>
      <c r="AB215"/>
      <c r="AC215" s="21">
        <v>45566</v>
      </c>
      <c r="AD215" s="21">
        <v>45566</v>
      </c>
      <c r="AE215"/>
      <c r="AF215"/>
      <c r="AG215"/>
      <c r="AH215"/>
      <c r="AI215"/>
      <c r="AJ215" t="s">
        <v>382</v>
      </c>
      <c r="AK215" s="23">
        <v>202400000000135</v>
      </c>
      <c r="AL215" s="20"/>
      <c r="AM215"/>
      <c r="AN215" t="s">
        <v>1037</v>
      </c>
      <c r="AO215" t="s">
        <v>1038</v>
      </c>
      <c r="AP215" s="3">
        <f>VLOOKUP(E215, 'Tabela Auxiliar'!A:B, 2, FALSE)</f>
        <v>10</v>
      </c>
    </row>
    <row r="216" spans="1:42" ht="14.4" x14ac:dyDescent="0.3">
      <c r="A216">
        <v>413854</v>
      </c>
      <c r="B216"/>
      <c r="C216">
        <v>2024</v>
      </c>
      <c r="D216" s="33">
        <v>45587</v>
      </c>
      <c r="E216" t="s">
        <v>324</v>
      </c>
      <c r="F216" s="25">
        <v>1</v>
      </c>
      <c r="G216" t="s">
        <v>99</v>
      </c>
      <c r="H216"/>
      <c r="I216" t="s">
        <v>53</v>
      </c>
      <c r="J216"/>
      <c r="K216" t="s">
        <v>493</v>
      </c>
      <c r="L216"/>
      <c r="M216" t="s">
        <v>101</v>
      </c>
      <c r="N216" t="s">
        <v>34</v>
      </c>
      <c r="O216" s="19" t="s">
        <v>452</v>
      </c>
      <c r="P216"/>
      <c r="Q216"/>
      <c r="R216" t="s">
        <v>1039</v>
      </c>
      <c r="S216"/>
      <c r="T216"/>
      <c r="U216"/>
      <c r="V216" t="s">
        <v>93</v>
      </c>
      <c r="W216" s="20">
        <v>250000</v>
      </c>
      <c r="X216" s="20">
        <v>8500</v>
      </c>
      <c r="Y216" s="20">
        <v>6500</v>
      </c>
      <c r="Z216" s="20">
        <f t="shared" si="6"/>
        <v>15000</v>
      </c>
      <c r="AA216" s="20">
        <f t="shared" si="7"/>
        <v>750</v>
      </c>
      <c r="AB216"/>
      <c r="AC216" s="20"/>
      <c r="AD216" s="21" t="s">
        <v>801</v>
      </c>
      <c r="AE216"/>
      <c r="AF216"/>
      <c r="AG216"/>
      <c r="AH216"/>
      <c r="AI216"/>
      <c r="AJ216"/>
      <c r="AK216" s="23"/>
      <c r="AL216" s="20"/>
      <c r="AM216"/>
      <c r="AN216" t="s">
        <v>1040</v>
      </c>
      <c r="AO216" t="s">
        <v>1041</v>
      </c>
      <c r="AP216" s="3">
        <f>VLOOKUP(E216, 'Tabela Auxiliar'!A:B, 2, FALSE)</f>
        <v>10</v>
      </c>
    </row>
    <row r="217" spans="1:42" ht="14.4" x14ac:dyDescent="0.3">
      <c r="A217">
        <v>413906</v>
      </c>
      <c r="B217"/>
      <c r="C217">
        <v>2024</v>
      </c>
      <c r="D217" s="27">
        <v>45587</v>
      </c>
      <c r="E217" t="s">
        <v>324</v>
      </c>
      <c r="F217" s="18">
        <v>1</v>
      </c>
      <c r="G217" t="s">
        <v>104</v>
      </c>
      <c r="H217"/>
      <c r="I217" t="s">
        <v>293</v>
      </c>
      <c r="J217"/>
      <c r="K217" t="s">
        <v>696</v>
      </c>
      <c r="L217"/>
      <c r="M217"/>
      <c r="N217" t="s">
        <v>34</v>
      </c>
      <c r="O217" s="19" t="s">
        <v>35</v>
      </c>
      <c r="P217"/>
      <c r="Q217"/>
      <c r="R217" t="s">
        <v>1042</v>
      </c>
      <c r="S217"/>
      <c r="T217"/>
      <c r="U217"/>
      <c r="V217" t="s">
        <v>93</v>
      </c>
      <c r="W217" s="20">
        <v>735000</v>
      </c>
      <c r="X217" s="20">
        <v>19250</v>
      </c>
      <c r="Y217" s="20">
        <v>15750</v>
      </c>
      <c r="Z217" s="20">
        <f t="shared" si="6"/>
        <v>35000</v>
      </c>
      <c r="AA217" s="20">
        <f t="shared" si="7"/>
        <v>2205</v>
      </c>
      <c r="AB217"/>
      <c r="AC217" s="21">
        <v>45658</v>
      </c>
      <c r="AD217" s="21">
        <v>45627</v>
      </c>
      <c r="AE217"/>
      <c r="AF217"/>
      <c r="AG217"/>
      <c r="AH217"/>
      <c r="AI217"/>
      <c r="AJ217" t="s">
        <v>191</v>
      </c>
      <c r="AK217" s="23"/>
      <c r="AL217" s="20"/>
      <c r="AM217"/>
      <c r="AN217" t="s">
        <v>1043</v>
      </c>
      <c r="AO217" t="s">
        <v>1044</v>
      </c>
      <c r="AP217" s="3">
        <f>VLOOKUP(E217, 'Tabela Auxiliar'!A:B, 2, FALSE)</f>
        <v>10</v>
      </c>
    </row>
    <row r="218" spans="1:42" ht="14.4" x14ac:dyDescent="0.3">
      <c r="A218">
        <v>414166</v>
      </c>
      <c r="B218"/>
      <c r="C218">
        <v>2024</v>
      </c>
      <c r="D218" s="27">
        <v>45590</v>
      </c>
      <c r="E218" t="s">
        <v>324</v>
      </c>
      <c r="F218" s="18">
        <v>1</v>
      </c>
      <c r="G218" t="s">
        <v>105</v>
      </c>
      <c r="H218"/>
      <c r="I218" t="s">
        <v>60</v>
      </c>
      <c r="J218"/>
      <c r="K218" t="s">
        <v>334</v>
      </c>
      <c r="L218"/>
      <c r="M218" t="s">
        <v>334</v>
      </c>
      <c r="N218" t="s">
        <v>90</v>
      </c>
      <c r="O218" s="19" t="s">
        <v>35</v>
      </c>
      <c r="P218" t="s">
        <v>199</v>
      </c>
      <c r="Q218"/>
      <c r="R218"/>
      <c r="S218"/>
      <c r="T218"/>
      <c r="U218"/>
      <c r="V218" t="s">
        <v>93</v>
      </c>
      <c r="W218" s="20">
        <v>470000</v>
      </c>
      <c r="X218" s="20">
        <v>11045</v>
      </c>
      <c r="Y218" s="20">
        <v>9165</v>
      </c>
      <c r="Z218" s="20">
        <f t="shared" si="6"/>
        <v>20210</v>
      </c>
      <c r="AA218" s="20">
        <f t="shared" si="7"/>
        <v>1410</v>
      </c>
      <c r="AB218"/>
      <c r="AC218" s="21">
        <v>45597</v>
      </c>
      <c r="AD218" s="21">
        <v>45597</v>
      </c>
      <c r="AE218"/>
      <c r="AF218"/>
      <c r="AG218"/>
      <c r="AH218"/>
      <c r="AI218"/>
      <c r="AJ218" t="s">
        <v>382</v>
      </c>
      <c r="AK218" s="23">
        <v>202400000000153</v>
      </c>
      <c r="AL218" s="20"/>
      <c r="AM218"/>
      <c r="AN218" t="s">
        <v>334</v>
      </c>
      <c r="AO218">
        <v>0</v>
      </c>
      <c r="AP218" s="3">
        <f>VLOOKUP(E218, 'Tabela Auxiliar'!A:B, 2, FALSE)</f>
        <v>10</v>
      </c>
    </row>
    <row r="219" spans="1:42" ht="14.4" x14ac:dyDescent="0.3">
      <c r="A219">
        <v>413404</v>
      </c>
      <c r="B219"/>
      <c r="C219">
        <v>2024</v>
      </c>
      <c r="D219" s="27">
        <v>45590</v>
      </c>
      <c r="E219" t="s">
        <v>324</v>
      </c>
      <c r="F219" s="18">
        <v>1</v>
      </c>
      <c r="G219" t="s">
        <v>103</v>
      </c>
      <c r="H219"/>
      <c r="I219" t="s">
        <v>936</v>
      </c>
      <c r="J219"/>
      <c r="K219" t="s">
        <v>334</v>
      </c>
      <c r="L219"/>
      <c r="M219" t="s">
        <v>334</v>
      </c>
      <c r="N219" t="s">
        <v>90</v>
      </c>
      <c r="O219" s="19" t="s">
        <v>35</v>
      </c>
      <c r="P219" t="s">
        <v>845</v>
      </c>
      <c r="Q219"/>
      <c r="R219"/>
      <c r="S219"/>
      <c r="T219"/>
      <c r="U219"/>
      <c r="V219" t="s">
        <v>93</v>
      </c>
      <c r="W219" s="20">
        <v>470000</v>
      </c>
      <c r="X219" s="20">
        <v>11045</v>
      </c>
      <c r="Y219" s="20">
        <v>9165</v>
      </c>
      <c r="Z219" s="20">
        <f t="shared" si="6"/>
        <v>20210</v>
      </c>
      <c r="AA219" s="20">
        <f t="shared" si="7"/>
        <v>1410</v>
      </c>
      <c r="AB219"/>
      <c r="AC219" s="21">
        <v>45597</v>
      </c>
      <c r="AD219" s="21">
        <v>45597</v>
      </c>
      <c r="AE219"/>
      <c r="AF219"/>
      <c r="AG219"/>
      <c r="AH219"/>
      <c r="AI219"/>
      <c r="AJ219" t="s">
        <v>382</v>
      </c>
      <c r="AK219" s="23">
        <v>202400000000150</v>
      </c>
      <c r="AL219" s="20"/>
      <c r="AM219"/>
      <c r="AN219" t="s">
        <v>334</v>
      </c>
      <c r="AO219">
        <v>0</v>
      </c>
      <c r="AP219" s="3">
        <f>VLOOKUP(E219, 'Tabela Auxiliar'!A:B, 2, FALSE)</f>
        <v>10</v>
      </c>
    </row>
    <row r="220" spans="1:42" ht="14.4" x14ac:dyDescent="0.3">
      <c r="A220">
        <v>414189</v>
      </c>
      <c r="B220"/>
      <c r="C220">
        <v>2024</v>
      </c>
      <c r="D220" s="27">
        <v>45593</v>
      </c>
      <c r="E220" t="s">
        <v>324</v>
      </c>
      <c r="F220" s="18">
        <v>1</v>
      </c>
      <c r="G220" t="s">
        <v>327</v>
      </c>
      <c r="H220"/>
      <c r="I220" t="s">
        <v>328</v>
      </c>
      <c r="J220"/>
      <c r="K220" t="s">
        <v>82</v>
      </c>
      <c r="L220"/>
      <c r="M220" t="s">
        <v>107</v>
      </c>
      <c r="N220" t="s">
        <v>34</v>
      </c>
      <c r="O220" s="19" t="s">
        <v>35</v>
      </c>
      <c r="P220"/>
      <c r="Q220"/>
      <c r="R220" t="s">
        <v>1045</v>
      </c>
      <c r="S220"/>
      <c r="T220"/>
      <c r="U220"/>
      <c r="V220" t="s">
        <v>94</v>
      </c>
      <c r="W220" s="20">
        <v>680000</v>
      </c>
      <c r="X220" s="20">
        <v>19040</v>
      </c>
      <c r="Y220" s="20">
        <v>14960</v>
      </c>
      <c r="Z220" s="20">
        <f t="shared" si="6"/>
        <v>34000</v>
      </c>
      <c r="AA220" s="20">
        <f t="shared" si="7"/>
        <v>2040</v>
      </c>
      <c r="AB220"/>
      <c r="AC220" s="21">
        <v>45627</v>
      </c>
      <c r="AD220" s="21">
        <v>45566</v>
      </c>
      <c r="AE220"/>
      <c r="AF220"/>
      <c r="AG220"/>
      <c r="AH220"/>
      <c r="AI220"/>
      <c r="AJ220" t="s">
        <v>382</v>
      </c>
      <c r="AK220" s="23">
        <v>202400000000196</v>
      </c>
      <c r="AL220" s="20"/>
      <c r="AM220"/>
      <c r="AN220" t="s">
        <v>1046</v>
      </c>
      <c r="AO220" t="s">
        <v>1047</v>
      </c>
      <c r="AP220" s="3">
        <f>VLOOKUP(E220, 'Tabela Auxiliar'!A:B, 2, FALSE)</f>
        <v>10</v>
      </c>
    </row>
    <row r="221" spans="1:42" ht="14.4" x14ac:dyDescent="0.3">
      <c r="A221">
        <v>103527</v>
      </c>
      <c r="B221"/>
      <c r="C221">
        <v>2024</v>
      </c>
      <c r="D221" s="27">
        <v>45588</v>
      </c>
      <c r="E221" t="s">
        <v>324</v>
      </c>
      <c r="F221" s="18">
        <v>1</v>
      </c>
      <c r="G221" t="s">
        <v>92</v>
      </c>
      <c r="H221"/>
      <c r="I221"/>
      <c r="J221"/>
      <c r="K221" t="s">
        <v>334</v>
      </c>
      <c r="L221"/>
      <c r="M221" t="s">
        <v>334</v>
      </c>
      <c r="N221" t="s">
        <v>91</v>
      </c>
      <c r="O221" s="19" t="s">
        <v>92</v>
      </c>
      <c r="P221"/>
      <c r="Q221"/>
      <c r="R221"/>
      <c r="S221"/>
      <c r="T221"/>
      <c r="U221"/>
      <c r="V221" t="s">
        <v>93</v>
      </c>
      <c r="W221" s="20"/>
      <c r="X221" s="20"/>
      <c r="Y221" s="20">
        <v>5155.6000000000004</v>
      </c>
      <c r="Z221" s="20">
        <f t="shared" si="6"/>
        <v>5155.6000000000004</v>
      </c>
      <c r="AA221" s="20">
        <f t="shared" si="7"/>
        <v>0</v>
      </c>
      <c r="AB221"/>
      <c r="AC221" s="21">
        <v>45566</v>
      </c>
      <c r="AD221" s="21">
        <v>45566</v>
      </c>
      <c r="AE221"/>
      <c r="AF221"/>
      <c r="AG221"/>
      <c r="AH221"/>
      <c r="AI221"/>
      <c r="AJ221" t="s">
        <v>382</v>
      </c>
      <c r="AK221" s="23">
        <v>202400000000132</v>
      </c>
      <c r="AL221" s="20" t="s">
        <v>467</v>
      </c>
      <c r="AM221"/>
      <c r="AN221">
        <v>0</v>
      </c>
      <c r="AO221">
        <v>0</v>
      </c>
      <c r="AP221" s="3">
        <f>VLOOKUP(E221, 'Tabela Auxiliar'!A:B, 2, FALSE)</f>
        <v>10</v>
      </c>
    </row>
    <row r="222" spans="1:42" ht="14.4" x14ac:dyDescent="0.3">
      <c r="A222">
        <v>104776</v>
      </c>
      <c r="B222"/>
      <c r="C222">
        <v>2024</v>
      </c>
      <c r="D222" s="27">
        <v>45589</v>
      </c>
      <c r="E222" t="s">
        <v>324</v>
      </c>
      <c r="F222" s="18">
        <v>1</v>
      </c>
      <c r="G222" t="s">
        <v>92</v>
      </c>
      <c r="H222"/>
      <c r="I222"/>
      <c r="J222"/>
      <c r="K222" t="s">
        <v>334</v>
      </c>
      <c r="L222"/>
      <c r="M222" t="s">
        <v>334</v>
      </c>
      <c r="N222" t="s">
        <v>91</v>
      </c>
      <c r="O222" s="19" t="s">
        <v>92</v>
      </c>
      <c r="P222"/>
      <c r="Q222"/>
      <c r="R222"/>
      <c r="S222"/>
      <c r="T222"/>
      <c r="U222"/>
      <c r="V222" t="s">
        <v>93</v>
      </c>
      <c r="W222" s="20"/>
      <c r="X222" s="20"/>
      <c r="Y222" s="20">
        <v>10774.75</v>
      </c>
      <c r="Z222" s="20">
        <f t="shared" si="6"/>
        <v>10774.75</v>
      </c>
      <c r="AA222" s="20">
        <f t="shared" si="7"/>
        <v>0</v>
      </c>
      <c r="AB222"/>
      <c r="AC222" s="21">
        <v>45566</v>
      </c>
      <c r="AD222" s="21">
        <v>45566</v>
      </c>
      <c r="AE222"/>
      <c r="AF222"/>
      <c r="AG222"/>
      <c r="AH222"/>
      <c r="AI222"/>
      <c r="AJ222" t="s">
        <v>382</v>
      </c>
      <c r="AK222" s="23">
        <v>202400000000133</v>
      </c>
      <c r="AL222" s="20" t="s">
        <v>467</v>
      </c>
      <c r="AM222"/>
      <c r="AN222">
        <v>0</v>
      </c>
      <c r="AO222">
        <v>0</v>
      </c>
      <c r="AP222" s="3">
        <f>VLOOKUP(E222, 'Tabela Auxiliar'!A:B, 2, FALSE)</f>
        <v>10</v>
      </c>
    </row>
    <row r="223" spans="1:42" ht="14.4" x14ac:dyDescent="0.3">
      <c r="A223">
        <v>414578</v>
      </c>
      <c r="B223"/>
      <c r="C223">
        <v>2024</v>
      </c>
      <c r="D223" s="27">
        <v>45594</v>
      </c>
      <c r="E223" t="s">
        <v>324</v>
      </c>
      <c r="F223" s="18">
        <v>1</v>
      </c>
      <c r="G223" t="s">
        <v>107</v>
      </c>
      <c r="H223"/>
      <c r="I223" t="s">
        <v>71</v>
      </c>
      <c r="J223"/>
      <c r="K223" t="s">
        <v>334</v>
      </c>
      <c r="L223"/>
      <c r="M223" t="s">
        <v>334</v>
      </c>
      <c r="N223" t="s">
        <v>90</v>
      </c>
      <c r="O223" s="19" t="s">
        <v>35</v>
      </c>
      <c r="P223" t="s">
        <v>201</v>
      </c>
      <c r="Q223"/>
      <c r="R223"/>
      <c r="S223"/>
      <c r="T223"/>
      <c r="U223"/>
      <c r="V223" t="s">
        <v>93</v>
      </c>
      <c r="W223" s="20">
        <v>700000</v>
      </c>
      <c r="X223" s="20">
        <v>16450</v>
      </c>
      <c r="Y223" s="20">
        <v>13650</v>
      </c>
      <c r="Z223" s="20">
        <f t="shared" si="6"/>
        <v>30100</v>
      </c>
      <c r="AA223" s="20">
        <f t="shared" si="7"/>
        <v>2100</v>
      </c>
      <c r="AB223"/>
      <c r="AC223" s="21">
        <v>45597</v>
      </c>
      <c r="AD223" s="21">
        <v>45627</v>
      </c>
      <c r="AE223"/>
      <c r="AF223"/>
      <c r="AG223"/>
      <c r="AH223"/>
      <c r="AI223"/>
      <c r="AJ223" t="s">
        <v>382</v>
      </c>
      <c r="AK223" s="23">
        <v>202400000000156</v>
      </c>
      <c r="AL223" s="20"/>
      <c r="AM223"/>
      <c r="AN223" t="s">
        <v>334</v>
      </c>
      <c r="AO223">
        <v>0</v>
      </c>
      <c r="AP223" s="3">
        <f>VLOOKUP(E223, 'Tabela Auxiliar'!A:B, 2, FALSE)</f>
        <v>10</v>
      </c>
    </row>
    <row r="224" spans="1:42" ht="14.4" x14ac:dyDescent="0.3">
      <c r="A224">
        <v>414612</v>
      </c>
      <c r="B224"/>
      <c r="C224">
        <v>2024</v>
      </c>
      <c r="D224" s="27">
        <v>45594</v>
      </c>
      <c r="E224" t="s">
        <v>324</v>
      </c>
      <c r="F224" s="18">
        <v>1</v>
      </c>
      <c r="G224" t="s">
        <v>259</v>
      </c>
      <c r="H224"/>
      <c r="I224" t="s">
        <v>388</v>
      </c>
      <c r="J224"/>
      <c r="K224" t="s">
        <v>334</v>
      </c>
      <c r="L224"/>
      <c r="M224" t="s">
        <v>334</v>
      </c>
      <c r="N224" t="s">
        <v>90</v>
      </c>
      <c r="O224" s="19" t="s">
        <v>35</v>
      </c>
      <c r="P224" t="s">
        <v>199</v>
      </c>
      <c r="Q224"/>
      <c r="R224"/>
      <c r="S224"/>
      <c r="T224"/>
      <c r="U224"/>
      <c r="V224" t="s">
        <v>93</v>
      </c>
      <c r="W224" s="20">
        <v>360000</v>
      </c>
      <c r="X224" s="20">
        <v>8460</v>
      </c>
      <c r="Y224" s="20">
        <v>7020</v>
      </c>
      <c r="Z224" s="20">
        <f t="shared" si="6"/>
        <v>15480</v>
      </c>
      <c r="AA224" s="20">
        <f t="shared" si="7"/>
        <v>1080</v>
      </c>
      <c r="AB224"/>
      <c r="AC224" s="20"/>
      <c r="AD224" s="21">
        <v>45627</v>
      </c>
      <c r="AE224"/>
      <c r="AF224"/>
      <c r="AG224"/>
      <c r="AH224"/>
      <c r="AI224"/>
      <c r="AJ224"/>
      <c r="AK224" s="23"/>
      <c r="AL224" s="20"/>
      <c r="AM224"/>
      <c r="AN224" t="s">
        <v>334</v>
      </c>
      <c r="AO224">
        <v>0</v>
      </c>
      <c r="AP224" s="3">
        <f>VLOOKUP(E224, 'Tabela Auxiliar'!A:B, 2, FALSE)</f>
        <v>10</v>
      </c>
    </row>
    <row r="225" spans="1:42" ht="14.4" x14ac:dyDescent="0.3">
      <c r="A225">
        <v>414342</v>
      </c>
      <c r="B225"/>
      <c r="C225">
        <v>2024</v>
      </c>
      <c r="D225" s="27">
        <v>45594</v>
      </c>
      <c r="E225" t="s">
        <v>324</v>
      </c>
      <c r="F225" s="18">
        <v>1</v>
      </c>
      <c r="G225" t="s">
        <v>106</v>
      </c>
      <c r="H225"/>
      <c r="I225" t="s">
        <v>461</v>
      </c>
      <c r="J225"/>
      <c r="K225" t="s">
        <v>50</v>
      </c>
      <c r="L225"/>
      <c r="M225" t="s">
        <v>103</v>
      </c>
      <c r="N225" t="s">
        <v>34</v>
      </c>
      <c r="O225" s="19" t="s">
        <v>35</v>
      </c>
      <c r="P225"/>
      <c r="Q225"/>
      <c r="R225" t="s">
        <v>1048</v>
      </c>
      <c r="S225"/>
      <c r="T225"/>
      <c r="U225"/>
      <c r="V225" t="s">
        <v>94</v>
      </c>
      <c r="W225" s="20">
        <v>650000</v>
      </c>
      <c r="X225" s="20">
        <v>18200</v>
      </c>
      <c r="Y225" s="20">
        <v>14300</v>
      </c>
      <c r="Z225" s="20">
        <f t="shared" si="6"/>
        <v>32500</v>
      </c>
      <c r="AA225" s="20">
        <f t="shared" si="7"/>
        <v>1950</v>
      </c>
      <c r="AB225"/>
      <c r="AC225" s="21">
        <v>45627</v>
      </c>
      <c r="AD225" s="21">
        <v>45627</v>
      </c>
      <c r="AE225"/>
      <c r="AF225"/>
      <c r="AG225"/>
      <c r="AH225"/>
      <c r="AI225"/>
      <c r="AJ225" t="s">
        <v>382</v>
      </c>
      <c r="AK225" s="23">
        <v>202400000000178</v>
      </c>
      <c r="AL225" s="20" t="s">
        <v>336</v>
      </c>
      <c r="AM225"/>
      <c r="AN225">
        <v>0</v>
      </c>
      <c r="AO225">
        <v>0</v>
      </c>
      <c r="AP225" s="3">
        <f>VLOOKUP(E225, 'Tabela Auxiliar'!A:B, 2, FALSE)</f>
        <v>10</v>
      </c>
    </row>
    <row r="226" spans="1:42" ht="14.4" x14ac:dyDescent="0.3">
      <c r="A226">
        <v>414574</v>
      </c>
      <c r="B226"/>
      <c r="C226">
        <v>2024</v>
      </c>
      <c r="D226" s="27">
        <v>45595</v>
      </c>
      <c r="E226" t="s">
        <v>324</v>
      </c>
      <c r="F226" s="18">
        <v>1</v>
      </c>
      <c r="G226" t="s">
        <v>259</v>
      </c>
      <c r="H226"/>
      <c r="I226" t="s">
        <v>384</v>
      </c>
      <c r="J226"/>
      <c r="K226" t="s">
        <v>334</v>
      </c>
      <c r="L226"/>
      <c r="M226" t="s">
        <v>334</v>
      </c>
      <c r="N226" t="s">
        <v>90</v>
      </c>
      <c r="O226" s="19" t="s">
        <v>35</v>
      </c>
      <c r="P226" t="s">
        <v>199</v>
      </c>
      <c r="Q226"/>
      <c r="R226"/>
      <c r="S226"/>
      <c r="T226"/>
      <c r="U226"/>
      <c r="V226" t="s">
        <v>93</v>
      </c>
      <c r="W226" s="20">
        <v>1330000</v>
      </c>
      <c r="X226" s="20">
        <v>31255</v>
      </c>
      <c r="Y226" s="20">
        <v>25935</v>
      </c>
      <c r="Z226" s="20">
        <f t="shared" si="6"/>
        <v>57190</v>
      </c>
      <c r="AA226" s="20">
        <f t="shared" si="7"/>
        <v>3990</v>
      </c>
      <c r="AB226"/>
      <c r="AC226" s="20"/>
      <c r="AD226" s="21">
        <v>45778</v>
      </c>
      <c r="AE226"/>
      <c r="AF226"/>
      <c r="AG226"/>
      <c r="AH226"/>
      <c r="AI226"/>
      <c r="AJ226"/>
      <c r="AK226" s="23"/>
      <c r="AL226" s="20"/>
      <c r="AM226"/>
      <c r="AN226" t="s">
        <v>334</v>
      </c>
      <c r="AO226">
        <v>0</v>
      </c>
      <c r="AP226" s="3">
        <f>VLOOKUP(E226, 'Tabela Auxiliar'!A:B, 2, FALSE)</f>
        <v>10</v>
      </c>
    </row>
    <row r="227" spans="1:42" ht="14.4" x14ac:dyDescent="0.3">
      <c r="A227">
        <v>414661</v>
      </c>
      <c r="B227"/>
      <c r="C227">
        <v>2024</v>
      </c>
      <c r="D227" s="27">
        <v>45595</v>
      </c>
      <c r="E227" t="s">
        <v>324</v>
      </c>
      <c r="F227" s="18">
        <v>1</v>
      </c>
      <c r="G227" t="s">
        <v>101</v>
      </c>
      <c r="H227"/>
      <c r="I227" t="s">
        <v>365</v>
      </c>
      <c r="J227"/>
      <c r="K227" t="s">
        <v>365</v>
      </c>
      <c r="L227"/>
      <c r="M227" t="s">
        <v>101</v>
      </c>
      <c r="N227" t="s">
        <v>34</v>
      </c>
      <c r="O227" s="19" t="s">
        <v>35</v>
      </c>
      <c r="P227"/>
      <c r="Q227"/>
      <c r="R227" t="s">
        <v>1049</v>
      </c>
      <c r="S227"/>
      <c r="T227"/>
      <c r="U227"/>
      <c r="V227" t="s">
        <v>94</v>
      </c>
      <c r="W227" s="20">
        <v>469940.06</v>
      </c>
      <c r="X227" s="20">
        <v>11200</v>
      </c>
      <c r="Y227" s="20">
        <v>8800</v>
      </c>
      <c r="Z227" s="20">
        <f t="shared" si="6"/>
        <v>20000</v>
      </c>
      <c r="AA227" s="20">
        <f t="shared" si="7"/>
        <v>1409.8201799999999</v>
      </c>
      <c r="AB227"/>
      <c r="AC227" s="20"/>
      <c r="AD227" s="21">
        <v>45627</v>
      </c>
      <c r="AE227"/>
      <c r="AF227"/>
      <c r="AG227"/>
      <c r="AH227"/>
      <c r="AI227"/>
      <c r="AJ227"/>
      <c r="AK227" s="23"/>
      <c r="AL227" s="20"/>
      <c r="AM227"/>
      <c r="AN227" t="s">
        <v>1050</v>
      </c>
      <c r="AO227" t="s">
        <v>1051</v>
      </c>
      <c r="AP227" s="3">
        <f>VLOOKUP(E227, 'Tabela Auxiliar'!A:B, 2, FALSE)</f>
        <v>10</v>
      </c>
    </row>
    <row r="228" spans="1:42" ht="14.4" x14ac:dyDescent="0.3">
      <c r="A228">
        <v>414613</v>
      </c>
      <c r="B228"/>
      <c r="C228">
        <v>2024</v>
      </c>
      <c r="D228" s="27">
        <v>45595</v>
      </c>
      <c r="E228" t="s">
        <v>324</v>
      </c>
      <c r="F228" s="18">
        <v>1</v>
      </c>
      <c r="G228" t="s">
        <v>104</v>
      </c>
      <c r="H228"/>
      <c r="I228" t="s">
        <v>54</v>
      </c>
      <c r="J228"/>
      <c r="K228" t="s">
        <v>334</v>
      </c>
      <c r="L228"/>
      <c r="M228" t="s">
        <v>334</v>
      </c>
      <c r="N228" t="s">
        <v>90</v>
      </c>
      <c r="O228" s="19" t="s">
        <v>35</v>
      </c>
      <c r="P228" t="s">
        <v>773</v>
      </c>
      <c r="Q228"/>
      <c r="R228"/>
      <c r="S228"/>
      <c r="T228"/>
      <c r="U228"/>
      <c r="V228" t="s">
        <v>93</v>
      </c>
      <c r="W228" s="20">
        <v>840852</v>
      </c>
      <c r="X228" s="20">
        <v>13033.21</v>
      </c>
      <c r="Y228" s="20">
        <v>12192.35</v>
      </c>
      <c r="Z228" s="20">
        <f t="shared" si="6"/>
        <v>25225.559999999998</v>
      </c>
      <c r="AA228" s="20">
        <f t="shared" si="7"/>
        <v>2522.556</v>
      </c>
      <c r="AB228"/>
      <c r="AC228" s="21">
        <v>45597</v>
      </c>
      <c r="AD228" s="21">
        <v>45597</v>
      </c>
      <c r="AE228"/>
      <c r="AF228"/>
      <c r="AG228"/>
      <c r="AH228"/>
      <c r="AI228"/>
      <c r="AJ228" t="s">
        <v>382</v>
      </c>
      <c r="AK228" s="23">
        <v>202400000000149</v>
      </c>
      <c r="AL228" s="20" t="s">
        <v>1052</v>
      </c>
      <c r="AM228"/>
      <c r="AN228" t="s">
        <v>334</v>
      </c>
      <c r="AO228">
        <v>0</v>
      </c>
      <c r="AP228" s="3">
        <f>VLOOKUP(E228, 'Tabela Auxiliar'!A:B, 2, FALSE)</f>
        <v>10</v>
      </c>
    </row>
    <row r="229" spans="1:42" ht="14.4" x14ac:dyDescent="0.3">
      <c r="A229">
        <v>414866</v>
      </c>
      <c r="B229"/>
      <c r="C229">
        <v>2024</v>
      </c>
      <c r="D229" s="27">
        <v>45595</v>
      </c>
      <c r="E229" t="s">
        <v>324</v>
      </c>
      <c r="F229" s="18">
        <v>1</v>
      </c>
      <c r="G229" t="s">
        <v>105</v>
      </c>
      <c r="H229"/>
      <c r="I229" t="s">
        <v>998</v>
      </c>
      <c r="J229"/>
      <c r="K229" t="s">
        <v>76</v>
      </c>
      <c r="L229"/>
      <c r="M229"/>
      <c r="N229" t="s">
        <v>34</v>
      </c>
      <c r="O229" s="19" t="s">
        <v>35</v>
      </c>
      <c r="P229"/>
      <c r="Q229"/>
      <c r="R229" t="s">
        <v>1053</v>
      </c>
      <c r="S229"/>
      <c r="T229"/>
      <c r="U229"/>
      <c r="V229" t="s">
        <v>93</v>
      </c>
      <c r="W229" s="20">
        <v>800000</v>
      </c>
      <c r="X229" s="20">
        <v>22000</v>
      </c>
      <c r="Y229" s="20">
        <v>18000</v>
      </c>
      <c r="Z229" s="20">
        <f t="shared" si="6"/>
        <v>40000</v>
      </c>
      <c r="AA229" s="20">
        <f t="shared" si="7"/>
        <v>2400</v>
      </c>
      <c r="AB229"/>
      <c r="AC229" s="20"/>
      <c r="AD229" s="21">
        <v>45627</v>
      </c>
      <c r="AE229"/>
      <c r="AF229"/>
      <c r="AG229"/>
      <c r="AH229"/>
      <c r="AI229"/>
      <c r="AJ229"/>
      <c r="AK229" s="23"/>
      <c r="AL229" s="20"/>
      <c r="AM229"/>
      <c r="AN229" t="s">
        <v>1054</v>
      </c>
      <c r="AO229" t="s">
        <v>1055</v>
      </c>
      <c r="AP229" s="3">
        <f>VLOOKUP(E229, 'Tabela Auxiliar'!A:B, 2, FALSE)</f>
        <v>10</v>
      </c>
    </row>
    <row r="230" spans="1:42" ht="14.4" x14ac:dyDescent="0.3">
      <c r="A230">
        <v>415012</v>
      </c>
      <c r="B230"/>
      <c r="C230">
        <v>2024</v>
      </c>
      <c r="D230" s="27">
        <v>45595</v>
      </c>
      <c r="E230" t="s">
        <v>324</v>
      </c>
      <c r="F230" s="18">
        <v>1</v>
      </c>
      <c r="G230" t="s">
        <v>381</v>
      </c>
      <c r="H230"/>
      <c r="I230"/>
      <c r="J230"/>
      <c r="K230" t="s">
        <v>519</v>
      </c>
      <c r="L230"/>
      <c r="M230" t="s">
        <v>107</v>
      </c>
      <c r="N230" t="s">
        <v>34</v>
      </c>
      <c r="O230" s="19" t="s">
        <v>35</v>
      </c>
      <c r="P230" t="s">
        <v>381</v>
      </c>
      <c r="Q230"/>
      <c r="R230" t="s">
        <v>1056</v>
      </c>
      <c r="S230"/>
      <c r="T230"/>
      <c r="U230"/>
      <c r="V230" t="s">
        <v>1057</v>
      </c>
      <c r="W230" s="20">
        <v>1190000</v>
      </c>
      <c r="X230" s="20"/>
      <c r="Y230" s="20">
        <v>12900</v>
      </c>
      <c r="Z230" s="20">
        <f t="shared" si="6"/>
        <v>12900</v>
      </c>
      <c r="AA230" s="20">
        <f t="shared" si="7"/>
        <v>3570</v>
      </c>
      <c r="AB230"/>
      <c r="AC230" s="21">
        <v>45658</v>
      </c>
      <c r="AD230" s="21">
        <v>45597</v>
      </c>
      <c r="AE230"/>
      <c r="AF230"/>
      <c r="AG230"/>
      <c r="AH230"/>
      <c r="AI230"/>
      <c r="AJ230" t="s">
        <v>191</v>
      </c>
      <c r="AK230" s="23"/>
      <c r="AL230" s="20" t="s">
        <v>20</v>
      </c>
      <c r="AM230"/>
      <c r="AN230">
        <v>0</v>
      </c>
      <c r="AO230">
        <v>0</v>
      </c>
      <c r="AP230" s="3">
        <f>VLOOKUP(E230, 'Tabela Auxiliar'!A:B, 2, FALSE)</f>
        <v>10</v>
      </c>
    </row>
    <row r="231" spans="1:42" ht="14.4" x14ac:dyDescent="0.3">
      <c r="A231">
        <v>413965</v>
      </c>
      <c r="B231"/>
      <c r="C231">
        <v>2024</v>
      </c>
      <c r="D231" s="27">
        <v>45596</v>
      </c>
      <c r="E231" t="s">
        <v>324</v>
      </c>
      <c r="F231" s="18">
        <v>1</v>
      </c>
      <c r="G231" t="s">
        <v>105</v>
      </c>
      <c r="H231"/>
      <c r="I231" t="s">
        <v>55</v>
      </c>
      <c r="J231"/>
      <c r="K231" t="s">
        <v>77</v>
      </c>
      <c r="L231"/>
      <c r="M231" t="s">
        <v>100</v>
      </c>
      <c r="N231" t="s">
        <v>34</v>
      </c>
      <c r="O231" s="19" t="s">
        <v>35</v>
      </c>
      <c r="P231"/>
      <c r="Q231"/>
      <c r="R231" t="s">
        <v>1058</v>
      </c>
      <c r="S231"/>
      <c r="T231"/>
      <c r="U231"/>
      <c r="V231" t="s">
        <v>93</v>
      </c>
      <c r="W231" s="20">
        <v>400000</v>
      </c>
      <c r="X231" s="20">
        <v>11000</v>
      </c>
      <c r="Y231" s="20">
        <v>9000</v>
      </c>
      <c r="Z231" s="20">
        <f t="shared" si="6"/>
        <v>20000</v>
      </c>
      <c r="AA231" s="20">
        <f t="shared" si="7"/>
        <v>1200</v>
      </c>
      <c r="AB231"/>
      <c r="AC231" s="20"/>
      <c r="AD231" s="21">
        <v>45627</v>
      </c>
      <c r="AE231"/>
      <c r="AF231"/>
      <c r="AG231"/>
      <c r="AH231"/>
      <c r="AI231"/>
      <c r="AJ231"/>
      <c r="AK231" s="23"/>
      <c r="AL231" s="20"/>
      <c r="AM231"/>
      <c r="AN231" t="s">
        <v>1059</v>
      </c>
      <c r="AO231" t="s">
        <v>1060</v>
      </c>
      <c r="AP231" s="3">
        <f>VLOOKUP(E231, 'Tabela Auxiliar'!A:B, 2, FALSE)</f>
        <v>10</v>
      </c>
    </row>
    <row r="232" spans="1:42" ht="14.4" x14ac:dyDescent="0.3">
      <c r="A232">
        <v>414990</v>
      </c>
      <c r="B232"/>
      <c r="C232">
        <v>2024</v>
      </c>
      <c r="D232" s="27">
        <v>45596</v>
      </c>
      <c r="E232" t="s">
        <v>324</v>
      </c>
      <c r="F232" s="18">
        <v>1</v>
      </c>
      <c r="G232" t="s">
        <v>259</v>
      </c>
      <c r="H232"/>
      <c r="I232" t="s">
        <v>388</v>
      </c>
      <c r="J232"/>
      <c r="K232" t="s">
        <v>334</v>
      </c>
      <c r="L232"/>
      <c r="M232" t="s">
        <v>334</v>
      </c>
      <c r="N232" t="s">
        <v>90</v>
      </c>
      <c r="O232" s="19" t="s">
        <v>35</v>
      </c>
      <c r="P232" t="s">
        <v>199</v>
      </c>
      <c r="Q232"/>
      <c r="R232"/>
      <c r="S232"/>
      <c r="T232"/>
      <c r="U232"/>
      <c r="V232" t="s">
        <v>93</v>
      </c>
      <c r="W232" s="20">
        <v>590000</v>
      </c>
      <c r="X232" s="20">
        <v>13865</v>
      </c>
      <c r="Y232" s="20">
        <v>11505</v>
      </c>
      <c r="Z232" s="20">
        <f t="shared" si="6"/>
        <v>25370</v>
      </c>
      <c r="AA232" s="20">
        <f t="shared" si="7"/>
        <v>1770</v>
      </c>
      <c r="AB232"/>
      <c r="AC232" s="21">
        <v>45597</v>
      </c>
      <c r="AD232" s="21">
        <v>45597</v>
      </c>
      <c r="AE232"/>
      <c r="AF232"/>
      <c r="AG232"/>
      <c r="AH232"/>
      <c r="AI232"/>
      <c r="AJ232" t="s">
        <v>382</v>
      </c>
      <c r="AK232" s="23">
        <v>202400000000155</v>
      </c>
      <c r="AL232" s="20" t="s">
        <v>20</v>
      </c>
      <c r="AM232"/>
      <c r="AN232" t="s">
        <v>334</v>
      </c>
      <c r="AO232">
        <v>0</v>
      </c>
      <c r="AP232" s="3">
        <f>VLOOKUP(E232, 'Tabela Auxiliar'!A:B, 2, FALSE)</f>
        <v>10</v>
      </c>
    </row>
    <row r="233" spans="1:42" ht="14.4" x14ac:dyDescent="0.3">
      <c r="A233">
        <v>415031</v>
      </c>
      <c r="B233"/>
      <c r="C233">
        <v>2024</v>
      </c>
      <c r="D233" s="27">
        <v>45596</v>
      </c>
      <c r="E233" t="s">
        <v>324</v>
      </c>
      <c r="F233" s="18">
        <v>1</v>
      </c>
      <c r="G233" t="s">
        <v>259</v>
      </c>
      <c r="H233"/>
      <c r="I233" t="s">
        <v>388</v>
      </c>
      <c r="J233"/>
      <c r="K233" t="s">
        <v>334</v>
      </c>
      <c r="L233"/>
      <c r="M233" t="s">
        <v>334</v>
      </c>
      <c r="N233" t="s">
        <v>90</v>
      </c>
      <c r="O233" s="19" t="s">
        <v>35</v>
      </c>
      <c r="P233" t="s">
        <v>199</v>
      </c>
      <c r="Q233"/>
      <c r="R233"/>
      <c r="S233"/>
      <c r="T233"/>
      <c r="U233"/>
      <c r="V233" t="s">
        <v>93</v>
      </c>
      <c r="W233" s="20">
        <v>550000</v>
      </c>
      <c r="X233" s="20">
        <v>12925</v>
      </c>
      <c r="Y233" s="20">
        <v>10725</v>
      </c>
      <c r="Z233" s="20">
        <f t="shared" si="6"/>
        <v>23650</v>
      </c>
      <c r="AA233" s="20">
        <f t="shared" si="7"/>
        <v>1650</v>
      </c>
      <c r="AB233"/>
      <c r="AC233" s="21">
        <v>45597</v>
      </c>
      <c r="AD233" s="21">
        <v>45597</v>
      </c>
      <c r="AE233"/>
      <c r="AF233"/>
      <c r="AG233"/>
      <c r="AH233"/>
      <c r="AI233"/>
      <c r="AJ233" t="s">
        <v>382</v>
      </c>
      <c r="AK233" s="23">
        <v>202400000000154</v>
      </c>
      <c r="AL233" s="20" t="s">
        <v>20</v>
      </c>
      <c r="AM233"/>
      <c r="AN233" t="s">
        <v>334</v>
      </c>
      <c r="AO233">
        <v>0</v>
      </c>
      <c r="AP233" s="3">
        <f>VLOOKUP(E233, 'Tabela Auxiliar'!A:B, 2, FALSE)</f>
        <v>10</v>
      </c>
    </row>
    <row r="234" spans="1:42" ht="14.4" x14ac:dyDescent="0.3">
      <c r="A234">
        <v>415147</v>
      </c>
      <c r="B234"/>
      <c r="C234">
        <v>2024</v>
      </c>
      <c r="D234" s="27">
        <v>45596</v>
      </c>
      <c r="E234" t="s">
        <v>324</v>
      </c>
      <c r="F234" s="18">
        <v>1</v>
      </c>
      <c r="G234" t="s">
        <v>100</v>
      </c>
      <c r="H234"/>
      <c r="I234" t="s">
        <v>100</v>
      </c>
      <c r="J234"/>
      <c r="K234" t="s">
        <v>334</v>
      </c>
      <c r="L234"/>
      <c r="M234" t="s">
        <v>334</v>
      </c>
      <c r="N234" t="s">
        <v>90</v>
      </c>
      <c r="O234" s="19" t="s">
        <v>35</v>
      </c>
      <c r="P234" t="s">
        <v>963</v>
      </c>
      <c r="Q234"/>
      <c r="R234"/>
      <c r="S234"/>
      <c r="T234"/>
      <c r="U234"/>
      <c r="V234" t="s">
        <v>93</v>
      </c>
      <c r="W234" s="20">
        <v>399900</v>
      </c>
      <c r="X234" s="20">
        <v>9397.65</v>
      </c>
      <c r="Y234" s="20">
        <v>7798.05</v>
      </c>
      <c r="Z234" s="20">
        <f t="shared" si="6"/>
        <v>17195.7</v>
      </c>
      <c r="AA234" s="20">
        <f t="shared" si="7"/>
        <v>1199.7</v>
      </c>
      <c r="AB234"/>
      <c r="AC234" s="21">
        <v>45597</v>
      </c>
      <c r="AD234" s="21">
        <v>45627</v>
      </c>
      <c r="AE234"/>
      <c r="AF234"/>
      <c r="AG234"/>
      <c r="AH234"/>
      <c r="AI234"/>
      <c r="AJ234" t="s">
        <v>382</v>
      </c>
      <c r="AK234" s="23">
        <v>202400000000151</v>
      </c>
      <c r="AL234" s="20"/>
      <c r="AM234"/>
      <c r="AN234" t="s">
        <v>334</v>
      </c>
      <c r="AO234">
        <v>0</v>
      </c>
      <c r="AP234" s="3">
        <f>VLOOKUP(E234, 'Tabela Auxiliar'!A:B, 2, FALSE)</f>
        <v>10</v>
      </c>
    </row>
    <row r="235" spans="1:42" ht="14.4" x14ac:dyDescent="0.3">
      <c r="A235">
        <v>415411</v>
      </c>
      <c r="B235"/>
      <c r="C235">
        <v>2024</v>
      </c>
      <c r="D235" s="27">
        <v>45601</v>
      </c>
      <c r="E235" t="s">
        <v>325</v>
      </c>
      <c r="F235" s="18">
        <v>1</v>
      </c>
      <c r="G235" t="s">
        <v>107</v>
      </c>
      <c r="H235"/>
      <c r="I235" t="s">
        <v>71</v>
      </c>
      <c r="J235"/>
      <c r="K235" t="s">
        <v>51</v>
      </c>
      <c r="L235"/>
      <c r="M235" t="s">
        <v>51</v>
      </c>
      <c r="N235" t="s">
        <v>34</v>
      </c>
      <c r="O235" s="19" t="s">
        <v>35</v>
      </c>
      <c r="P235"/>
      <c r="Q235"/>
      <c r="R235" t="s">
        <v>1061</v>
      </c>
      <c r="S235"/>
      <c r="T235"/>
      <c r="U235"/>
      <c r="V235" t="s">
        <v>93</v>
      </c>
      <c r="W235" s="20">
        <v>500000</v>
      </c>
      <c r="X235" s="20">
        <v>13750</v>
      </c>
      <c r="Y235" s="20">
        <v>11250</v>
      </c>
      <c r="Z235" s="20">
        <f t="shared" si="6"/>
        <v>25000</v>
      </c>
      <c r="AA235" s="20">
        <f t="shared" si="7"/>
        <v>1500</v>
      </c>
      <c r="AB235"/>
      <c r="AC235" s="21">
        <v>45658</v>
      </c>
      <c r="AD235" s="21">
        <v>45627</v>
      </c>
      <c r="AE235"/>
      <c r="AF235"/>
      <c r="AG235"/>
      <c r="AH235"/>
      <c r="AI235"/>
      <c r="AJ235" t="s">
        <v>382</v>
      </c>
      <c r="AK235" s="23">
        <v>202500000000027</v>
      </c>
      <c r="AL235" s="20" t="s">
        <v>20</v>
      </c>
      <c r="AM235"/>
      <c r="AN235" t="s">
        <v>1062</v>
      </c>
      <c r="AO235" t="s">
        <v>1063</v>
      </c>
      <c r="AP235" s="3">
        <f>VLOOKUP(E235, 'Tabela Auxiliar'!A:B, 2, FALSE)</f>
        <v>11</v>
      </c>
    </row>
    <row r="236" spans="1:42" ht="14.4" x14ac:dyDescent="0.3">
      <c r="A236">
        <v>415305</v>
      </c>
      <c r="B236"/>
      <c r="C236">
        <v>2024</v>
      </c>
      <c r="D236" s="27">
        <v>45601</v>
      </c>
      <c r="E236" t="s">
        <v>325</v>
      </c>
      <c r="F236" s="18">
        <v>1</v>
      </c>
      <c r="G236" t="s">
        <v>103</v>
      </c>
      <c r="H236"/>
      <c r="I236" t="s">
        <v>62</v>
      </c>
      <c r="J236"/>
      <c r="K236" t="s">
        <v>1064</v>
      </c>
      <c r="L236"/>
      <c r="M236" t="s">
        <v>103</v>
      </c>
      <c r="N236" t="s">
        <v>34</v>
      </c>
      <c r="O236" s="19" t="s">
        <v>35</v>
      </c>
      <c r="P236"/>
      <c r="Q236"/>
      <c r="R236" t="s">
        <v>1065</v>
      </c>
      <c r="S236"/>
      <c r="T236"/>
      <c r="U236"/>
      <c r="V236" t="s">
        <v>93</v>
      </c>
      <c r="W236" s="20">
        <v>230000</v>
      </c>
      <c r="X236" s="20">
        <v>8250</v>
      </c>
      <c r="Y236" s="20">
        <v>6750</v>
      </c>
      <c r="Z236" s="20">
        <f t="shared" si="6"/>
        <v>15000</v>
      </c>
      <c r="AA236" s="20">
        <f t="shared" si="7"/>
        <v>690</v>
      </c>
      <c r="AB236"/>
      <c r="AC236" s="21">
        <v>45658</v>
      </c>
      <c r="AD236" s="21">
        <v>45597</v>
      </c>
      <c r="AE236"/>
      <c r="AF236"/>
      <c r="AG236"/>
      <c r="AH236"/>
      <c r="AI236"/>
      <c r="AJ236" t="s">
        <v>191</v>
      </c>
      <c r="AK236" s="23"/>
      <c r="AL236" s="20"/>
      <c r="AM236"/>
      <c r="AN236" t="s">
        <v>1066</v>
      </c>
      <c r="AO236" t="s">
        <v>1067</v>
      </c>
      <c r="AP236" s="3">
        <f>VLOOKUP(E236, 'Tabela Auxiliar'!A:B, 2, FALSE)</f>
        <v>11</v>
      </c>
    </row>
    <row r="237" spans="1:42" ht="14.4" x14ac:dyDescent="0.3">
      <c r="A237">
        <v>415442</v>
      </c>
      <c r="B237"/>
      <c r="C237">
        <v>2024</v>
      </c>
      <c r="D237" s="27">
        <v>45601</v>
      </c>
      <c r="E237" t="s">
        <v>325</v>
      </c>
      <c r="F237" s="18">
        <v>1</v>
      </c>
      <c r="G237" t="s">
        <v>100</v>
      </c>
      <c r="H237"/>
      <c r="I237" t="s">
        <v>602</v>
      </c>
      <c r="J237"/>
      <c r="K237" t="s">
        <v>75</v>
      </c>
      <c r="L237"/>
      <c r="M237" t="s">
        <v>101</v>
      </c>
      <c r="N237" t="s">
        <v>34</v>
      </c>
      <c r="O237" s="19" t="s">
        <v>35</v>
      </c>
      <c r="P237"/>
      <c r="Q237"/>
      <c r="R237" t="s">
        <v>1068</v>
      </c>
      <c r="S237"/>
      <c r="T237"/>
      <c r="U237"/>
      <c r="V237" t="s">
        <v>93</v>
      </c>
      <c r="W237" s="20">
        <v>770000</v>
      </c>
      <c r="X237" s="20">
        <v>21175</v>
      </c>
      <c r="Y237" s="20">
        <v>17328</v>
      </c>
      <c r="Z237" s="20">
        <f t="shared" si="6"/>
        <v>38503</v>
      </c>
      <c r="AA237" s="20">
        <f t="shared" si="7"/>
        <v>2310</v>
      </c>
      <c r="AB237"/>
      <c r="AC237" s="21">
        <v>45658</v>
      </c>
      <c r="AD237" s="21">
        <v>45624</v>
      </c>
      <c r="AE237"/>
      <c r="AF237"/>
      <c r="AG237"/>
      <c r="AH237"/>
      <c r="AI237"/>
      <c r="AJ237" t="s">
        <v>191</v>
      </c>
      <c r="AK237" s="23"/>
      <c r="AL237" s="20"/>
      <c r="AM237"/>
      <c r="AN237" t="s">
        <v>1069</v>
      </c>
      <c r="AO237" t="s">
        <v>1070</v>
      </c>
      <c r="AP237" s="3">
        <f>VLOOKUP(E237, 'Tabela Auxiliar'!A:B, 2, FALSE)</f>
        <v>11</v>
      </c>
    </row>
    <row r="238" spans="1:42" ht="14.4" x14ac:dyDescent="0.3">
      <c r="A238">
        <v>415691</v>
      </c>
      <c r="B238"/>
      <c r="C238">
        <v>2024</v>
      </c>
      <c r="D238" s="27">
        <v>45603</v>
      </c>
      <c r="E238" t="s">
        <v>325</v>
      </c>
      <c r="F238" s="18">
        <v>1</v>
      </c>
      <c r="G238" t="s">
        <v>102</v>
      </c>
      <c r="H238"/>
      <c r="I238" t="s">
        <v>49</v>
      </c>
      <c r="J238"/>
      <c r="K238" t="s">
        <v>334</v>
      </c>
      <c r="L238"/>
      <c r="M238" t="s">
        <v>334</v>
      </c>
      <c r="N238" t="s">
        <v>90</v>
      </c>
      <c r="O238" s="19" t="s">
        <v>35</v>
      </c>
      <c r="P238" t="s">
        <v>963</v>
      </c>
      <c r="Q238"/>
      <c r="R238"/>
      <c r="S238"/>
      <c r="T238"/>
      <c r="U238"/>
      <c r="V238" t="s">
        <v>94</v>
      </c>
      <c r="W238" s="20">
        <v>449900</v>
      </c>
      <c r="X238" s="20">
        <v>10797.6</v>
      </c>
      <c r="Y238" s="20">
        <v>8548.1</v>
      </c>
      <c r="Z238" s="20">
        <f t="shared" si="6"/>
        <v>19345.7</v>
      </c>
      <c r="AA238" s="20">
        <f t="shared" si="7"/>
        <v>1349.7</v>
      </c>
      <c r="AB238"/>
      <c r="AC238" s="21">
        <v>45597</v>
      </c>
      <c r="AD238" s="21">
        <v>45627</v>
      </c>
      <c r="AE238"/>
      <c r="AF238"/>
      <c r="AG238"/>
      <c r="AH238"/>
      <c r="AI238"/>
      <c r="AJ238" t="s">
        <v>382</v>
      </c>
      <c r="AK238" s="23">
        <v>202400000000152</v>
      </c>
      <c r="AL238" s="20"/>
      <c r="AM238"/>
      <c r="AN238">
        <v>0</v>
      </c>
      <c r="AO238">
        <v>0</v>
      </c>
      <c r="AP238" s="3">
        <f>VLOOKUP(E238, 'Tabela Auxiliar'!A:B, 2, FALSE)</f>
        <v>11</v>
      </c>
    </row>
    <row r="239" spans="1:42" ht="14.4" x14ac:dyDescent="0.3">
      <c r="A239">
        <v>415590</v>
      </c>
      <c r="B239"/>
      <c r="C239">
        <v>2024</v>
      </c>
      <c r="D239" s="27">
        <v>45603</v>
      </c>
      <c r="E239" t="s">
        <v>325</v>
      </c>
      <c r="F239" s="18">
        <v>1</v>
      </c>
      <c r="G239" t="s">
        <v>100</v>
      </c>
      <c r="H239"/>
      <c r="I239" t="s">
        <v>1071</v>
      </c>
      <c r="J239"/>
      <c r="K239" t="s">
        <v>100</v>
      </c>
      <c r="L239"/>
      <c r="M239" t="s">
        <v>100</v>
      </c>
      <c r="N239" t="s">
        <v>34</v>
      </c>
      <c r="O239" s="19" t="s">
        <v>35</v>
      </c>
      <c r="P239"/>
      <c r="Q239"/>
      <c r="R239" t="s">
        <v>1072</v>
      </c>
      <c r="S239"/>
      <c r="T239"/>
      <c r="U239"/>
      <c r="V239" t="s">
        <v>93</v>
      </c>
      <c r="W239" s="20">
        <v>320000</v>
      </c>
      <c r="X239" s="20">
        <v>10880</v>
      </c>
      <c r="Y239" s="20">
        <v>8320</v>
      </c>
      <c r="Z239" s="20">
        <f t="shared" si="6"/>
        <v>19200</v>
      </c>
      <c r="AA239" s="20">
        <f t="shared" si="7"/>
        <v>960</v>
      </c>
      <c r="AB239"/>
      <c r="AC239" s="21">
        <v>45658</v>
      </c>
      <c r="AD239" s="21">
        <v>45624</v>
      </c>
      <c r="AE239"/>
      <c r="AF239"/>
      <c r="AG239"/>
      <c r="AH239"/>
      <c r="AI239"/>
      <c r="AJ239" t="s">
        <v>191</v>
      </c>
      <c r="AK239" s="23"/>
      <c r="AL239" s="20"/>
      <c r="AM239"/>
      <c r="AN239" t="s">
        <v>1073</v>
      </c>
      <c r="AO239" t="s">
        <v>1074</v>
      </c>
      <c r="AP239" s="3">
        <f>VLOOKUP(E239, 'Tabela Auxiliar'!A:B, 2, FALSE)</f>
        <v>11</v>
      </c>
    </row>
    <row r="240" spans="1:42" ht="14.4" x14ac:dyDescent="0.3">
      <c r="A240">
        <v>414956</v>
      </c>
      <c r="B240"/>
      <c r="C240">
        <v>2024</v>
      </c>
      <c r="D240" s="27">
        <v>45604</v>
      </c>
      <c r="E240" t="s">
        <v>325</v>
      </c>
      <c r="F240" s="18">
        <v>1</v>
      </c>
      <c r="G240" t="s">
        <v>105</v>
      </c>
      <c r="H240"/>
      <c r="I240" t="s">
        <v>1075</v>
      </c>
      <c r="J240"/>
      <c r="K240" t="s">
        <v>252</v>
      </c>
      <c r="L240"/>
      <c r="M240"/>
      <c r="N240" t="s">
        <v>34</v>
      </c>
      <c r="O240" s="19" t="s">
        <v>35</v>
      </c>
      <c r="P240"/>
      <c r="Q240"/>
      <c r="R240" t="s">
        <v>1076</v>
      </c>
      <c r="S240"/>
      <c r="T240"/>
      <c r="U240"/>
      <c r="V240" t="s">
        <v>93</v>
      </c>
      <c r="W240" s="20">
        <v>250000</v>
      </c>
      <c r="X240" s="20">
        <v>8250</v>
      </c>
      <c r="Y240" s="20">
        <v>6750</v>
      </c>
      <c r="Z240" s="20">
        <f t="shared" si="6"/>
        <v>15000</v>
      </c>
      <c r="AA240" s="20">
        <f t="shared" si="7"/>
        <v>750</v>
      </c>
      <c r="AB240"/>
      <c r="AC240" s="21">
        <v>45658</v>
      </c>
      <c r="AD240" s="21">
        <v>45627</v>
      </c>
      <c r="AE240"/>
      <c r="AF240"/>
      <c r="AG240"/>
      <c r="AH240"/>
      <c r="AI240"/>
      <c r="AJ240" t="s">
        <v>191</v>
      </c>
      <c r="AK240" s="23"/>
      <c r="AL240" s="20"/>
      <c r="AM240"/>
      <c r="AN240" t="s">
        <v>1077</v>
      </c>
      <c r="AO240" t="s">
        <v>1078</v>
      </c>
      <c r="AP240" s="3">
        <f>VLOOKUP(E240, 'Tabela Auxiliar'!A:B, 2, FALSE)</f>
        <v>11</v>
      </c>
    </row>
    <row r="241" spans="1:42" ht="14.4" x14ac:dyDescent="0.3">
      <c r="A241">
        <v>415843</v>
      </c>
      <c r="B241"/>
      <c r="C241">
        <v>2024</v>
      </c>
      <c r="D241" s="27">
        <v>45605</v>
      </c>
      <c r="E241" t="s">
        <v>325</v>
      </c>
      <c r="F241" s="18">
        <v>1</v>
      </c>
      <c r="G241" t="s">
        <v>271</v>
      </c>
      <c r="H241"/>
      <c r="I241" t="s">
        <v>271</v>
      </c>
      <c r="J241"/>
      <c r="K241" t="s">
        <v>271</v>
      </c>
      <c r="L241"/>
      <c r="M241" t="s">
        <v>271</v>
      </c>
      <c r="N241" t="s">
        <v>34</v>
      </c>
      <c r="O241" s="19" t="s">
        <v>35</v>
      </c>
      <c r="P241"/>
      <c r="Q241"/>
      <c r="R241" t="s">
        <v>1079</v>
      </c>
      <c r="S241"/>
      <c r="T241"/>
      <c r="U241"/>
      <c r="V241" t="s">
        <v>94</v>
      </c>
      <c r="W241" s="20">
        <v>510000</v>
      </c>
      <c r="X241" s="20">
        <v>17850</v>
      </c>
      <c r="Y241" s="20">
        <v>12750</v>
      </c>
      <c r="Z241" s="20">
        <f t="shared" si="6"/>
        <v>30600</v>
      </c>
      <c r="AA241" s="20">
        <f t="shared" si="7"/>
        <v>1530</v>
      </c>
      <c r="AB241"/>
      <c r="AC241" s="20"/>
      <c r="AD241" s="21">
        <v>45627</v>
      </c>
      <c r="AE241"/>
      <c r="AF241"/>
      <c r="AG241"/>
      <c r="AH241"/>
      <c r="AI241"/>
      <c r="AJ241"/>
      <c r="AK241" s="23"/>
      <c r="AL241" s="20"/>
      <c r="AM241"/>
      <c r="AN241" t="s">
        <v>1080</v>
      </c>
      <c r="AO241" t="s">
        <v>1081</v>
      </c>
      <c r="AP241" s="3">
        <f>VLOOKUP(E241, 'Tabela Auxiliar'!A:B, 2, FALSE)</f>
        <v>11</v>
      </c>
    </row>
    <row r="242" spans="1:42" ht="14.4" x14ac:dyDescent="0.3">
      <c r="A242">
        <v>415436</v>
      </c>
      <c r="B242"/>
      <c r="C242">
        <v>2024</v>
      </c>
      <c r="D242" s="27">
        <v>45605</v>
      </c>
      <c r="E242" t="s">
        <v>325</v>
      </c>
      <c r="F242" s="18">
        <v>1</v>
      </c>
      <c r="G242" t="s">
        <v>101</v>
      </c>
      <c r="H242"/>
      <c r="I242" t="s">
        <v>1082</v>
      </c>
      <c r="J242"/>
      <c r="K242" t="s">
        <v>1083</v>
      </c>
      <c r="L242"/>
      <c r="M242"/>
      <c r="N242" t="s">
        <v>34</v>
      </c>
      <c r="O242" s="19" t="s">
        <v>35</v>
      </c>
      <c r="P242"/>
      <c r="Q242"/>
      <c r="R242" t="s">
        <v>1084</v>
      </c>
      <c r="S242"/>
      <c r="T242"/>
      <c r="U242"/>
      <c r="V242" t="s">
        <v>94</v>
      </c>
      <c r="W242" s="20">
        <v>320000</v>
      </c>
      <c r="X242" s="20">
        <v>8960</v>
      </c>
      <c r="Y242" s="20">
        <v>7040</v>
      </c>
      <c r="Z242" s="20">
        <f t="shared" si="6"/>
        <v>16000</v>
      </c>
      <c r="AA242" s="20">
        <f t="shared" si="7"/>
        <v>960</v>
      </c>
      <c r="AB242"/>
      <c r="AC242" s="20"/>
      <c r="AD242" s="21">
        <v>45627</v>
      </c>
      <c r="AE242"/>
      <c r="AF242"/>
      <c r="AG242"/>
      <c r="AH242"/>
      <c r="AI242"/>
      <c r="AJ242"/>
      <c r="AK242" s="23"/>
      <c r="AL242" s="20"/>
      <c r="AM242"/>
      <c r="AN242">
        <v>0</v>
      </c>
      <c r="AO242">
        <v>0</v>
      </c>
      <c r="AP242" s="3">
        <f>VLOOKUP(E242, 'Tabela Auxiliar'!A:B, 2, FALSE)</f>
        <v>11</v>
      </c>
    </row>
    <row r="243" spans="1:42" ht="14.4" x14ac:dyDescent="0.3">
      <c r="A243">
        <v>416095</v>
      </c>
      <c r="B243"/>
      <c r="C243">
        <v>2024</v>
      </c>
      <c r="D243" s="27">
        <v>45607</v>
      </c>
      <c r="E243" t="s">
        <v>325</v>
      </c>
      <c r="F243" s="18">
        <v>1</v>
      </c>
      <c r="G243" t="s">
        <v>101</v>
      </c>
      <c r="H243"/>
      <c r="I243" t="s">
        <v>994</v>
      </c>
      <c r="J243"/>
      <c r="K243" t="s">
        <v>66</v>
      </c>
      <c r="L243"/>
      <c r="M243" t="s">
        <v>100</v>
      </c>
      <c r="N243" t="s">
        <v>34</v>
      </c>
      <c r="O243" s="19" t="s">
        <v>35</v>
      </c>
      <c r="P243"/>
      <c r="Q243"/>
      <c r="R243" t="s">
        <v>1085</v>
      </c>
      <c r="S243"/>
      <c r="T243"/>
      <c r="U243"/>
      <c r="V243" t="s">
        <v>94</v>
      </c>
      <c r="W243" s="20">
        <v>410000</v>
      </c>
      <c r="X243" s="20">
        <v>11480</v>
      </c>
      <c r="Y243" s="20">
        <v>9020</v>
      </c>
      <c r="Z243" s="20">
        <f t="shared" si="6"/>
        <v>20500</v>
      </c>
      <c r="AA243" s="20">
        <f t="shared" si="7"/>
        <v>1230</v>
      </c>
      <c r="AB243"/>
      <c r="AC243" s="21">
        <v>45658</v>
      </c>
      <c r="AD243" s="21">
        <v>45597</v>
      </c>
      <c r="AE243"/>
      <c r="AF243"/>
      <c r="AG243"/>
      <c r="AH243"/>
      <c r="AI243"/>
      <c r="AJ243" t="s">
        <v>191</v>
      </c>
      <c r="AK243" s="23"/>
      <c r="AL243" s="20" t="s">
        <v>336</v>
      </c>
      <c r="AM243"/>
      <c r="AN243" t="s">
        <v>1086</v>
      </c>
      <c r="AO243" t="s">
        <v>1087</v>
      </c>
      <c r="AP243" s="3">
        <f>VLOOKUP(E243, 'Tabela Auxiliar'!A:B, 2, FALSE)</f>
        <v>11</v>
      </c>
    </row>
    <row r="244" spans="1:42" ht="14.4" x14ac:dyDescent="0.3">
      <c r="A244">
        <v>416277</v>
      </c>
      <c r="B244"/>
      <c r="C244">
        <v>2024</v>
      </c>
      <c r="D244" s="27">
        <v>45608</v>
      </c>
      <c r="E244" t="s">
        <v>325</v>
      </c>
      <c r="F244" s="18">
        <v>1</v>
      </c>
      <c r="G244" t="s">
        <v>259</v>
      </c>
      <c r="H244"/>
      <c r="I244" t="s">
        <v>537</v>
      </c>
      <c r="J244"/>
      <c r="K244" t="s">
        <v>1088</v>
      </c>
      <c r="L244"/>
      <c r="M244"/>
      <c r="N244" t="s">
        <v>34</v>
      </c>
      <c r="O244" s="19" t="s">
        <v>35</v>
      </c>
      <c r="P244"/>
      <c r="Q244"/>
      <c r="R244" t="s">
        <v>1089</v>
      </c>
      <c r="S244"/>
      <c r="T244"/>
      <c r="U244"/>
      <c r="V244" t="s">
        <v>93</v>
      </c>
      <c r="W244" s="20">
        <v>690000</v>
      </c>
      <c r="X244" s="20">
        <v>18975</v>
      </c>
      <c r="Y244" s="20">
        <v>15525</v>
      </c>
      <c r="Z244" s="20">
        <f t="shared" si="6"/>
        <v>34500</v>
      </c>
      <c r="AA244" s="20">
        <f t="shared" si="7"/>
        <v>2070</v>
      </c>
      <c r="AB244"/>
      <c r="AC244" s="21">
        <v>45627</v>
      </c>
      <c r="AD244" s="21">
        <v>45627</v>
      </c>
      <c r="AE244"/>
      <c r="AF244"/>
      <c r="AG244"/>
      <c r="AH244"/>
      <c r="AI244"/>
      <c r="AJ244" t="s">
        <v>382</v>
      </c>
      <c r="AK244" s="23">
        <v>202400000000180</v>
      </c>
      <c r="AL244" s="20"/>
      <c r="AM244"/>
      <c r="AN244" t="s">
        <v>1090</v>
      </c>
      <c r="AO244" t="s">
        <v>1091</v>
      </c>
      <c r="AP244" s="3">
        <f>VLOOKUP(E244, 'Tabela Auxiliar'!A:B, 2, FALSE)</f>
        <v>11</v>
      </c>
    </row>
    <row r="245" spans="1:42" ht="14.4" x14ac:dyDescent="0.3">
      <c r="A245">
        <v>416034</v>
      </c>
      <c r="B245"/>
      <c r="C245">
        <v>2024</v>
      </c>
      <c r="D245" s="27">
        <v>45610</v>
      </c>
      <c r="E245" t="s">
        <v>325</v>
      </c>
      <c r="F245" s="18">
        <v>1</v>
      </c>
      <c r="G245" t="s">
        <v>102</v>
      </c>
      <c r="H245"/>
      <c r="I245" t="s">
        <v>488</v>
      </c>
      <c r="J245"/>
      <c r="K245" t="s">
        <v>334</v>
      </c>
      <c r="L245"/>
      <c r="M245" t="s">
        <v>334</v>
      </c>
      <c r="N245" t="s">
        <v>90</v>
      </c>
      <c r="O245" s="19" t="s">
        <v>35</v>
      </c>
      <c r="P245" t="s">
        <v>1092</v>
      </c>
      <c r="Q245"/>
      <c r="R245"/>
      <c r="S245"/>
      <c r="T245"/>
      <c r="U245"/>
      <c r="V245" t="s">
        <v>94</v>
      </c>
      <c r="W245" s="20">
        <v>450000</v>
      </c>
      <c r="X245" s="20">
        <v>10800</v>
      </c>
      <c r="Y245" s="20">
        <v>8550</v>
      </c>
      <c r="Z245" s="20">
        <f t="shared" si="6"/>
        <v>19350</v>
      </c>
      <c r="AA245" s="20">
        <f t="shared" si="7"/>
        <v>1350</v>
      </c>
      <c r="AB245"/>
      <c r="AC245" s="21">
        <v>45597</v>
      </c>
      <c r="AD245" s="21">
        <v>45597</v>
      </c>
      <c r="AE245"/>
      <c r="AF245"/>
      <c r="AG245"/>
      <c r="AH245"/>
      <c r="AI245"/>
      <c r="AJ245" t="s">
        <v>382</v>
      </c>
      <c r="AK245" s="23">
        <v>202400000000159</v>
      </c>
      <c r="AL245" s="20"/>
      <c r="AM245"/>
      <c r="AN245" t="s">
        <v>1093</v>
      </c>
      <c r="AO245" t="s">
        <v>1094</v>
      </c>
      <c r="AP245" s="3">
        <f>VLOOKUP(E245, 'Tabela Auxiliar'!A:B, 2, FALSE)</f>
        <v>11</v>
      </c>
    </row>
    <row r="246" spans="1:42" ht="14.4" x14ac:dyDescent="0.3">
      <c r="A246">
        <v>416351</v>
      </c>
      <c r="B246"/>
      <c r="C246">
        <v>2024</v>
      </c>
      <c r="D246" s="27">
        <v>45610</v>
      </c>
      <c r="E246" t="s">
        <v>325</v>
      </c>
      <c r="F246" s="18">
        <v>1</v>
      </c>
      <c r="G246" t="s">
        <v>102</v>
      </c>
      <c r="H246"/>
      <c r="I246" t="s">
        <v>1095</v>
      </c>
      <c r="J246"/>
      <c r="K246" t="s">
        <v>624</v>
      </c>
      <c r="L246"/>
      <c r="M246" t="s">
        <v>100</v>
      </c>
      <c r="N246" t="s">
        <v>34</v>
      </c>
      <c r="O246" s="19" t="s">
        <v>35</v>
      </c>
      <c r="P246"/>
      <c r="Q246"/>
      <c r="R246" t="s">
        <v>1096</v>
      </c>
      <c r="S246"/>
      <c r="T246"/>
      <c r="U246"/>
      <c r="V246" t="s">
        <v>94</v>
      </c>
      <c r="W246" s="20">
        <v>320000</v>
      </c>
      <c r="X246" s="20">
        <v>10880</v>
      </c>
      <c r="Y246" s="20">
        <v>8320</v>
      </c>
      <c r="Z246" s="20">
        <f t="shared" si="6"/>
        <v>19200</v>
      </c>
      <c r="AA246" s="20">
        <f t="shared" si="7"/>
        <v>960</v>
      </c>
      <c r="AB246"/>
      <c r="AC246" s="21">
        <v>45658</v>
      </c>
      <c r="AD246" s="21">
        <v>45597</v>
      </c>
      <c r="AE246"/>
      <c r="AF246"/>
      <c r="AG246"/>
      <c r="AH246"/>
      <c r="AI246"/>
      <c r="AJ246" t="s">
        <v>191</v>
      </c>
      <c r="AK246" s="23"/>
      <c r="AL246" s="20"/>
      <c r="AM246"/>
      <c r="AN246" t="s">
        <v>1097</v>
      </c>
      <c r="AO246" t="s">
        <v>1098</v>
      </c>
      <c r="AP246" s="3">
        <f>VLOOKUP(E246, 'Tabela Auxiliar'!A:B, 2, FALSE)</f>
        <v>11</v>
      </c>
    </row>
    <row r="247" spans="1:42" ht="14.4" x14ac:dyDescent="0.3">
      <c r="A247">
        <v>416308</v>
      </c>
      <c r="B247"/>
      <c r="C247">
        <v>2024</v>
      </c>
      <c r="D247" s="27">
        <v>45610</v>
      </c>
      <c r="E247" t="s">
        <v>325</v>
      </c>
      <c r="F247" s="18">
        <v>1</v>
      </c>
      <c r="G247" t="s">
        <v>99</v>
      </c>
      <c r="H247"/>
      <c r="I247" t="s">
        <v>46</v>
      </c>
      <c r="J247"/>
      <c r="K247" t="s">
        <v>334</v>
      </c>
      <c r="L247"/>
      <c r="M247" t="s">
        <v>334</v>
      </c>
      <c r="N247" t="s">
        <v>90</v>
      </c>
      <c r="O247" s="19" t="s">
        <v>35</v>
      </c>
      <c r="P247" t="s">
        <v>869</v>
      </c>
      <c r="Q247"/>
      <c r="R247"/>
      <c r="S247"/>
      <c r="T247"/>
      <c r="U247"/>
      <c r="V247" t="s">
        <v>93</v>
      </c>
      <c r="W247" s="20">
        <v>1500000</v>
      </c>
      <c r="X247" s="20">
        <v>35250</v>
      </c>
      <c r="Y247" s="20">
        <v>29250</v>
      </c>
      <c r="Z247" s="20">
        <f t="shared" si="6"/>
        <v>64500</v>
      </c>
      <c r="AA247" s="20">
        <f t="shared" si="7"/>
        <v>4500</v>
      </c>
      <c r="AB247"/>
      <c r="AC247" s="21">
        <v>45627</v>
      </c>
      <c r="AD247" s="21">
        <v>45597</v>
      </c>
      <c r="AE247"/>
      <c r="AF247"/>
      <c r="AG247"/>
      <c r="AH247"/>
      <c r="AI247"/>
      <c r="AJ247" t="s">
        <v>382</v>
      </c>
      <c r="AK247" s="23">
        <v>202400000000184</v>
      </c>
      <c r="AL247" s="20"/>
      <c r="AM247"/>
      <c r="AN247" t="s">
        <v>1099</v>
      </c>
      <c r="AO247" t="s">
        <v>1100</v>
      </c>
      <c r="AP247" s="3">
        <f>VLOOKUP(E247, 'Tabela Auxiliar'!A:B, 2, FALSE)</f>
        <v>11</v>
      </c>
    </row>
    <row r="248" spans="1:42" ht="14.4" x14ac:dyDescent="0.3">
      <c r="A248">
        <v>416362</v>
      </c>
      <c r="B248"/>
      <c r="C248">
        <v>2024</v>
      </c>
      <c r="D248" s="27">
        <v>45612</v>
      </c>
      <c r="E248" t="s">
        <v>325</v>
      </c>
      <c r="F248" s="18">
        <v>1</v>
      </c>
      <c r="G248" t="s">
        <v>104</v>
      </c>
      <c r="H248"/>
      <c r="I248" t="s">
        <v>1101</v>
      </c>
      <c r="J248"/>
      <c r="K248" t="s">
        <v>334</v>
      </c>
      <c r="L248"/>
      <c r="M248" t="s">
        <v>334</v>
      </c>
      <c r="N248" t="s">
        <v>90</v>
      </c>
      <c r="O248" s="19" t="s">
        <v>35</v>
      </c>
      <c r="P248" t="s">
        <v>754</v>
      </c>
      <c r="Q248"/>
      <c r="R248"/>
      <c r="S248"/>
      <c r="T248"/>
      <c r="U248"/>
      <c r="V248" t="s">
        <v>93</v>
      </c>
      <c r="W248" s="20">
        <v>599900</v>
      </c>
      <c r="X248" s="20">
        <v>14097</v>
      </c>
      <c r="Y248" s="20">
        <v>11698.05</v>
      </c>
      <c r="Z248" s="20">
        <f t="shared" si="6"/>
        <v>25795.05</v>
      </c>
      <c r="AA248" s="20">
        <f t="shared" si="7"/>
        <v>1799.7</v>
      </c>
      <c r="AB248"/>
      <c r="AC248" s="21">
        <v>45597</v>
      </c>
      <c r="AD248" s="21">
        <v>45597</v>
      </c>
      <c r="AE248"/>
      <c r="AF248"/>
      <c r="AG248"/>
      <c r="AH248"/>
      <c r="AI248"/>
      <c r="AJ248" t="s">
        <v>382</v>
      </c>
      <c r="AK248" s="23">
        <v>202400000000175</v>
      </c>
      <c r="AL248" s="20"/>
      <c r="AM248"/>
      <c r="AN248" t="s">
        <v>1102</v>
      </c>
      <c r="AO248" t="s">
        <v>1103</v>
      </c>
      <c r="AP248" s="3">
        <f>VLOOKUP(E248, 'Tabela Auxiliar'!A:B, 2, FALSE)</f>
        <v>11</v>
      </c>
    </row>
    <row r="249" spans="1:42" ht="14.4" x14ac:dyDescent="0.3">
      <c r="A249">
        <v>415668</v>
      </c>
      <c r="B249"/>
      <c r="C249">
        <v>2024</v>
      </c>
      <c r="D249" s="27">
        <v>45614</v>
      </c>
      <c r="E249" t="s">
        <v>325</v>
      </c>
      <c r="F249" s="18">
        <v>1</v>
      </c>
      <c r="G249" t="s">
        <v>327</v>
      </c>
      <c r="H249"/>
      <c r="I249" t="s">
        <v>1104</v>
      </c>
      <c r="J249"/>
      <c r="K249" t="s">
        <v>1105</v>
      </c>
      <c r="L249"/>
      <c r="M249"/>
      <c r="N249" t="s">
        <v>34</v>
      </c>
      <c r="O249" s="19" t="s">
        <v>35</v>
      </c>
      <c r="P249"/>
      <c r="Q249"/>
      <c r="R249" t="s">
        <v>1106</v>
      </c>
      <c r="S249"/>
      <c r="T249"/>
      <c r="U249"/>
      <c r="V249" t="s">
        <v>94</v>
      </c>
      <c r="W249" s="20">
        <v>1330000</v>
      </c>
      <c r="X249" s="20">
        <v>45220</v>
      </c>
      <c r="Y249" s="20">
        <v>34580</v>
      </c>
      <c r="Z249" s="20">
        <f t="shared" si="6"/>
        <v>79800</v>
      </c>
      <c r="AA249" s="20">
        <f t="shared" si="7"/>
        <v>3990</v>
      </c>
      <c r="AB249"/>
      <c r="AC249" s="21">
        <v>45658</v>
      </c>
      <c r="AD249" s="21">
        <v>45627</v>
      </c>
      <c r="AE249"/>
      <c r="AF249"/>
      <c r="AG249"/>
      <c r="AH249"/>
      <c r="AI249"/>
      <c r="AJ249" t="s">
        <v>382</v>
      </c>
      <c r="AK249" s="23">
        <v>202500000000025</v>
      </c>
      <c r="AL249" s="20" t="s">
        <v>336</v>
      </c>
      <c r="AM249"/>
      <c r="AN249" t="s">
        <v>1107</v>
      </c>
      <c r="AO249" t="s">
        <v>1108</v>
      </c>
      <c r="AP249" s="3">
        <f>VLOOKUP(E249, 'Tabela Auxiliar'!A:B, 2, FALSE)</f>
        <v>11</v>
      </c>
    </row>
    <row r="250" spans="1:42" ht="14.4" x14ac:dyDescent="0.3">
      <c r="A250">
        <v>416849</v>
      </c>
      <c r="B250"/>
      <c r="C250">
        <v>2024</v>
      </c>
      <c r="D250" s="27">
        <v>45617</v>
      </c>
      <c r="E250" t="s">
        <v>325</v>
      </c>
      <c r="F250" s="18">
        <v>1</v>
      </c>
      <c r="G250" t="s">
        <v>364</v>
      </c>
      <c r="H250"/>
      <c r="I250" t="s">
        <v>442</v>
      </c>
      <c r="J250"/>
      <c r="K250" t="s">
        <v>1109</v>
      </c>
      <c r="L250"/>
      <c r="M250"/>
      <c r="N250" t="s">
        <v>34</v>
      </c>
      <c r="O250" s="19" t="s">
        <v>35</v>
      </c>
      <c r="P250"/>
      <c r="Q250"/>
      <c r="R250" t="s">
        <v>1110</v>
      </c>
      <c r="S250"/>
      <c r="T250"/>
      <c r="U250"/>
      <c r="V250" t="s">
        <v>93</v>
      </c>
      <c r="W250" s="20">
        <v>115000</v>
      </c>
      <c r="X250" s="20">
        <v>8250</v>
      </c>
      <c r="Y250" s="20">
        <v>6750</v>
      </c>
      <c r="Z250" s="20">
        <f t="shared" si="6"/>
        <v>15000</v>
      </c>
      <c r="AA250" s="20">
        <f t="shared" si="7"/>
        <v>345</v>
      </c>
      <c r="AB250"/>
      <c r="AC250" s="21">
        <v>45658</v>
      </c>
      <c r="AD250" s="21">
        <v>45627</v>
      </c>
      <c r="AE250"/>
      <c r="AF250"/>
      <c r="AG250"/>
      <c r="AH250"/>
      <c r="AI250"/>
      <c r="AJ250" t="s">
        <v>191</v>
      </c>
      <c r="AK250" s="23"/>
      <c r="AL250" s="20"/>
      <c r="AM250"/>
      <c r="AN250" t="s">
        <v>1111</v>
      </c>
      <c r="AO250" t="s">
        <v>1112</v>
      </c>
      <c r="AP250" s="3">
        <f>VLOOKUP(E250, 'Tabela Auxiliar'!A:B, 2, FALSE)</f>
        <v>11</v>
      </c>
    </row>
    <row r="251" spans="1:42" ht="14.4" x14ac:dyDescent="0.3">
      <c r="A251">
        <v>416028</v>
      </c>
      <c r="B251"/>
      <c r="C251">
        <v>2024</v>
      </c>
      <c r="D251" s="27">
        <v>45617</v>
      </c>
      <c r="E251" t="s">
        <v>325</v>
      </c>
      <c r="F251" s="18">
        <v>1</v>
      </c>
      <c r="G251" t="s">
        <v>259</v>
      </c>
      <c r="H251"/>
      <c r="I251" t="s">
        <v>1113</v>
      </c>
      <c r="J251"/>
      <c r="K251" t="s">
        <v>334</v>
      </c>
      <c r="L251"/>
      <c r="M251" t="s">
        <v>334</v>
      </c>
      <c r="N251" t="s">
        <v>90</v>
      </c>
      <c r="O251" s="19" t="s">
        <v>35</v>
      </c>
      <c r="P251" t="s">
        <v>198</v>
      </c>
      <c r="Q251"/>
      <c r="R251"/>
      <c r="S251"/>
      <c r="T251"/>
      <c r="U251"/>
      <c r="V251" t="s">
        <v>93</v>
      </c>
      <c r="W251" s="20">
        <v>633000</v>
      </c>
      <c r="X251" s="20">
        <v>16875</v>
      </c>
      <c r="Y251" s="20">
        <v>14876</v>
      </c>
      <c r="Z251" s="20">
        <f t="shared" si="6"/>
        <v>31751</v>
      </c>
      <c r="AA251" s="20">
        <f t="shared" si="7"/>
        <v>1899</v>
      </c>
      <c r="AB251"/>
      <c r="AC251" s="21">
        <v>45658</v>
      </c>
      <c r="AD251" s="21">
        <v>45627</v>
      </c>
      <c r="AE251"/>
      <c r="AF251"/>
      <c r="AG251"/>
      <c r="AH251"/>
      <c r="AI251"/>
      <c r="AJ251" t="s">
        <v>382</v>
      </c>
      <c r="AK251" s="23">
        <v>202500000000001</v>
      </c>
      <c r="AL251" s="20"/>
      <c r="AM251"/>
      <c r="AN251">
        <v>0</v>
      </c>
      <c r="AO251">
        <v>0</v>
      </c>
      <c r="AP251" s="3">
        <f>VLOOKUP(E251, 'Tabela Auxiliar'!A:B, 2, FALSE)</f>
        <v>11</v>
      </c>
    </row>
    <row r="252" spans="1:42" ht="14.4" x14ac:dyDescent="0.3">
      <c r="A252">
        <v>416708</v>
      </c>
      <c r="B252"/>
      <c r="C252">
        <v>2024</v>
      </c>
      <c r="D252" s="27">
        <v>45618</v>
      </c>
      <c r="E252" t="s">
        <v>325</v>
      </c>
      <c r="F252" s="18">
        <v>1</v>
      </c>
      <c r="G252" t="s">
        <v>1017</v>
      </c>
      <c r="H252"/>
      <c r="I252" t="s">
        <v>1017</v>
      </c>
      <c r="J252"/>
      <c r="K252" t="s">
        <v>1114</v>
      </c>
      <c r="L252"/>
      <c r="M252"/>
      <c r="N252" t="s">
        <v>34</v>
      </c>
      <c r="O252" s="19" t="s">
        <v>35</v>
      </c>
      <c r="P252"/>
      <c r="Q252"/>
      <c r="R252" t="s">
        <v>1115</v>
      </c>
      <c r="S252"/>
      <c r="T252"/>
      <c r="U252"/>
      <c r="V252" t="s">
        <v>94</v>
      </c>
      <c r="W252" s="20">
        <v>550000</v>
      </c>
      <c r="X252" s="20">
        <v>16800</v>
      </c>
      <c r="Y252" s="20">
        <v>13200</v>
      </c>
      <c r="Z252" s="20">
        <f t="shared" si="6"/>
        <v>30000</v>
      </c>
      <c r="AA252" s="20">
        <f t="shared" si="7"/>
        <v>1650</v>
      </c>
      <c r="AB252"/>
      <c r="AC252" s="21">
        <v>45658</v>
      </c>
      <c r="AD252" s="21">
        <v>45597</v>
      </c>
      <c r="AE252"/>
      <c r="AF252"/>
      <c r="AG252"/>
      <c r="AH252"/>
      <c r="AI252"/>
      <c r="AJ252" t="s">
        <v>191</v>
      </c>
      <c r="AK252" s="23"/>
      <c r="AL252" s="20" t="s">
        <v>336</v>
      </c>
      <c r="AM252"/>
      <c r="AN252" t="s">
        <v>1116</v>
      </c>
      <c r="AO252" t="s">
        <v>1117</v>
      </c>
      <c r="AP252" s="3">
        <f>VLOOKUP(E252, 'Tabela Auxiliar'!A:B, 2, FALSE)</f>
        <v>11</v>
      </c>
    </row>
    <row r="253" spans="1:42" ht="14.4" x14ac:dyDescent="0.3">
      <c r="A253">
        <v>417239</v>
      </c>
      <c r="B253"/>
      <c r="C253">
        <v>2024</v>
      </c>
      <c r="D253" s="27">
        <v>45619</v>
      </c>
      <c r="E253" t="s">
        <v>325</v>
      </c>
      <c r="F253" s="18">
        <v>1</v>
      </c>
      <c r="G253" t="s">
        <v>364</v>
      </c>
      <c r="H253"/>
      <c r="I253" t="s">
        <v>852</v>
      </c>
      <c r="J253"/>
      <c r="K253" t="s">
        <v>1118</v>
      </c>
      <c r="L253"/>
      <c r="M253"/>
      <c r="N253" t="s">
        <v>34</v>
      </c>
      <c r="O253" s="19" t="s">
        <v>35</v>
      </c>
      <c r="P253"/>
      <c r="Q253"/>
      <c r="R253" t="s">
        <v>1119</v>
      </c>
      <c r="S253"/>
      <c r="T253"/>
      <c r="U253"/>
      <c r="V253" t="s">
        <v>93</v>
      </c>
      <c r="W253" s="20">
        <v>155000</v>
      </c>
      <c r="X253" s="20">
        <v>5500</v>
      </c>
      <c r="Y253" s="20">
        <v>4500</v>
      </c>
      <c r="Z253" s="20">
        <f t="shared" si="6"/>
        <v>10000</v>
      </c>
      <c r="AA253" s="20">
        <f t="shared" si="7"/>
        <v>465</v>
      </c>
      <c r="AB253"/>
      <c r="AC253" s="20"/>
      <c r="AD253" s="21">
        <v>45627</v>
      </c>
      <c r="AE253"/>
      <c r="AF253"/>
      <c r="AG253"/>
      <c r="AH253"/>
      <c r="AI253"/>
      <c r="AJ253"/>
      <c r="AK253" s="23"/>
      <c r="AL253" s="20"/>
      <c r="AM253"/>
      <c r="AN253">
        <v>0</v>
      </c>
      <c r="AO253">
        <v>0</v>
      </c>
      <c r="AP253" s="3">
        <f>VLOOKUP(E253, 'Tabela Auxiliar'!A:B, 2, FALSE)</f>
        <v>11</v>
      </c>
    </row>
    <row r="254" spans="1:42" ht="14.4" x14ac:dyDescent="0.3">
      <c r="A254">
        <v>416583</v>
      </c>
      <c r="B254"/>
      <c r="C254">
        <v>2024</v>
      </c>
      <c r="D254" s="27">
        <v>45619</v>
      </c>
      <c r="E254" t="s">
        <v>325</v>
      </c>
      <c r="F254" s="18">
        <v>1</v>
      </c>
      <c r="G254" t="s">
        <v>107</v>
      </c>
      <c r="H254"/>
      <c r="I254" t="s">
        <v>71</v>
      </c>
      <c r="J254"/>
      <c r="K254" t="s">
        <v>83</v>
      </c>
      <c r="L254"/>
      <c r="M254"/>
      <c r="N254" t="s">
        <v>34</v>
      </c>
      <c r="O254" s="19" t="s">
        <v>35</v>
      </c>
      <c r="P254"/>
      <c r="Q254"/>
      <c r="R254" t="s">
        <v>1120</v>
      </c>
      <c r="S254"/>
      <c r="T254"/>
      <c r="U254"/>
      <c r="V254" t="s">
        <v>93</v>
      </c>
      <c r="W254" s="20">
        <v>680000</v>
      </c>
      <c r="X254" s="20">
        <v>18700</v>
      </c>
      <c r="Y254" s="20">
        <v>15300</v>
      </c>
      <c r="Z254" s="20">
        <f t="shared" si="6"/>
        <v>34000</v>
      </c>
      <c r="AA254" s="20">
        <f t="shared" si="7"/>
        <v>2040</v>
      </c>
      <c r="AB254"/>
      <c r="AC254" s="21">
        <v>45627</v>
      </c>
      <c r="AD254" s="21">
        <v>45627</v>
      </c>
      <c r="AE254"/>
      <c r="AF254"/>
      <c r="AG254"/>
      <c r="AH254"/>
      <c r="AI254"/>
      <c r="AJ254" t="s">
        <v>382</v>
      </c>
      <c r="AK254" s="23">
        <v>202400000000185</v>
      </c>
      <c r="AL254" s="20" t="s">
        <v>336</v>
      </c>
      <c r="AM254"/>
      <c r="AN254">
        <v>0</v>
      </c>
      <c r="AO254">
        <v>0</v>
      </c>
      <c r="AP254" s="3">
        <f>VLOOKUP(E254, 'Tabela Auxiliar'!A:B, 2, FALSE)</f>
        <v>11</v>
      </c>
    </row>
    <row r="255" spans="1:42" ht="14.4" x14ac:dyDescent="0.3">
      <c r="A255">
        <v>416977</v>
      </c>
      <c r="B255"/>
      <c r="C255">
        <v>2024</v>
      </c>
      <c r="D255" s="27">
        <v>45620</v>
      </c>
      <c r="E255" t="s">
        <v>325</v>
      </c>
      <c r="F255" s="18">
        <v>1</v>
      </c>
      <c r="G255" t="s">
        <v>327</v>
      </c>
      <c r="H255"/>
      <c r="I255" t="s">
        <v>1035</v>
      </c>
      <c r="J255"/>
      <c r="K255" t="s">
        <v>74</v>
      </c>
      <c r="L255"/>
      <c r="M255" t="s">
        <v>101</v>
      </c>
      <c r="N255" t="s">
        <v>34</v>
      </c>
      <c r="O255" s="19" t="s">
        <v>35</v>
      </c>
      <c r="P255"/>
      <c r="Q255"/>
      <c r="R255" t="s">
        <v>1121</v>
      </c>
      <c r="S255"/>
      <c r="T255"/>
      <c r="U255"/>
      <c r="V255" t="s">
        <v>94</v>
      </c>
      <c r="W255" s="20">
        <v>320000</v>
      </c>
      <c r="X255" s="20">
        <v>8960</v>
      </c>
      <c r="Y255" s="20">
        <v>7040</v>
      </c>
      <c r="Z255" s="20">
        <f t="shared" si="6"/>
        <v>16000</v>
      </c>
      <c r="AA255" s="20">
        <f t="shared" si="7"/>
        <v>960</v>
      </c>
      <c r="AB255"/>
      <c r="AC255" s="21">
        <v>45658</v>
      </c>
      <c r="AD255" s="21">
        <v>45627</v>
      </c>
      <c r="AE255"/>
      <c r="AF255"/>
      <c r="AG255"/>
      <c r="AH255"/>
      <c r="AI255"/>
      <c r="AJ255" t="s">
        <v>191</v>
      </c>
      <c r="AK255" s="23"/>
      <c r="AL255" s="20" t="s">
        <v>957</v>
      </c>
      <c r="AM255"/>
      <c r="AN255">
        <v>0</v>
      </c>
      <c r="AO255">
        <v>0</v>
      </c>
      <c r="AP255" s="3">
        <f>VLOOKUP(E255, 'Tabela Auxiliar'!A:B, 2, FALSE)</f>
        <v>11</v>
      </c>
    </row>
    <row r="256" spans="1:42" ht="14.4" x14ac:dyDescent="0.3">
      <c r="A256">
        <v>416960</v>
      </c>
      <c r="B256"/>
      <c r="C256">
        <v>2024</v>
      </c>
      <c r="D256" s="27">
        <v>45621</v>
      </c>
      <c r="E256" t="s">
        <v>325</v>
      </c>
      <c r="F256" s="18">
        <v>1</v>
      </c>
      <c r="G256" t="s">
        <v>106</v>
      </c>
      <c r="H256"/>
      <c r="I256" t="s">
        <v>579</v>
      </c>
      <c r="J256"/>
      <c r="K256" t="s">
        <v>602</v>
      </c>
      <c r="L256"/>
      <c r="M256" t="s">
        <v>100</v>
      </c>
      <c r="N256" t="s">
        <v>34</v>
      </c>
      <c r="O256" s="19" t="s">
        <v>35</v>
      </c>
      <c r="P256"/>
      <c r="Q256"/>
      <c r="R256" t="s">
        <v>1122</v>
      </c>
      <c r="S256"/>
      <c r="T256"/>
      <c r="U256"/>
      <c r="V256" t="s">
        <v>94</v>
      </c>
      <c r="W256" s="20">
        <v>570000</v>
      </c>
      <c r="X256" s="20">
        <v>15960</v>
      </c>
      <c r="Y256" s="20">
        <v>12540</v>
      </c>
      <c r="Z256" s="20">
        <f t="shared" si="6"/>
        <v>28500</v>
      </c>
      <c r="AA256" s="20">
        <f t="shared" si="7"/>
        <v>1710</v>
      </c>
      <c r="AB256"/>
      <c r="AC256" s="20"/>
      <c r="AD256" s="21">
        <v>45627</v>
      </c>
      <c r="AE256"/>
      <c r="AF256"/>
      <c r="AG256"/>
      <c r="AH256"/>
      <c r="AI256"/>
      <c r="AJ256"/>
      <c r="AK256" s="23"/>
      <c r="AL256" s="20"/>
      <c r="AM256"/>
      <c r="AN256">
        <v>0</v>
      </c>
      <c r="AO256">
        <v>0</v>
      </c>
      <c r="AP256" s="3">
        <f>VLOOKUP(E256, 'Tabela Auxiliar'!A:B, 2, FALSE)</f>
        <v>11</v>
      </c>
    </row>
    <row r="257" spans="1:42" ht="14.4" x14ac:dyDescent="0.3">
      <c r="A257">
        <v>412246</v>
      </c>
      <c r="B257"/>
      <c r="C257">
        <v>2024</v>
      </c>
      <c r="D257" s="27">
        <v>45621</v>
      </c>
      <c r="E257" t="s">
        <v>325</v>
      </c>
      <c r="F257" s="18">
        <v>1</v>
      </c>
      <c r="G257" t="s">
        <v>105</v>
      </c>
      <c r="H257"/>
      <c r="I257" t="s">
        <v>55</v>
      </c>
      <c r="J257"/>
      <c r="K257" t="s">
        <v>696</v>
      </c>
      <c r="L257"/>
      <c r="M257"/>
      <c r="N257" t="s">
        <v>34</v>
      </c>
      <c r="O257" s="19" t="s">
        <v>35</v>
      </c>
      <c r="P257"/>
      <c r="Q257"/>
      <c r="R257" t="s">
        <v>1123</v>
      </c>
      <c r="S257"/>
      <c r="T257"/>
      <c r="U257"/>
      <c r="V257" t="s">
        <v>93</v>
      </c>
      <c r="W257" s="20">
        <v>270000</v>
      </c>
      <c r="X257" s="20">
        <v>8250</v>
      </c>
      <c r="Y257" s="20">
        <v>6750</v>
      </c>
      <c r="Z257" s="20">
        <f t="shared" si="6"/>
        <v>15000</v>
      </c>
      <c r="AA257" s="20">
        <f t="shared" si="7"/>
        <v>810</v>
      </c>
      <c r="AB257"/>
      <c r="AC257" s="20"/>
      <c r="AD257" s="21">
        <v>45627</v>
      </c>
      <c r="AE257"/>
      <c r="AF257"/>
      <c r="AG257"/>
      <c r="AH257"/>
      <c r="AI257"/>
      <c r="AJ257"/>
      <c r="AK257" s="23"/>
      <c r="AL257" s="20"/>
      <c r="AM257"/>
      <c r="AN257">
        <v>0</v>
      </c>
      <c r="AO257">
        <v>0</v>
      </c>
      <c r="AP257" s="3">
        <f>VLOOKUP(E257, 'Tabela Auxiliar'!A:B, 2, FALSE)</f>
        <v>11</v>
      </c>
    </row>
    <row r="258" spans="1:42" ht="14.4" x14ac:dyDescent="0.3">
      <c r="A258">
        <v>416713</v>
      </c>
      <c r="B258"/>
      <c r="C258">
        <v>2024</v>
      </c>
      <c r="D258" s="27">
        <v>45622</v>
      </c>
      <c r="E258" t="s">
        <v>325</v>
      </c>
      <c r="F258" s="18">
        <v>1</v>
      </c>
      <c r="G258" t="s">
        <v>450</v>
      </c>
      <c r="H258"/>
      <c r="I258" t="s">
        <v>450</v>
      </c>
      <c r="J258"/>
      <c r="K258" t="s">
        <v>66</v>
      </c>
      <c r="L258"/>
      <c r="M258" t="s">
        <v>100</v>
      </c>
      <c r="N258" t="s">
        <v>34</v>
      </c>
      <c r="O258" s="19" t="s">
        <v>35</v>
      </c>
      <c r="P258"/>
      <c r="Q258"/>
      <c r="R258" t="s">
        <v>1124</v>
      </c>
      <c r="S258"/>
      <c r="T258"/>
      <c r="U258"/>
      <c r="V258" t="s">
        <v>94</v>
      </c>
      <c r="W258" s="20">
        <v>380000</v>
      </c>
      <c r="X258" s="20">
        <v>12920</v>
      </c>
      <c r="Y258" s="20">
        <v>9880</v>
      </c>
      <c r="Z258" s="20">
        <f t="shared" si="6"/>
        <v>22800</v>
      </c>
      <c r="AA258" s="20">
        <f t="shared" si="7"/>
        <v>1140</v>
      </c>
      <c r="AB258"/>
      <c r="AC258" s="20"/>
      <c r="AD258" s="21">
        <v>45627</v>
      </c>
      <c r="AE258"/>
      <c r="AF258"/>
      <c r="AG258"/>
      <c r="AH258"/>
      <c r="AI258"/>
      <c r="AJ258"/>
      <c r="AK258" s="23"/>
      <c r="AL258" s="20"/>
      <c r="AM258"/>
      <c r="AN258">
        <v>0</v>
      </c>
      <c r="AO258">
        <v>0</v>
      </c>
      <c r="AP258" s="3">
        <f>VLOOKUP(E258, 'Tabela Auxiliar'!A:B, 2, FALSE)</f>
        <v>11</v>
      </c>
    </row>
    <row r="259" spans="1:42" ht="14.4" x14ac:dyDescent="0.3">
      <c r="A259">
        <v>417333</v>
      </c>
      <c r="B259"/>
      <c r="C259">
        <v>2024</v>
      </c>
      <c r="D259" s="27">
        <v>45622</v>
      </c>
      <c r="E259" t="s">
        <v>325</v>
      </c>
      <c r="F259" s="18">
        <v>1</v>
      </c>
      <c r="G259" t="s">
        <v>103</v>
      </c>
      <c r="H259"/>
      <c r="I259" t="s">
        <v>936</v>
      </c>
      <c r="J259"/>
      <c r="K259" t="s">
        <v>351</v>
      </c>
      <c r="L259"/>
      <c r="M259" t="s">
        <v>100</v>
      </c>
      <c r="N259" t="s">
        <v>34</v>
      </c>
      <c r="O259" s="19" t="s">
        <v>35</v>
      </c>
      <c r="P259"/>
      <c r="Q259"/>
      <c r="R259" t="s">
        <v>1125</v>
      </c>
      <c r="S259"/>
      <c r="T259"/>
      <c r="U259"/>
      <c r="V259" t="s">
        <v>93</v>
      </c>
      <c r="W259" s="20">
        <v>380000</v>
      </c>
      <c r="X259" s="20">
        <v>10450</v>
      </c>
      <c r="Y259" s="20">
        <v>8550</v>
      </c>
      <c r="Z259" s="20">
        <f t="shared" ref="Z259:Z298" si="8">SUM(X259:Y259)</f>
        <v>19000</v>
      </c>
      <c r="AA259" s="20">
        <f t="shared" ref="AA259:AA298" si="9">W259*0.3%</f>
        <v>1140</v>
      </c>
      <c r="AB259"/>
      <c r="AC259" s="21">
        <v>45658</v>
      </c>
      <c r="AD259" s="21">
        <v>45627</v>
      </c>
      <c r="AE259"/>
      <c r="AF259"/>
      <c r="AG259"/>
      <c r="AH259"/>
      <c r="AI259"/>
      <c r="AJ259" t="s">
        <v>191</v>
      </c>
      <c r="AK259" s="23"/>
      <c r="AL259" s="20"/>
      <c r="AM259"/>
      <c r="AN259">
        <v>0</v>
      </c>
      <c r="AO259">
        <v>0</v>
      </c>
      <c r="AP259" s="3">
        <f>VLOOKUP(E259, 'Tabela Auxiliar'!A:B, 2, FALSE)</f>
        <v>11</v>
      </c>
    </row>
    <row r="260" spans="1:42" ht="14.4" x14ac:dyDescent="0.3">
      <c r="A260">
        <v>417330</v>
      </c>
      <c r="B260"/>
      <c r="C260">
        <v>2024</v>
      </c>
      <c r="D260" s="27">
        <v>45622</v>
      </c>
      <c r="E260" t="s">
        <v>325</v>
      </c>
      <c r="F260" s="18">
        <v>1</v>
      </c>
      <c r="G260" t="s">
        <v>107</v>
      </c>
      <c r="H260"/>
      <c r="I260" t="s">
        <v>82</v>
      </c>
      <c r="J260"/>
      <c r="K260" t="s">
        <v>50</v>
      </c>
      <c r="L260"/>
      <c r="M260" t="s">
        <v>103</v>
      </c>
      <c r="N260" t="s">
        <v>34</v>
      </c>
      <c r="O260" s="19" t="s">
        <v>35</v>
      </c>
      <c r="P260"/>
      <c r="Q260"/>
      <c r="R260" t="s">
        <v>1126</v>
      </c>
      <c r="S260"/>
      <c r="T260"/>
      <c r="U260"/>
      <c r="V260" t="s">
        <v>93</v>
      </c>
      <c r="W260" s="20">
        <v>370000</v>
      </c>
      <c r="X260" s="20">
        <v>12580</v>
      </c>
      <c r="Y260" s="20">
        <v>9620</v>
      </c>
      <c r="Z260" s="20">
        <f t="shared" si="8"/>
        <v>22200</v>
      </c>
      <c r="AA260" s="20">
        <f t="shared" si="9"/>
        <v>1110</v>
      </c>
      <c r="AB260"/>
      <c r="AC260" s="21">
        <v>45658</v>
      </c>
      <c r="AD260" s="21">
        <v>45627</v>
      </c>
      <c r="AE260"/>
      <c r="AF260"/>
      <c r="AG260"/>
      <c r="AH260"/>
      <c r="AI260"/>
      <c r="AJ260" t="s">
        <v>191</v>
      </c>
      <c r="AK260" s="23"/>
      <c r="AL260" s="20" t="s">
        <v>20</v>
      </c>
      <c r="AM260"/>
      <c r="AN260">
        <v>0</v>
      </c>
      <c r="AO260">
        <v>0</v>
      </c>
      <c r="AP260" s="3">
        <f>VLOOKUP(E260, 'Tabela Auxiliar'!A:B, 2, FALSE)</f>
        <v>11</v>
      </c>
    </row>
    <row r="261" spans="1:42" ht="14.4" x14ac:dyDescent="0.3">
      <c r="A261">
        <v>417454</v>
      </c>
      <c r="B261"/>
      <c r="C261">
        <v>2024</v>
      </c>
      <c r="D261" s="27">
        <v>45625</v>
      </c>
      <c r="E261" t="s">
        <v>325</v>
      </c>
      <c r="F261" s="18">
        <v>1</v>
      </c>
      <c r="G261" t="s">
        <v>106</v>
      </c>
      <c r="H261"/>
      <c r="I261" t="s">
        <v>272</v>
      </c>
      <c r="J261"/>
      <c r="K261" t="s">
        <v>272</v>
      </c>
      <c r="L261"/>
      <c r="M261" t="s">
        <v>106</v>
      </c>
      <c r="N261" t="s">
        <v>34</v>
      </c>
      <c r="O261" s="19" t="s">
        <v>35</v>
      </c>
      <c r="P261"/>
      <c r="Q261"/>
      <c r="R261" t="s">
        <v>1127</v>
      </c>
      <c r="S261"/>
      <c r="T261"/>
      <c r="U261"/>
      <c r="V261" t="s">
        <v>94</v>
      </c>
      <c r="W261" s="20">
        <v>350000</v>
      </c>
      <c r="X261" s="20">
        <v>9800</v>
      </c>
      <c r="Y261" s="20">
        <v>7700</v>
      </c>
      <c r="Z261" s="20">
        <f t="shared" si="8"/>
        <v>17500</v>
      </c>
      <c r="AA261" s="20">
        <f t="shared" si="9"/>
        <v>1050</v>
      </c>
      <c r="AB261"/>
      <c r="AC261" s="21">
        <v>45658</v>
      </c>
      <c r="AD261" s="21">
        <v>45717</v>
      </c>
      <c r="AE261"/>
      <c r="AF261"/>
      <c r="AG261"/>
      <c r="AH261"/>
      <c r="AI261"/>
      <c r="AJ261" t="s">
        <v>191</v>
      </c>
      <c r="AK261" s="23"/>
      <c r="AL261" s="20"/>
      <c r="AM261"/>
      <c r="AN261">
        <v>0</v>
      </c>
      <c r="AO261">
        <v>0</v>
      </c>
      <c r="AP261" s="3">
        <f>VLOOKUP(E261, 'Tabela Auxiliar'!A:B, 2, FALSE)</f>
        <v>11</v>
      </c>
    </row>
    <row r="262" spans="1:42" ht="14.4" x14ac:dyDescent="0.3">
      <c r="A262">
        <v>417699</v>
      </c>
      <c r="B262"/>
      <c r="C262">
        <v>2024</v>
      </c>
      <c r="D262" s="27">
        <v>45625</v>
      </c>
      <c r="E262" t="s">
        <v>325</v>
      </c>
      <c r="F262" s="18">
        <v>1</v>
      </c>
      <c r="G262" t="s">
        <v>107</v>
      </c>
      <c r="H262"/>
      <c r="I262" t="s">
        <v>667</v>
      </c>
      <c r="J262"/>
      <c r="K262" t="s">
        <v>50</v>
      </c>
      <c r="L262"/>
      <c r="M262" t="s">
        <v>103</v>
      </c>
      <c r="N262" t="s">
        <v>34</v>
      </c>
      <c r="O262" s="19" t="s">
        <v>35</v>
      </c>
      <c r="P262"/>
      <c r="Q262"/>
      <c r="R262" t="s">
        <v>1128</v>
      </c>
      <c r="S262"/>
      <c r="T262"/>
      <c r="U262"/>
      <c r="V262" t="s">
        <v>93</v>
      </c>
      <c r="W262" s="20">
        <v>340000</v>
      </c>
      <c r="X262" s="20">
        <v>9350</v>
      </c>
      <c r="Y262" s="20">
        <v>7650</v>
      </c>
      <c r="Z262" s="20">
        <f t="shared" si="8"/>
        <v>17000</v>
      </c>
      <c r="AA262" s="20">
        <f t="shared" si="9"/>
        <v>1020</v>
      </c>
      <c r="AB262"/>
      <c r="AC262" s="20"/>
      <c r="AD262" s="21">
        <v>45658</v>
      </c>
      <c r="AE262"/>
      <c r="AF262"/>
      <c r="AG262"/>
      <c r="AH262"/>
      <c r="AI262"/>
      <c r="AJ262"/>
      <c r="AK262" s="23"/>
      <c r="AL262" s="20"/>
      <c r="AM262"/>
      <c r="AN262">
        <v>0</v>
      </c>
      <c r="AO262">
        <v>0</v>
      </c>
      <c r="AP262" s="3">
        <f>VLOOKUP(E262, 'Tabela Auxiliar'!A:B, 2, FALSE)</f>
        <v>11</v>
      </c>
    </row>
    <row r="263" spans="1:42" ht="14.4" x14ac:dyDescent="0.3">
      <c r="A263">
        <v>417716</v>
      </c>
      <c r="B263"/>
      <c r="C263">
        <v>2024</v>
      </c>
      <c r="D263" s="27">
        <v>45626</v>
      </c>
      <c r="E263" t="s">
        <v>325</v>
      </c>
      <c r="F263" s="18">
        <v>1</v>
      </c>
      <c r="G263" t="s">
        <v>245</v>
      </c>
      <c r="H263"/>
      <c r="I263" t="s">
        <v>245</v>
      </c>
      <c r="J263"/>
      <c r="K263" t="s">
        <v>334</v>
      </c>
      <c r="L263"/>
      <c r="M263" t="s">
        <v>334</v>
      </c>
      <c r="N263" t="s">
        <v>90</v>
      </c>
      <c r="O263" s="19" t="s">
        <v>35</v>
      </c>
      <c r="P263" t="s">
        <v>198</v>
      </c>
      <c r="Q263"/>
      <c r="R263"/>
      <c r="S263"/>
      <c r="T263"/>
      <c r="U263"/>
      <c r="V263" t="s">
        <v>93</v>
      </c>
      <c r="W263" s="20">
        <v>1067000</v>
      </c>
      <c r="X263" s="20">
        <v>27074.5</v>
      </c>
      <c r="Y263" s="20">
        <v>25074.5</v>
      </c>
      <c r="Z263" s="20">
        <f t="shared" si="8"/>
        <v>52149</v>
      </c>
      <c r="AA263" s="20">
        <f t="shared" si="9"/>
        <v>3201</v>
      </c>
      <c r="AB263"/>
      <c r="AC263" s="20"/>
      <c r="AD263" s="21">
        <v>45627</v>
      </c>
      <c r="AE263"/>
      <c r="AF263"/>
      <c r="AG263"/>
      <c r="AH263"/>
      <c r="AI263"/>
      <c r="AJ263"/>
      <c r="AK263" s="23"/>
      <c r="AL263" s="20"/>
      <c r="AM263"/>
      <c r="AN263">
        <v>0</v>
      </c>
      <c r="AO263">
        <v>0</v>
      </c>
      <c r="AP263" s="3">
        <f>VLOOKUP(E263, 'Tabela Auxiliar'!A:B, 2, FALSE)</f>
        <v>11</v>
      </c>
    </row>
    <row r="264" spans="1:42" ht="14.4" x14ac:dyDescent="0.3">
      <c r="A264">
        <v>417508</v>
      </c>
      <c r="B264"/>
      <c r="C264">
        <v>2024</v>
      </c>
      <c r="D264" s="27">
        <v>45628</v>
      </c>
      <c r="E264" t="s">
        <v>326</v>
      </c>
      <c r="F264" s="18">
        <v>1</v>
      </c>
      <c r="G264" t="s">
        <v>99</v>
      </c>
      <c r="H264"/>
      <c r="I264" t="s">
        <v>52</v>
      </c>
      <c r="J264"/>
      <c r="K264" t="s">
        <v>87</v>
      </c>
      <c r="L264"/>
      <c r="M264" t="s">
        <v>105</v>
      </c>
      <c r="N264" t="s">
        <v>34</v>
      </c>
      <c r="O264" s="19" t="s">
        <v>35</v>
      </c>
      <c r="P264"/>
      <c r="Q264"/>
      <c r="R264" t="s">
        <v>1129</v>
      </c>
      <c r="S264"/>
      <c r="T264"/>
      <c r="U264"/>
      <c r="V264" t="s">
        <v>93</v>
      </c>
      <c r="W264" s="20">
        <v>240000</v>
      </c>
      <c r="X264" s="20">
        <v>8250</v>
      </c>
      <c r="Y264" s="20">
        <v>6750</v>
      </c>
      <c r="Z264" s="20">
        <f t="shared" si="8"/>
        <v>15000</v>
      </c>
      <c r="AA264" s="20">
        <f t="shared" si="9"/>
        <v>720</v>
      </c>
      <c r="AB264"/>
      <c r="AC264" s="21">
        <v>45658</v>
      </c>
      <c r="AD264" s="21">
        <v>45627</v>
      </c>
      <c r="AE264"/>
      <c r="AF264"/>
      <c r="AG264"/>
      <c r="AH264"/>
      <c r="AI264"/>
      <c r="AJ264" t="s">
        <v>191</v>
      </c>
      <c r="AK264" s="23"/>
      <c r="AL264" s="20"/>
      <c r="AM264"/>
      <c r="AN264">
        <v>0</v>
      </c>
      <c r="AO264">
        <v>0</v>
      </c>
      <c r="AP264" s="3">
        <f>VLOOKUP(E264, 'Tabela Auxiliar'!A:B, 2, FALSE)</f>
        <v>12</v>
      </c>
    </row>
    <row r="265" spans="1:42" ht="14.4" x14ac:dyDescent="0.3">
      <c r="A265">
        <v>417709</v>
      </c>
      <c r="B265"/>
      <c r="C265">
        <v>2024</v>
      </c>
      <c r="D265" s="27">
        <v>45628</v>
      </c>
      <c r="E265" t="s">
        <v>326</v>
      </c>
      <c r="F265" s="18">
        <v>1</v>
      </c>
      <c r="G265" t="s">
        <v>105</v>
      </c>
      <c r="H265"/>
      <c r="I265" t="s">
        <v>87</v>
      </c>
      <c r="J265"/>
      <c r="K265" t="s">
        <v>624</v>
      </c>
      <c r="L265"/>
      <c r="M265" t="s">
        <v>100</v>
      </c>
      <c r="N265" t="s">
        <v>34</v>
      </c>
      <c r="O265" s="19" t="s">
        <v>35</v>
      </c>
      <c r="P265"/>
      <c r="Q265"/>
      <c r="R265" t="s">
        <v>1130</v>
      </c>
      <c r="S265"/>
      <c r="T265"/>
      <c r="U265"/>
      <c r="V265" t="s">
        <v>93</v>
      </c>
      <c r="W265" s="20">
        <v>320000</v>
      </c>
      <c r="X265" s="20">
        <v>7960</v>
      </c>
      <c r="Y265" s="20">
        <v>7040</v>
      </c>
      <c r="Z265" s="20">
        <f t="shared" si="8"/>
        <v>15000</v>
      </c>
      <c r="AA265" s="20">
        <f t="shared" si="9"/>
        <v>960</v>
      </c>
      <c r="AB265"/>
      <c r="AC265" s="21">
        <v>45658</v>
      </c>
      <c r="AD265" s="21">
        <v>45627</v>
      </c>
      <c r="AE265"/>
      <c r="AF265"/>
      <c r="AG265"/>
      <c r="AH265"/>
      <c r="AI265"/>
      <c r="AJ265" t="s">
        <v>191</v>
      </c>
      <c r="AK265" s="23"/>
      <c r="AL265" s="20"/>
      <c r="AM265"/>
      <c r="AN265">
        <v>0</v>
      </c>
      <c r="AO265">
        <v>0</v>
      </c>
      <c r="AP265" s="3">
        <f>VLOOKUP(E265, 'Tabela Auxiliar'!A:B, 2, FALSE)</f>
        <v>12</v>
      </c>
    </row>
    <row r="266" spans="1:42" ht="14.4" x14ac:dyDescent="0.3">
      <c r="A266">
        <v>417390</v>
      </c>
      <c r="B266"/>
      <c r="C266">
        <v>2024</v>
      </c>
      <c r="D266" s="27">
        <v>45629</v>
      </c>
      <c r="E266" t="s">
        <v>326</v>
      </c>
      <c r="F266" s="18">
        <v>1</v>
      </c>
      <c r="G266" t="s">
        <v>104</v>
      </c>
      <c r="H266"/>
      <c r="I266" t="s">
        <v>293</v>
      </c>
      <c r="J266"/>
      <c r="K266" t="s">
        <v>538</v>
      </c>
      <c r="L266"/>
      <c r="M266" t="s">
        <v>106</v>
      </c>
      <c r="N266" t="s">
        <v>34</v>
      </c>
      <c r="O266" s="19" t="s">
        <v>35</v>
      </c>
      <c r="P266"/>
      <c r="Q266"/>
      <c r="R266" t="s">
        <v>1131</v>
      </c>
      <c r="S266"/>
      <c r="T266"/>
      <c r="U266"/>
      <c r="V266" t="s">
        <v>93</v>
      </c>
      <c r="W266" s="20">
        <v>215000</v>
      </c>
      <c r="X266" s="20">
        <v>8250</v>
      </c>
      <c r="Y266" s="20">
        <v>6750</v>
      </c>
      <c r="Z266" s="20">
        <f t="shared" si="8"/>
        <v>15000</v>
      </c>
      <c r="AA266" s="20">
        <f t="shared" si="9"/>
        <v>645</v>
      </c>
      <c r="AB266"/>
      <c r="AC266" s="20"/>
      <c r="AD266" s="21">
        <v>45658</v>
      </c>
      <c r="AE266"/>
      <c r="AF266"/>
      <c r="AG266"/>
      <c r="AH266"/>
      <c r="AI266"/>
      <c r="AJ266"/>
      <c r="AK266" s="23"/>
      <c r="AL266" s="20"/>
      <c r="AM266"/>
      <c r="AN266">
        <v>0</v>
      </c>
      <c r="AO266">
        <v>0</v>
      </c>
      <c r="AP266" s="3">
        <f>VLOOKUP(E266, 'Tabela Auxiliar'!A:B, 2, FALSE)</f>
        <v>12</v>
      </c>
    </row>
    <row r="267" spans="1:42" ht="14.4" x14ac:dyDescent="0.3">
      <c r="A267">
        <v>417910</v>
      </c>
      <c r="B267"/>
      <c r="C267">
        <v>2024</v>
      </c>
      <c r="D267" s="27">
        <v>45629</v>
      </c>
      <c r="E267" t="s">
        <v>326</v>
      </c>
      <c r="F267" s="18">
        <v>1</v>
      </c>
      <c r="G267" t="s">
        <v>105</v>
      </c>
      <c r="H267"/>
      <c r="I267" t="s">
        <v>55</v>
      </c>
      <c r="J267"/>
      <c r="K267" t="s">
        <v>747</v>
      </c>
      <c r="L267"/>
      <c r="M267" t="s">
        <v>259</v>
      </c>
      <c r="N267" t="s">
        <v>34</v>
      </c>
      <c r="O267" s="19" t="s">
        <v>35</v>
      </c>
      <c r="P267"/>
      <c r="Q267"/>
      <c r="R267" t="s">
        <v>1132</v>
      </c>
      <c r="S267"/>
      <c r="T267"/>
      <c r="U267"/>
      <c r="V267" t="s">
        <v>93</v>
      </c>
      <c r="W267" s="20">
        <v>315000</v>
      </c>
      <c r="X267" s="20">
        <v>8662.5</v>
      </c>
      <c r="Y267" s="20">
        <v>7087.5</v>
      </c>
      <c r="Z267" s="20">
        <f t="shared" si="8"/>
        <v>15750</v>
      </c>
      <c r="AA267" s="20">
        <f t="shared" si="9"/>
        <v>945</v>
      </c>
      <c r="AB267"/>
      <c r="AC267" s="21">
        <v>45658</v>
      </c>
      <c r="AD267" s="21">
        <v>45627</v>
      </c>
      <c r="AE267"/>
      <c r="AF267"/>
      <c r="AG267"/>
      <c r="AH267"/>
      <c r="AI267"/>
      <c r="AJ267" t="s">
        <v>382</v>
      </c>
      <c r="AK267" s="23">
        <v>202500000000026</v>
      </c>
      <c r="AL267" s="20"/>
      <c r="AM267"/>
      <c r="AN267">
        <v>0</v>
      </c>
      <c r="AO267">
        <v>0</v>
      </c>
      <c r="AP267" s="3">
        <f>VLOOKUP(E267, 'Tabela Auxiliar'!A:B, 2, FALSE)</f>
        <v>12</v>
      </c>
    </row>
    <row r="268" spans="1:42" ht="14.4" x14ac:dyDescent="0.3">
      <c r="A268">
        <v>417343</v>
      </c>
      <c r="B268"/>
      <c r="C268">
        <v>2024</v>
      </c>
      <c r="D268" s="27">
        <v>45630</v>
      </c>
      <c r="E268" t="s">
        <v>326</v>
      </c>
      <c r="F268" s="18">
        <v>1</v>
      </c>
      <c r="G268" t="s">
        <v>105</v>
      </c>
      <c r="H268"/>
      <c r="I268" t="s">
        <v>105</v>
      </c>
      <c r="J268"/>
      <c r="K268" t="s">
        <v>877</v>
      </c>
      <c r="L268"/>
      <c r="M268" t="s">
        <v>104</v>
      </c>
      <c r="N268" t="s">
        <v>34</v>
      </c>
      <c r="O268" s="19" t="s">
        <v>35</v>
      </c>
      <c r="P268"/>
      <c r="Q268"/>
      <c r="R268" t="s">
        <v>1133</v>
      </c>
      <c r="S268"/>
      <c r="T268"/>
      <c r="U268"/>
      <c r="V268" t="s">
        <v>93</v>
      </c>
      <c r="W268" s="20">
        <v>970000</v>
      </c>
      <c r="X268" s="20">
        <v>26675</v>
      </c>
      <c r="Y268" s="20">
        <v>21825</v>
      </c>
      <c r="Z268" s="20">
        <f t="shared" si="8"/>
        <v>48500</v>
      </c>
      <c r="AA268" s="20">
        <f t="shared" si="9"/>
        <v>2910</v>
      </c>
      <c r="AB268"/>
      <c r="AC268" s="21">
        <v>45627</v>
      </c>
      <c r="AD268" s="21">
        <v>45627</v>
      </c>
      <c r="AE268"/>
      <c r="AF268"/>
      <c r="AG268"/>
      <c r="AH268"/>
      <c r="AI268"/>
      <c r="AJ268" t="s">
        <v>382</v>
      </c>
      <c r="AK268" s="23">
        <v>202400000000199</v>
      </c>
      <c r="AL268" s="20" t="s">
        <v>20</v>
      </c>
      <c r="AM268"/>
      <c r="AN268">
        <v>0</v>
      </c>
      <c r="AO268">
        <v>0</v>
      </c>
      <c r="AP268" s="3">
        <f>VLOOKUP(E268, 'Tabela Auxiliar'!A:B, 2, FALSE)</f>
        <v>12</v>
      </c>
    </row>
    <row r="269" spans="1:42" ht="14.4" x14ac:dyDescent="0.3">
      <c r="A269">
        <v>418148</v>
      </c>
      <c r="B269"/>
      <c r="C269">
        <v>2024</v>
      </c>
      <c r="D269" s="27">
        <v>45631</v>
      </c>
      <c r="E269" t="s">
        <v>326</v>
      </c>
      <c r="F269" s="18">
        <v>1</v>
      </c>
      <c r="G269" t="s">
        <v>327</v>
      </c>
      <c r="H269"/>
      <c r="I269" t="s">
        <v>1035</v>
      </c>
      <c r="J269"/>
      <c r="K269" t="s">
        <v>791</v>
      </c>
      <c r="L269"/>
      <c r="M269" t="s">
        <v>99</v>
      </c>
      <c r="N269" t="s">
        <v>34</v>
      </c>
      <c r="O269" s="19" t="s">
        <v>35</v>
      </c>
      <c r="P269"/>
      <c r="Q269"/>
      <c r="R269" t="s">
        <v>1134</v>
      </c>
      <c r="S269"/>
      <c r="T269"/>
      <c r="U269"/>
      <c r="V269" t="s">
        <v>94</v>
      </c>
      <c r="W269" s="20">
        <v>450000</v>
      </c>
      <c r="X269" s="20">
        <v>12600</v>
      </c>
      <c r="Y269" s="20">
        <v>9900</v>
      </c>
      <c r="Z269" s="20">
        <f t="shared" si="8"/>
        <v>22500</v>
      </c>
      <c r="AA269" s="20">
        <f t="shared" si="9"/>
        <v>1350</v>
      </c>
      <c r="AB269"/>
      <c r="AC269" s="21">
        <v>45658</v>
      </c>
      <c r="AD269" s="21">
        <v>45627</v>
      </c>
      <c r="AE269"/>
      <c r="AF269"/>
      <c r="AG269"/>
      <c r="AH269"/>
      <c r="AI269"/>
      <c r="AJ269" t="s">
        <v>382</v>
      </c>
      <c r="AK269" s="23">
        <v>202500000000006</v>
      </c>
      <c r="AL269" s="20"/>
      <c r="AM269"/>
      <c r="AN269">
        <v>0</v>
      </c>
      <c r="AO269">
        <v>0</v>
      </c>
      <c r="AP269" s="3">
        <f>VLOOKUP(E269, 'Tabela Auxiliar'!A:B, 2, FALSE)</f>
        <v>12</v>
      </c>
    </row>
    <row r="270" spans="1:42" ht="14.4" x14ac:dyDescent="0.3">
      <c r="A270">
        <v>418114</v>
      </c>
      <c r="B270"/>
      <c r="C270">
        <v>2024</v>
      </c>
      <c r="D270" s="27">
        <v>45631</v>
      </c>
      <c r="E270" t="s">
        <v>326</v>
      </c>
      <c r="F270" s="18">
        <v>1</v>
      </c>
      <c r="G270" t="s">
        <v>259</v>
      </c>
      <c r="H270"/>
      <c r="I270" t="s">
        <v>1135</v>
      </c>
      <c r="J270"/>
      <c r="K270" t="s">
        <v>1136</v>
      </c>
      <c r="L270"/>
      <c r="M270" t="s">
        <v>364</v>
      </c>
      <c r="N270" t="s">
        <v>34</v>
      </c>
      <c r="O270" s="19" t="s">
        <v>35</v>
      </c>
      <c r="P270"/>
      <c r="Q270"/>
      <c r="R270" t="s">
        <v>1137</v>
      </c>
      <c r="S270"/>
      <c r="T270"/>
      <c r="U270"/>
      <c r="V270" t="s">
        <v>93</v>
      </c>
      <c r="W270" s="20">
        <v>388500</v>
      </c>
      <c r="X270" s="20">
        <v>11825</v>
      </c>
      <c r="Y270" s="20">
        <v>9675</v>
      </c>
      <c r="Z270" s="20">
        <f t="shared" si="8"/>
        <v>21500</v>
      </c>
      <c r="AA270" s="20">
        <f t="shared" si="9"/>
        <v>1165.5</v>
      </c>
      <c r="AB270"/>
      <c r="AC270" s="21">
        <v>45658</v>
      </c>
      <c r="AD270" s="21">
        <v>45627</v>
      </c>
      <c r="AE270"/>
      <c r="AF270"/>
      <c r="AG270"/>
      <c r="AH270"/>
      <c r="AI270"/>
      <c r="AJ270" t="s">
        <v>191</v>
      </c>
      <c r="AK270" s="23"/>
      <c r="AL270" s="20"/>
      <c r="AM270"/>
      <c r="AN270">
        <v>0</v>
      </c>
      <c r="AO270">
        <v>0</v>
      </c>
      <c r="AP270" s="3">
        <f>VLOOKUP(E270, 'Tabela Auxiliar'!A:B, 2, FALSE)</f>
        <v>12</v>
      </c>
    </row>
    <row r="271" spans="1:42" ht="14.4" x14ac:dyDescent="0.3">
      <c r="A271">
        <v>418065</v>
      </c>
      <c r="B271"/>
      <c r="C271">
        <v>2024</v>
      </c>
      <c r="D271" s="27">
        <v>45631</v>
      </c>
      <c r="E271" t="s">
        <v>326</v>
      </c>
      <c r="F271" s="18">
        <v>1</v>
      </c>
      <c r="G271" t="s">
        <v>327</v>
      </c>
      <c r="H271"/>
      <c r="I271" t="s">
        <v>1104</v>
      </c>
      <c r="J271"/>
      <c r="K271" t="s">
        <v>334</v>
      </c>
      <c r="L271"/>
      <c r="M271" t="s">
        <v>334</v>
      </c>
      <c r="N271" t="s">
        <v>90</v>
      </c>
      <c r="O271" s="19" t="s">
        <v>35</v>
      </c>
      <c r="P271" t="s">
        <v>929</v>
      </c>
      <c r="Q271"/>
      <c r="R271"/>
      <c r="S271"/>
      <c r="T271"/>
      <c r="U271"/>
      <c r="V271" t="s">
        <v>94</v>
      </c>
      <c r="W271" s="20">
        <v>609000</v>
      </c>
      <c r="X271" s="20">
        <v>14616</v>
      </c>
      <c r="Y271" s="20">
        <v>11571</v>
      </c>
      <c r="Z271" s="20">
        <f t="shared" si="8"/>
        <v>26187</v>
      </c>
      <c r="AA271" s="20">
        <f t="shared" si="9"/>
        <v>1827</v>
      </c>
      <c r="AB271"/>
      <c r="AC271" s="20"/>
      <c r="AD271" s="21">
        <v>45778</v>
      </c>
      <c r="AE271"/>
      <c r="AF271"/>
      <c r="AG271"/>
      <c r="AH271"/>
      <c r="AI271"/>
      <c r="AJ271"/>
      <c r="AK271" s="23"/>
      <c r="AL271" s="20"/>
      <c r="AM271"/>
      <c r="AN271">
        <v>0</v>
      </c>
      <c r="AO271">
        <v>0</v>
      </c>
      <c r="AP271" s="3">
        <f>VLOOKUP(E271, 'Tabela Auxiliar'!A:B, 2, FALSE)</f>
        <v>12</v>
      </c>
    </row>
    <row r="272" spans="1:42" ht="14.4" x14ac:dyDescent="0.3">
      <c r="A272">
        <v>417973</v>
      </c>
      <c r="B272"/>
      <c r="C272">
        <v>2024</v>
      </c>
      <c r="D272" s="27">
        <v>45631</v>
      </c>
      <c r="E272" t="s">
        <v>326</v>
      </c>
      <c r="F272" s="18">
        <v>1</v>
      </c>
      <c r="G272" t="s">
        <v>103</v>
      </c>
      <c r="H272"/>
      <c r="I272" t="s">
        <v>62</v>
      </c>
      <c r="J272"/>
      <c r="K272" t="s">
        <v>62</v>
      </c>
      <c r="L272"/>
      <c r="M272" t="s">
        <v>103</v>
      </c>
      <c r="N272" t="s">
        <v>34</v>
      </c>
      <c r="O272" s="19" t="s">
        <v>35</v>
      </c>
      <c r="P272"/>
      <c r="Q272"/>
      <c r="R272" t="s">
        <v>1138</v>
      </c>
      <c r="S272"/>
      <c r="T272"/>
      <c r="U272"/>
      <c r="V272" t="s">
        <v>93</v>
      </c>
      <c r="W272" s="20">
        <v>420000</v>
      </c>
      <c r="X272" s="20">
        <v>11550</v>
      </c>
      <c r="Y272" s="20">
        <v>9450</v>
      </c>
      <c r="Z272" s="20">
        <f t="shared" si="8"/>
        <v>21000</v>
      </c>
      <c r="AA272" s="20">
        <f t="shared" si="9"/>
        <v>1260</v>
      </c>
      <c r="AB272"/>
      <c r="AC272" s="21">
        <v>45658</v>
      </c>
      <c r="AD272" s="21">
        <v>45627</v>
      </c>
      <c r="AE272"/>
      <c r="AF272"/>
      <c r="AG272"/>
      <c r="AH272"/>
      <c r="AI272"/>
      <c r="AJ272" t="s">
        <v>191</v>
      </c>
      <c r="AK272" s="23"/>
      <c r="AL272" s="20" t="s">
        <v>20</v>
      </c>
      <c r="AM272"/>
      <c r="AN272">
        <v>0</v>
      </c>
      <c r="AO272">
        <v>0</v>
      </c>
      <c r="AP272" s="3">
        <f>VLOOKUP(E272, 'Tabela Auxiliar'!A:B, 2, FALSE)</f>
        <v>12</v>
      </c>
    </row>
    <row r="273" spans="1:42" ht="14.4" x14ac:dyDescent="0.3">
      <c r="A273">
        <v>418070</v>
      </c>
      <c r="B273"/>
      <c r="C273">
        <v>2024</v>
      </c>
      <c r="D273" s="27">
        <v>45632</v>
      </c>
      <c r="E273" t="s">
        <v>326</v>
      </c>
      <c r="F273" s="18">
        <v>1</v>
      </c>
      <c r="G273" t="s">
        <v>100</v>
      </c>
      <c r="H273"/>
      <c r="I273" t="s">
        <v>831</v>
      </c>
      <c r="J273"/>
      <c r="K273" t="s">
        <v>245</v>
      </c>
      <c r="L273"/>
      <c r="M273" t="s">
        <v>245</v>
      </c>
      <c r="N273" t="s">
        <v>34</v>
      </c>
      <c r="O273" s="19" t="s">
        <v>35</v>
      </c>
      <c r="P273"/>
      <c r="Q273"/>
      <c r="R273" t="s">
        <v>1139</v>
      </c>
      <c r="S273"/>
      <c r="T273"/>
      <c r="U273"/>
      <c r="V273" t="s">
        <v>93</v>
      </c>
      <c r="W273" s="20">
        <v>1150000</v>
      </c>
      <c r="X273" s="20">
        <v>30250</v>
      </c>
      <c r="Y273" s="20">
        <v>24750</v>
      </c>
      <c r="Z273" s="20">
        <f t="shared" si="8"/>
        <v>55000</v>
      </c>
      <c r="AA273" s="20">
        <f t="shared" si="9"/>
        <v>3450</v>
      </c>
      <c r="AB273"/>
      <c r="AC273" s="21">
        <v>45658</v>
      </c>
      <c r="AD273" s="21">
        <v>45627</v>
      </c>
      <c r="AE273"/>
      <c r="AF273"/>
      <c r="AG273"/>
      <c r="AH273"/>
      <c r="AI273"/>
      <c r="AJ273" t="s">
        <v>382</v>
      </c>
      <c r="AK273" s="23">
        <v>202500000000020</v>
      </c>
      <c r="AL273" s="20"/>
      <c r="AM273"/>
      <c r="AN273" t="s">
        <v>1140</v>
      </c>
      <c r="AO273" t="s">
        <v>1141</v>
      </c>
      <c r="AP273" s="3">
        <f>VLOOKUP(E273, 'Tabela Auxiliar'!A:B, 2, FALSE)</f>
        <v>12</v>
      </c>
    </row>
    <row r="274" spans="1:42" ht="14.4" x14ac:dyDescent="0.3">
      <c r="A274">
        <v>418230</v>
      </c>
      <c r="B274"/>
      <c r="C274">
        <v>2024</v>
      </c>
      <c r="D274" s="27">
        <v>45632</v>
      </c>
      <c r="E274" t="s">
        <v>326</v>
      </c>
      <c r="F274" s="18">
        <v>1</v>
      </c>
      <c r="G274" t="s">
        <v>327</v>
      </c>
      <c r="H274"/>
      <c r="I274" t="s">
        <v>426</v>
      </c>
      <c r="J274"/>
      <c r="K274" t="s">
        <v>51</v>
      </c>
      <c r="L274"/>
      <c r="M274" t="s">
        <v>51</v>
      </c>
      <c r="N274" t="s">
        <v>34</v>
      </c>
      <c r="O274" s="19" t="s">
        <v>35</v>
      </c>
      <c r="P274"/>
      <c r="Q274"/>
      <c r="R274" t="s">
        <v>1142</v>
      </c>
      <c r="S274"/>
      <c r="T274"/>
      <c r="U274"/>
      <c r="V274" t="s">
        <v>94</v>
      </c>
      <c r="W274" s="20">
        <v>435000</v>
      </c>
      <c r="X274" s="20">
        <v>10430</v>
      </c>
      <c r="Y274" s="20">
        <v>9570</v>
      </c>
      <c r="Z274" s="20">
        <f t="shared" si="8"/>
        <v>20000</v>
      </c>
      <c r="AA274" s="20">
        <f t="shared" si="9"/>
        <v>1305</v>
      </c>
      <c r="AB274"/>
      <c r="AC274" s="21">
        <v>45658</v>
      </c>
      <c r="AD274" s="21">
        <v>45627</v>
      </c>
      <c r="AE274"/>
      <c r="AF274"/>
      <c r="AG274"/>
      <c r="AH274"/>
      <c r="AI274"/>
      <c r="AJ274" t="s">
        <v>191</v>
      </c>
      <c r="AK274" s="23"/>
      <c r="AL274" s="20" t="s">
        <v>336</v>
      </c>
      <c r="AM274"/>
      <c r="AN274">
        <v>0</v>
      </c>
      <c r="AO274">
        <v>0</v>
      </c>
      <c r="AP274" s="3">
        <f>VLOOKUP(E274, 'Tabela Auxiliar'!A:B, 2, FALSE)</f>
        <v>12</v>
      </c>
    </row>
    <row r="275" spans="1:42" ht="14.4" x14ac:dyDescent="0.3">
      <c r="A275">
        <v>417522</v>
      </c>
      <c r="B275"/>
      <c r="C275">
        <v>2024</v>
      </c>
      <c r="D275" s="27">
        <v>45635</v>
      </c>
      <c r="E275" t="s">
        <v>326</v>
      </c>
      <c r="F275" s="18">
        <v>1</v>
      </c>
      <c r="G275" t="s">
        <v>105</v>
      </c>
      <c r="H275"/>
      <c r="I275" t="s">
        <v>105</v>
      </c>
      <c r="J275"/>
      <c r="K275" t="s">
        <v>334</v>
      </c>
      <c r="L275"/>
      <c r="M275" t="s">
        <v>334</v>
      </c>
      <c r="N275" t="s">
        <v>90</v>
      </c>
      <c r="O275" s="19" t="s">
        <v>35</v>
      </c>
      <c r="P275" t="s">
        <v>516</v>
      </c>
      <c r="Q275"/>
      <c r="R275"/>
      <c r="S275"/>
      <c r="T275"/>
      <c r="U275"/>
      <c r="V275" t="s">
        <v>93</v>
      </c>
      <c r="W275" s="20">
        <v>537000</v>
      </c>
      <c r="X275" s="20">
        <v>12619.5</v>
      </c>
      <c r="Y275" s="20">
        <v>10471.5</v>
      </c>
      <c r="Z275" s="20">
        <f t="shared" si="8"/>
        <v>23091</v>
      </c>
      <c r="AA275" s="20">
        <f t="shared" si="9"/>
        <v>1611</v>
      </c>
      <c r="AB275"/>
      <c r="AC275" s="21">
        <v>45627</v>
      </c>
      <c r="AD275" s="21">
        <v>45627</v>
      </c>
      <c r="AE275"/>
      <c r="AF275"/>
      <c r="AG275"/>
      <c r="AH275"/>
      <c r="AI275"/>
      <c r="AJ275" t="s">
        <v>382</v>
      </c>
      <c r="AK275" s="23">
        <v>202400000000187</v>
      </c>
      <c r="AL275" s="20"/>
      <c r="AM275"/>
      <c r="AN275">
        <v>0</v>
      </c>
      <c r="AO275">
        <v>0</v>
      </c>
      <c r="AP275" s="3">
        <f>VLOOKUP(E275, 'Tabela Auxiliar'!A:B, 2, FALSE)</f>
        <v>12</v>
      </c>
    </row>
    <row r="276" spans="1:42" ht="14.4" x14ac:dyDescent="0.3">
      <c r="A276">
        <v>418169</v>
      </c>
      <c r="B276"/>
      <c r="C276">
        <v>2024</v>
      </c>
      <c r="D276" s="27">
        <v>45635</v>
      </c>
      <c r="E276" t="s">
        <v>326</v>
      </c>
      <c r="F276" s="18">
        <v>1</v>
      </c>
      <c r="G276" t="s">
        <v>259</v>
      </c>
      <c r="H276"/>
      <c r="I276" t="s">
        <v>717</v>
      </c>
      <c r="J276"/>
      <c r="K276" t="s">
        <v>334</v>
      </c>
      <c r="L276"/>
      <c r="M276" t="s">
        <v>334</v>
      </c>
      <c r="N276" t="s">
        <v>90</v>
      </c>
      <c r="O276" s="19" t="s">
        <v>35</v>
      </c>
      <c r="P276" t="s">
        <v>1143</v>
      </c>
      <c r="Q276"/>
      <c r="R276"/>
      <c r="S276"/>
      <c r="T276"/>
      <c r="U276"/>
      <c r="V276" t="s">
        <v>93</v>
      </c>
      <c r="W276" s="20">
        <v>409900</v>
      </c>
      <c r="X276" s="20">
        <v>9632.65</v>
      </c>
      <c r="Y276" s="20">
        <v>7993.05</v>
      </c>
      <c r="Z276" s="20">
        <f t="shared" si="8"/>
        <v>17625.7</v>
      </c>
      <c r="AA276" s="20">
        <f t="shared" si="9"/>
        <v>1229.7</v>
      </c>
      <c r="AB276"/>
      <c r="AC276" s="21">
        <v>45627</v>
      </c>
      <c r="AD276" s="21">
        <v>45627</v>
      </c>
      <c r="AE276"/>
      <c r="AF276"/>
      <c r="AG276"/>
      <c r="AH276"/>
      <c r="AI276"/>
      <c r="AJ276" t="s">
        <v>382</v>
      </c>
      <c r="AK276" s="23">
        <v>202400000000182</v>
      </c>
      <c r="AL276" s="20"/>
      <c r="AM276"/>
      <c r="AN276">
        <v>0</v>
      </c>
      <c r="AO276">
        <v>0</v>
      </c>
      <c r="AP276" s="3">
        <f>VLOOKUP(E276, 'Tabela Auxiliar'!A:B, 2, FALSE)</f>
        <v>12</v>
      </c>
    </row>
    <row r="277" spans="1:42" ht="14.4" x14ac:dyDescent="0.3">
      <c r="A277">
        <v>418167</v>
      </c>
      <c r="B277"/>
      <c r="C277">
        <v>2024</v>
      </c>
      <c r="D277" s="27">
        <v>45636</v>
      </c>
      <c r="E277" t="s">
        <v>326</v>
      </c>
      <c r="F277" s="18">
        <v>1</v>
      </c>
      <c r="G277" t="s">
        <v>327</v>
      </c>
      <c r="H277"/>
      <c r="I277" t="s">
        <v>1035</v>
      </c>
      <c r="J277"/>
      <c r="K277" t="s">
        <v>791</v>
      </c>
      <c r="L277"/>
      <c r="M277" t="s">
        <v>99</v>
      </c>
      <c r="N277" t="s">
        <v>34</v>
      </c>
      <c r="O277" s="19" t="s">
        <v>35</v>
      </c>
      <c r="P277"/>
      <c r="Q277"/>
      <c r="R277" t="s">
        <v>1144</v>
      </c>
      <c r="S277"/>
      <c r="T277"/>
      <c r="U277"/>
      <c r="V277" t="s">
        <v>94</v>
      </c>
      <c r="W277" s="20">
        <v>472500</v>
      </c>
      <c r="X277" s="20">
        <v>13230</v>
      </c>
      <c r="Y277" s="20">
        <v>10395</v>
      </c>
      <c r="Z277" s="20">
        <f t="shared" si="8"/>
        <v>23625</v>
      </c>
      <c r="AA277" s="20">
        <f t="shared" si="9"/>
        <v>1417.5</v>
      </c>
      <c r="AB277"/>
      <c r="AC277" s="21">
        <v>45658</v>
      </c>
      <c r="AD277" s="21">
        <v>45627</v>
      </c>
      <c r="AE277"/>
      <c r="AF277"/>
      <c r="AG277"/>
      <c r="AH277"/>
      <c r="AI277"/>
      <c r="AJ277" t="s">
        <v>382</v>
      </c>
      <c r="AK277" s="23">
        <v>202500000000007</v>
      </c>
      <c r="AL277" s="20"/>
      <c r="AM277"/>
      <c r="AN277">
        <v>0</v>
      </c>
      <c r="AO277">
        <v>0</v>
      </c>
      <c r="AP277" s="3">
        <f>VLOOKUP(E277, 'Tabela Auxiliar'!A:B, 2, FALSE)</f>
        <v>12</v>
      </c>
    </row>
    <row r="278" spans="1:42" ht="14.4" x14ac:dyDescent="0.3">
      <c r="A278">
        <v>418458</v>
      </c>
      <c r="B278"/>
      <c r="C278">
        <v>2024</v>
      </c>
      <c r="D278" s="27">
        <v>45636</v>
      </c>
      <c r="E278" t="s">
        <v>326</v>
      </c>
      <c r="F278" s="18">
        <v>1</v>
      </c>
      <c r="G278" t="s">
        <v>102</v>
      </c>
      <c r="H278"/>
      <c r="I278" t="s">
        <v>102</v>
      </c>
      <c r="J278"/>
      <c r="K278" t="s">
        <v>334</v>
      </c>
      <c r="L278"/>
      <c r="M278" t="s">
        <v>334</v>
      </c>
      <c r="N278" t="s">
        <v>90</v>
      </c>
      <c r="O278" s="19" t="s">
        <v>35</v>
      </c>
      <c r="P278" t="s">
        <v>1145</v>
      </c>
      <c r="Q278"/>
      <c r="R278"/>
      <c r="S278"/>
      <c r="T278"/>
      <c r="U278"/>
      <c r="V278" t="s">
        <v>94</v>
      </c>
      <c r="W278" s="20">
        <v>2750000</v>
      </c>
      <c r="X278" s="20">
        <v>44000</v>
      </c>
      <c r="Y278" s="20">
        <v>52250</v>
      </c>
      <c r="Z278" s="20">
        <f t="shared" si="8"/>
        <v>96250</v>
      </c>
      <c r="AA278" s="20">
        <f t="shared" si="9"/>
        <v>8250</v>
      </c>
      <c r="AB278"/>
      <c r="AC278" s="21">
        <v>45627</v>
      </c>
      <c r="AD278" s="21">
        <v>45627</v>
      </c>
      <c r="AE278"/>
      <c r="AF278"/>
      <c r="AG278"/>
      <c r="AH278"/>
      <c r="AI278"/>
      <c r="AJ278" t="s">
        <v>382</v>
      </c>
      <c r="AK278" s="23">
        <v>202400000000179</v>
      </c>
      <c r="AL278" s="20"/>
      <c r="AM278"/>
      <c r="AN278">
        <v>0</v>
      </c>
      <c r="AO278">
        <v>0</v>
      </c>
      <c r="AP278" s="3">
        <f>VLOOKUP(E278, 'Tabela Auxiliar'!A:B, 2, FALSE)</f>
        <v>12</v>
      </c>
    </row>
    <row r="279" spans="1:42" ht="14.4" x14ac:dyDescent="0.3">
      <c r="A279">
        <v>418835</v>
      </c>
      <c r="B279"/>
      <c r="C279">
        <v>2024</v>
      </c>
      <c r="D279" s="27">
        <v>45636</v>
      </c>
      <c r="E279" t="s">
        <v>326</v>
      </c>
      <c r="F279" s="18">
        <v>1</v>
      </c>
      <c r="G279" t="s">
        <v>104</v>
      </c>
      <c r="H279"/>
      <c r="I279" t="s">
        <v>877</v>
      </c>
      <c r="J279"/>
      <c r="K279" t="s">
        <v>1033</v>
      </c>
      <c r="L279"/>
      <c r="M279" t="s">
        <v>364</v>
      </c>
      <c r="N279" t="s">
        <v>34</v>
      </c>
      <c r="O279" s="19" t="s">
        <v>35</v>
      </c>
      <c r="P279"/>
      <c r="Q279"/>
      <c r="R279" t="s">
        <v>1146</v>
      </c>
      <c r="S279"/>
      <c r="T279"/>
      <c r="U279"/>
      <c r="V279" t="s">
        <v>93</v>
      </c>
      <c r="W279" s="20">
        <v>1140000</v>
      </c>
      <c r="X279" s="20">
        <v>18810</v>
      </c>
      <c r="Y279" s="20">
        <v>15390</v>
      </c>
      <c r="Z279" s="20">
        <f t="shared" si="8"/>
        <v>34200</v>
      </c>
      <c r="AA279" s="20">
        <f t="shared" si="9"/>
        <v>3420</v>
      </c>
      <c r="AB279"/>
      <c r="AC279" s="21">
        <v>45658</v>
      </c>
      <c r="AD279" s="21">
        <v>45658</v>
      </c>
      <c r="AE279"/>
      <c r="AF279"/>
      <c r="AG279"/>
      <c r="AH279"/>
      <c r="AI279"/>
      <c r="AJ279" t="s">
        <v>382</v>
      </c>
      <c r="AK279" s="23" t="s">
        <v>1147</v>
      </c>
      <c r="AL279" s="20" t="s">
        <v>20</v>
      </c>
      <c r="AM279"/>
      <c r="AN279">
        <v>0</v>
      </c>
      <c r="AO279">
        <v>0</v>
      </c>
      <c r="AP279" s="3">
        <f>VLOOKUP(E279, 'Tabela Auxiliar'!A:B, 2, FALSE)</f>
        <v>12</v>
      </c>
    </row>
    <row r="280" spans="1:42" ht="14.4" x14ac:dyDescent="0.3">
      <c r="A280">
        <v>418842</v>
      </c>
      <c r="B280"/>
      <c r="C280">
        <v>2024</v>
      </c>
      <c r="D280" s="27">
        <v>45636</v>
      </c>
      <c r="E280" t="s">
        <v>326</v>
      </c>
      <c r="F280" s="18">
        <v>1</v>
      </c>
      <c r="G280" t="s">
        <v>364</v>
      </c>
      <c r="H280"/>
      <c r="I280" t="s">
        <v>442</v>
      </c>
      <c r="J280"/>
      <c r="K280" t="s">
        <v>65</v>
      </c>
      <c r="L280"/>
      <c r="M280" t="s">
        <v>107</v>
      </c>
      <c r="N280" t="s">
        <v>34</v>
      </c>
      <c r="O280" s="19" t="s">
        <v>35</v>
      </c>
      <c r="P280"/>
      <c r="Q280"/>
      <c r="R280" t="s">
        <v>1148</v>
      </c>
      <c r="S280"/>
      <c r="T280"/>
      <c r="U280"/>
      <c r="V280" t="s">
        <v>93</v>
      </c>
      <c r="W280" s="20">
        <v>160000</v>
      </c>
      <c r="X280" s="20">
        <v>8250</v>
      </c>
      <c r="Y280" s="20">
        <v>6750</v>
      </c>
      <c r="Z280" s="20">
        <f t="shared" si="8"/>
        <v>15000</v>
      </c>
      <c r="AA280" s="20">
        <f t="shared" si="9"/>
        <v>480</v>
      </c>
      <c r="AB280"/>
      <c r="AC280" s="21">
        <v>45658</v>
      </c>
      <c r="AD280" s="21">
        <v>45627</v>
      </c>
      <c r="AE280"/>
      <c r="AF280"/>
      <c r="AG280"/>
      <c r="AH280"/>
      <c r="AI280"/>
      <c r="AJ280" t="s">
        <v>191</v>
      </c>
      <c r="AK280" s="23"/>
      <c r="AL280" s="20"/>
      <c r="AM280"/>
      <c r="AN280">
        <v>0</v>
      </c>
      <c r="AO280">
        <v>0</v>
      </c>
      <c r="AP280" s="3">
        <f>VLOOKUP(E280, 'Tabela Auxiliar'!A:B, 2, FALSE)</f>
        <v>12</v>
      </c>
    </row>
    <row r="281" spans="1:42" ht="14.4" x14ac:dyDescent="0.3">
      <c r="A281">
        <v>418844</v>
      </c>
      <c r="B281"/>
      <c r="C281">
        <v>2024</v>
      </c>
      <c r="D281" s="34">
        <v>45639</v>
      </c>
      <c r="E281" t="s">
        <v>326</v>
      </c>
      <c r="F281" s="30">
        <v>0.5</v>
      </c>
      <c r="G281" t="s">
        <v>100</v>
      </c>
      <c r="H281"/>
      <c r="I281" t="s">
        <v>279</v>
      </c>
      <c r="J281"/>
      <c r="K281" t="s">
        <v>624</v>
      </c>
      <c r="L281"/>
      <c r="M281" t="s">
        <v>100</v>
      </c>
      <c r="N281" t="s">
        <v>34</v>
      </c>
      <c r="O281" s="19" t="s">
        <v>35</v>
      </c>
      <c r="P281"/>
      <c r="Q281"/>
      <c r="R281" t="s">
        <v>1149</v>
      </c>
      <c r="S281"/>
      <c r="T281"/>
      <c r="U281"/>
      <c r="V281" t="s">
        <v>93</v>
      </c>
      <c r="W281" s="20">
        <v>875000</v>
      </c>
      <c r="X281" s="20">
        <v>48125</v>
      </c>
      <c r="Y281" s="20">
        <v>39375</v>
      </c>
      <c r="Z281" s="20">
        <f t="shared" si="8"/>
        <v>87500</v>
      </c>
      <c r="AA281" s="20">
        <f t="shared" si="9"/>
        <v>2625</v>
      </c>
      <c r="AB281"/>
      <c r="AC281" s="21">
        <v>45658</v>
      </c>
      <c r="AD281" s="21">
        <v>45627</v>
      </c>
      <c r="AE281"/>
      <c r="AF281"/>
      <c r="AG281"/>
      <c r="AH281"/>
      <c r="AI281"/>
      <c r="AJ281" t="s">
        <v>382</v>
      </c>
      <c r="AK281" s="23">
        <v>202500000000018</v>
      </c>
      <c r="AL281" s="20"/>
      <c r="AM281"/>
      <c r="AN281" t="s">
        <v>1150</v>
      </c>
      <c r="AO281" t="s">
        <v>1151</v>
      </c>
      <c r="AP281" s="3">
        <f>VLOOKUP(E281, 'Tabela Auxiliar'!A:B, 2, FALSE)</f>
        <v>12</v>
      </c>
    </row>
    <row r="282" spans="1:42" ht="14.4" x14ac:dyDescent="0.3">
      <c r="A282">
        <v>418844</v>
      </c>
      <c r="B282"/>
      <c r="C282">
        <v>2024</v>
      </c>
      <c r="D282" s="34">
        <v>45639</v>
      </c>
      <c r="E282" t="s">
        <v>326</v>
      </c>
      <c r="F282" s="30">
        <v>0.5</v>
      </c>
      <c r="G282" t="s">
        <v>107</v>
      </c>
      <c r="H282"/>
      <c r="I282" t="s">
        <v>69</v>
      </c>
      <c r="J282"/>
      <c r="K282" t="s">
        <v>624</v>
      </c>
      <c r="L282"/>
      <c r="M282" t="s">
        <v>100</v>
      </c>
      <c r="N282" t="s">
        <v>34</v>
      </c>
      <c r="O282" s="19" t="s">
        <v>35</v>
      </c>
      <c r="P282"/>
      <c r="Q282"/>
      <c r="R282"/>
      <c r="S282"/>
      <c r="T282"/>
      <c r="U282"/>
      <c r="V282" t="s">
        <v>93</v>
      </c>
      <c r="W282" s="20">
        <v>875000</v>
      </c>
      <c r="X282" s="20"/>
      <c r="Y282" s="20"/>
      <c r="Z282" s="20">
        <f t="shared" si="8"/>
        <v>0</v>
      </c>
      <c r="AA282" s="20">
        <f t="shared" si="9"/>
        <v>2625</v>
      </c>
      <c r="AB282"/>
      <c r="AC282" s="20"/>
      <c r="AD282" s="20"/>
      <c r="AE282"/>
      <c r="AF282"/>
      <c r="AG282"/>
      <c r="AH282"/>
      <c r="AI282"/>
      <c r="AJ282"/>
      <c r="AK282" s="23"/>
      <c r="AL282" s="20"/>
      <c r="AM282"/>
      <c r="AN282" t="s">
        <v>1150</v>
      </c>
      <c r="AO282" t="s">
        <v>1151</v>
      </c>
      <c r="AP282" s="3">
        <f>VLOOKUP(E282, 'Tabela Auxiliar'!A:B, 2, FALSE)</f>
        <v>12</v>
      </c>
    </row>
    <row r="283" spans="1:42" ht="14.4" x14ac:dyDescent="0.3">
      <c r="A283">
        <v>418958</v>
      </c>
      <c r="B283"/>
      <c r="C283">
        <v>2024</v>
      </c>
      <c r="D283" s="27">
        <v>45642</v>
      </c>
      <c r="E283" t="s">
        <v>326</v>
      </c>
      <c r="F283" s="18">
        <v>1</v>
      </c>
      <c r="G283" t="s">
        <v>99</v>
      </c>
      <c r="H283"/>
      <c r="I283" t="s">
        <v>52</v>
      </c>
      <c r="J283"/>
      <c r="K283" t="s">
        <v>334</v>
      </c>
      <c r="L283"/>
      <c r="M283" t="s">
        <v>334</v>
      </c>
      <c r="N283" t="s">
        <v>90</v>
      </c>
      <c r="O283" s="19" t="s">
        <v>35</v>
      </c>
      <c r="P283" t="s">
        <v>200</v>
      </c>
      <c r="Q283"/>
      <c r="R283"/>
      <c r="S283"/>
      <c r="T283"/>
      <c r="U283"/>
      <c r="V283" t="s">
        <v>93</v>
      </c>
      <c r="W283" s="20">
        <v>1035536</v>
      </c>
      <c r="X283" s="20">
        <v>16050.81</v>
      </c>
      <c r="Y283" s="20">
        <v>15015.27</v>
      </c>
      <c r="Z283" s="20">
        <f t="shared" si="8"/>
        <v>31066.080000000002</v>
      </c>
      <c r="AA283" s="20">
        <f t="shared" si="9"/>
        <v>3106.6080000000002</v>
      </c>
      <c r="AB283"/>
      <c r="AC283" s="20"/>
      <c r="AD283" s="21">
        <v>45627</v>
      </c>
      <c r="AE283"/>
      <c r="AF283"/>
      <c r="AG283"/>
      <c r="AH283"/>
      <c r="AI283"/>
      <c r="AJ283"/>
      <c r="AK283" s="23"/>
      <c r="AL283" s="20"/>
      <c r="AM283"/>
      <c r="AN283">
        <v>0</v>
      </c>
      <c r="AO283">
        <v>0</v>
      </c>
      <c r="AP283" s="3">
        <f>VLOOKUP(E283, 'Tabela Auxiliar'!A:B, 2, FALSE)</f>
        <v>12</v>
      </c>
    </row>
    <row r="284" spans="1:42" ht="14.4" x14ac:dyDescent="0.3">
      <c r="A284" t="s">
        <v>381</v>
      </c>
      <c r="B284"/>
      <c r="C284">
        <v>2024</v>
      </c>
      <c r="D284" s="27">
        <v>45644</v>
      </c>
      <c r="E284" t="s">
        <v>326</v>
      </c>
      <c r="F284" s="18">
        <v>1</v>
      </c>
      <c r="G284" t="s">
        <v>381</v>
      </c>
      <c r="H284"/>
      <c r="I284"/>
      <c r="J284"/>
      <c r="K284" t="s">
        <v>603</v>
      </c>
      <c r="L284"/>
      <c r="M284"/>
      <c r="N284" t="s">
        <v>34</v>
      </c>
      <c r="O284" s="19" t="s">
        <v>35</v>
      </c>
      <c r="P284" t="s">
        <v>381</v>
      </c>
      <c r="Q284"/>
      <c r="R284" t="s">
        <v>1152</v>
      </c>
      <c r="S284"/>
      <c r="T284"/>
      <c r="U284"/>
      <c r="V284" t="s">
        <v>93</v>
      </c>
      <c r="W284" s="20">
        <v>600000</v>
      </c>
      <c r="X284" s="20">
        <v>12000</v>
      </c>
      <c r="Y284" s="20">
        <v>18000</v>
      </c>
      <c r="Z284" s="20">
        <f t="shared" si="8"/>
        <v>30000</v>
      </c>
      <c r="AA284" s="20">
        <f t="shared" si="9"/>
        <v>1800</v>
      </c>
      <c r="AB284"/>
      <c r="AC284" s="21">
        <v>45658</v>
      </c>
      <c r="AD284" s="21">
        <v>45658</v>
      </c>
      <c r="AE284"/>
      <c r="AF284"/>
      <c r="AG284"/>
      <c r="AH284"/>
      <c r="AI284"/>
      <c r="AJ284" t="s">
        <v>191</v>
      </c>
      <c r="AK284" s="23"/>
      <c r="AL284" s="20"/>
      <c r="AM284"/>
      <c r="AN284">
        <v>0</v>
      </c>
      <c r="AO284">
        <v>0</v>
      </c>
      <c r="AP284" s="3">
        <f>VLOOKUP(E284, 'Tabela Auxiliar'!A:B, 2, FALSE)</f>
        <v>12</v>
      </c>
    </row>
    <row r="285" spans="1:42" ht="14.4" x14ac:dyDescent="0.3">
      <c r="A285">
        <v>106726</v>
      </c>
      <c r="B285"/>
      <c r="C285">
        <v>2024</v>
      </c>
      <c r="D285" s="27">
        <v>45644</v>
      </c>
      <c r="E285" t="s">
        <v>326</v>
      </c>
      <c r="F285" s="18">
        <v>1</v>
      </c>
      <c r="G285" t="s">
        <v>92</v>
      </c>
      <c r="H285"/>
      <c r="I285"/>
      <c r="J285"/>
      <c r="K285" t="s">
        <v>334</v>
      </c>
      <c r="L285"/>
      <c r="M285" t="s">
        <v>334</v>
      </c>
      <c r="N285" t="s">
        <v>91</v>
      </c>
      <c r="O285" s="19" t="s">
        <v>92</v>
      </c>
      <c r="P285"/>
      <c r="Q285"/>
      <c r="R285"/>
      <c r="S285"/>
      <c r="T285"/>
      <c r="U285"/>
      <c r="V285" t="s">
        <v>93</v>
      </c>
      <c r="W285" s="20"/>
      <c r="X285" s="20"/>
      <c r="Y285" s="20">
        <v>1936</v>
      </c>
      <c r="Z285" s="20">
        <f t="shared" si="8"/>
        <v>1936</v>
      </c>
      <c r="AA285" s="20">
        <f t="shared" si="9"/>
        <v>0</v>
      </c>
      <c r="AB285"/>
      <c r="AC285" s="21">
        <v>45627</v>
      </c>
      <c r="AD285" s="21">
        <v>45627</v>
      </c>
      <c r="AE285"/>
      <c r="AF285"/>
      <c r="AG285"/>
      <c r="AH285"/>
      <c r="AI285"/>
      <c r="AJ285" t="s">
        <v>382</v>
      </c>
      <c r="AK285" s="23">
        <v>202400000000189</v>
      </c>
      <c r="AL285" s="20" t="s">
        <v>467</v>
      </c>
      <c r="AM285"/>
      <c r="AN285">
        <v>0</v>
      </c>
      <c r="AO285">
        <v>0</v>
      </c>
      <c r="AP285" s="3">
        <f>VLOOKUP(E285, 'Tabela Auxiliar'!A:B, 2, FALSE)</f>
        <v>12</v>
      </c>
    </row>
    <row r="286" spans="1:42" ht="14.4" x14ac:dyDescent="0.3">
      <c r="A286">
        <v>419130</v>
      </c>
      <c r="B286"/>
      <c r="C286">
        <v>2024</v>
      </c>
      <c r="D286" s="27">
        <v>45647</v>
      </c>
      <c r="E286" t="s">
        <v>326</v>
      </c>
      <c r="F286" s="18">
        <v>1</v>
      </c>
      <c r="G286" t="s">
        <v>107</v>
      </c>
      <c r="H286"/>
      <c r="I286" t="s">
        <v>667</v>
      </c>
      <c r="J286"/>
      <c r="K286" t="s">
        <v>1153</v>
      </c>
      <c r="L286"/>
      <c r="M286"/>
      <c r="N286" t="s">
        <v>34</v>
      </c>
      <c r="O286" s="19" t="s">
        <v>35</v>
      </c>
      <c r="P286"/>
      <c r="Q286"/>
      <c r="R286" t="s">
        <v>1154</v>
      </c>
      <c r="S286"/>
      <c r="T286"/>
      <c r="U286"/>
      <c r="V286" t="s">
        <v>93</v>
      </c>
      <c r="W286" s="20">
        <v>350000</v>
      </c>
      <c r="X286" s="20">
        <v>9625</v>
      </c>
      <c r="Y286" s="20">
        <v>7875</v>
      </c>
      <c r="Z286" s="20">
        <f t="shared" si="8"/>
        <v>17500</v>
      </c>
      <c r="AA286" s="20">
        <f t="shared" si="9"/>
        <v>1050</v>
      </c>
      <c r="AB286"/>
      <c r="AC286" s="21">
        <v>45658</v>
      </c>
      <c r="AD286" s="21">
        <v>45658</v>
      </c>
      <c r="AE286"/>
      <c r="AF286"/>
      <c r="AG286"/>
      <c r="AH286"/>
      <c r="AI286"/>
      <c r="AJ286" t="s">
        <v>191</v>
      </c>
      <c r="AK286" s="23"/>
      <c r="AL286" s="20"/>
      <c r="AM286"/>
      <c r="AN286" t="s">
        <v>1155</v>
      </c>
      <c r="AO286" t="s">
        <v>1156</v>
      </c>
      <c r="AP286" s="3">
        <f>VLOOKUP(E286, 'Tabela Auxiliar'!A:B, 2, FALSE)</f>
        <v>12</v>
      </c>
    </row>
    <row r="287" spans="1:42" ht="14.4" x14ac:dyDescent="0.3">
      <c r="A287">
        <v>419251</v>
      </c>
      <c r="B287"/>
      <c r="C287">
        <v>2024</v>
      </c>
      <c r="D287" s="27">
        <v>45647</v>
      </c>
      <c r="E287" t="s">
        <v>326</v>
      </c>
      <c r="F287" s="18">
        <v>1</v>
      </c>
      <c r="G287" t="s">
        <v>108</v>
      </c>
      <c r="H287"/>
      <c r="I287" t="s">
        <v>63</v>
      </c>
      <c r="J287"/>
      <c r="K287" t="s">
        <v>1157</v>
      </c>
      <c r="L287"/>
      <c r="M287"/>
      <c r="N287" t="s">
        <v>34</v>
      </c>
      <c r="O287" s="19" t="s">
        <v>35</v>
      </c>
      <c r="P287"/>
      <c r="Q287"/>
      <c r="R287" t="s">
        <v>1158</v>
      </c>
      <c r="S287"/>
      <c r="T287"/>
      <c r="U287"/>
      <c r="V287" t="s">
        <v>94</v>
      </c>
      <c r="W287" s="20">
        <v>820000</v>
      </c>
      <c r="X287" s="20">
        <v>22960</v>
      </c>
      <c r="Y287" s="20">
        <v>18040</v>
      </c>
      <c r="Z287" s="20">
        <f t="shared" si="8"/>
        <v>41000</v>
      </c>
      <c r="AA287" s="20">
        <f t="shared" si="9"/>
        <v>2460</v>
      </c>
      <c r="AB287"/>
      <c r="AC287" s="21">
        <v>45658</v>
      </c>
      <c r="AD287" s="21">
        <v>45658</v>
      </c>
      <c r="AE287"/>
      <c r="AF287"/>
      <c r="AG287"/>
      <c r="AH287"/>
      <c r="AI287"/>
      <c r="AJ287" t="s">
        <v>191</v>
      </c>
      <c r="AK287" s="23"/>
      <c r="AL287" s="20" t="s">
        <v>20</v>
      </c>
      <c r="AM287"/>
      <c r="AN287">
        <v>0</v>
      </c>
      <c r="AO287">
        <v>0</v>
      </c>
      <c r="AP287" s="3">
        <f>VLOOKUP(E287, 'Tabela Auxiliar'!A:B, 2, FALSE)</f>
        <v>12</v>
      </c>
    </row>
    <row r="288" spans="1:42" ht="14.4" x14ac:dyDescent="0.3">
      <c r="A288">
        <v>419150</v>
      </c>
      <c r="B288"/>
      <c r="C288">
        <v>2024</v>
      </c>
      <c r="D288" s="27">
        <v>45649</v>
      </c>
      <c r="E288" t="s">
        <v>326</v>
      </c>
      <c r="F288" s="18">
        <v>1</v>
      </c>
      <c r="G288" t="s">
        <v>107</v>
      </c>
      <c r="H288"/>
      <c r="I288" t="s">
        <v>1159</v>
      </c>
      <c r="J288"/>
      <c r="K288" t="s">
        <v>107</v>
      </c>
      <c r="L288"/>
      <c r="M288" t="s">
        <v>107</v>
      </c>
      <c r="N288" t="s">
        <v>34</v>
      </c>
      <c r="O288" s="19" t="s">
        <v>35</v>
      </c>
      <c r="P288"/>
      <c r="Q288"/>
      <c r="R288" t="s">
        <v>1160</v>
      </c>
      <c r="S288"/>
      <c r="T288"/>
      <c r="U288"/>
      <c r="V288" t="s">
        <v>93</v>
      </c>
      <c r="W288" s="20">
        <v>750000</v>
      </c>
      <c r="X288" s="20">
        <v>20625</v>
      </c>
      <c r="Y288" s="20">
        <v>16875</v>
      </c>
      <c r="Z288" s="20">
        <f t="shared" si="8"/>
        <v>37500</v>
      </c>
      <c r="AA288" s="20">
        <f t="shared" si="9"/>
        <v>2250</v>
      </c>
      <c r="AB288"/>
      <c r="AC288" s="21">
        <v>45658</v>
      </c>
      <c r="AD288" s="21">
        <v>45658</v>
      </c>
      <c r="AE288"/>
      <c r="AF288"/>
      <c r="AG288"/>
      <c r="AH288"/>
      <c r="AI288"/>
      <c r="AJ288" t="s">
        <v>191</v>
      </c>
      <c r="AK288" s="23"/>
      <c r="AL288" s="20"/>
      <c r="AM288"/>
      <c r="AN288">
        <v>0</v>
      </c>
      <c r="AO288">
        <v>0</v>
      </c>
      <c r="AP288" s="3">
        <f>VLOOKUP(E288, 'Tabela Auxiliar'!A:B, 2, FALSE)</f>
        <v>12</v>
      </c>
    </row>
    <row r="289" spans="1:42" ht="14.4" x14ac:dyDescent="0.3">
      <c r="A289">
        <v>419280</v>
      </c>
      <c r="B289"/>
      <c r="C289">
        <v>2024</v>
      </c>
      <c r="D289" s="27">
        <v>45649</v>
      </c>
      <c r="E289" t="s">
        <v>326</v>
      </c>
      <c r="F289" s="18">
        <v>1</v>
      </c>
      <c r="G289" t="s">
        <v>102</v>
      </c>
      <c r="H289"/>
      <c r="I289" t="s">
        <v>647</v>
      </c>
      <c r="J289"/>
      <c r="K289" t="s">
        <v>1159</v>
      </c>
      <c r="L289"/>
      <c r="M289"/>
      <c r="N289" t="s">
        <v>34</v>
      </c>
      <c r="O289" s="19" t="s">
        <v>35</v>
      </c>
      <c r="P289"/>
      <c r="Q289"/>
      <c r="R289" t="s">
        <v>1161</v>
      </c>
      <c r="S289"/>
      <c r="T289"/>
      <c r="U289"/>
      <c r="V289" t="s">
        <v>94</v>
      </c>
      <c r="W289" s="20">
        <v>550000</v>
      </c>
      <c r="X289" s="20">
        <v>18700</v>
      </c>
      <c r="Y289" s="20">
        <v>14300</v>
      </c>
      <c r="Z289" s="20">
        <f t="shared" si="8"/>
        <v>33000</v>
      </c>
      <c r="AA289" s="20">
        <f t="shared" si="9"/>
        <v>1650</v>
      </c>
      <c r="AB289"/>
      <c r="AC289" s="21">
        <v>45658</v>
      </c>
      <c r="AD289" s="21">
        <v>45658</v>
      </c>
      <c r="AE289"/>
      <c r="AF289"/>
      <c r="AG289"/>
      <c r="AH289"/>
      <c r="AI289"/>
      <c r="AJ289" t="s">
        <v>191</v>
      </c>
      <c r="AK289" s="23"/>
      <c r="AL289" s="20" t="s">
        <v>336</v>
      </c>
      <c r="AM289"/>
      <c r="AN289" t="s">
        <v>1162</v>
      </c>
      <c r="AO289" t="s">
        <v>1163</v>
      </c>
      <c r="AP289" s="3">
        <f>VLOOKUP(E289, 'Tabela Auxiliar'!A:B, 2, FALSE)</f>
        <v>12</v>
      </c>
    </row>
    <row r="290" spans="1:42" ht="14.4" x14ac:dyDescent="0.3">
      <c r="A290">
        <v>419279</v>
      </c>
      <c r="B290"/>
      <c r="C290">
        <v>2024</v>
      </c>
      <c r="D290" s="27">
        <v>45650</v>
      </c>
      <c r="E290" t="s">
        <v>326</v>
      </c>
      <c r="F290" s="18">
        <v>1</v>
      </c>
      <c r="G290" t="s">
        <v>100</v>
      </c>
      <c r="H290"/>
      <c r="I290" t="s">
        <v>77</v>
      </c>
      <c r="J290"/>
      <c r="K290" t="s">
        <v>831</v>
      </c>
      <c r="L290"/>
      <c r="M290" t="s">
        <v>100</v>
      </c>
      <c r="N290" t="s">
        <v>34</v>
      </c>
      <c r="O290" s="19" t="s">
        <v>35</v>
      </c>
      <c r="P290"/>
      <c r="Q290"/>
      <c r="R290" t="s">
        <v>1164</v>
      </c>
      <c r="S290"/>
      <c r="T290"/>
      <c r="U290"/>
      <c r="V290" t="s">
        <v>93</v>
      </c>
      <c r="W290" s="20">
        <v>700000</v>
      </c>
      <c r="X290" s="20">
        <v>19500</v>
      </c>
      <c r="Y290" s="20">
        <v>15750</v>
      </c>
      <c r="Z290" s="20">
        <f t="shared" si="8"/>
        <v>35250</v>
      </c>
      <c r="AA290" s="20">
        <f t="shared" si="9"/>
        <v>2100</v>
      </c>
      <c r="AB290"/>
      <c r="AC290" s="21">
        <v>45658</v>
      </c>
      <c r="AD290" s="21">
        <v>45658</v>
      </c>
      <c r="AE290"/>
      <c r="AF290"/>
      <c r="AG290"/>
      <c r="AH290"/>
      <c r="AI290"/>
      <c r="AJ290" t="s">
        <v>191</v>
      </c>
      <c r="AK290" s="23"/>
      <c r="AL290" s="20" t="s">
        <v>896</v>
      </c>
      <c r="AM290"/>
      <c r="AN290">
        <v>0</v>
      </c>
      <c r="AO290">
        <v>0</v>
      </c>
      <c r="AP290" s="3">
        <f>VLOOKUP(E290, 'Tabela Auxiliar'!A:B, 2, FALSE)</f>
        <v>12</v>
      </c>
    </row>
    <row r="291" spans="1:42" ht="14.4" x14ac:dyDescent="0.3">
      <c r="A291">
        <v>419296</v>
      </c>
      <c r="B291"/>
      <c r="C291">
        <v>2024</v>
      </c>
      <c r="D291" s="27">
        <v>45650</v>
      </c>
      <c r="E291" t="s">
        <v>326</v>
      </c>
      <c r="F291" s="18">
        <v>1</v>
      </c>
      <c r="G291" t="s">
        <v>106</v>
      </c>
      <c r="H291"/>
      <c r="I291" t="s">
        <v>461</v>
      </c>
      <c r="J291"/>
      <c r="K291" t="s">
        <v>1165</v>
      </c>
      <c r="L291"/>
      <c r="M291" t="s">
        <v>105</v>
      </c>
      <c r="N291" t="s">
        <v>34</v>
      </c>
      <c r="O291" s="19" t="s">
        <v>35</v>
      </c>
      <c r="P291"/>
      <c r="Q291"/>
      <c r="R291" t="s">
        <v>1166</v>
      </c>
      <c r="S291"/>
      <c r="T291"/>
      <c r="U291"/>
      <c r="V291" t="s">
        <v>94</v>
      </c>
      <c r="W291" s="20">
        <v>350000</v>
      </c>
      <c r="X291" s="20">
        <v>9800</v>
      </c>
      <c r="Y291" s="20">
        <v>7700</v>
      </c>
      <c r="Z291" s="20">
        <f t="shared" si="8"/>
        <v>17500</v>
      </c>
      <c r="AA291" s="20">
        <f t="shared" si="9"/>
        <v>1050</v>
      </c>
      <c r="AB291"/>
      <c r="AC291" s="21">
        <v>45658</v>
      </c>
      <c r="AD291" s="21">
        <v>45658</v>
      </c>
      <c r="AE291"/>
      <c r="AF291"/>
      <c r="AG291"/>
      <c r="AH291"/>
      <c r="AI291"/>
      <c r="AJ291" t="s">
        <v>191</v>
      </c>
      <c r="AK291" s="23"/>
      <c r="AL291" s="20" t="s">
        <v>1167</v>
      </c>
      <c r="AM291"/>
      <c r="AN291">
        <v>0</v>
      </c>
      <c r="AO291">
        <v>0</v>
      </c>
      <c r="AP291" s="3">
        <f>VLOOKUP(E291, 'Tabela Auxiliar'!A:B, 2, FALSE)</f>
        <v>12</v>
      </c>
    </row>
    <row r="292" spans="1:42" ht="14.4" x14ac:dyDescent="0.3">
      <c r="A292">
        <v>419505</v>
      </c>
      <c r="B292"/>
      <c r="C292">
        <v>2024</v>
      </c>
      <c r="D292" s="27">
        <v>45652</v>
      </c>
      <c r="E292" t="s">
        <v>326</v>
      </c>
      <c r="F292" s="18">
        <v>1</v>
      </c>
      <c r="G292" t="s">
        <v>327</v>
      </c>
      <c r="H292"/>
      <c r="I292" t="s">
        <v>1168</v>
      </c>
      <c r="J292"/>
      <c r="K292" t="s">
        <v>334</v>
      </c>
      <c r="L292"/>
      <c r="M292" t="s">
        <v>334</v>
      </c>
      <c r="N292" t="s">
        <v>90</v>
      </c>
      <c r="O292" s="19" t="s">
        <v>35</v>
      </c>
      <c r="P292" t="s">
        <v>1169</v>
      </c>
      <c r="Q292"/>
      <c r="R292" t="s">
        <v>1170</v>
      </c>
      <c r="S292"/>
      <c r="T292"/>
      <c r="U292"/>
      <c r="V292" t="s">
        <v>94</v>
      </c>
      <c r="W292" s="20">
        <v>1400000</v>
      </c>
      <c r="X292" s="20">
        <v>22400</v>
      </c>
      <c r="Y292" s="20">
        <v>26600</v>
      </c>
      <c r="Z292" s="20">
        <f t="shared" si="8"/>
        <v>49000</v>
      </c>
      <c r="AA292" s="20">
        <f t="shared" si="9"/>
        <v>4200</v>
      </c>
      <c r="AB292"/>
      <c r="AC292" s="20"/>
      <c r="AD292" s="21">
        <v>45658</v>
      </c>
      <c r="AE292"/>
      <c r="AF292"/>
      <c r="AG292"/>
      <c r="AH292"/>
      <c r="AI292"/>
      <c r="AJ292"/>
      <c r="AK292" s="23"/>
      <c r="AL292" s="20"/>
      <c r="AM292"/>
      <c r="AN292">
        <v>0</v>
      </c>
      <c r="AO292">
        <v>0</v>
      </c>
      <c r="AP292" s="3">
        <f>VLOOKUP(E292, 'Tabela Auxiliar'!A:B, 2, FALSE)</f>
        <v>12</v>
      </c>
    </row>
    <row r="293" spans="1:42" ht="14.4" x14ac:dyDescent="0.3">
      <c r="A293">
        <v>419253</v>
      </c>
      <c r="B293"/>
      <c r="C293">
        <v>2024</v>
      </c>
      <c r="D293" s="27">
        <v>45652</v>
      </c>
      <c r="E293" t="s">
        <v>326</v>
      </c>
      <c r="F293" s="18">
        <v>1</v>
      </c>
      <c r="G293" t="s">
        <v>105</v>
      </c>
      <c r="H293"/>
      <c r="I293" t="s">
        <v>1171</v>
      </c>
      <c r="J293"/>
      <c r="K293" t="s">
        <v>1011</v>
      </c>
      <c r="L293"/>
      <c r="M293" t="s">
        <v>99</v>
      </c>
      <c r="N293" t="s">
        <v>34</v>
      </c>
      <c r="O293" s="19" t="s">
        <v>35</v>
      </c>
      <c r="P293"/>
      <c r="Q293"/>
      <c r="R293" t="s">
        <v>1172</v>
      </c>
      <c r="S293"/>
      <c r="T293"/>
      <c r="U293"/>
      <c r="V293" t="s">
        <v>93</v>
      </c>
      <c r="W293" s="20">
        <v>1420000</v>
      </c>
      <c r="X293" s="20">
        <v>38500</v>
      </c>
      <c r="Y293" s="20">
        <v>31500</v>
      </c>
      <c r="Z293" s="20">
        <f t="shared" si="8"/>
        <v>70000</v>
      </c>
      <c r="AA293" s="20">
        <f t="shared" si="9"/>
        <v>4260</v>
      </c>
      <c r="AB293"/>
      <c r="AC293" s="21">
        <v>45658</v>
      </c>
      <c r="AD293" s="21">
        <v>45658</v>
      </c>
      <c r="AE293"/>
      <c r="AF293"/>
      <c r="AG293"/>
      <c r="AH293"/>
      <c r="AI293"/>
      <c r="AJ293" t="s">
        <v>191</v>
      </c>
      <c r="AK293" s="23"/>
      <c r="AL293" s="20" t="s">
        <v>336</v>
      </c>
      <c r="AM293"/>
      <c r="AN293" t="s">
        <v>1173</v>
      </c>
      <c r="AO293" t="s">
        <v>1174</v>
      </c>
      <c r="AP293" s="3">
        <f>VLOOKUP(E293, 'Tabela Auxiliar'!A:B, 2, FALSE)</f>
        <v>12</v>
      </c>
    </row>
    <row r="294" spans="1:42" ht="14.4" x14ac:dyDescent="0.3">
      <c r="A294">
        <v>419595</v>
      </c>
      <c r="B294"/>
      <c r="C294">
        <v>2024</v>
      </c>
      <c r="D294" s="27">
        <v>45652</v>
      </c>
      <c r="E294" t="s">
        <v>326</v>
      </c>
      <c r="F294" s="18">
        <v>1</v>
      </c>
      <c r="G294" t="s">
        <v>99</v>
      </c>
      <c r="H294"/>
      <c r="I294" t="s">
        <v>1175</v>
      </c>
      <c r="J294"/>
      <c r="K294" t="s">
        <v>334</v>
      </c>
      <c r="L294"/>
      <c r="M294" t="s">
        <v>334</v>
      </c>
      <c r="N294" t="s">
        <v>90</v>
      </c>
      <c r="O294" s="19" t="s">
        <v>35</v>
      </c>
      <c r="P294" t="s">
        <v>1143</v>
      </c>
      <c r="Q294"/>
      <c r="R294" t="s">
        <v>1176</v>
      </c>
      <c r="S294"/>
      <c r="T294"/>
      <c r="U294"/>
      <c r="V294" t="s">
        <v>93</v>
      </c>
      <c r="W294" s="20">
        <v>449900</v>
      </c>
      <c r="X294" s="20">
        <v>10797.6</v>
      </c>
      <c r="Y294" s="20">
        <v>8548.1</v>
      </c>
      <c r="Z294" s="20">
        <f t="shared" si="8"/>
        <v>19345.7</v>
      </c>
      <c r="AA294" s="20">
        <f t="shared" si="9"/>
        <v>1349.7</v>
      </c>
      <c r="AB294"/>
      <c r="AC294" s="21">
        <v>45658</v>
      </c>
      <c r="AD294" s="21">
        <v>45658</v>
      </c>
      <c r="AE294"/>
      <c r="AF294"/>
      <c r="AG294"/>
      <c r="AH294"/>
      <c r="AI294"/>
      <c r="AJ294" t="s">
        <v>382</v>
      </c>
      <c r="AK294" s="23">
        <v>202500000000024</v>
      </c>
      <c r="AL294" s="20"/>
      <c r="AM294"/>
      <c r="AN294">
        <v>0</v>
      </c>
      <c r="AO294">
        <v>0</v>
      </c>
      <c r="AP294" s="3">
        <f>VLOOKUP(E294, 'Tabela Auxiliar'!A:B, 2, FALSE)</f>
        <v>12</v>
      </c>
    </row>
    <row r="295" spans="1:42" ht="14.4" x14ac:dyDescent="0.3">
      <c r="A295">
        <v>419299</v>
      </c>
      <c r="B295"/>
      <c r="C295">
        <v>2024</v>
      </c>
      <c r="D295" s="27">
        <v>45653</v>
      </c>
      <c r="E295" t="s">
        <v>326</v>
      </c>
      <c r="F295" s="18">
        <v>1</v>
      </c>
      <c r="G295" t="s">
        <v>364</v>
      </c>
      <c r="H295"/>
      <c r="I295" t="s">
        <v>79</v>
      </c>
      <c r="J295"/>
      <c r="K295" t="s">
        <v>271</v>
      </c>
      <c r="L295"/>
      <c r="M295" t="s">
        <v>271</v>
      </c>
      <c r="N295" t="s">
        <v>34</v>
      </c>
      <c r="O295" s="19" t="s">
        <v>35</v>
      </c>
      <c r="P295"/>
      <c r="Q295"/>
      <c r="R295" t="s">
        <v>1177</v>
      </c>
      <c r="S295"/>
      <c r="T295"/>
      <c r="U295"/>
      <c r="V295" t="s">
        <v>93</v>
      </c>
      <c r="W295" s="20">
        <v>270000</v>
      </c>
      <c r="X295" s="20">
        <v>8250</v>
      </c>
      <c r="Y295" s="20">
        <v>6750</v>
      </c>
      <c r="Z295" s="20">
        <f t="shared" si="8"/>
        <v>15000</v>
      </c>
      <c r="AA295" s="20">
        <f t="shared" si="9"/>
        <v>810</v>
      </c>
      <c r="AB295"/>
      <c r="AC295" s="20"/>
      <c r="AD295" s="21">
        <v>45658</v>
      </c>
      <c r="AE295"/>
      <c r="AF295"/>
      <c r="AG295"/>
      <c r="AH295"/>
      <c r="AI295"/>
      <c r="AJ295"/>
      <c r="AK295" s="23"/>
      <c r="AL295" s="20"/>
      <c r="AM295"/>
      <c r="AN295">
        <v>0</v>
      </c>
      <c r="AO295">
        <v>0</v>
      </c>
      <c r="AP295" s="3">
        <f>VLOOKUP(E295, 'Tabela Auxiliar'!A:B, 2, FALSE)</f>
        <v>12</v>
      </c>
    </row>
    <row r="296" spans="1:42" ht="14.4" x14ac:dyDescent="0.3">
      <c r="A296">
        <v>419583</v>
      </c>
      <c r="B296"/>
      <c r="C296">
        <v>2024</v>
      </c>
      <c r="D296" s="27">
        <v>45653</v>
      </c>
      <c r="E296" t="s">
        <v>326</v>
      </c>
      <c r="F296" s="18">
        <v>1</v>
      </c>
      <c r="G296" t="s">
        <v>102</v>
      </c>
      <c r="H296"/>
      <c r="I296" t="s">
        <v>1178</v>
      </c>
      <c r="J296"/>
      <c r="K296" t="s">
        <v>49</v>
      </c>
      <c r="L296"/>
      <c r="M296" t="s">
        <v>102</v>
      </c>
      <c r="N296" t="s">
        <v>34</v>
      </c>
      <c r="O296" s="19" t="s">
        <v>35</v>
      </c>
      <c r="P296"/>
      <c r="Q296"/>
      <c r="R296" t="s">
        <v>1179</v>
      </c>
      <c r="S296"/>
      <c r="T296"/>
      <c r="U296"/>
      <c r="V296" t="s">
        <v>94</v>
      </c>
      <c r="W296" s="20">
        <v>680000</v>
      </c>
      <c r="X296" s="20">
        <v>19040</v>
      </c>
      <c r="Y296" s="20">
        <v>14960</v>
      </c>
      <c r="Z296" s="20">
        <f t="shared" si="8"/>
        <v>34000</v>
      </c>
      <c r="AA296" s="20">
        <f t="shared" si="9"/>
        <v>2040</v>
      </c>
      <c r="AB296"/>
      <c r="AC296" s="21">
        <v>45658</v>
      </c>
      <c r="AD296" s="21">
        <v>45658</v>
      </c>
      <c r="AE296"/>
      <c r="AF296"/>
      <c r="AG296"/>
      <c r="AH296"/>
      <c r="AI296"/>
      <c r="AJ296" t="s">
        <v>191</v>
      </c>
      <c r="AK296" s="23"/>
      <c r="AL296" s="20" t="s">
        <v>20</v>
      </c>
      <c r="AM296"/>
      <c r="AN296">
        <v>0</v>
      </c>
      <c r="AO296">
        <v>0</v>
      </c>
      <c r="AP296" s="3">
        <f>VLOOKUP(E296, 'Tabela Auxiliar'!A:B, 2, FALSE)</f>
        <v>12</v>
      </c>
    </row>
    <row r="297" spans="1:42" ht="14.4" x14ac:dyDescent="0.3">
      <c r="A297">
        <v>419591</v>
      </c>
      <c r="B297"/>
      <c r="C297">
        <v>2024</v>
      </c>
      <c r="D297" s="27">
        <v>45653</v>
      </c>
      <c r="E297" t="s">
        <v>326</v>
      </c>
      <c r="F297" s="18">
        <v>1</v>
      </c>
      <c r="G297" t="s">
        <v>107</v>
      </c>
      <c r="H297"/>
      <c r="I297" t="s">
        <v>82</v>
      </c>
      <c r="J297"/>
      <c r="K297" t="s">
        <v>74</v>
      </c>
      <c r="L297"/>
      <c r="M297" t="s">
        <v>101</v>
      </c>
      <c r="N297" t="s">
        <v>34</v>
      </c>
      <c r="O297" s="19" t="s">
        <v>35</v>
      </c>
      <c r="P297"/>
      <c r="Q297"/>
      <c r="R297" t="s">
        <v>1180</v>
      </c>
      <c r="S297"/>
      <c r="T297"/>
      <c r="U297"/>
      <c r="V297" t="s">
        <v>93</v>
      </c>
      <c r="W297" s="20">
        <v>315000</v>
      </c>
      <c r="X297" s="20">
        <v>8250</v>
      </c>
      <c r="Y297" s="20">
        <v>6750</v>
      </c>
      <c r="Z297" s="20">
        <f t="shared" si="8"/>
        <v>15000</v>
      </c>
      <c r="AA297" s="20">
        <f t="shared" si="9"/>
        <v>945</v>
      </c>
      <c r="AB297"/>
      <c r="AC297" s="20"/>
      <c r="AD297" s="21">
        <v>45689</v>
      </c>
      <c r="AE297"/>
      <c r="AF297"/>
      <c r="AG297"/>
      <c r="AH297"/>
      <c r="AI297"/>
      <c r="AJ297"/>
      <c r="AK297" s="23"/>
      <c r="AL297" s="20"/>
      <c r="AM297"/>
      <c r="AN297">
        <v>0</v>
      </c>
      <c r="AO297">
        <v>0</v>
      </c>
      <c r="AP297" s="3">
        <f>VLOOKUP(E297, 'Tabela Auxiliar'!A:B, 2, FALSE)</f>
        <v>12</v>
      </c>
    </row>
    <row r="298" spans="1:42" ht="14.4" x14ac:dyDescent="0.3">
      <c r="A298">
        <v>419593</v>
      </c>
      <c r="B298"/>
      <c r="C298">
        <v>2024</v>
      </c>
      <c r="D298" s="27">
        <v>45656</v>
      </c>
      <c r="E298" t="s">
        <v>326</v>
      </c>
      <c r="F298" s="18">
        <v>1</v>
      </c>
      <c r="G298" t="s">
        <v>101</v>
      </c>
      <c r="H298"/>
      <c r="I298" t="s">
        <v>815</v>
      </c>
      <c r="J298"/>
      <c r="K298" t="s">
        <v>1136</v>
      </c>
      <c r="L298"/>
      <c r="M298" t="s">
        <v>364</v>
      </c>
      <c r="N298" t="s">
        <v>34</v>
      </c>
      <c r="O298" s="19" t="s">
        <v>35</v>
      </c>
      <c r="P298"/>
      <c r="Q298"/>
      <c r="R298" t="s">
        <v>1181</v>
      </c>
      <c r="S298"/>
      <c r="T298"/>
      <c r="U298"/>
      <c r="V298" t="s">
        <v>94</v>
      </c>
      <c r="W298" s="20">
        <v>275000</v>
      </c>
      <c r="X298" s="20">
        <v>8400</v>
      </c>
      <c r="Y298" s="20">
        <v>6600</v>
      </c>
      <c r="Z298" s="20">
        <f t="shared" si="8"/>
        <v>15000</v>
      </c>
      <c r="AA298" s="20">
        <f t="shared" si="9"/>
        <v>825</v>
      </c>
      <c r="AB298"/>
      <c r="AC298" s="20"/>
      <c r="AD298" s="21">
        <v>45689</v>
      </c>
      <c r="AE298"/>
      <c r="AF298"/>
      <c r="AG298"/>
      <c r="AH298"/>
      <c r="AI298"/>
      <c r="AJ298"/>
      <c r="AK298" s="23"/>
      <c r="AL298" s="20"/>
      <c r="AM298"/>
      <c r="AN298">
        <v>0</v>
      </c>
      <c r="AO298">
        <v>0</v>
      </c>
      <c r="AP298" s="3">
        <f>VLOOKUP(E298, 'Tabela Auxiliar'!A:B, 2, FALSE)</f>
        <v>12</v>
      </c>
    </row>
    <row r="299" spans="1:42" ht="13.05" x14ac:dyDescent="0.3">
      <c r="A299" s="3">
        <v>419603</v>
      </c>
      <c r="B299" s="3">
        <v>879472</v>
      </c>
      <c r="C299" s="3">
        <v>2025</v>
      </c>
      <c r="D299" s="4">
        <v>45663</v>
      </c>
      <c r="E299" s="5" t="str">
        <f>TEXT(D299,"MMMM")</f>
        <v>janeiro</v>
      </c>
      <c r="F299" s="6">
        <v>1</v>
      </c>
      <c r="G299" s="3" t="s">
        <v>106</v>
      </c>
      <c r="H299" s="7">
        <v>1500</v>
      </c>
      <c r="I299" s="3" t="s">
        <v>72</v>
      </c>
      <c r="J299" s="7">
        <v>3000</v>
      </c>
      <c r="K299" s="3" t="s">
        <v>99</v>
      </c>
      <c r="L299" s="7">
        <v>3000</v>
      </c>
      <c r="M299" s="3" t="s">
        <v>33</v>
      </c>
      <c r="N299" s="3" t="s">
        <v>34</v>
      </c>
      <c r="O299" s="3" t="s">
        <v>35</v>
      </c>
      <c r="P299" s="3" t="s">
        <v>36</v>
      </c>
      <c r="R299" s="3" t="s">
        <v>204</v>
      </c>
      <c r="S299" s="3" t="s">
        <v>38</v>
      </c>
      <c r="T299" s="3" t="s">
        <v>37</v>
      </c>
      <c r="U299" s="3" t="s">
        <v>45</v>
      </c>
      <c r="V299" s="3" t="s">
        <v>39</v>
      </c>
      <c r="W299" s="7">
        <v>290000</v>
      </c>
      <c r="X299" s="7">
        <v>8400</v>
      </c>
      <c r="Y299" s="7">
        <v>6600</v>
      </c>
      <c r="Z299" s="7">
        <f>X299+Y299</f>
        <v>15000</v>
      </c>
      <c r="AA299" s="7">
        <f>W299*0.5%</f>
        <v>1450</v>
      </c>
      <c r="AB299" s="7">
        <f>Y299-AA299</f>
        <v>5150</v>
      </c>
      <c r="AD299" s="5">
        <v>45689</v>
      </c>
      <c r="AE299" s="3" t="s">
        <v>40</v>
      </c>
      <c r="AF299" s="3" t="s">
        <v>40</v>
      </c>
      <c r="AG299" s="7"/>
      <c r="AH299" s="4"/>
      <c r="AI299" s="4" t="s">
        <v>239</v>
      </c>
      <c r="AK299" s="8"/>
      <c r="AM299" s="3" t="s">
        <v>42</v>
      </c>
      <c r="AN299" s="3" t="s">
        <v>43</v>
      </c>
      <c r="AO299" s="3" t="s">
        <v>44</v>
      </c>
      <c r="AP299" s="3">
        <f>VLOOKUP(E299, 'Tabela Auxiliar'!A:B, 2, FALSE)</f>
        <v>1</v>
      </c>
    </row>
    <row r="300" spans="1:42" ht="13.05" x14ac:dyDescent="0.3">
      <c r="A300" s="3">
        <v>419621</v>
      </c>
      <c r="B300" s="3">
        <v>879470</v>
      </c>
      <c r="C300" s="3">
        <v>2025</v>
      </c>
      <c r="D300" s="4">
        <v>45663</v>
      </c>
      <c r="E300" s="5" t="str">
        <f t="shared" ref="E300:E348" si="10">TEXT(D300,"MMMM")</f>
        <v>janeiro</v>
      </c>
      <c r="F300" s="6">
        <v>1</v>
      </c>
      <c r="G300" s="3" t="s">
        <v>99</v>
      </c>
      <c r="H300" s="7"/>
      <c r="I300" s="3" t="s">
        <v>46</v>
      </c>
      <c r="J300" s="7"/>
      <c r="K300" s="3" t="s">
        <v>73</v>
      </c>
      <c r="L300" s="7"/>
      <c r="N300" s="3" t="s">
        <v>34</v>
      </c>
      <c r="O300" s="3" t="s">
        <v>35</v>
      </c>
      <c r="R300" s="3" t="s">
        <v>205</v>
      </c>
      <c r="S300" s="3" t="s">
        <v>230</v>
      </c>
      <c r="T300" s="3" t="s">
        <v>37</v>
      </c>
      <c r="U300" s="3" t="s">
        <v>45</v>
      </c>
      <c r="V300" s="3" t="s">
        <v>93</v>
      </c>
      <c r="W300" s="7">
        <v>130000</v>
      </c>
      <c r="X300" s="7">
        <v>8250</v>
      </c>
      <c r="Y300" s="7">
        <v>6750</v>
      </c>
      <c r="Z300" s="7">
        <f t="shared" ref="Z300:Z349" si="11">X300+Y300</f>
        <v>15000</v>
      </c>
      <c r="AA300" s="7">
        <f t="shared" ref="AA300:AA349" si="12">W300*0.5%</f>
        <v>650</v>
      </c>
      <c r="AB300" s="7">
        <f t="shared" ref="AB300:AB349" si="13">Y300-AA300</f>
        <v>6100</v>
      </c>
      <c r="AC300" s="3" t="s">
        <v>95</v>
      </c>
      <c r="AD300" s="5">
        <v>45658</v>
      </c>
      <c r="AE300" s="3" t="s">
        <v>97</v>
      </c>
      <c r="AF300" s="3" t="s">
        <v>97</v>
      </c>
      <c r="AG300" s="7">
        <v>6750</v>
      </c>
      <c r="AH300" s="4">
        <v>45684</v>
      </c>
      <c r="AI300" s="4" t="s">
        <v>240</v>
      </c>
      <c r="AJ300" s="3" t="s">
        <v>191</v>
      </c>
      <c r="AK300" s="8"/>
      <c r="AL300" s="3" t="s">
        <v>195</v>
      </c>
      <c r="AM300" s="3" t="s">
        <v>113</v>
      </c>
      <c r="AN300" s="3" t="s">
        <v>130</v>
      </c>
      <c r="AO300" s="3" t="s">
        <v>131</v>
      </c>
      <c r="AP300" s="3">
        <f>VLOOKUP(E300, 'Tabela Auxiliar'!A:B, 2, FALSE)</f>
        <v>1</v>
      </c>
    </row>
    <row r="301" spans="1:42" ht="13.05" x14ac:dyDescent="0.3">
      <c r="A301" s="3">
        <v>419738</v>
      </c>
      <c r="B301" s="3">
        <v>879485</v>
      </c>
      <c r="C301" s="3">
        <v>2025</v>
      </c>
      <c r="D301" s="4">
        <v>45663</v>
      </c>
      <c r="E301" s="5" t="str">
        <f t="shared" si="10"/>
        <v>janeiro</v>
      </c>
      <c r="F301" s="6">
        <v>1</v>
      </c>
      <c r="G301" s="3" t="s">
        <v>100</v>
      </c>
      <c r="H301" s="7"/>
      <c r="I301" s="3" t="s">
        <v>47</v>
      </c>
      <c r="J301" s="7"/>
      <c r="K301" s="3" t="s">
        <v>47</v>
      </c>
      <c r="L301" s="7"/>
      <c r="N301" s="3" t="s">
        <v>34</v>
      </c>
      <c r="O301" s="3" t="s">
        <v>35</v>
      </c>
      <c r="R301" s="3" t="s">
        <v>206</v>
      </c>
      <c r="S301" s="3" t="s">
        <v>233</v>
      </c>
      <c r="T301" s="3" t="s">
        <v>37</v>
      </c>
      <c r="U301" s="3" t="s">
        <v>45</v>
      </c>
      <c r="V301" s="3" t="s">
        <v>93</v>
      </c>
      <c r="W301" s="7">
        <v>200000</v>
      </c>
      <c r="X301" s="7">
        <v>5500</v>
      </c>
      <c r="Y301" s="7">
        <v>4500</v>
      </c>
      <c r="Z301" s="7">
        <f t="shared" si="11"/>
        <v>10000</v>
      </c>
      <c r="AA301" s="7">
        <f t="shared" si="12"/>
        <v>1000</v>
      </c>
      <c r="AB301" s="7">
        <f t="shared" si="13"/>
        <v>3500</v>
      </c>
      <c r="AD301" s="5">
        <v>45689</v>
      </c>
      <c r="AE301" s="3" t="s">
        <v>40</v>
      </c>
      <c r="AF301" s="3" t="s">
        <v>40</v>
      </c>
      <c r="AG301" s="7"/>
      <c r="AH301" s="4"/>
      <c r="AI301" s="4" t="s">
        <v>239</v>
      </c>
      <c r="AK301" s="8"/>
      <c r="AM301" s="3" t="s">
        <v>42</v>
      </c>
      <c r="AN301" s="3" t="s">
        <v>132</v>
      </c>
      <c r="AO301" s="3" t="s">
        <v>133</v>
      </c>
      <c r="AP301" s="3">
        <f>VLOOKUP(E301, 'Tabela Auxiliar'!A:B, 2, FALSE)</f>
        <v>1</v>
      </c>
    </row>
    <row r="302" spans="1:42" ht="13.05" x14ac:dyDescent="0.3">
      <c r="A302" s="3">
        <v>419628</v>
      </c>
      <c r="B302" s="3">
        <v>879561</v>
      </c>
      <c r="C302" s="3">
        <v>2025</v>
      </c>
      <c r="D302" s="4">
        <v>45663</v>
      </c>
      <c r="E302" s="5" t="str">
        <f t="shared" si="10"/>
        <v>janeiro</v>
      </c>
      <c r="F302" s="6">
        <v>1</v>
      </c>
      <c r="G302" s="3" t="s">
        <v>101</v>
      </c>
      <c r="H302" s="7"/>
      <c r="I302" s="3" t="s">
        <v>48</v>
      </c>
      <c r="J302" s="7"/>
      <c r="K302" s="3" t="s">
        <v>74</v>
      </c>
      <c r="L302" s="7"/>
      <c r="N302" s="3" t="s">
        <v>34</v>
      </c>
      <c r="O302" s="3" t="s">
        <v>35</v>
      </c>
      <c r="R302" s="3" t="s">
        <v>207</v>
      </c>
      <c r="S302" s="3" t="s">
        <v>233</v>
      </c>
      <c r="T302" s="3" t="s">
        <v>37</v>
      </c>
      <c r="U302" s="3" t="s">
        <v>45</v>
      </c>
      <c r="V302" s="3" t="s">
        <v>94</v>
      </c>
      <c r="W302" s="7">
        <v>175000</v>
      </c>
      <c r="X302" s="7">
        <v>5600</v>
      </c>
      <c r="Y302" s="7">
        <v>4400</v>
      </c>
      <c r="Z302" s="7">
        <f t="shared" si="11"/>
        <v>10000</v>
      </c>
      <c r="AA302" s="7">
        <f t="shared" si="12"/>
        <v>875</v>
      </c>
      <c r="AB302" s="7">
        <f t="shared" si="13"/>
        <v>3525</v>
      </c>
      <c r="AC302" s="3" t="s">
        <v>95</v>
      </c>
      <c r="AD302" s="5">
        <v>45689</v>
      </c>
      <c r="AE302" s="3" t="s">
        <v>97</v>
      </c>
      <c r="AF302" s="3" t="s">
        <v>97</v>
      </c>
      <c r="AG302" s="7">
        <v>4400</v>
      </c>
      <c r="AH302" s="4">
        <v>45712</v>
      </c>
      <c r="AI302" s="4" t="s">
        <v>239</v>
      </c>
      <c r="AJ302" s="3" t="s">
        <v>191</v>
      </c>
      <c r="AK302" s="8"/>
      <c r="AM302" s="3" t="s">
        <v>291</v>
      </c>
      <c r="AN302" s="3" t="s">
        <v>134</v>
      </c>
      <c r="AO302" s="3" t="s">
        <v>135</v>
      </c>
      <c r="AP302" s="3">
        <f>VLOOKUP(E302, 'Tabela Auxiliar'!A:B, 2, FALSE)</f>
        <v>1</v>
      </c>
    </row>
    <row r="303" spans="1:42" ht="13.05" x14ac:dyDescent="0.3">
      <c r="A303" s="3">
        <v>419596</v>
      </c>
      <c r="B303" s="3">
        <v>879581</v>
      </c>
      <c r="C303" s="3">
        <v>2025</v>
      </c>
      <c r="D303" s="4">
        <v>45664</v>
      </c>
      <c r="E303" s="5" t="str">
        <f t="shared" si="10"/>
        <v>janeiro</v>
      </c>
      <c r="F303" s="6">
        <v>1</v>
      </c>
      <c r="G303" s="3" t="s">
        <v>102</v>
      </c>
      <c r="H303" s="7"/>
      <c r="I303" s="3" t="s">
        <v>49</v>
      </c>
      <c r="J303" s="7"/>
      <c r="L303" s="7"/>
      <c r="N303" s="3" t="s">
        <v>90</v>
      </c>
      <c r="O303" s="3" t="s">
        <v>35</v>
      </c>
      <c r="P303" s="3" t="s">
        <v>196</v>
      </c>
      <c r="Q303" s="3">
        <v>504</v>
      </c>
      <c r="T303" s="3" t="s">
        <v>37</v>
      </c>
      <c r="U303" s="3" t="s">
        <v>45</v>
      </c>
      <c r="V303" s="3" t="s">
        <v>94</v>
      </c>
      <c r="W303" s="7">
        <v>800000</v>
      </c>
      <c r="X303" s="7">
        <v>16000</v>
      </c>
      <c r="Y303" s="7">
        <v>16000</v>
      </c>
      <c r="Z303" s="7">
        <f t="shared" si="11"/>
        <v>32000</v>
      </c>
      <c r="AA303" s="7">
        <f t="shared" si="12"/>
        <v>4000</v>
      </c>
      <c r="AB303" s="7">
        <f t="shared" si="13"/>
        <v>12000</v>
      </c>
      <c r="AC303" s="3" t="s">
        <v>96</v>
      </c>
      <c r="AD303" s="5">
        <v>45658</v>
      </c>
      <c r="AE303" s="3" t="s">
        <v>97</v>
      </c>
      <c r="AF303" s="3" t="s">
        <v>97</v>
      </c>
      <c r="AG303" s="7">
        <v>15678.4</v>
      </c>
      <c r="AH303" s="4">
        <v>45677</v>
      </c>
      <c r="AI303" s="4" t="s">
        <v>240</v>
      </c>
      <c r="AJ303" s="3" t="s">
        <v>192</v>
      </c>
      <c r="AK303" s="8">
        <v>202500000000023</v>
      </c>
      <c r="AM303" s="3" t="s">
        <v>114</v>
      </c>
      <c r="AN303" s="3" t="s">
        <v>136</v>
      </c>
      <c r="AO303" s="3" t="s">
        <v>137</v>
      </c>
      <c r="AP303" s="3">
        <f>VLOOKUP(E303, 'Tabela Auxiliar'!A:B, 2, FALSE)</f>
        <v>1</v>
      </c>
    </row>
    <row r="304" spans="1:42" ht="13.05" x14ac:dyDescent="0.3">
      <c r="A304" s="3">
        <v>419745</v>
      </c>
      <c r="B304" s="3">
        <v>879558</v>
      </c>
      <c r="C304" s="3">
        <v>2025</v>
      </c>
      <c r="D304" s="4">
        <v>45665</v>
      </c>
      <c r="E304" s="5" t="str">
        <f t="shared" si="10"/>
        <v>janeiro</v>
      </c>
      <c r="F304" s="6">
        <v>1</v>
      </c>
      <c r="G304" s="3" t="s">
        <v>103</v>
      </c>
      <c r="H304" s="7"/>
      <c r="I304" s="3" t="s">
        <v>50</v>
      </c>
      <c r="J304" s="7"/>
      <c r="K304" s="3" t="s">
        <v>75</v>
      </c>
      <c r="L304" s="7"/>
      <c r="N304" s="3" t="s">
        <v>34</v>
      </c>
      <c r="O304" s="3" t="s">
        <v>35</v>
      </c>
      <c r="R304" s="3" t="s">
        <v>208</v>
      </c>
      <c r="S304" s="3" t="s">
        <v>231</v>
      </c>
      <c r="T304" s="3" t="s">
        <v>37</v>
      </c>
      <c r="U304" s="3" t="s">
        <v>45</v>
      </c>
      <c r="V304" s="3" t="s">
        <v>93</v>
      </c>
      <c r="W304" s="7">
        <v>740000</v>
      </c>
      <c r="X304" s="7">
        <v>20350</v>
      </c>
      <c r="Y304" s="7">
        <v>16650</v>
      </c>
      <c r="Z304" s="7">
        <f t="shared" si="11"/>
        <v>37000</v>
      </c>
      <c r="AA304" s="7">
        <f t="shared" si="12"/>
        <v>3700</v>
      </c>
      <c r="AB304" s="7">
        <f t="shared" si="13"/>
        <v>12950</v>
      </c>
      <c r="AC304" s="3" t="s">
        <v>95</v>
      </c>
      <c r="AD304" s="5">
        <v>45658</v>
      </c>
      <c r="AE304" s="3" t="s">
        <v>97</v>
      </c>
      <c r="AF304" s="3" t="s">
        <v>97</v>
      </c>
      <c r="AG304" s="7">
        <v>16650</v>
      </c>
      <c r="AH304" s="4">
        <v>45665</v>
      </c>
      <c r="AI304" s="4" t="s">
        <v>240</v>
      </c>
      <c r="AJ304" s="3" t="s">
        <v>192</v>
      </c>
      <c r="AK304" s="8">
        <v>202500000000045</v>
      </c>
      <c r="AM304" s="3" t="s">
        <v>275</v>
      </c>
      <c r="AN304" s="3" t="s">
        <v>138</v>
      </c>
      <c r="AO304" s="3" t="s">
        <v>139</v>
      </c>
      <c r="AP304" s="3">
        <f>VLOOKUP(E304, 'Tabela Auxiliar'!A:B, 2, FALSE)</f>
        <v>1</v>
      </c>
    </row>
    <row r="305" spans="1:42" ht="13.05" x14ac:dyDescent="0.3">
      <c r="A305" s="3">
        <v>419833</v>
      </c>
      <c r="B305" s="3">
        <v>879563</v>
      </c>
      <c r="C305" s="3">
        <v>2025</v>
      </c>
      <c r="D305" s="4">
        <v>45665</v>
      </c>
      <c r="E305" s="5" t="str">
        <f t="shared" si="10"/>
        <v>janeiro</v>
      </c>
      <c r="F305" s="6">
        <v>1</v>
      </c>
      <c r="G305" s="3" t="s">
        <v>51</v>
      </c>
      <c r="H305" s="7"/>
      <c r="I305" s="3" t="s">
        <v>51</v>
      </c>
      <c r="J305" s="7"/>
      <c r="K305" s="9" t="s">
        <v>76</v>
      </c>
      <c r="L305" s="7"/>
      <c r="M305" s="9"/>
      <c r="N305" s="3" t="s">
        <v>34</v>
      </c>
      <c r="O305" s="3" t="s">
        <v>35</v>
      </c>
      <c r="R305" s="3" t="s">
        <v>209</v>
      </c>
      <c r="S305" s="3" t="s">
        <v>231</v>
      </c>
      <c r="T305" s="3" t="s">
        <v>37</v>
      </c>
      <c r="U305" s="3" t="s">
        <v>45</v>
      </c>
      <c r="V305" s="3" t="s">
        <v>93</v>
      </c>
      <c r="W305" s="7">
        <v>700000</v>
      </c>
      <c r="X305" s="7">
        <v>19250</v>
      </c>
      <c r="Y305" s="7">
        <v>15750</v>
      </c>
      <c r="Z305" s="7">
        <f t="shared" si="11"/>
        <v>35000</v>
      </c>
      <c r="AA305" s="7">
        <f t="shared" si="12"/>
        <v>3500</v>
      </c>
      <c r="AB305" s="7">
        <f t="shared" si="13"/>
        <v>12250</v>
      </c>
      <c r="AC305" s="3" t="s">
        <v>95</v>
      </c>
      <c r="AD305" s="5">
        <v>45658</v>
      </c>
      <c r="AE305" s="3" t="s">
        <v>97</v>
      </c>
      <c r="AF305" s="3" t="s">
        <v>97</v>
      </c>
      <c r="AG305" s="7">
        <v>15750</v>
      </c>
      <c r="AH305" s="4">
        <v>45688</v>
      </c>
      <c r="AI305" s="4" t="s">
        <v>240</v>
      </c>
      <c r="AJ305" s="3" t="s">
        <v>191</v>
      </c>
      <c r="AK305" s="8"/>
      <c r="AM305" s="3" t="s">
        <v>115</v>
      </c>
      <c r="AN305" s="3" t="s">
        <v>140</v>
      </c>
      <c r="AO305" s="3" t="s">
        <v>141</v>
      </c>
      <c r="AP305" s="3">
        <f>VLOOKUP(E305, 'Tabela Auxiliar'!A:B, 2, FALSE)</f>
        <v>1</v>
      </c>
    </row>
    <row r="306" spans="1:42" ht="13.05" x14ac:dyDescent="0.3">
      <c r="A306" s="3">
        <v>419642</v>
      </c>
      <c r="B306" s="3">
        <v>879636</v>
      </c>
      <c r="C306" s="3">
        <v>2025</v>
      </c>
      <c r="D306" s="4">
        <v>45666</v>
      </c>
      <c r="E306" s="5" t="str">
        <f t="shared" si="10"/>
        <v>janeiro</v>
      </c>
      <c r="F306" s="6">
        <v>1</v>
      </c>
      <c r="G306" s="3" t="s">
        <v>99</v>
      </c>
      <c r="H306" s="7"/>
      <c r="I306" s="3" t="s">
        <v>52</v>
      </c>
      <c r="J306" s="7"/>
      <c r="L306" s="7"/>
      <c r="N306" s="3" t="s">
        <v>90</v>
      </c>
      <c r="O306" s="3" t="s">
        <v>35</v>
      </c>
      <c r="P306" s="3" t="s">
        <v>197</v>
      </c>
      <c r="Q306" s="3">
        <v>804</v>
      </c>
      <c r="T306" s="3" t="s">
        <v>37</v>
      </c>
      <c r="U306" s="3" t="s">
        <v>45</v>
      </c>
      <c r="V306" s="3" t="s">
        <v>93</v>
      </c>
      <c r="W306" s="7">
        <v>525000</v>
      </c>
      <c r="X306" s="7">
        <v>12337.5</v>
      </c>
      <c r="Y306" s="7">
        <v>10237.5</v>
      </c>
      <c r="Z306" s="7">
        <f t="shared" si="11"/>
        <v>22575</v>
      </c>
      <c r="AA306" s="7">
        <f t="shared" si="12"/>
        <v>2625</v>
      </c>
      <c r="AB306" s="7">
        <f t="shared" si="13"/>
        <v>7612.5</v>
      </c>
      <c r="AC306" s="3" t="s">
        <v>96</v>
      </c>
      <c r="AD306" s="5">
        <v>45658</v>
      </c>
      <c r="AE306" s="3" t="s">
        <v>97</v>
      </c>
      <c r="AF306" s="3" t="s">
        <v>97</v>
      </c>
      <c r="AG306" s="7">
        <v>10237.5</v>
      </c>
      <c r="AH306" s="4">
        <v>45300</v>
      </c>
      <c r="AI306" s="4" t="s">
        <v>240</v>
      </c>
      <c r="AJ306" s="3" t="s">
        <v>192</v>
      </c>
      <c r="AK306" s="8">
        <v>202500000000029</v>
      </c>
      <c r="AM306" s="3" t="s">
        <v>116</v>
      </c>
      <c r="AN306" s="3" t="s">
        <v>142</v>
      </c>
      <c r="AO306" s="3" t="s">
        <v>143</v>
      </c>
      <c r="AP306" s="3">
        <f>VLOOKUP(E306, 'Tabela Auxiliar'!A:B, 2, FALSE)</f>
        <v>1</v>
      </c>
    </row>
    <row r="307" spans="1:42" ht="13.05" x14ac:dyDescent="0.3">
      <c r="A307" s="3">
        <v>419612</v>
      </c>
      <c r="B307" s="3">
        <v>879610</v>
      </c>
      <c r="C307" s="3">
        <v>2025</v>
      </c>
      <c r="D307" s="4">
        <v>45666</v>
      </c>
      <c r="E307" s="5" t="str">
        <f t="shared" si="10"/>
        <v>janeiro</v>
      </c>
      <c r="F307" s="6">
        <v>1</v>
      </c>
      <c r="G307" s="3" t="s">
        <v>103</v>
      </c>
      <c r="H307" s="7"/>
      <c r="I307" s="3" t="s">
        <v>50</v>
      </c>
      <c r="J307" s="7"/>
      <c r="K307" s="3" t="s">
        <v>77</v>
      </c>
      <c r="L307" s="7"/>
      <c r="N307" s="3" t="s">
        <v>34</v>
      </c>
      <c r="O307" s="3" t="s">
        <v>35</v>
      </c>
      <c r="R307" s="3" t="s">
        <v>210</v>
      </c>
      <c r="S307" s="3" t="s">
        <v>230</v>
      </c>
      <c r="T307" s="3" t="s">
        <v>37</v>
      </c>
      <c r="U307" s="3" t="s">
        <v>45</v>
      </c>
      <c r="V307" s="3" t="s">
        <v>93</v>
      </c>
      <c r="W307" s="7">
        <v>900000</v>
      </c>
      <c r="X307" s="7">
        <v>19750</v>
      </c>
      <c r="Y307" s="7">
        <v>20250</v>
      </c>
      <c r="Z307" s="7">
        <f t="shared" si="11"/>
        <v>40000</v>
      </c>
      <c r="AA307" s="7">
        <f t="shared" si="12"/>
        <v>4500</v>
      </c>
      <c r="AB307" s="7">
        <f t="shared" si="13"/>
        <v>15750</v>
      </c>
      <c r="AC307" s="3" t="s">
        <v>95</v>
      </c>
      <c r="AD307" s="5">
        <v>45658</v>
      </c>
      <c r="AE307" s="3" t="s">
        <v>97</v>
      </c>
      <c r="AF307" s="3" t="s">
        <v>97</v>
      </c>
      <c r="AG307" s="7">
        <v>20250</v>
      </c>
      <c r="AH307" s="4">
        <v>45300</v>
      </c>
      <c r="AI307" s="4" t="s">
        <v>240</v>
      </c>
      <c r="AJ307" s="3" t="s">
        <v>192</v>
      </c>
      <c r="AK307" s="8">
        <v>202500000000041</v>
      </c>
      <c r="AM307" s="3" t="s">
        <v>268</v>
      </c>
      <c r="AN307" s="3" t="s">
        <v>144</v>
      </c>
      <c r="AO307" s="3" t="s">
        <v>145</v>
      </c>
      <c r="AP307" s="3">
        <f>VLOOKUP(E307, 'Tabela Auxiliar'!A:B, 2, FALSE)</f>
        <v>1</v>
      </c>
    </row>
    <row r="308" spans="1:42" ht="13.05" x14ac:dyDescent="0.3">
      <c r="A308" s="3">
        <v>419918</v>
      </c>
      <c r="B308" s="3">
        <v>879651</v>
      </c>
      <c r="C308" s="3">
        <v>2025</v>
      </c>
      <c r="D308" s="4">
        <v>45667</v>
      </c>
      <c r="E308" s="5" t="str">
        <f t="shared" si="10"/>
        <v>janeiro</v>
      </c>
      <c r="F308" s="6">
        <v>1</v>
      </c>
      <c r="G308" s="3" t="s">
        <v>100</v>
      </c>
      <c r="H308" s="7"/>
      <c r="I308" s="3" t="s">
        <v>53</v>
      </c>
      <c r="J308" s="7"/>
      <c r="K308" s="3" t="s">
        <v>78</v>
      </c>
      <c r="L308" s="7"/>
      <c r="N308" s="3" t="s">
        <v>34</v>
      </c>
      <c r="O308" s="3" t="s">
        <v>35</v>
      </c>
      <c r="R308" s="3" t="s">
        <v>211</v>
      </c>
      <c r="S308" s="3" t="s">
        <v>38</v>
      </c>
      <c r="T308" s="3" t="s">
        <v>37</v>
      </c>
      <c r="U308" s="3" t="s">
        <v>45</v>
      </c>
      <c r="V308" s="3" t="s">
        <v>93</v>
      </c>
      <c r="W308" s="7">
        <v>250000</v>
      </c>
      <c r="X308" s="7">
        <v>8250</v>
      </c>
      <c r="Y308" s="7">
        <v>6750</v>
      </c>
      <c r="Z308" s="7">
        <f t="shared" si="11"/>
        <v>15000</v>
      </c>
      <c r="AA308" s="7">
        <f t="shared" si="12"/>
        <v>1250</v>
      </c>
      <c r="AB308" s="7">
        <f t="shared" si="13"/>
        <v>5500</v>
      </c>
      <c r="AD308" s="5">
        <v>45689</v>
      </c>
      <c r="AE308" s="3" t="s">
        <v>40</v>
      </c>
      <c r="AF308" s="3" t="s">
        <v>40</v>
      </c>
      <c r="AG308" s="7"/>
      <c r="AH308" s="4"/>
      <c r="AI308" s="4" t="s">
        <v>239</v>
      </c>
      <c r="AK308" s="8"/>
      <c r="AM308" s="3" t="s">
        <v>42</v>
      </c>
      <c r="AN308" s="3" t="s">
        <v>146</v>
      </c>
      <c r="AO308" s="3" t="s">
        <v>147</v>
      </c>
      <c r="AP308" s="3">
        <f>VLOOKUP(E308, 'Tabela Auxiliar'!A:B, 2, FALSE)</f>
        <v>1</v>
      </c>
    </row>
    <row r="309" spans="1:42" ht="13.05" x14ac:dyDescent="0.3">
      <c r="A309" s="3">
        <v>419854</v>
      </c>
      <c r="B309" s="3">
        <v>879760</v>
      </c>
      <c r="C309" s="3">
        <v>2025</v>
      </c>
      <c r="D309" s="4">
        <v>45668</v>
      </c>
      <c r="E309" s="5" t="str">
        <f t="shared" si="10"/>
        <v>janeiro</v>
      </c>
      <c r="F309" s="6">
        <v>1</v>
      </c>
      <c r="G309" s="3" t="s">
        <v>104</v>
      </c>
      <c r="H309" s="7"/>
      <c r="I309" s="3" t="s">
        <v>54</v>
      </c>
      <c r="J309" s="7"/>
      <c r="K309" s="3" t="s">
        <v>79</v>
      </c>
      <c r="L309" s="7"/>
      <c r="N309" s="3" t="s">
        <v>34</v>
      </c>
      <c r="O309" s="3" t="s">
        <v>35</v>
      </c>
      <c r="R309" s="3" t="s">
        <v>212</v>
      </c>
      <c r="S309" s="3" t="s">
        <v>38</v>
      </c>
      <c r="T309" s="3" t="s">
        <v>37</v>
      </c>
      <c r="U309" s="3" t="s">
        <v>45</v>
      </c>
      <c r="V309" s="3" t="s">
        <v>93</v>
      </c>
      <c r="W309" s="7">
        <v>335000</v>
      </c>
      <c r="X309" s="7">
        <v>9212</v>
      </c>
      <c r="Y309" s="7">
        <v>7537.5</v>
      </c>
      <c r="Z309" s="7">
        <f t="shared" si="11"/>
        <v>16749.5</v>
      </c>
      <c r="AA309" s="7">
        <f t="shared" si="12"/>
        <v>1675</v>
      </c>
      <c r="AB309" s="7">
        <f t="shared" si="13"/>
        <v>5862.5</v>
      </c>
      <c r="AC309" s="3" t="s">
        <v>95</v>
      </c>
      <c r="AD309" s="5">
        <v>45689</v>
      </c>
      <c r="AE309" s="3" t="s">
        <v>97</v>
      </c>
      <c r="AF309" s="3" t="s">
        <v>97</v>
      </c>
      <c r="AG309" s="7">
        <v>7537.5</v>
      </c>
      <c r="AH309" s="4">
        <v>45691</v>
      </c>
      <c r="AI309" s="4" t="s">
        <v>240</v>
      </c>
      <c r="AJ309" s="3" t="s">
        <v>191</v>
      </c>
      <c r="AK309" s="8"/>
      <c r="AL309" s="3" t="s">
        <v>195</v>
      </c>
      <c r="AM309" s="3" t="s">
        <v>117</v>
      </c>
      <c r="AN309" s="3" t="s">
        <v>148</v>
      </c>
      <c r="AO309" s="3" t="s">
        <v>149</v>
      </c>
      <c r="AP309" s="3">
        <f>VLOOKUP(E309, 'Tabela Auxiliar'!A:B, 2, FALSE)</f>
        <v>1</v>
      </c>
    </row>
    <row r="310" spans="1:42" ht="13.05" x14ac:dyDescent="0.3">
      <c r="A310" s="3">
        <v>420056</v>
      </c>
      <c r="B310" s="3">
        <v>879780</v>
      </c>
      <c r="C310" s="3">
        <v>2025</v>
      </c>
      <c r="D310" s="4">
        <v>45670</v>
      </c>
      <c r="E310" s="5" t="str">
        <f t="shared" si="10"/>
        <v>janeiro</v>
      </c>
      <c r="F310" s="6">
        <v>1</v>
      </c>
      <c r="G310" s="3" t="s">
        <v>105</v>
      </c>
      <c r="H310" s="7"/>
      <c r="I310" s="3" t="s">
        <v>55</v>
      </c>
      <c r="J310" s="7"/>
      <c r="K310" s="3" t="s">
        <v>80</v>
      </c>
      <c r="L310" s="7"/>
      <c r="N310" s="3" t="s">
        <v>34</v>
      </c>
      <c r="O310" s="3" t="s">
        <v>35</v>
      </c>
      <c r="R310" s="3" t="s">
        <v>213</v>
      </c>
      <c r="S310" s="3" t="s">
        <v>231</v>
      </c>
      <c r="T310" s="3" t="s">
        <v>37</v>
      </c>
      <c r="U310" s="3" t="s">
        <v>45</v>
      </c>
      <c r="V310" s="3" t="s">
        <v>93</v>
      </c>
      <c r="W310" s="7">
        <v>1650000</v>
      </c>
      <c r="X310" s="7">
        <v>45375</v>
      </c>
      <c r="Y310" s="7">
        <v>37125</v>
      </c>
      <c r="Z310" s="7">
        <f t="shared" si="11"/>
        <v>82500</v>
      </c>
      <c r="AA310" s="7">
        <f t="shared" si="12"/>
        <v>8250</v>
      </c>
      <c r="AB310" s="7">
        <f t="shared" si="13"/>
        <v>28875</v>
      </c>
      <c r="AD310" s="5">
        <v>45689</v>
      </c>
      <c r="AE310" s="3" t="s">
        <v>40</v>
      </c>
      <c r="AF310" s="3" t="s">
        <v>40</v>
      </c>
      <c r="AG310" s="7"/>
      <c r="AH310" s="4"/>
      <c r="AI310" s="4" t="s">
        <v>239</v>
      </c>
      <c r="AK310" s="8"/>
      <c r="AM310" s="3" t="s">
        <v>42</v>
      </c>
      <c r="AN310" s="3" t="s">
        <v>150</v>
      </c>
      <c r="AO310" s="3" t="s">
        <v>151</v>
      </c>
      <c r="AP310" s="3">
        <f>VLOOKUP(E310, 'Tabela Auxiliar'!A:B, 2, FALSE)</f>
        <v>1</v>
      </c>
    </row>
    <row r="311" spans="1:42" ht="13.05" x14ac:dyDescent="0.3">
      <c r="A311" s="3">
        <v>420203</v>
      </c>
      <c r="B311" s="3">
        <v>879896</v>
      </c>
      <c r="C311" s="3">
        <v>2025</v>
      </c>
      <c r="D311" s="4">
        <v>45672</v>
      </c>
      <c r="E311" s="5" t="str">
        <f t="shared" si="10"/>
        <v>janeiro</v>
      </c>
      <c r="F311" s="6">
        <v>1</v>
      </c>
      <c r="G311" s="3" t="s">
        <v>99</v>
      </c>
      <c r="H311" s="7"/>
      <c r="I311" s="3" t="s">
        <v>56</v>
      </c>
      <c r="J311" s="7"/>
      <c r="K311" s="3" t="s">
        <v>81</v>
      </c>
      <c r="L311" s="7"/>
      <c r="N311" s="3" t="s">
        <v>34</v>
      </c>
      <c r="O311" s="3" t="s">
        <v>35</v>
      </c>
      <c r="R311" s="3" t="s">
        <v>214</v>
      </c>
      <c r="S311" s="3" t="s">
        <v>234</v>
      </c>
      <c r="T311" s="3" t="s">
        <v>37</v>
      </c>
      <c r="U311" s="3" t="s">
        <v>45</v>
      </c>
      <c r="V311" s="3" t="s">
        <v>93</v>
      </c>
      <c r="W311" s="7">
        <v>735000</v>
      </c>
      <c r="X311" s="7">
        <v>20212.5</v>
      </c>
      <c r="Y311" s="7">
        <v>16537.5</v>
      </c>
      <c r="Z311" s="7">
        <f t="shared" si="11"/>
        <v>36750</v>
      </c>
      <c r="AA311" s="7">
        <f t="shared" si="12"/>
        <v>3675</v>
      </c>
      <c r="AB311" s="7">
        <f t="shared" si="13"/>
        <v>12862.5</v>
      </c>
      <c r="AD311" s="5">
        <v>45689</v>
      </c>
      <c r="AE311" s="3" t="s">
        <v>40</v>
      </c>
      <c r="AF311" s="3" t="s">
        <v>40</v>
      </c>
      <c r="AG311" s="7"/>
      <c r="AH311" s="4"/>
      <c r="AI311" s="4" t="s">
        <v>239</v>
      </c>
      <c r="AK311" s="8"/>
      <c r="AM311" s="3" t="s">
        <v>42</v>
      </c>
      <c r="AN311" s="3" t="s">
        <v>152</v>
      </c>
      <c r="AO311" s="3" t="s">
        <v>153</v>
      </c>
      <c r="AP311" s="3">
        <f>VLOOKUP(E311, 'Tabela Auxiliar'!A:B, 2, FALSE)</f>
        <v>1</v>
      </c>
    </row>
    <row r="312" spans="1:42" ht="13.05" x14ac:dyDescent="0.3">
      <c r="A312" s="3">
        <v>420209</v>
      </c>
      <c r="B312" s="3">
        <v>879939</v>
      </c>
      <c r="C312" s="3">
        <v>2025</v>
      </c>
      <c r="D312" s="4">
        <v>45673</v>
      </c>
      <c r="E312" s="5" t="str">
        <f t="shared" si="10"/>
        <v>janeiro</v>
      </c>
      <c r="F312" s="6">
        <v>1</v>
      </c>
      <c r="G312" s="3" t="s">
        <v>106</v>
      </c>
      <c r="H312" s="7"/>
      <c r="I312" s="3" t="s">
        <v>57</v>
      </c>
      <c r="J312" s="7"/>
      <c r="K312" s="3" t="s">
        <v>81</v>
      </c>
      <c r="L312" s="7"/>
      <c r="N312" s="3" t="s">
        <v>34</v>
      </c>
      <c r="O312" s="3" t="s">
        <v>35</v>
      </c>
      <c r="R312" s="3" t="s">
        <v>215</v>
      </c>
      <c r="S312" s="3" t="s">
        <v>38</v>
      </c>
      <c r="T312" s="3" t="s">
        <v>37</v>
      </c>
      <c r="U312" s="3" t="s">
        <v>45</v>
      </c>
      <c r="V312" s="3" t="s">
        <v>94</v>
      </c>
      <c r="W312" s="7">
        <v>135000</v>
      </c>
      <c r="X312" s="7">
        <v>8400</v>
      </c>
      <c r="Y312" s="7">
        <v>6600</v>
      </c>
      <c r="Z312" s="7">
        <f t="shared" si="11"/>
        <v>15000</v>
      </c>
      <c r="AA312" s="7">
        <f t="shared" si="12"/>
        <v>675</v>
      </c>
      <c r="AB312" s="7">
        <f t="shared" si="13"/>
        <v>5925</v>
      </c>
      <c r="AC312" s="3" t="s">
        <v>95</v>
      </c>
      <c r="AD312" s="5">
        <v>45689</v>
      </c>
      <c r="AE312" s="3" t="s">
        <v>97</v>
      </c>
      <c r="AF312" s="3" t="s">
        <v>97</v>
      </c>
      <c r="AG312" s="7">
        <v>6600</v>
      </c>
      <c r="AH312" s="4">
        <v>45688</v>
      </c>
      <c r="AI312" s="4" t="s">
        <v>240</v>
      </c>
      <c r="AJ312" s="3" t="s">
        <v>191</v>
      </c>
      <c r="AK312" s="8"/>
      <c r="AL312" s="3" t="s">
        <v>195</v>
      </c>
      <c r="AM312" s="3" t="s">
        <v>118</v>
      </c>
      <c r="AN312" s="3" t="s">
        <v>154</v>
      </c>
      <c r="AO312" s="3" t="s">
        <v>155</v>
      </c>
      <c r="AP312" s="3">
        <f>VLOOKUP(E312, 'Tabela Auxiliar'!A:B, 2, FALSE)</f>
        <v>1</v>
      </c>
    </row>
    <row r="313" spans="1:42" ht="13.05" x14ac:dyDescent="0.3">
      <c r="A313" s="3">
        <v>420230</v>
      </c>
      <c r="B313" s="3">
        <v>879938</v>
      </c>
      <c r="C313" s="3">
        <v>2025</v>
      </c>
      <c r="D313" s="4">
        <v>45673</v>
      </c>
      <c r="E313" s="5" t="str">
        <f t="shared" si="10"/>
        <v>janeiro</v>
      </c>
      <c r="F313" s="6">
        <v>1</v>
      </c>
      <c r="G313" s="3" t="s">
        <v>101</v>
      </c>
      <c r="H313" s="7"/>
      <c r="I313" s="3" t="s">
        <v>58</v>
      </c>
      <c r="J313" s="7"/>
      <c r="L313" s="7"/>
      <c r="N313" s="3" t="s">
        <v>90</v>
      </c>
      <c r="O313" s="3" t="s">
        <v>35</v>
      </c>
      <c r="P313" s="3" t="s">
        <v>198</v>
      </c>
      <c r="Q313" s="3" t="s">
        <v>202</v>
      </c>
      <c r="T313" s="3" t="s">
        <v>37</v>
      </c>
      <c r="U313" s="3" t="s">
        <v>45</v>
      </c>
      <c r="V313" s="3" t="s">
        <v>94</v>
      </c>
      <c r="W313" s="7">
        <v>679000</v>
      </c>
      <c r="X313" s="7">
        <v>16296</v>
      </c>
      <c r="Y313" s="7">
        <v>15617</v>
      </c>
      <c r="Z313" s="7">
        <f t="shared" si="11"/>
        <v>31913</v>
      </c>
      <c r="AA313" s="7">
        <f t="shared" si="12"/>
        <v>3395</v>
      </c>
      <c r="AB313" s="7">
        <f t="shared" si="13"/>
        <v>12222</v>
      </c>
      <c r="AD313" s="5">
        <v>45748</v>
      </c>
      <c r="AE313" s="3" t="s">
        <v>98</v>
      </c>
      <c r="AF313" s="3" t="s">
        <v>98</v>
      </c>
      <c r="AG313" s="7"/>
      <c r="AH313" s="4">
        <v>45311</v>
      </c>
      <c r="AI313" s="4" t="s">
        <v>239</v>
      </c>
      <c r="AJ313" s="3" t="s">
        <v>193</v>
      </c>
      <c r="AK313" s="8"/>
      <c r="AM313" s="3" t="s">
        <v>119</v>
      </c>
      <c r="AN313" s="3" t="s">
        <v>156</v>
      </c>
      <c r="AO313" s="3" t="s">
        <v>157</v>
      </c>
      <c r="AP313" s="3">
        <f>VLOOKUP(E313, 'Tabela Auxiliar'!A:B, 2, FALSE)</f>
        <v>1</v>
      </c>
    </row>
    <row r="314" spans="1:42" ht="13.05" x14ac:dyDescent="0.3">
      <c r="A314" s="3">
        <v>419601</v>
      </c>
      <c r="B314" s="3">
        <v>880001</v>
      </c>
      <c r="C314" s="3">
        <v>2025</v>
      </c>
      <c r="D314" s="4">
        <v>45674</v>
      </c>
      <c r="E314" s="5" t="str">
        <f t="shared" si="10"/>
        <v>janeiro</v>
      </c>
      <c r="F314" s="6">
        <v>1</v>
      </c>
      <c r="G314" s="3" t="s">
        <v>51</v>
      </c>
      <c r="H314" s="7"/>
      <c r="I314" s="3" t="s">
        <v>51</v>
      </c>
      <c r="J314" s="7"/>
      <c r="K314" s="3" t="s">
        <v>66</v>
      </c>
      <c r="L314" s="7"/>
      <c r="N314" s="3" t="s">
        <v>34</v>
      </c>
      <c r="O314" s="3" t="s">
        <v>35</v>
      </c>
      <c r="R314" s="3" t="s">
        <v>216</v>
      </c>
      <c r="S314" s="3" t="s">
        <v>230</v>
      </c>
      <c r="T314" s="3" t="s">
        <v>37</v>
      </c>
      <c r="U314" s="3" t="s">
        <v>45</v>
      </c>
      <c r="V314" s="3" t="s">
        <v>93</v>
      </c>
      <c r="W314" s="7">
        <v>1300000</v>
      </c>
      <c r="X314" s="7">
        <v>35750</v>
      </c>
      <c r="Y314" s="7">
        <v>29250</v>
      </c>
      <c r="Z314" s="7">
        <f t="shared" si="11"/>
        <v>65000</v>
      </c>
      <c r="AA314" s="7">
        <f t="shared" si="12"/>
        <v>6500</v>
      </c>
      <c r="AB314" s="7">
        <f t="shared" si="13"/>
        <v>22750</v>
      </c>
      <c r="AC314" s="3" t="s">
        <v>95</v>
      </c>
      <c r="AD314" s="5">
        <v>45689</v>
      </c>
      <c r="AE314" s="3" t="s">
        <v>97</v>
      </c>
      <c r="AF314" s="3" t="s">
        <v>97</v>
      </c>
      <c r="AG314" s="7">
        <v>29250</v>
      </c>
      <c r="AH314" s="4">
        <v>45693</v>
      </c>
      <c r="AI314" s="4" t="s">
        <v>240</v>
      </c>
      <c r="AJ314" s="3" t="s">
        <v>192</v>
      </c>
      <c r="AK314" s="8">
        <v>202500000000039</v>
      </c>
      <c r="AL314" s="3" t="s">
        <v>195</v>
      </c>
      <c r="AM314" s="3" t="s">
        <v>258</v>
      </c>
      <c r="AN314" s="3" t="s">
        <v>158</v>
      </c>
      <c r="AO314" s="3" t="s">
        <v>159</v>
      </c>
      <c r="AP314" s="3">
        <f>VLOOKUP(E314, 'Tabela Auxiliar'!A:B, 2, FALSE)</f>
        <v>1</v>
      </c>
    </row>
    <row r="315" spans="1:42" ht="13.05" x14ac:dyDescent="0.3">
      <c r="A315" s="3">
        <v>420269</v>
      </c>
      <c r="B315" s="3">
        <v>880029</v>
      </c>
      <c r="C315" s="3">
        <v>2025</v>
      </c>
      <c r="D315" s="4">
        <v>45675</v>
      </c>
      <c r="E315" s="5" t="str">
        <f t="shared" si="10"/>
        <v>janeiro</v>
      </c>
      <c r="F315" s="6">
        <v>1</v>
      </c>
      <c r="G315" s="3" t="s">
        <v>107</v>
      </c>
      <c r="H315" s="7"/>
      <c r="I315" s="3" t="s">
        <v>59</v>
      </c>
      <c r="J315" s="7"/>
      <c r="K315" s="3" t="s">
        <v>82</v>
      </c>
      <c r="L315" s="7"/>
      <c r="N315" s="3" t="s">
        <v>34</v>
      </c>
      <c r="O315" s="3" t="s">
        <v>35</v>
      </c>
      <c r="R315" s="3" t="s">
        <v>217</v>
      </c>
      <c r="S315" s="3" t="s">
        <v>231</v>
      </c>
      <c r="T315" s="3" t="s">
        <v>37</v>
      </c>
      <c r="U315" s="3" t="s">
        <v>45</v>
      </c>
      <c r="V315" s="3" t="s">
        <v>93</v>
      </c>
      <c r="W315" s="7">
        <v>1230000</v>
      </c>
      <c r="X315" s="7">
        <v>33825</v>
      </c>
      <c r="Y315" s="7">
        <v>27675</v>
      </c>
      <c r="Z315" s="7">
        <f t="shared" si="11"/>
        <v>61500</v>
      </c>
      <c r="AA315" s="7">
        <f t="shared" si="12"/>
        <v>6150</v>
      </c>
      <c r="AB315" s="7">
        <f t="shared" si="13"/>
        <v>21525</v>
      </c>
      <c r="AC315" s="3" t="s">
        <v>95</v>
      </c>
      <c r="AD315" s="5">
        <v>45689</v>
      </c>
      <c r="AE315" s="3" t="s">
        <v>97</v>
      </c>
      <c r="AF315" s="3" t="s">
        <v>97</v>
      </c>
      <c r="AG315" s="7">
        <v>27675</v>
      </c>
      <c r="AH315" s="4">
        <v>45699</v>
      </c>
      <c r="AI315" s="4" t="s">
        <v>240</v>
      </c>
      <c r="AJ315" s="3" t="s">
        <v>191</v>
      </c>
      <c r="AK315" s="8"/>
      <c r="AL315" s="3" t="s">
        <v>195</v>
      </c>
      <c r="AM315" s="3" t="s">
        <v>129</v>
      </c>
      <c r="AN315" s="3" t="s">
        <v>160</v>
      </c>
      <c r="AO315" s="3" t="s">
        <v>161</v>
      </c>
      <c r="AP315" s="3">
        <f>VLOOKUP(E315, 'Tabela Auxiliar'!A:B, 2, FALSE)</f>
        <v>1</v>
      </c>
    </row>
    <row r="316" spans="1:42" ht="13.05" x14ac:dyDescent="0.3">
      <c r="A316" s="3">
        <v>420332</v>
      </c>
      <c r="B316" s="3">
        <v>880034</v>
      </c>
      <c r="C316" s="3">
        <v>2025</v>
      </c>
      <c r="D316" s="4">
        <v>45675</v>
      </c>
      <c r="E316" s="5" t="str">
        <f t="shared" si="10"/>
        <v>janeiro</v>
      </c>
      <c r="F316" s="6">
        <v>1</v>
      </c>
      <c r="G316" s="3" t="s">
        <v>105</v>
      </c>
      <c r="H316" s="7"/>
      <c r="I316" s="3" t="s">
        <v>60</v>
      </c>
      <c r="J316" s="7"/>
      <c r="L316" s="7"/>
      <c r="N316" s="3" t="s">
        <v>90</v>
      </c>
      <c r="O316" s="3" t="s">
        <v>35</v>
      </c>
      <c r="P316" s="3" t="s">
        <v>199</v>
      </c>
      <c r="Q316" s="3">
        <v>307</v>
      </c>
      <c r="T316" s="3" t="s">
        <v>37</v>
      </c>
      <c r="U316" s="3" t="s">
        <v>45</v>
      </c>
      <c r="V316" s="3" t="s">
        <v>93</v>
      </c>
      <c r="W316" s="7">
        <v>483000</v>
      </c>
      <c r="X316" s="7">
        <v>11350.5</v>
      </c>
      <c r="Y316" s="7">
        <v>9418.5</v>
      </c>
      <c r="Z316" s="7">
        <f t="shared" si="11"/>
        <v>20769</v>
      </c>
      <c r="AA316" s="7">
        <f t="shared" si="12"/>
        <v>2415</v>
      </c>
      <c r="AB316" s="7">
        <f t="shared" si="13"/>
        <v>7003.5</v>
      </c>
      <c r="AD316" s="5">
        <v>45736</v>
      </c>
      <c r="AE316" s="3" t="s">
        <v>40</v>
      </c>
      <c r="AF316" s="3" t="s">
        <v>40</v>
      </c>
      <c r="AG316" s="7"/>
      <c r="AH316" s="4"/>
      <c r="AI316" s="4" t="s">
        <v>239</v>
      </c>
      <c r="AK316" s="8"/>
      <c r="AM316" s="3" t="s">
        <v>120</v>
      </c>
      <c r="AN316" s="3" t="s">
        <v>162</v>
      </c>
      <c r="AO316" s="3" t="s">
        <v>163</v>
      </c>
      <c r="AP316" s="3">
        <f>VLOOKUP(E316, 'Tabela Auxiliar'!A:B, 2, FALSE)</f>
        <v>1</v>
      </c>
    </row>
    <row r="317" spans="1:42" ht="13.05" x14ac:dyDescent="0.3">
      <c r="A317" s="3">
        <v>420308</v>
      </c>
      <c r="B317" s="3">
        <v>880084</v>
      </c>
      <c r="C317" s="3">
        <v>2025</v>
      </c>
      <c r="D317" s="4">
        <v>45677</v>
      </c>
      <c r="E317" s="5" t="str">
        <f t="shared" si="10"/>
        <v>janeiro</v>
      </c>
      <c r="F317" s="6">
        <v>1</v>
      </c>
      <c r="G317" s="3" t="s">
        <v>106</v>
      </c>
      <c r="H317" s="7"/>
      <c r="I317" s="3" t="s">
        <v>61</v>
      </c>
      <c r="J317" s="7"/>
      <c r="K317" s="3" t="s">
        <v>83</v>
      </c>
      <c r="L317" s="7"/>
      <c r="N317" s="3" t="s">
        <v>34</v>
      </c>
      <c r="O317" s="3" t="s">
        <v>35</v>
      </c>
      <c r="R317" s="3" t="s">
        <v>218</v>
      </c>
      <c r="S317" s="3" t="s">
        <v>232</v>
      </c>
      <c r="T317" s="3" t="s">
        <v>37</v>
      </c>
      <c r="U317" s="3" t="s">
        <v>247</v>
      </c>
      <c r="V317" s="3" t="s">
        <v>94</v>
      </c>
      <c r="W317" s="7">
        <v>340000</v>
      </c>
      <c r="X317" s="7">
        <v>9520</v>
      </c>
      <c r="Y317" s="7">
        <v>7480</v>
      </c>
      <c r="Z317" s="7">
        <f t="shared" si="11"/>
        <v>17000</v>
      </c>
      <c r="AA317" s="7">
        <f t="shared" si="12"/>
        <v>1700</v>
      </c>
      <c r="AB317" s="7">
        <f t="shared" si="13"/>
        <v>5780</v>
      </c>
      <c r="AC317" s="3" t="s">
        <v>95</v>
      </c>
      <c r="AD317" s="5">
        <v>45689</v>
      </c>
      <c r="AE317" s="3" t="s">
        <v>97</v>
      </c>
      <c r="AF317" s="3" t="s">
        <v>97</v>
      </c>
      <c r="AG317" s="7">
        <v>7480</v>
      </c>
      <c r="AH317" s="4">
        <v>45698</v>
      </c>
      <c r="AI317" s="4" t="s">
        <v>240</v>
      </c>
      <c r="AJ317" s="3" t="s">
        <v>194</v>
      </c>
      <c r="AK317" s="8">
        <v>202500000000001</v>
      </c>
      <c r="AM317" s="3" t="s">
        <v>121</v>
      </c>
      <c r="AN317" s="3" t="s">
        <v>164</v>
      </c>
      <c r="AO317" s="3" t="s">
        <v>165</v>
      </c>
      <c r="AP317" s="3">
        <f>VLOOKUP(E317, 'Tabela Auxiliar'!A:B, 2, FALSE)</f>
        <v>1</v>
      </c>
    </row>
    <row r="318" spans="1:42" ht="13.05" x14ac:dyDescent="0.3">
      <c r="A318" s="3">
        <v>420392</v>
      </c>
      <c r="B318" s="3">
        <v>880110</v>
      </c>
      <c r="C318" s="3">
        <v>2025</v>
      </c>
      <c r="D318" s="4">
        <v>45678</v>
      </c>
      <c r="E318" s="5" t="str">
        <f t="shared" si="10"/>
        <v>janeiro</v>
      </c>
      <c r="F318" s="6">
        <v>1</v>
      </c>
      <c r="G318" s="3" t="s">
        <v>103</v>
      </c>
      <c r="H318" s="7"/>
      <c r="I318" s="3" t="s">
        <v>62</v>
      </c>
      <c r="J318" s="7"/>
      <c r="K318" s="3" t="s">
        <v>51</v>
      </c>
      <c r="L318" s="7"/>
      <c r="N318" s="3" t="s">
        <v>34</v>
      </c>
      <c r="O318" s="3" t="s">
        <v>35</v>
      </c>
      <c r="R318" s="3" t="s">
        <v>219</v>
      </c>
      <c r="S318" s="3" t="s">
        <v>231</v>
      </c>
      <c r="T318" s="3" t="s">
        <v>37</v>
      </c>
      <c r="U318" s="3" t="s">
        <v>45</v>
      </c>
      <c r="V318" s="3" t="s">
        <v>93</v>
      </c>
      <c r="W318" s="7">
        <v>316000</v>
      </c>
      <c r="X318" s="7">
        <v>8690</v>
      </c>
      <c r="Y318" s="7">
        <v>7110</v>
      </c>
      <c r="Z318" s="7">
        <f t="shared" si="11"/>
        <v>15800</v>
      </c>
      <c r="AA318" s="7">
        <f t="shared" si="12"/>
        <v>1580</v>
      </c>
      <c r="AB318" s="7">
        <f t="shared" si="13"/>
        <v>5530</v>
      </c>
      <c r="AC318" s="3" t="s">
        <v>95</v>
      </c>
      <c r="AD318" s="5">
        <v>45689</v>
      </c>
      <c r="AE318" s="3" t="s">
        <v>97</v>
      </c>
      <c r="AF318" s="3" t="s">
        <v>97</v>
      </c>
      <c r="AG318" s="7">
        <v>7110</v>
      </c>
      <c r="AH318" s="4">
        <v>45678</v>
      </c>
      <c r="AI318" s="4" t="s">
        <v>240</v>
      </c>
      <c r="AJ318" s="3" t="s">
        <v>191</v>
      </c>
      <c r="AK318" s="8"/>
      <c r="AM318" s="3" t="s">
        <v>122</v>
      </c>
      <c r="AN318" s="3" t="s">
        <v>166</v>
      </c>
      <c r="AO318" s="3" t="s">
        <v>167</v>
      </c>
      <c r="AP318" s="3">
        <f>VLOOKUP(E318, 'Tabela Auxiliar'!A:B, 2, FALSE)</f>
        <v>1</v>
      </c>
    </row>
    <row r="319" spans="1:42" ht="13.05" x14ac:dyDescent="0.3">
      <c r="A319" s="3">
        <v>420508</v>
      </c>
      <c r="B319" s="3">
        <v>880168</v>
      </c>
      <c r="C319" s="3">
        <v>2025</v>
      </c>
      <c r="D319" s="4">
        <v>45679</v>
      </c>
      <c r="E319" s="5" t="str">
        <f t="shared" si="10"/>
        <v>janeiro</v>
      </c>
      <c r="F319" s="6">
        <v>1</v>
      </c>
      <c r="G319" s="3" t="s">
        <v>108</v>
      </c>
      <c r="H319" s="7"/>
      <c r="I319" s="3" t="s">
        <v>63</v>
      </c>
      <c r="J319" s="7"/>
      <c r="K319" s="3" t="s">
        <v>84</v>
      </c>
      <c r="L319" s="7"/>
      <c r="N319" s="3" t="s">
        <v>34</v>
      </c>
      <c r="O319" s="3" t="s">
        <v>35</v>
      </c>
      <c r="R319" s="3" t="s">
        <v>220</v>
      </c>
      <c r="S319" s="3" t="s">
        <v>231</v>
      </c>
      <c r="T319" s="3" t="s">
        <v>37</v>
      </c>
      <c r="U319" s="3" t="s">
        <v>45</v>
      </c>
      <c r="V319" s="3" t="s">
        <v>94</v>
      </c>
      <c r="W319" s="7">
        <v>315000</v>
      </c>
      <c r="X319" s="7">
        <v>8400</v>
      </c>
      <c r="Y319" s="7">
        <v>6600</v>
      </c>
      <c r="Z319" s="7">
        <f t="shared" si="11"/>
        <v>15000</v>
      </c>
      <c r="AA319" s="7">
        <f t="shared" si="12"/>
        <v>1575</v>
      </c>
      <c r="AB319" s="7">
        <f t="shared" si="13"/>
        <v>5025</v>
      </c>
      <c r="AC319" s="3" t="s">
        <v>95</v>
      </c>
      <c r="AD319" s="5">
        <v>45658</v>
      </c>
      <c r="AE319" s="3" t="s">
        <v>97</v>
      </c>
      <c r="AF319" s="3" t="s">
        <v>97</v>
      </c>
      <c r="AG319" s="7">
        <v>6600</v>
      </c>
      <c r="AH319" s="4">
        <v>45679</v>
      </c>
      <c r="AI319" s="4" t="s">
        <v>240</v>
      </c>
      <c r="AJ319" s="3" t="s">
        <v>191</v>
      </c>
      <c r="AK319" s="8"/>
      <c r="AL319" s="3" t="s">
        <v>195</v>
      </c>
      <c r="AM319" s="3" t="s">
        <v>123</v>
      </c>
      <c r="AN319" s="3" t="s">
        <v>168</v>
      </c>
      <c r="AO319" s="3" t="s">
        <v>169</v>
      </c>
      <c r="AP319" s="3">
        <f>VLOOKUP(E319, 'Tabela Auxiliar'!A:B, 2, FALSE)</f>
        <v>1</v>
      </c>
    </row>
    <row r="320" spans="1:42" ht="13.05" x14ac:dyDescent="0.3">
      <c r="A320" s="3">
        <v>420575</v>
      </c>
      <c r="B320" s="3">
        <v>880261</v>
      </c>
      <c r="C320" s="3">
        <v>2025</v>
      </c>
      <c r="D320" s="4">
        <v>45680</v>
      </c>
      <c r="E320" s="5" t="str">
        <f t="shared" si="10"/>
        <v>janeiro</v>
      </c>
      <c r="F320" s="6">
        <v>1</v>
      </c>
      <c r="G320" s="3" t="s">
        <v>108</v>
      </c>
      <c r="H320" s="7"/>
      <c r="I320" s="3" t="s">
        <v>64</v>
      </c>
      <c r="J320" s="7"/>
      <c r="K320" s="3" t="s">
        <v>79</v>
      </c>
      <c r="L320" s="7"/>
      <c r="N320" s="3" t="s">
        <v>34</v>
      </c>
      <c r="O320" s="3" t="s">
        <v>35</v>
      </c>
      <c r="R320" s="3" t="s">
        <v>221</v>
      </c>
      <c r="S320" s="3" t="s">
        <v>231</v>
      </c>
      <c r="T320" s="3" t="s">
        <v>37</v>
      </c>
      <c r="U320" s="3" t="s">
        <v>45</v>
      </c>
      <c r="V320" s="3" t="s">
        <v>94</v>
      </c>
      <c r="W320" s="7">
        <v>660000</v>
      </c>
      <c r="X320" s="7">
        <v>18480</v>
      </c>
      <c r="Y320" s="7">
        <v>14520</v>
      </c>
      <c r="Z320" s="7">
        <f t="shared" si="11"/>
        <v>33000</v>
      </c>
      <c r="AA320" s="7">
        <f t="shared" si="12"/>
        <v>3300</v>
      </c>
      <c r="AB320" s="7">
        <f t="shared" si="13"/>
        <v>11220</v>
      </c>
      <c r="AC320" s="3" t="s">
        <v>95</v>
      </c>
      <c r="AD320" s="5">
        <v>45689</v>
      </c>
      <c r="AE320" s="3" t="s">
        <v>97</v>
      </c>
      <c r="AF320" s="3" t="s">
        <v>97</v>
      </c>
      <c r="AG320" s="7">
        <v>14520</v>
      </c>
      <c r="AH320" s="4">
        <v>45681</v>
      </c>
      <c r="AI320" s="4" t="s">
        <v>240</v>
      </c>
      <c r="AJ320" s="3" t="s">
        <v>194</v>
      </c>
      <c r="AK320" s="8">
        <v>202500000000005</v>
      </c>
      <c r="AL320" s="3" t="s">
        <v>195</v>
      </c>
      <c r="AM320" s="3" t="s">
        <v>332</v>
      </c>
      <c r="AN320" s="3" t="s">
        <v>170</v>
      </c>
      <c r="AO320" s="3" t="s">
        <v>171</v>
      </c>
      <c r="AP320" s="3">
        <f>VLOOKUP(E320, 'Tabela Auxiliar'!A:B, 2, FALSE)</f>
        <v>1</v>
      </c>
    </row>
    <row r="321" spans="1:42" ht="13.05" x14ac:dyDescent="0.3">
      <c r="A321" s="3">
        <v>420662</v>
      </c>
      <c r="B321" s="3">
        <v>880306</v>
      </c>
      <c r="C321" s="3">
        <v>2025</v>
      </c>
      <c r="D321" s="4">
        <v>45681</v>
      </c>
      <c r="E321" s="5" t="str">
        <f t="shared" si="10"/>
        <v>janeiro</v>
      </c>
      <c r="F321" s="6">
        <v>1</v>
      </c>
      <c r="G321" s="3" t="s">
        <v>100</v>
      </c>
      <c r="H321" s="7"/>
      <c r="I321" s="3" t="s">
        <v>53</v>
      </c>
      <c r="J321" s="7"/>
      <c r="K321" s="3" t="s">
        <v>51</v>
      </c>
      <c r="L321" s="7"/>
      <c r="N321" s="3" t="s">
        <v>34</v>
      </c>
      <c r="O321" s="3" t="s">
        <v>35</v>
      </c>
      <c r="R321" s="3" t="s">
        <v>222</v>
      </c>
      <c r="S321" s="3" t="s">
        <v>231</v>
      </c>
      <c r="T321" s="3" t="s">
        <v>37</v>
      </c>
      <c r="U321" s="3" t="s">
        <v>45</v>
      </c>
      <c r="V321" s="3" t="s">
        <v>93</v>
      </c>
      <c r="W321" s="7">
        <v>585000</v>
      </c>
      <c r="X321" s="7">
        <v>16087.5</v>
      </c>
      <c r="Y321" s="7">
        <v>13162.5</v>
      </c>
      <c r="Z321" s="7">
        <f t="shared" si="11"/>
        <v>29250</v>
      </c>
      <c r="AA321" s="7">
        <f t="shared" si="12"/>
        <v>2925</v>
      </c>
      <c r="AB321" s="7">
        <f t="shared" si="13"/>
        <v>10237.5</v>
      </c>
      <c r="AC321" s="3" t="s">
        <v>95</v>
      </c>
      <c r="AD321" s="5">
        <v>45689</v>
      </c>
      <c r="AE321" s="3" t="s">
        <v>97</v>
      </c>
      <c r="AF321" s="3" t="s">
        <v>97</v>
      </c>
      <c r="AG321" s="7">
        <v>13162.5</v>
      </c>
      <c r="AH321" s="4">
        <v>45687</v>
      </c>
      <c r="AI321" s="4" t="s">
        <v>240</v>
      </c>
      <c r="AJ321" s="3" t="s">
        <v>191</v>
      </c>
      <c r="AK321" s="8"/>
      <c r="AL321" s="3" t="s">
        <v>195</v>
      </c>
      <c r="AM321" s="3" t="s">
        <v>124</v>
      </c>
      <c r="AP321" s="3">
        <f>VLOOKUP(E321, 'Tabela Auxiliar'!A:B, 2, FALSE)</f>
        <v>1</v>
      </c>
    </row>
    <row r="322" spans="1:42" ht="13.05" x14ac:dyDescent="0.3">
      <c r="A322" s="3">
        <v>107941</v>
      </c>
      <c r="B322" s="3" t="s">
        <v>109</v>
      </c>
      <c r="C322" s="3">
        <v>2025</v>
      </c>
      <c r="D322" s="4">
        <v>45681</v>
      </c>
      <c r="E322" s="5" t="str">
        <f t="shared" si="10"/>
        <v>janeiro</v>
      </c>
      <c r="F322" s="6">
        <v>1</v>
      </c>
      <c r="G322" s="3" t="s">
        <v>92</v>
      </c>
      <c r="H322" s="7"/>
      <c r="J322" s="7"/>
      <c r="L322" s="7"/>
      <c r="N322" s="3" t="s">
        <v>91</v>
      </c>
      <c r="O322" s="3" t="s">
        <v>92</v>
      </c>
      <c r="T322" s="3" t="s">
        <v>109</v>
      </c>
      <c r="U322" s="3" t="s">
        <v>109</v>
      </c>
      <c r="V322" s="3" t="s">
        <v>93</v>
      </c>
      <c r="W322" s="7"/>
      <c r="X322" s="7"/>
      <c r="Y322" s="7">
        <v>16260</v>
      </c>
      <c r="Z322" s="7">
        <f t="shared" si="11"/>
        <v>16260</v>
      </c>
      <c r="AA322" s="7">
        <f t="shared" si="12"/>
        <v>0</v>
      </c>
      <c r="AB322" s="7">
        <f t="shared" si="13"/>
        <v>16260</v>
      </c>
      <c r="AC322" s="3" t="s">
        <v>96</v>
      </c>
      <c r="AD322" s="5">
        <v>45658</v>
      </c>
      <c r="AE322" s="3" t="s">
        <v>97</v>
      </c>
      <c r="AF322" s="3" t="s">
        <v>97</v>
      </c>
      <c r="AG322" s="7"/>
      <c r="AH322" s="4"/>
      <c r="AI322" s="4"/>
      <c r="AJ322" s="3" t="s">
        <v>192</v>
      </c>
      <c r="AK322" s="8">
        <v>202500000000022</v>
      </c>
      <c r="AM322" s="3" t="s">
        <v>266</v>
      </c>
      <c r="AP322" s="3">
        <f>VLOOKUP(E322, 'Tabela Auxiliar'!A:B, 2, FALSE)</f>
        <v>1</v>
      </c>
    </row>
    <row r="323" spans="1:42" ht="13.05" x14ac:dyDescent="0.3">
      <c r="A323" s="3">
        <v>420734</v>
      </c>
      <c r="B323" s="3">
        <v>880506</v>
      </c>
      <c r="C323" s="3">
        <v>2025</v>
      </c>
      <c r="D323" s="4">
        <v>45685</v>
      </c>
      <c r="E323" s="5" t="str">
        <f t="shared" si="10"/>
        <v>janeiro</v>
      </c>
      <c r="F323" s="6">
        <v>1</v>
      </c>
      <c r="G323" s="3" t="s">
        <v>102</v>
      </c>
      <c r="H323" s="7"/>
      <c r="I323" s="3" t="s">
        <v>65</v>
      </c>
      <c r="J323" s="7"/>
      <c r="K323" s="9" t="s">
        <v>85</v>
      </c>
      <c r="L323" s="7"/>
      <c r="M323" s="9"/>
      <c r="N323" s="3" t="s">
        <v>34</v>
      </c>
      <c r="O323" s="3" t="s">
        <v>35</v>
      </c>
      <c r="R323" s="3" t="s">
        <v>223</v>
      </c>
      <c r="S323" s="3" t="s">
        <v>235</v>
      </c>
      <c r="T323" s="3" t="s">
        <v>37</v>
      </c>
      <c r="U323" s="3" t="s">
        <v>45</v>
      </c>
      <c r="V323" s="3" t="s">
        <v>94</v>
      </c>
      <c r="W323" s="7">
        <v>280000</v>
      </c>
      <c r="X323" s="7">
        <v>8400</v>
      </c>
      <c r="Y323" s="7">
        <v>6900</v>
      </c>
      <c r="Z323" s="7">
        <f t="shared" si="11"/>
        <v>15300</v>
      </c>
      <c r="AA323" s="7">
        <f t="shared" si="12"/>
        <v>1400</v>
      </c>
      <c r="AB323" s="7">
        <f t="shared" si="13"/>
        <v>5500</v>
      </c>
      <c r="AC323" s="3" t="s">
        <v>95</v>
      </c>
      <c r="AD323" s="5">
        <v>45689</v>
      </c>
      <c r="AE323" s="3" t="s">
        <v>97</v>
      </c>
      <c r="AF323" s="3" t="s">
        <v>97</v>
      </c>
      <c r="AG323" s="7">
        <v>6900</v>
      </c>
      <c r="AH323" s="4">
        <v>45320</v>
      </c>
      <c r="AI323" s="4" t="s">
        <v>240</v>
      </c>
      <c r="AJ323" s="3" t="s">
        <v>191</v>
      </c>
      <c r="AK323" s="8"/>
      <c r="AM323" s="3" t="s">
        <v>125</v>
      </c>
      <c r="AN323" s="3" t="s">
        <v>172</v>
      </c>
      <c r="AO323" s="3" t="s">
        <v>173</v>
      </c>
      <c r="AP323" s="3">
        <f>VLOOKUP(E323, 'Tabela Auxiliar'!A:B, 2, FALSE)</f>
        <v>1</v>
      </c>
    </row>
    <row r="324" spans="1:42" ht="13.05" x14ac:dyDescent="0.3">
      <c r="A324" s="3">
        <v>421111</v>
      </c>
      <c r="B324" s="3">
        <v>880722</v>
      </c>
      <c r="C324" s="3">
        <v>2025</v>
      </c>
      <c r="D324" s="4">
        <v>45688</v>
      </c>
      <c r="E324" s="5" t="str">
        <f t="shared" si="10"/>
        <v>janeiro</v>
      </c>
      <c r="F324" s="6">
        <v>1</v>
      </c>
      <c r="G324" s="3" t="s">
        <v>100</v>
      </c>
      <c r="H324" s="7"/>
      <c r="I324" s="3" t="s">
        <v>66</v>
      </c>
      <c r="J324" s="7"/>
      <c r="L324" s="7"/>
      <c r="N324" s="3" t="s">
        <v>34</v>
      </c>
      <c r="O324" s="3" t="s">
        <v>35</v>
      </c>
      <c r="P324" s="3" t="s">
        <v>200</v>
      </c>
      <c r="Q324" s="3" t="s">
        <v>203</v>
      </c>
      <c r="T324" s="3" t="s">
        <v>37</v>
      </c>
      <c r="U324" s="3" t="s">
        <v>45</v>
      </c>
      <c r="V324" s="3" t="s">
        <v>93</v>
      </c>
      <c r="W324" s="7">
        <v>1242113</v>
      </c>
      <c r="X324" s="7">
        <v>19252.75</v>
      </c>
      <c r="Y324" s="7">
        <v>18010.64</v>
      </c>
      <c r="Z324" s="7">
        <f t="shared" si="11"/>
        <v>37263.39</v>
      </c>
      <c r="AA324" s="7">
        <f t="shared" si="12"/>
        <v>6210.5650000000005</v>
      </c>
      <c r="AB324" s="7">
        <f t="shared" si="13"/>
        <v>11800.074999999999</v>
      </c>
      <c r="AC324" s="3" t="s">
        <v>95</v>
      </c>
      <c r="AD324" s="5">
        <v>45708</v>
      </c>
      <c r="AE324" s="3" t="s">
        <v>40</v>
      </c>
      <c r="AF324" s="3" t="s">
        <v>40</v>
      </c>
      <c r="AG324" s="7">
        <v>18010.64</v>
      </c>
      <c r="AH324" s="4"/>
      <c r="AI324" s="4" t="s">
        <v>240</v>
      </c>
      <c r="AJ324" s="3" t="s">
        <v>192</v>
      </c>
      <c r="AK324" s="8">
        <v>202500000000034</v>
      </c>
      <c r="AM324" s="3" t="s">
        <v>126</v>
      </c>
      <c r="AN324" s="3" t="s">
        <v>174</v>
      </c>
      <c r="AO324" s="3" t="s">
        <v>175</v>
      </c>
      <c r="AP324" s="3">
        <f>VLOOKUP(E324, 'Tabela Auxiliar'!A:B, 2, FALSE)</f>
        <v>1</v>
      </c>
    </row>
    <row r="325" spans="1:42" ht="13.05" x14ac:dyDescent="0.3">
      <c r="A325" s="3">
        <v>421147</v>
      </c>
      <c r="B325" s="3">
        <v>880756</v>
      </c>
      <c r="C325" s="3">
        <v>2025</v>
      </c>
      <c r="D325" s="4">
        <v>45688</v>
      </c>
      <c r="E325" s="5" t="str">
        <f t="shared" si="10"/>
        <v>janeiro</v>
      </c>
      <c r="F325" s="6">
        <v>1</v>
      </c>
      <c r="G325" s="3" t="s">
        <v>99</v>
      </c>
      <c r="H325" s="7"/>
      <c r="I325" s="3" t="s">
        <v>67</v>
      </c>
      <c r="J325" s="7"/>
      <c r="K325" s="3" t="s">
        <v>86</v>
      </c>
      <c r="L325" s="7"/>
      <c r="N325" s="3" t="s">
        <v>34</v>
      </c>
      <c r="O325" s="3" t="s">
        <v>35</v>
      </c>
      <c r="R325" s="3" t="s">
        <v>224</v>
      </c>
      <c r="S325" s="3" t="s">
        <v>231</v>
      </c>
      <c r="T325" s="3" t="s">
        <v>37</v>
      </c>
      <c r="U325" s="3" t="s">
        <v>45</v>
      </c>
      <c r="V325" s="3" t="s">
        <v>93</v>
      </c>
      <c r="W325" s="7">
        <v>950000</v>
      </c>
      <c r="X325" s="7">
        <v>26125</v>
      </c>
      <c r="Y325" s="7">
        <v>21375</v>
      </c>
      <c r="Z325" s="7">
        <f t="shared" si="11"/>
        <v>47500</v>
      </c>
      <c r="AA325" s="7">
        <f t="shared" si="12"/>
        <v>4750</v>
      </c>
      <c r="AB325" s="7">
        <f t="shared" si="13"/>
        <v>16625</v>
      </c>
      <c r="AC325" s="3" t="s">
        <v>95</v>
      </c>
      <c r="AD325" s="5">
        <v>45708</v>
      </c>
      <c r="AE325" s="3" t="s">
        <v>97</v>
      </c>
      <c r="AF325" s="3" t="s">
        <v>97</v>
      </c>
      <c r="AG325" s="7">
        <v>21375</v>
      </c>
      <c r="AH325" s="4">
        <v>45712</v>
      </c>
      <c r="AI325" s="4" t="s">
        <v>240</v>
      </c>
      <c r="AJ325" s="3" t="s">
        <v>192</v>
      </c>
      <c r="AK325" s="8">
        <v>202500000000046</v>
      </c>
      <c r="AL325" s="3" t="s">
        <v>195</v>
      </c>
      <c r="AM325" s="3" t="s">
        <v>276</v>
      </c>
      <c r="AN325" s="3" t="s">
        <v>176</v>
      </c>
      <c r="AO325" s="3" t="s">
        <v>177</v>
      </c>
      <c r="AP325" s="3">
        <f>VLOOKUP(E325, 'Tabela Auxiliar'!A:B, 2, FALSE)</f>
        <v>1</v>
      </c>
    </row>
    <row r="326" spans="1:42" ht="13.05" x14ac:dyDescent="0.3">
      <c r="A326" s="3">
        <v>421325</v>
      </c>
      <c r="B326" s="3">
        <v>880902</v>
      </c>
      <c r="C326" s="3">
        <v>2025</v>
      </c>
      <c r="D326" s="4">
        <v>45688</v>
      </c>
      <c r="E326" s="5" t="str">
        <f t="shared" si="10"/>
        <v>janeiro</v>
      </c>
      <c r="F326" s="6">
        <v>1</v>
      </c>
      <c r="G326" s="3" t="s">
        <v>103</v>
      </c>
      <c r="H326" s="7"/>
      <c r="I326" s="3" t="s">
        <v>68</v>
      </c>
      <c r="J326" s="7"/>
      <c r="K326" s="3" t="s">
        <v>81</v>
      </c>
      <c r="L326" s="7"/>
      <c r="N326" s="3" t="s">
        <v>34</v>
      </c>
      <c r="O326" s="3" t="s">
        <v>35</v>
      </c>
      <c r="R326" s="3" t="s">
        <v>225</v>
      </c>
      <c r="S326" s="3" t="s">
        <v>237</v>
      </c>
      <c r="T326" s="3" t="s">
        <v>37</v>
      </c>
      <c r="U326" s="3" t="s">
        <v>247</v>
      </c>
      <c r="V326" s="3" t="s">
        <v>93</v>
      </c>
      <c r="W326" s="7">
        <v>820000</v>
      </c>
      <c r="X326" s="7">
        <v>22550</v>
      </c>
      <c r="Y326" s="7">
        <v>18450</v>
      </c>
      <c r="Z326" s="7">
        <f t="shared" si="11"/>
        <v>41000</v>
      </c>
      <c r="AA326" s="7">
        <f t="shared" si="12"/>
        <v>4100</v>
      </c>
      <c r="AB326" s="7">
        <f t="shared" si="13"/>
        <v>14350</v>
      </c>
      <c r="AC326" s="3" t="s">
        <v>95</v>
      </c>
      <c r="AD326" s="5">
        <v>45689</v>
      </c>
      <c r="AE326" s="3" t="s">
        <v>97</v>
      </c>
      <c r="AF326" s="3" t="s">
        <v>97</v>
      </c>
      <c r="AG326" s="7">
        <v>18480</v>
      </c>
      <c r="AH326" s="4">
        <v>45691</v>
      </c>
      <c r="AI326" s="4" t="s">
        <v>240</v>
      </c>
      <c r="AJ326" s="3" t="s">
        <v>192</v>
      </c>
      <c r="AK326" s="8">
        <v>202500000000042</v>
      </c>
      <c r="AL326" s="3" t="s">
        <v>195</v>
      </c>
      <c r="AM326" s="3" t="s">
        <v>269</v>
      </c>
      <c r="AN326" s="3" t="s">
        <v>178</v>
      </c>
      <c r="AO326" s="3" t="s">
        <v>179</v>
      </c>
      <c r="AP326" s="3">
        <f>VLOOKUP(E326, 'Tabela Auxiliar'!A:B, 2, FALSE)</f>
        <v>1</v>
      </c>
    </row>
    <row r="327" spans="1:42" ht="13.05" x14ac:dyDescent="0.3">
      <c r="A327" s="3">
        <v>421250</v>
      </c>
      <c r="B327" s="3">
        <v>880904</v>
      </c>
      <c r="C327" s="3">
        <v>2025</v>
      </c>
      <c r="D327" s="4">
        <v>45691</v>
      </c>
      <c r="E327" s="5" t="str">
        <f t="shared" si="10"/>
        <v>fevereiro</v>
      </c>
      <c r="F327" s="6">
        <v>1</v>
      </c>
      <c r="G327" s="3" t="s">
        <v>107</v>
      </c>
      <c r="H327" s="7"/>
      <c r="I327" s="3" t="s">
        <v>69</v>
      </c>
      <c r="J327" s="7"/>
      <c r="K327" s="3" t="s">
        <v>87</v>
      </c>
      <c r="L327" s="7"/>
      <c r="N327" s="3" t="s">
        <v>34</v>
      </c>
      <c r="O327" s="3" t="s">
        <v>35</v>
      </c>
      <c r="Q327" s="3">
        <v>903</v>
      </c>
      <c r="R327" s="3" t="s">
        <v>226</v>
      </c>
      <c r="S327" s="3" t="s">
        <v>236</v>
      </c>
      <c r="T327" s="3" t="s">
        <v>37</v>
      </c>
      <c r="U327" s="3" t="s">
        <v>45</v>
      </c>
      <c r="V327" s="3" t="s">
        <v>93</v>
      </c>
      <c r="W327" s="7">
        <v>280000</v>
      </c>
      <c r="X327" s="7">
        <v>8250</v>
      </c>
      <c r="Y327" s="7">
        <v>6750</v>
      </c>
      <c r="Z327" s="7">
        <f t="shared" si="11"/>
        <v>15000</v>
      </c>
      <c r="AA327" s="7">
        <f t="shared" si="12"/>
        <v>1400</v>
      </c>
      <c r="AB327" s="7">
        <f t="shared" si="13"/>
        <v>5350</v>
      </c>
      <c r="AC327" s="3" t="s">
        <v>95</v>
      </c>
      <c r="AD327" s="5">
        <v>45689</v>
      </c>
      <c r="AE327" s="3" t="s">
        <v>97</v>
      </c>
      <c r="AF327" s="3" t="s">
        <v>97</v>
      </c>
      <c r="AG327" s="7">
        <v>6750</v>
      </c>
      <c r="AH327" s="4">
        <v>45705</v>
      </c>
      <c r="AI327" s="4" t="s">
        <v>240</v>
      </c>
      <c r="AJ327" s="3" t="s">
        <v>191</v>
      </c>
      <c r="AK327" s="8"/>
      <c r="AL327" s="3" t="s">
        <v>195</v>
      </c>
      <c r="AM327" s="3" t="s">
        <v>251</v>
      </c>
      <c r="AN327" s="3" t="s">
        <v>180</v>
      </c>
      <c r="AO327" s="3" t="s">
        <v>181</v>
      </c>
      <c r="AP327" s="3">
        <f>VLOOKUP(E327, 'Tabela Auxiliar'!A:B, 2, FALSE)</f>
        <v>2</v>
      </c>
    </row>
    <row r="328" spans="1:42" ht="13.05" x14ac:dyDescent="0.3">
      <c r="A328" s="3">
        <v>421380</v>
      </c>
      <c r="B328" s="3">
        <v>880961</v>
      </c>
      <c r="C328" s="3">
        <v>2025</v>
      </c>
      <c r="D328" s="4">
        <v>45692</v>
      </c>
      <c r="E328" s="5" t="str">
        <f t="shared" si="10"/>
        <v>fevereiro</v>
      </c>
      <c r="F328" s="6">
        <v>1</v>
      </c>
      <c r="G328" s="3" t="s">
        <v>107</v>
      </c>
      <c r="H328" s="7"/>
      <c r="I328" s="3" t="s">
        <v>70</v>
      </c>
      <c r="J328" s="7"/>
      <c r="K328" s="3" t="s">
        <v>50</v>
      </c>
      <c r="L328" s="7"/>
      <c r="N328" s="3" t="s">
        <v>34</v>
      </c>
      <c r="O328" s="3" t="s">
        <v>35</v>
      </c>
      <c r="R328" s="3" t="s">
        <v>227</v>
      </c>
      <c r="S328" s="3" t="s">
        <v>231</v>
      </c>
      <c r="T328" s="3" t="s">
        <v>37</v>
      </c>
      <c r="U328" s="3" t="s">
        <v>45</v>
      </c>
      <c r="V328" s="3" t="s">
        <v>93</v>
      </c>
      <c r="W328" s="7">
        <v>740000</v>
      </c>
      <c r="X328" s="7">
        <v>20350</v>
      </c>
      <c r="Y328" s="7">
        <v>16650</v>
      </c>
      <c r="Z328" s="7">
        <f t="shared" si="11"/>
        <v>37000</v>
      </c>
      <c r="AA328" s="7">
        <f t="shared" si="12"/>
        <v>3700</v>
      </c>
      <c r="AB328" s="7">
        <f t="shared" si="13"/>
        <v>12950</v>
      </c>
      <c r="AC328" s="3" t="s">
        <v>95</v>
      </c>
      <c r="AD328" s="5">
        <v>45689</v>
      </c>
      <c r="AE328" s="3" t="s">
        <v>97</v>
      </c>
      <c r="AF328" s="3" t="s">
        <v>97</v>
      </c>
      <c r="AG328" s="7">
        <v>16650</v>
      </c>
      <c r="AH328" s="4">
        <v>45707</v>
      </c>
      <c r="AI328" s="4" t="s">
        <v>240</v>
      </c>
      <c r="AJ328" s="3" t="s">
        <v>192</v>
      </c>
      <c r="AK328" s="8">
        <v>202500000000047</v>
      </c>
      <c r="AL328" s="3" t="s">
        <v>195</v>
      </c>
      <c r="AM328" s="3" t="s">
        <v>277</v>
      </c>
      <c r="AN328" s="3" t="s">
        <v>182</v>
      </c>
      <c r="AO328" s="3" t="s">
        <v>183</v>
      </c>
      <c r="AP328" s="3">
        <f>VLOOKUP(E328, 'Tabela Auxiliar'!A:B, 2, FALSE)</f>
        <v>2</v>
      </c>
    </row>
    <row r="329" spans="1:42" ht="13.05" x14ac:dyDescent="0.3">
      <c r="A329" s="3">
        <v>421520</v>
      </c>
      <c r="B329" s="3">
        <v>881045</v>
      </c>
      <c r="C329" s="3">
        <v>2025</v>
      </c>
      <c r="D329" s="4">
        <v>45692</v>
      </c>
      <c r="E329" s="5" t="str">
        <f t="shared" si="10"/>
        <v>fevereiro</v>
      </c>
      <c r="F329" s="6">
        <v>1</v>
      </c>
      <c r="G329" s="3" t="s">
        <v>100</v>
      </c>
      <c r="H329" s="7"/>
      <c r="I329" s="3" t="s">
        <v>53</v>
      </c>
      <c r="J329" s="7"/>
      <c r="K329" s="3" t="s">
        <v>88</v>
      </c>
      <c r="L329" s="7"/>
      <c r="N329" s="3" t="s">
        <v>34</v>
      </c>
      <c r="O329" s="3" t="s">
        <v>35</v>
      </c>
      <c r="R329" s="3" t="s">
        <v>228</v>
      </c>
      <c r="S329" s="3" t="s">
        <v>231</v>
      </c>
      <c r="T329" s="3" t="s">
        <v>37</v>
      </c>
      <c r="U329" s="3" t="s">
        <v>45</v>
      </c>
      <c r="V329" s="3" t="s">
        <v>93</v>
      </c>
      <c r="W329" s="7">
        <v>1350000</v>
      </c>
      <c r="X329" s="7">
        <v>37125</v>
      </c>
      <c r="Y329" s="7">
        <v>30375</v>
      </c>
      <c r="Z329" s="7">
        <f t="shared" si="11"/>
        <v>67500</v>
      </c>
      <c r="AA329" s="7">
        <f t="shared" si="12"/>
        <v>6750</v>
      </c>
      <c r="AB329" s="7">
        <f t="shared" si="13"/>
        <v>23625</v>
      </c>
      <c r="AD329" s="5">
        <v>45689</v>
      </c>
      <c r="AE329" s="3" t="s">
        <v>40</v>
      </c>
      <c r="AF329" s="3" t="s">
        <v>40</v>
      </c>
      <c r="AG329" s="7"/>
      <c r="AH329" s="4"/>
      <c r="AI329" s="4" t="s">
        <v>239</v>
      </c>
      <c r="AK329" s="8"/>
      <c r="AM329" s="3" t="s">
        <v>127</v>
      </c>
      <c r="AN329" s="3" t="s">
        <v>184</v>
      </c>
      <c r="AO329" s="3" t="s">
        <v>185</v>
      </c>
      <c r="AP329" s="3">
        <f>VLOOKUP(E329, 'Tabela Auxiliar'!A:B, 2, FALSE)</f>
        <v>2</v>
      </c>
    </row>
    <row r="330" spans="1:42" ht="13.05" x14ac:dyDescent="0.3">
      <c r="A330" s="3">
        <v>421340</v>
      </c>
      <c r="B330" s="3">
        <v>881127</v>
      </c>
      <c r="C330" s="3">
        <v>2025</v>
      </c>
      <c r="D330" s="4">
        <v>45693</v>
      </c>
      <c r="E330" s="5" t="str">
        <f t="shared" si="10"/>
        <v>fevereiro</v>
      </c>
      <c r="F330" s="6">
        <v>1</v>
      </c>
      <c r="G330" s="3" t="s">
        <v>99</v>
      </c>
      <c r="H330" s="7"/>
      <c r="I330" s="3" t="s">
        <v>56</v>
      </c>
      <c r="J330" s="7"/>
      <c r="L330" s="7"/>
      <c r="N330" s="3" t="s">
        <v>90</v>
      </c>
      <c r="O330" s="3" t="s">
        <v>35</v>
      </c>
      <c r="P330" s="3" t="s">
        <v>201</v>
      </c>
      <c r="Q330" s="3">
        <v>1006</v>
      </c>
      <c r="T330" s="3" t="s">
        <v>37</v>
      </c>
      <c r="U330" s="3" t="s">
        <v>45</v>
      </c>
      <c r="V330" s="3" t="s">
        <v>93</v>
      </c>
      <c r="W330" s="7">
        <v>661500</v>
      </c>
      <c r="X330" s="7">
        <v>15545.25</v>
      </c>
      <c r="Y330" s="7">
        <v>12899.25</v>
      </c>
      <c r="Z330" s="7">
        <f t="shared" si="11"/>
        <v>28444.5</v>
      </c>
      <c r="AA330" s="7">
        <f t="shared" si="12"/>
        <v>3307.5</v>
      </c>
      <c r="AB330" s="7">
        <f t="shared" si="13"/>
        <v>9591.75</v>
      </c>
      <c r="AC330" s="3" t="s">
        <v>95</v>
      </c>
      <c r="AD330" s="5">
        <v>45689</v>
      </c>
      <c r="AE330" s="3" t="s">
        <v>40</v>
      </c>
      <c r="AF330" s="3" t="s">
        <v>40</v>
      </c>
      <c r="AG330" s="7"/>
      <c r="AH330" s="4"/>
      <c r="AI330" s="4" t="s">
        <v>240</v>
      </c>
      <c r="AJ330" s="3" t="s">
        <v>192</v>
      </c>
      <c r="AK330" s="8">
        <v>202500000000033</v>
      </c>
      <c r="AM330" s="3" t="s">
        <v>128</v>
      </c>
      <c r="AN330" s="3" t="s">
        <v>186</v>
      </c>
      <c r="AO330" s="3" t="s">
        <v>187</v>
      </c>
      <c r="AP330" s="3">
        <f>VLOOKUP(E330, 'Tabela Auxiliar'!A:B, 2, FALSE)</f>
        <v>2</v>
      </c>
    </row>
    <row r="331" spans="1:42" ht="13.05" x14ac:dyDescent="0.3">
      <c r="A331" s="3">
        <v>421253</v>
      </c>
      <c r="B331" s="3">
        <v>881097</v>
      </c>
      <c r="C331" s="3">
        <v>2025</v>
      </c>
      <c r="D331" s="4">
        <v>45694</v>
      </c>
      <c r="E331" s="5" t="str">
        <f t="shared" si="10"/>
        <v>fevereiro</v>
      </c>
      <c r="F331" s="6">
        <v>1</v>
      </c>
      <c r="G331" s="3" t="s">
        <v>107</v>
      </c>
      <c r="H331" s="7"/>
      <c r="I331" s="3" t="s">
        <v>71</v>
      </c>
      <c r="J331" s="7"/>
      <c r="L331" s="7"/>
      <c r="N331" s="3" t="s">
        <v>90</v>
      </c>
      <c r="O331" s="3" t="s">
        <v>35</v>
      </c>
      <c r="P331" s="3" t="s">
        <v>198</v>
      </c>
      <c r="Q331" s="3">
        <v>704</v>
      </c>
      <c r="T331" s="3" t="s">
        <v>37</v>
      </c>
      <c r="U331" s="3" t="s">
        <v>45</v>
      </c>
      <c r="V331" s="3" t="s">
        <v>93</v>
      </c>
      <c r="W331" s="7">
        <v>820000</v>
      </c>
      <c r="X331" s="7">
        <v>21270</v>
      </c>
      <c r="Y331" s="7">
        <v>19270</v>
      </c>
      <c r="Z331" s="7">
        <f t="shared" si="11"/>
        <v>40540</v>
      </c>
      <c r="AA331" s="7">
        <f t="shared" si="12"/>
        <v>4100</v>
      </c>
      <c r="AB331" s="7">
        <f t="shared" si="13"/>
        <v>15170</v>
      </c>
      <c r="AC331" s="3" t="s">
        <v>95</v>
      </c>
      <c r="AD331" s="5">
        <v>45689</v>
      </c>
      <c r="AE331" s="3" t="s">
        <v>97</v>
      </c>
      <c r="AF331" s="3" t="s">
        <v>97</v>
      </c>
      <c r="AG331" s="7">
        <v>18095</v>
      </c>
      <c r="AH331" s="4">
        <v>45695</v>
      </c>
      <c r="AI331" s="4" t="s">
        <v>240</v>
      </c>
      <c r="AJ331" s="3" t="s">
        <v>192</v>
      </c>
      <c r="AK331" s="8">
        <v>202500000000043</v>
      </c>
      <c r="AM331" s="3" t="s">
        <v>270</v>
      </c>
      <c r="AN331" s="3" t="s">
        <v>188</v>
      </c>
      <c r="AO331" s="3" t="s">
        <v>157</v>
      </c>
      <c r="AP331" s="3">
        <f>VLOOKUP(E331, 'Tabela Auxiliar'!A:B, 2, FALSE)</f>
        <v>2</v>
      </c>
    </row>
    <row r="332" spans="1:42" ht="13.05" x14ac:dyDescent="0.3">
      <c r="A332" s="3">
        <v>421477</v>
      </c>
      <c r="B332" s="3">
        <v>881215</v>
      </c>
      <c r="C332" s="3">
        <v>2025</v>
      </c>
      <c r="D332" s="4">
        <v>45695</v>
      </c>
      <c r="E332" s="5" t="str">
        <f t="shared" si="10"/>
        <v>fevereiro</v>
      </c>
      <c r="F332" s="6">
        <v>1</v>
      </c>
      <c r="G332" s="3" t="s">
        <v>103</v>
      </c>
      <c r="H332" s="7"/>
      <c r="I332" s="3" t="s">
        <v>50</v>
      </c>
      <c r="J332" s="7"/>
      <c r="K332" s="3" t="s">
        <v>89</v>
      </c>
      <c r="L332" s="7"/>
      <c r="N332" s="3" t="s">
        <v>34</v>
      </c>
      <c r="O332" s="3" t="s">
        <v>35</v>
      </c>
      <c r="R332" s="3" t="s">
        <v>229</v>
      </c>
      <c r="S332" s="3" t="s">
        <v>231</v>
      </c>
      <c r="T332" s="3" t="s">
        <v>37</v>
      </c>
      <c r="U332" s="3" t="s">
        <v>45</v>
      </c>
      <c r="V332" s="3" t="s">
        <v>93</v>
      </c>
      <c r="W332" s="7">
        <v>1100000</v>
      </c>
      <c r="X332" s="7">
        <v>37400</v>
      </c>
      <c r="Y332" s="7">
        <v>28600</v>
      </c>
      <c r="Z332" s="7">
        <f t="shared" si="11"/>
        <v>66000</v>
      </c>
      <c r="AA332" s="7">
        <f t="shared" si="12"/>
        <v>5500</v>
      </c>
      <c r="AB332" s="7">
        <f t="shared" si="13"/>
        <v>23100</v>
      </c>
      <c r="AC332" s="3" t="s">
        <v>95</v>
      </c>
      <c r="AD332" s="5">
        <v>45689</v>
      </c>
      <c r="AE332" s="3" t="s">
        <v>97</v>
      </c>
      <c r="AF332" s="3" t="s">
        <v>97</v>
      </c>
      <c r="AG332" s="7">
        <v>28600</v>
      </c>
      <c r="AH332" s="4">
        <v>45699</v>
      </c>
      <c r="AI332" s="4" t="s">
        <v>240</v>
      </c>
      <c r="AJ332" s="3" t="s">
        <v>192</v>
      </c>
      <c r="AK332" s="8">
        <v>202500000000040</v>
      </c>
      <c r="AL332" s="3" t="s">
        <v>195</v>
      </c>
      <c r="AM332" s="3" t="s">
        <v>267</v>
      </c>
      <c r="AN332" s="3" t="s">
        <v>189</v>
      </c>
      <c r="AO332" s="3" t="s">
        <v>190</v>
      </c>
      <c r="AP332" s="3">
        <f>VLOOKUP(E332, 'Tabela Auxiliar'!A:B, 2, FALSE)</f>
        <v>2</v>
      </c>
    </row>
    <row r="333" spans="1:42" ht="13.05" x14ac:dyDescent="0.3">
      <c r="A333" s="3">
        <v>420616</v>
      </c>
      <c r="B333" s="3">
        <v>881557</v>
      </c>
      <c r="C333" s="3">
        <v>2025</v>
      </c>
      <c r="D333" s="4">
        <v>45702</v>
      </c>
      <c r="E333" s="5" t="str">
        <f t="shared" si="10"/>
        <v>fevereiro</v>
      </c>
      <c r="F333" s="6">
        <v>1</v>
      </c>
      <c r="G333" s="3" t="s">
        <v>100</v>
      </c>
      <c r="H333" s="7"/>
      <c r="I333" s="3" t="s">
        <v>47</v>
      </c>
      <c r="J333" s="7"/>
      <c r="K333" s="3" t="s">
        <v>245</v>
      </c>
      <c r="L333" s="7"/>
      <c r="N333" s="3" t="s">
        <v>34</v>
      </c>
      <c r="O333" s="3" t="s">
        <v>35</v>
      </c>
      <c r="P333" s="3" t="s">
        <v>244</v>
      </c>
      <c r="Q333" s="3">
        <v>901</v>
      </c>
      <c r="R333" s="3" t="s">
        <v>246</v>
      </c>
      <c r="S333" s="3" t="s">
        <v>231</v>
      </c>
      <c r="T333" s="3" t="s">
        <v>37</v>
      </c>
      <c r="U333" s="3" t="s">
        <v>45</v>
      </c>
      <c r="V333" s="3" t="s">
        <v>93</v>
      </c>
      <c r="W333" s="7">
        <v>640000</v>
      </c>
      <c r="X333" s="7">
        <v>17375.05</v>
      </c>
      <c r="Y333" s="7">
        <v>14624.95</v>
      </c>
      <c r="Z333" s="7">
        <f t="shared" si="11"/>
        <v>32000</v>
      </c>
      <c r="AA333" s="7">
        <f t="shared" si="12"/>
        <v>3200</v>
      </c>
      <c r="AB333" s="7">
        <f t="shared" si="13"/>
        <v>11424.95</v>
      </c>
      <c r="AD333" s="5">
        <v>45778</v>
      </c>
      <c r="AE333" s="3" t="s">
        <v>40</v>
      </c>
      <c r="AF333" s="3" t="s">
        <v>40</v>
      </c>
      <c r="AI333" s="3" t="s">
        <v>239</v>
      </c>
      <c r="AM333" s="3" t="s">
        <v>250</v>
      </c>
      <c r="AN333" s="3" t="s">
        <v>248</v>
      </c>
      <c r="AO333" s="3" t="s">
        <v>249</v>
      </c>
      <c r="AP333" s="3">
        <f>VLOOKUP(E333, 'Tabela Auxiliar'!A:B, 2, FALSE)</f>
        <v>2</v>
      </c>
    </row>
    <row r="334" spans="1:42" ht="13.05" x14ac:dyDescent="0.3">
      <c r="A334" s="3">
        <v>422216</v>
      </c>
      <c r="B334" s="3">
        <v>881786</v>
      </c>
      <c r="C334" s="3">
        <v>2025</v>
      </c>
      <c r="D334" s="4">
        <v>45705</v>
      </c>
      <c r="E334" s="5" t="str">
        <f t="shared" si="10"/>
        <v>fevereiro</v>
      </c>
      <c r="F334" s="6">
        <v>1</v>
      </c>
      <c r="G334" s="3" t="s">
        <v>107</v>
      </c>
      <c r="H334" s="7">
        <v>1850</v>
      </c>
      <c r="I334" s="3" t="s">
        <v>252</v>
      </c>
      <c r="J334" s="7">
        <v>3700</v>
      </c>
      <c r="K334" s="9" t="s">
        <v>253</v>
      </c>
      <c r="L334" s="7">
        <v>1850</v>
      </c>
      <c r="M334" s="9"/>
      <c r="N334" s="3" t="s">
        <v>34</v>
      </c>
      <c r="O334" s="3" t="s">
        <v>35</v>
      </c>
      <c r="P334" s="3" t="s">
        <v>254</v>
      </c>
      <c r="Q334" s="3" t="s">
        <v>255</v>
      </c>
      <c r="R334" s="3" t="s">
        <v>256</v>
      </c>
      <c r="S334" s="3" t="s">
        <v>236</v>
      </c>
      <c r="T334" s="3" t="s">
        <v>37</v>
      </c>
      <c r="U334" s="3" t="s">
        <v>45</v>
      </c>
      <c r="V334" s="3" t="s">
        <v>93</v>
      </c>
      <c r="W334" s="7">
        <v>370000</v>
      </c>
      <c r="X334" s="7">
        <v>10175</v>
      </c>
      <c r="Y334" s="7">
        <v>8325</v>
      </c>
      <c r="Z334" s="7">
        <f t="shared" si="11"/>
        <v>18500</v>
      </c>
      <c r="AA334" s="7">
        <f t="shared" si="12"/>
        <v>1850</v>
      </c>
      <c r="AB334" s="7">
        <f t="shared" si="13"/>
        <v>6475</v>
      </c>
      <c r="AD334" s="5">
        <v>45717</v>
      </c>
      <c r="AE334" s="3" t="s">
        <v>40</v>
      </c>
      <c r="AF334" s="3" t="s">
        <v>40</v>
      </c>
      <c r="AI334" s="3" t="s">
        <v>239</v>
      </c>
      <c r="AM334" s="3" t="s">
        <v>257</v>
      </c>
      <c r="AN334" s="3" t="s">
        <v>281</v>
      </c>
      <c r="AO334" s="3" t="s">
        <v>282</v>
      </c>
      <c r="AP334" s="3">
        <f>VLOOKUP(E334, 'Tabela Auxiliar'!A:B, 2, FALSE)</f>
        <v>2</v>
      </c>
    </row>
    <row r="335" spans="1:42" ht="13.05" x14ac:dyDescent="0.3">
      <c r="A335" s="3">
        <v>422419</v>
      </c>
      <c r="B335" s="3">
        <v>882014</v>
      </c>
      <c r="C335" s="3">
        <v>2025</v>
      </c>
      <c r="D335" s="4">
        <v>45708</v>
      </c>
      <c r="E335" s="5" t="str">
        <f t="shared" si="10"/>
        <v>fevereiro</v>
      </c>
      <c r="F335" s="6">
        <v>1</v>
      </c>
      <c r="G335" s="3" t="s">
        <v>107</v>
      </c>
      <c r="H335" s="7"/>
      <c r="I335" s="3" t="s">
        <v>71</v>
      </c>
      <c r="J335" s="7"/>
      <c r="K335" s="3" t="s">
        <v>59</v>
      </c>
      <c r="L335" s="7"/>
      <c r="N335" s="3" t="s">
        <v>34</v>
      </c>
      <c r="O335" s="3" t="s">
        <v>35</v>
      </c>
      <c r="P335" s="3" t="s">
        <v>260</v>
      </c>
      <c r="Q335" s="3">
        <v>1503</v>
      </c>
      <c r="R335" s="3" t="s">
        <v>263</v>
      </c>
      <c r="S335" s="3" t="s">
        <v>231</v>
      </c>
      <c r="T335" s="3" t="s">
        <v>37</v>
      </c>
      <c r="U335" s="3" t="s">
        <v>45</v>
      </c>
      <c r="V335" s="3" t="s">
        <v>93</v>
      </c>
      <c r="W335" s="7">
        <v>645000</v>
      </c>
      <c r="X335" s="7">
        <v>16500</v>
      </c>
      <c r="Y335" s="7">
        <v>13500</v>
      </c>
      <c r="Z335" s="7">
        <f t="shared" si="11"/>
        <v>30000</v>
      </c>
      <c r="AA335" s="7">
        <f t="shared" si="12"/>
        <v>3225</v>
      </c>
      <c r="AB335" s="7">
        <f t="shared" si="13"/>
        <v>10275</v>
      </c>
      <c r="AD335" s="5">
        <v>45717</v>
      </c>
      <c r="AE335" s="3" t="s">
        <v>40</v>
      </c>
      <c r="AF335" s="3" t="s">
        <v>40</v>
      </c>
      <c r="AI335" s="3" t="s">
        <v>239</v>
      </c>
      <c r="AM335" s="3" t="s">
        <v>257</v>
      </c>
      <c r="AN335" s="3" t="s">
        <v>283</v>
      </c>
      <c r="AO335" s="3" t="s">
        <v>284</v>
      </c>
      <c r="AP335" s="3">
        <f>VLOOKUP(E335, 'Tabela Auxiliar'!A:B, 2, FALSE)</f>
        <v>2</v>
      </c>
    </row>
    <row r="336" spans="1:42" ht="13.05" x14ac:dyDescent="0.3">
      <c r="A336" s="3">
        <v>422654</v>
      </c>
      <c r="B336" s="3">
        <v>882074</v>
      </c>
      <c r="C336" s="3">
        <v>2025</v>
      </c>
      <c r="D336" s="4">
        <v>45709</v>
      </c>
      <c r="E336" s="5" t="str">
        <f t="shared" si="10"/>
        <v>fevereiro</v>
      </c>
      <c r="F336" s="6">
        <v>1</v>
      </c>
      <c r="G336" s="3" t="s">
        <v>259</v>
      </c>
      <c r="H336" s="7"/>
      <c r="I336" s="3" t="s">
        <v>79</v>
      </c>
      <c r="J336" s="7"/>
      <c r="K336" s="3" t="s">
        <v>51</v>
      </c>
      <c r="L336" s="7"/>
      <c r="N336" s="3" t="s">
        <v>34</v>
      </c>
      <c r="O336" s="3" t="s">
        <v>35</v>
      </c>
      <c r="P336" s="3" t="s">
        <v>261</v>
      </c>
      <c r="Q336" s="3" t="s">
        <v>262</v>
      </c>
      <c r="R336" s="3" t="s">
        <v>264</v>
      </c>
      <c r="S336" s="3" t="s">
        <v>233</v>
      </c>
      <c r="T336" s="3" t="s">
        <v>37</v>
      </c>
      <c r="U336" s="3" t="s">
        <v>45</v>
      </c>
      <c r="V336" s="3" t="s">
        <v>93</v>
      </c>
      <c r="W336" s="7">
        <v>475000</v>
      </c>
      <c r="X336" s="7">
        <v>13062.5</v>
      </c>
      <c r="Y336" s="7">
        <v>10687.5</v>
      </c>
      <c r="Z336" s="7">
        <f t="shared" si="11"/>
        <v>23750</v>
      </c>
      <c r="AA336" s="7">
        <f t="shared" si="12"/>
        <v>2375</v>
      </c>
      <c r="AB336" s="7">
        <f t="shared" si="13"/>
        <v>8312.5</v>
      </c>
      <c r="AD336" s="5">
        <v>45717</v>
      </c>
      <c r="AE336" s="3" t="s">
        <v>98</v>
      </c>
      <c r="AF336" s="3" t="s">
        <v>98</v>
      </c>
      <c r="AG336" s="7">
        <v>5353.75</v>
      </c>
      <c r="AH336" s="4">
        <v>45712</v>
      </c>
      <c r="AI336" s="3" t="s">
        <v>239</v>
      </c>
      <c r="AJ336" s="3" t="s">
        <v>193</v>
      </c>
      <c r="AM336" s="3" t="s">
        <v>292</v>
      </c>
      <c r="AN336" s="3" t="s">
        <v>285</v>
      </c>
      <c r="AO336" s="3" t="s">
        <v>286</v>
      </c>
      <c r="AP336" s="3">
        <f>VLOOKUP(E336, 'Tabela Auxiliar'!A:B, 2, FALSE)</f>
        <v>2</v>
      </c>
    </row>
    <row r="337" spans="1:42" ht="13.05" x14ac:dyDescent="0.3">
      <c r="A337" s="3">
        <v>109274</v>
      </c>
      <c r="B337" s="3" t="s">
        <v>109</v>
      </c>
      <c r="C337" s="3">
        <v>2025</v>
      </c>
      <c r="D337" s="4">
        <v>45709</v>
      </c>
      <c r="E337" s="5" t="str">
        <f t="shared" si="10"/>
        <v>fevereiro</v>
      </c>
      <c r="F337" s="6">
        <v>1</v>
      </c>
      <c r="G337" s="3" t="s">
        <v>92</v>
      </c>
      <c r="H337" s="7"/>
      <c r="J337" s="7"/>
      <c r="L337" s="7"/>
      <c r="N337" s="3" t="s">
        <v>91</v>
      </c>
      <c r="O337" s="3" t="s">
        <v>92</v>
      </c>
      <c r="T337" s="3" t="s">
        <v>109</v>
      </c>
      <c r="U337" s="3" t="s">
        <v>109</v>
      </c>
      <c r="V337" s="3" t="s">
        <v>93</v>
      </c>
      <c r="W337" s="7"/>
      <c r="X337" s="7"/>
      <c r="Y337" s="7">
        <v>1572</v>
      </c>
      <c r="Z337" s="7">
        <f t="shared" si="11"/>
        <v>1572</v>
      </c>
      <c r="AA337" s="7">
        <f t="shared" si="12"/>
        <v>0</v>
      </c>
      <c r="AB337" s="7">
        <f t="shared" si="13"/>
        <v>1572</v>
      </c>
      <c r="AC337" s="3" t="s">
        <v>95</v>
      </c>
      <c r="AD337" s="5">
        <v>45689</v>
      </c>
      <c r="AE337" s="3" t="s">
        <v>97</v>
      </c>
      <c r="AF337" s="3" t="s">
        <v>97</v>
      </c>
      <c r="AJ337" s="3" t="s">
        <v>192</v>
      </c>
      <c r="AK337" s="8">
        <v>202500000000037</v>
      </c>
      <c r="AM337" s="3" t="s">
        <v>265</v>
      </c>
      <c r="AP337" s="3">
        <f>VLOOKUP(E337, 'Tabela Auxiliar'!A:B, 2, FALSE)</f>
        <v>2</v>
      </c>
    </row>
    <row r="338" spans="1:42" ht="13.05" x14ac:dyDescent="0.3">
      <c r="A338" s="10">
        <v>422931</v>
      </c>
      <c r="B338" s="10">
        <v>882287</v>
      </c>
      <c r="C338" s="10">
        <v>2025</v>
      </c>
      <c r="D338" s="14">
        <v>45712</v>
      </c>
      <c r="E338" s="5" t="str">
        <f t="shared" si="10"/>
        <v>fevereiro</v>
      </c>
      <c r="F338" s="12">
        <v>0.5</v>
      </c>
      <c r="G338" s="10" t="s">
        <v>271</v>
      </c>
      <c r="H338" s="13"/>
      <c r="I338" s="10" t="s">
        <v>271</v>
      </c>
      <c r="J338" s="13"/>
      <c r="K338" s="10" t="s">
        <v>271</v>
      </c>
      <c r="L338" s="13"/>
      <c r="M338" s="10" t="s">
        <v>271</v>
      </c>
      <c r="N338" s="10" t="s">
        <v>34</v>
      </c>
      <c r="O338" s="10" t="s">
        <v>35</v>
      </c>
      <c r="P338" s="10"/>
      <c r="Q338" s="10"/>
      <c r="R338" s="10" t="s">
        <v>273</v>
      </c>
      <c r="S338" s="10" t="s">
        <v>274</v>
      </c>
      <c r="T338" s="10" t="s">
        <v>37</v>
      </c>
      <c r="U338" s="10" t="s">
        <v>247</v>
      </c>
      <c r="V338" s="10" t="s">
        <v>94</v>
      </c>
      <c r="W338" s="13">
        <v>365000</v>
      </c>
      <c r="X338" s="13">
        <v>12750</v>
      </c>
      <c r="Y338" s="13">
        <v>9125</v>
      </c>
      <c r="Z338" s="13">
        <f t="shared" si="11"/>
        <v>21875</v>
      </c>
      <c r="AA338" s="13">
        <f t="shared" si="12"/>
        <v>1825</v>
      </c>
      <c r="AB338" s="13">
        <f t="shared" si="13"/>
        <v>7300</v>
      </c>
      <c r="AC338" s="10"/>
      <c r="AD338" s="11">
        <v>45717</v>
      </c>
      <c r="AE338" s="10" t="s">
        <v>40</v>
      </c>
      <c r="AF338" s="10" t="s">
        <v>40</v>
      </c>
      <c r="AG338" s="10"/>
      <c r="AH338" s="10"/>
      <c r="AI338" s="10" t="s">
        <v>239</v>
      </c>
      <c r="AJ338" s="10"/>
      <c r="AK338" s="10"/>
      <c r="AL338" s="10"/>
      <c r="AM338" s="10" t="s">
        <v>257</v>
      </c>
      <c r="AN338" s="10" t="s">
        <v>287</v>
      </c>
      <c r="AO338" s="10" t="s">
        <v>288</v>
      </c>
      <c r="AP338" s="3">
        <f>VLOOKUP(E338, 'Tabela Auxiliar'!A:B, 2, FALSE)</f>
        <v>2</v>
      </c>
    </row>
    <row r="339" spans="1:42" ht="13.05" x14ac:dyDescent="0.3">
      <c r="A339" s="10">
        <v>422931</v>
      </c>
      <c r="B339" s="10">
        <v>882287</v>
      </c>
      <c r="C339" s="10">
        <v>2025</v>
      </c>
      <c r="D339" s="14">
        <v>45712</v>
      </c>
      <c r="E339" s="5" t="str">
        <f t="shared" si="10"/>
        <v>fevereiro</v>
      </c>
      <c r="F339" s="12">
        <v>0.5</v>
      </c>
      <c r="G339" s="10" t="s">
        <v>106</v>
      </c>
      <c r="H339" s="13"/>
      <c r="I339" s="10" t="s">
        <v>272</v>
      </c>
      <c r="J339" s="13"/>
      <c r="K339" s="10" t="s">
        <v>271</v>
      </c>
      <c r="L339" s="13"/>
      <c r="M339" s="10" t="s">
        <v>271</v>
      </c>
      <c r="N339" s="10" t="s">
        <v>34</v>
      </c>
      <c r="O339" s="10" t="s">
        <v>35</v>
      </c>
      <c r="P339" s="10"/>
      <c r="Q339" s="10"/>
      <c r="R339" s="10" t="s">
        <v>273</v>
      </c>
      <c r="S339" s="10" t="s">
        <v>274</v>
      </c>
      <c r="T339" s="10" t="s">
        <v>37</v>
      </c>
      <c r="U339" s="10" t="s">
        <v>247</v>
      </c>
      <c r="V339" s="10" t="s">
        <v>94</v>
      </c>
      <c r="W339" s="13">
        <v>365000</v>
      </c>
      <c r="X339" s="13">
        <v>12750</v>
      </c>
      <c r="Y339" s="13">
        <v>9125</v>
      </c>
      <c r="Z339" s="13">
        <f t="shared" si="11"/>
        <v>21875</v>
      </c>
      <c r="AA339" s="13">
        <f t="shared" si="12"/>
        <v>1825</v>
      </c>
      <c r="AB339" s="13">
        <f t="shared" si="13"/>
        <v>7300</v>
      </c>
      <c r="AC339" s="10"/>
      <c r="AD339" s="11">
        <v>45717</v>
      </c>
      <c r="AE339" s="10" t="s">
        <v>40</v>
      </c>
      <c r="AF339" s="10" t="s">
        <v>40</v>
      </c>
      <c r="AG339" s="10"/>
      <c r="AH339" s="10"/>
      <c r="AI339" s="10" t="s">
        <v>239</v>
      </c>
      <c r="AJ339" s="10"/>
      <c r="AK339" s="10"/>
      <c r="AL339" s="10"/>
      <c r="AM339" s="10" t="s">
        <v>257</v>
      </c>
      <c r="AN339" s="10" t="s">
        <v>287</v>
      </c>
      <c r="AO339" s="10" t="s">
        <v>288</v>
      </c>
      <c r="AP339" s="3">
        <f>VLOOKUP(E339, 'Tabela Auxiliar'!A:B, 2, FALSE)</f>
        <v>2</v>
      </c>
    </row>
    <row r="340" spans="1:42" ht="13.05" x14ac:dyDescent="0.3">
      <c r="A340" s="3">
        <v>422939</v>
      </c>
      <c r="B340" s="3">
        <v>882353</v>
      </c>
      <c r="C340" s="3">
        <v>2025</v>
      </c>
      <c r="D340" s="4">
        <v>45712</v>
      </c>
      <c r="E340" s="5" t="str">
        <f t="shared" si="10"/>
        <v>fevereiro</v>
      </c>
      <c r="F340" s="6">
        <v>1</v>
      </c>
      <c r="G340" s="3" t="s">
        <v>100</v>
      </c>
      <c r="H340" s="7"/>
      <c r="I340" s="3" t="s">
        <v>278</v>
      </c>
      <c r="J340" s="7"/>
      <c r="K340" s="3" t="s">
        <v>279</v>
      </c>
      <c r="L340" s="7"/>
      <c r="M340" s="3" t="s">
        <v>100</v>
      </c>
      <c r="N340" s="3" t="s">
        <v>34</v>
      </c>
      <c r="O340" s="3" t="s">
        <v>35</v>
      </c>
      <c r="R340" s="3" t="s">
        <v>280</v>
      </c>
      <c r="S340" s="3" t="s">
        <v>231</v>
      </c>
      <c r="T340" s="3" t="s">
        <v>37</v>
      </c>
      <c r="U340" s="3" t="s">
        <v>45</v>
      </c>
      <c r="V340" s="3" t="s">
        <v>93</v>
      </c>
      <c r="W340" s="7">
        <v>580000</v>
      </c>
      <c r="X340" s="7">
        <v>15950</v>
      </c>
      <c r="Y340" s="7">
        <v>13050</v>
      </c>
      <c r="Z340" s="7">
        <f t="shared" si="11"/>
        <v>29000</v>
      </c>
      <c r="AA340" s="7">
        <f t="shared" si="12"/>
        <v>2900</v>
      </c>
      <c r="AB340" s="7">
        <f t="shared" si="13"/>
        <v>10150</v>
      </c>
      <c r="AD340" s="5">
        <v>45717</v>
      </c>
      <c r="AE340" s="3" t="s">
        <v>40</v>
      </c>
      <c r="AF340" s="3" t="s">
        <v>40</v>
      </c>
      <c r="AI340" s="3" t="s">
        <v>239</v>
      </c>
      <c r="AM340" s="3" t="s">
        <v>257</v>
      </c>
      <c r="AN340" s="3" t="s">
        <v>289</v>
      </c>
      <c r="AO340" s="3" t="s">
        <v>290</v>
      </c>
      <c r="AP340" s="3">
        <f>VLOOKUP(E340, 'Tabela Auxiliar'!A:B, 2, FALSE)</f>
        <v>2</v>
      </c>
    </row>
    <row r="341" spans="1:42" ht="13.05" x14ac:dyDescent="0.3">
      <c r="A341" s="3">
        <v>422945</v>
      </c>
      <c r="B341" s="3">
        <v>882442</v>
      </c>
      <c r="C341" s="3">
        <v>2025</v>
      </c>
      <c r="D341" s="4">
        <v>45713</v>
      </c>
      <c r="E341" s="5" t="str">
        <f t="shared" si="10"/>
        <v>fevereiro</v>
      </c>
      <c r="F341" s="6">
        <v>1</v>
      </c>
      <c r="G341" s="3" t="s">
        <v>271</v>
      </c>
      <c r="H341" s="7"/>
      <c r="I341" s="3" t="s">
        <v>293</v>
      </c>
      <c r="J341" s="7"/>
      <c r="K341" s="3" t="s">
        <v>294</v>
      </c>
      <c r="L341" s="7"/>
      <c r="N341" s="3" t="s">
        <v>34</v>
      </c>
      <c r="O341" s="3" t="s">
        <v>35</v>
      </c>
      <c r="R341" s="3" t="s">
        <v>295</v>
      </c>
      <c r="S341" s="3" t="s">
        <v>231</v>
      </c>
      <c r="T341" s="3" t="s">
        <v>37</v>
      </c>
      <c r="U341" s="3" t="s">
        <v>45</v>
      </c>
      <c r="V341" s="3" t="s">
        <v>93</v>
      </c>
      <c r="W341" s="7">
        <v>780000</v>
      </c>
      <c r="X341" s="7">
        <v>21450</v>
      </c>
      <c r="Y341" s="7">
        <v>17550</v>
      </c>
      <c r="Z341" s="7">
        <f t="shared" si="11"/>
        <v>39000</v>
      </c>
      <c r="AA341" s="7">
        <f t="shared" si="12"/>
        <v>3900</v>
      </c>
      <c r="AB341" s="7">
        <f t="shared" si="13"/>
        <v>13650</v>
      </c>
      <c r="AD341" s="5">
        <v>45717</v>
      </c>
      <c r="AE341" s="3" t="s">
        <v>40</v>
      </c>
      <c r="AF341" s="3" t="s">
        <v>40</v>
      </c>
      <c r="AI341" s="3" t="s">
        <v>239</v>
      </c>
      <c r="AM341" s="3" t="s">
        <v>257</v>
      </c>
      <c r="AN341" s="3" t="s">
        <v>296</v>
      </c>
      <c r="AO341" s="3" t="s">
        <v>297</v>
      </c>
      <c r="AP341" s="3">
        <f>VLOOKUP(E341, 'Tabela Auxiliar'!A:B, 2, FALSE)</f>
        <v>2</v>
      </c>
    </row>
    <row r="342" spans="1:42" ht="13.05" x14ac:dyDescent="0.3">
      <c r="A342" s="3">
        <v>423150</v>
      </c>
      <c r="B342" s="3">
        <v>882494</v>
      </c>
      <c r="C342" s="3">
        <v>2025</v>
      </c>
      <c r="D342" s="4">
        <v>45713</v>
      </c>
      <c r="E342" s="5" t="str">
        <f t="shared" si="10"/>
        <v>fevereiro</v>
      </c>
      <c r="F342" s="6">
        <v>1</v>
      </c>
      <c r="G342" s="3" t="s">
        <v>108</v>
      </c>
      <c r="H342" s="7"/>
      <c r="I342" s="3" t="s">
        <v>108</v>
      </c>
      <c r="J342" s="7"/>
      <c r="K342" s="3" t="s">
        <v>298</v>
      </c>
      <c r="L342" s="7"/>
      <c r="N342" s="3" t="s">
        <v>34</v>
      </c>
      <c r="O342" s="3" t="s">
        <v>35</v>
      </c>
      <c r="R342" s="3" t="s">
        <v>299</v>
      </c>
      <c r="S342" s="3" t="s">
        <v>300</v>
      </c>
      <c r="T342" s="3" t="s">
        <v>37</v>
      </c>
      <c r="U342" s="3" t="s">
        <v>247</v>
      </c>
      <c r="V342" s="3" t="s">
        <v>94</v>
      </c>
      <c r="W342" s="7">
        <v>735000</v>
      </c>
      <c r="X342" s="7">
        <v>18830</v>
      </c>
      <c r="Y342" s="7">
        <v>16170</v>
      </c>
      <c r="Z342" s="7">
        <f t="shared" si="11"/>
        <v>35000</v>
      </c>
      <c r="AA342" s="7">
        <f t="shared" si="12"/>
        <v>3675</v>
      </c>
      <c r="AB342" s="7">
        <f t="shared" si="13"/>
        <v>12495</v>
      </c>
      <c r="AD342" s="5">
        <v>45717</v>
      </c>
      <c r="AE342" s="3" t="s">
        <v>40</v>
      </c>
      <c r="AF342" s="3" t="s">
        <v>40</v>
      </c>
      <c r="AI342" s="3" t="s">
        <v>239</v>
      </c>
      <c r="AM342" s="3" t="s">
        <v>257</v>
      </c>
      <c r="AN342" s="3" t="s">
        <v>306</v>
      </c>
      <c r="AO342" s="3" t="s">
        <v>307</v>
      </c>
      <c r="AP342" s="3">
        <f>VLOOKUP(E342, 'Tabela Auxiliar'!A:B, 2, FALSE)</f>
        <v>2</v>
      </c>
    </row>
    <row r="343" spans="1:42" ht="13.05" x14ac:dyDescent="0.3">
      <c r="A343" s="3">
        <v>420865</v>
      </c>
      <c r="B343" s="3">
        <v>882509</v>
      </c>
      <c r="C343" s="3">
        <v>2025</v>
      </c>
      <c r="D343" s="4">
        <v>45714</v>
      </c>
      <c r="E343" s="5" t="str">
        <f t="shared" si="10"/>
        <v>fevereiro</v>
      </c>
      <c r="F343" s="6">
        <v>1</v>
      </c>
      <c r="G343" s="3" t="s">
        <v>245</v>
      </c>
      <c r="H343" s="7"/>
      <c r="I343" s="3" t="s">
        <v>245</v>
      </c>
      <c r="J343" s="7"/>
      <c r="K343" s="3" t="s">
        <v>46</v>
      </c>
      <c r="L343" s="7"/>
      <c r="N343" s="3" t="s">
        <v>34</v>
      </c>
      <c r="O343" s="3" t="s">
        <v>35</v>
      </c>
      <c r="R343" s="3" t="s">
        <v>302</v>
      </c>
      <c r="S343" s="3" t="s">
        <v>236</v>
      </c>
      <c r="T343" s="3" t="s">
        <v>37</v>
      </c>
      <c r="U343" s="3" t="s">
        <v>247</v>
      </c>
      <c r="V343" s="3" t="s">
        <v>93</v>
      </c>
      <c r="W343" s="7">
        <v>822500</v>
      </c>
      <c r="X343" s="7">
        <v>22618.75</v>
      </c>
      <c r="Y343" s="7">
        <v>18506.25</v>
      </c>
      <c r="Z343" s="7">
        <f t="shared" si="11"/>
        <v>41125</v>
      </c>
      <c r="AA343" s="7">
        <f t="shared" si="12"/>
        <v>4112.5</v>
      </c>
      <c r="AB343" s="7">
        <f t="shared" si="13"/>
        <v>14393.75</v>
      </c>
      <c r="AD343" s="5">
        <v>45717</v>
      </c>
      <c r="AE343" s="3" t="s">
        <v>40</v>
      </c>
      <c r="AF343" s="3" t="s">
        <v>40</v>
      </c>
      <c r="AI343" s="3" t="s">
        <v>239</v>
      </c>
      <c r="AM343" s="3" t="s">
        <v>304</v>
      </c>
      <c r="AN343" s="3" t="s">
        <v>308</v>
      </c>
      <c r="AO343" s="3" t="s">
        <v>309</v>
      </c>
      <c r="AP343" s="3">
        <f>VLOOKUP(E343, 'Tabela Auxiliar'!A:B, 2, FALSE)</f>
        <v>2</v>
      </c>
    </row>
    <row r="344" spans="1:42" ht="13.05" x14ac:dyDescent="0.3">
      <c r="A344" s="3">
        <v>423171</v>
      </c>
      <c r="B344" s="3">
        <v>882515</v>
      </c>
      <c r="C344" s="3">
        <v>2025</v>
      </c>
      <c r="D344" s="4">
        <v>45714</v>
      </c>
      <c r="E344" s="5" t="str">
        <f t="shared" si="10"/>
        <v>fevereiro</v>
      </c>
      <c r="F344" s="6">
        <v>1</v>
      </c>
      <c r="G344" s="3" t="s">
        <v>105</v>
      </c>
      <c r="H344" s="7"/>
      <c r="I344" s="3" t="s">
        <v>301</v>
      </c>
      <c r="J344" s="7"/>
      <c r="K344" s="3" t="s">
        <v>301</v>
      </c>
      <c r="L344" s="7"/>
      <c r="N344" s="3" t="s">
        <v>34</v>
      </c>
      <c r="O344" s="3" t="s">
        <v>35</v>
      </c>
      <c r="R344" s="3" t="s">
        <v>303</v>
      </c>
      <c r="S344" s="3" t="s">
        <v>231</v>
      </c>
      <c r="T344" s="3" t="s">
        <v>37</v>
      </c>
      <c r="U344" s="3" t="s">
        <v>247</v>
      </c>
      <c r="V344" s="3" t="s">
        <v>93</v>
      </c>
      <c r="W344" s="7">
        <v>541500</v>
      </c>
      <c r="X344" s="7">
        <v>9170</v>
      </c>
      <c r="Y344" s="7">
        <v>10830</v>
      </c>
      <c r="Z344" s="7">
        <f t="shared" si="11"/>
        <v>20000</v>
      </c>
      <c r="AA344" s="7">
        <f t="shared" si="12"/>
        <v>2707.5</v>
      </c>
      <c r="AB344" s="7">
        <f t="shared" si="13"/>
        <v>8122.5</v>
      </c>
      <c r="AC344" s="3" t="s">
        <v>95</v>
      </c>
      <c r="AD344" s="5">
        <v>45689</v>
      </c>
      <c r="AE344" s="3" t="s">
        <v>97</v>
      </c>
      <c r="AF344" s="3" t="s">
        <v>97</v>
      </c>
      <c r="AI344" s="3" t="s">
        <v>240</v>
      </c>
      <c r="AJ344" s="3" t="s">
        <v>191</v>
      </c>
      <c r="AM344" s="3" t="s">
        <v>305</v>
      </c>
      <c r="AN344" s="3" t="s">
        <v>310</v>
      </c>
      <c r="AO344" s="3" t="s">
        <v>311</v>
      </c>
      <c r="AP344" s="3">
        <f>VLOOKUP(E344, 'Tabela Auxiliar'!A:B, 2, FALSE)</f>
        <v>2</v>
      </c>
    </row>
    <row r="345" spans="1:42" ht="13.05" x14ac:dyDescent="0.3">
      <c r="A345" s="3">
        <v>423177</v>
      </c>
      <c r="B345" s="3">
        <v>882560</v>
      </c>
      <c r="C345" s="3">
        <v>2025</v>
      </c>
      <c r="D345" s="4">
        <v>45715</v>
      </c>
      <c r="E345" s="5" t="str">
        <f t="shared" si="10"/>
        <v>fevereiro</v>
      </c>
      <c r="F345" s="6">
        <v>1</v>
      </c>
      <c r="G345" s="3" t="s">
        <v>327</v>
      </c>
      <c r="H345" s="7"/>
      <c r="I345" s="3" t="s">
        <v>328</v>
      </c>
      <c r="J345" s="7"/>
      <c r="K345" s="3" t="s">
        <v>62</v>
      </c>
      <c r="L345" s="7"/>
      <c r="N345" s="3" t="s">
        <v>34</v>
      </c>
      <c r="O345" s="3" t="s">
        <v>35</v>
      </c>
      <c r="R345" s="3" t="s">
        <v>329</v>
      </c>
      <c r="S345" s="3" t="s">
        <v>231</v>
      </c>
      <c r="T345" s="3" t="s">
        <v>37</v>
      </c>
      <c r="U345" s="3" t="s">
        <v>45</v>
      </c>
      <c r="V345" s="3" t="s">
        <v>94</v>
      </c>
      <c r="W345" s="7">
        <v>1247500</v>
      </c>
      <c r="X345" s="7">
        <v>32555</v>
      </c>
      <c r="Y345" s="7">
        <v>27445</v>
      </c>
      <c r="Z345" s="7">
        <f t="shared" si="11"/>
        <v>60000</v>
      </c>
      <c r="AA345" s="7">
        <f t="shared" si="12"/>
        <v>6237.5</v>
      </c>
      <c r="AB345" s="7">
        <f t="shared" si="13"/>
        <v>21207.5</v>
      </c>
      <c r="AD345" s="5">
        <v>45717</v>
      </c>
      <c r="AE345" s="3" t="s">
        <v>40</v>
      </c>
      <c r="AF345" s="3" t="s">
        <v>40</v>
      </c>
      <c r="AI345" s="3" t="s">
        <v>239</v>
      </c>
      <c r="AM345" s="3" t="s">
        <v>304</v>
      </c>
      <c r="AN345" s="3" t="s">
        <v>330</v>
      </c>
      <c r="AO345" s="3" t="s">
        <v>331</v>
      </c>
      <c r="AP345" s="3">
        <f>VLOOKUP(E345, 'Tabela Auxiliar'!A:B, 2, FALSE)</f>
        <v>2</v>
      </c>
    </row>
    <row r="346" spans="1:42" ht="13.05" x14ac:dyDescent="0.3">
      <c r="E346" s="5"/>
      <c r="F346" s="6"/>
      <c r="H346" s="7"/>
      <c r="J346" s="7"/>
      <c r="L346" s="7"/>
      <c r="W346" s="7"/>
      <c r="X346" s="7"/>
      <c r="Y346" s="7"/>
      <c r="Z346" s="7">
        <f t="shared" si="11"/>
        <v>0</v>
      </c>
      <c r="AA346" s="7">
        <f t="shared" si="12"/>
        <v>0</v>
      </c>
      <c r="AB346" s="7">
        <f t="shared" si="13"/>
        <v>0</v>
      </c>
      <c r="AD346" s="5"/>
      <c r="AP346" s="3" t="e">
        <f>VLOOKUP(E346, 'Tabela Auxiliar'!A:B, 2, FALSE)</f>
        <v>#N/A</v>
      </c>
    </row>
    <row r="347" spans="1:42" ht="13.05" x14ac:dyDescent="0.3">
      <c r="E347" s="5"/>
      <c r="F347" s="6"/>
      <c r="H347" s="7"/>
      <c r="J347" s="7"/>
      <c r="L347" s="7"/>
      <c r="W347" s="7"/>
      <c r="X347" s="7"/>
      <c r="Y347" s="7"/>
      <c r="Z347" s="7">
        <f t="shared" si="11"/>
        <v>0</v>
      </c>
      <c r="AA347" s="7">
        <f t="shared" si="12"/>
        <v>0</v>
      </c>
      <c r="AB347" s="7">
        <f t="shared" si="13"/>
        <v>0</v>
      </c>
      <c r="AD347" s="5"/>
      <c r="AP347" s="3" t="e">
        <f>VLOOKUP(E347, 'Tabela Auxiliar'!A:B, 2, FALSE)</f>
        <v>#N/A</v>
      </c>
    </row>
    <row r="348" spans="1:42" ht="13.05" x14ac:dyDescent="0.3">
      <c r="E348" s="5"/>
      <c r="F348" s="6"/>
      <c r="H348" s="7"/>
      <c r="J348" s="7"/>
      <c r="L348" s="7"/>
      <c r="W348" s="7"/>
      <c r="X348" s="7"/>
      <c r="Y348" s="7"/>
      <c r="Z348" s="7">
        <f t="shared" si="11"/>
        <v>0</v>
      </c>
      <c r="AA348" s="7">
        <f t="shared" si="12"/>
        <v>0</v>
      </c>
      <c r="AB348" s="7">
        <f t="shared" si="13"/>
        <v>0</v>
      </c>
      <c r="AD348" s="5"/>
      <c r="AP348" s="3" t="e">
        <f>VLOOKUP(E348, 'Tabela Auxiliar'!A:B, 2, FALSE)</f>
        <v>#N/A</v>
      </c>
    </row>
    <row r="349" spans="1:42" ht="13.05" x14ac:dyDescent="0.3">
      <c r="F349" s="6"/>
      <c r="H349" s="7"/>
      <c r="J349" s="7"/>
      <c r="L349" s="7"/>
      <c r="W349" s="7"/>
      <c r="X349" s="7"/>
      <c r="Y349" s="7"/>
      <c r="Z349" s="7">
        <f t="shared" si="11"/>
        <v>0</v>
      </c>
      <c r="AA349" s="7">
        <f t="shared" si="12"/>
        <v>0</v>
      </c>
      <c r="AB349" s="7">
        <f t="shared" si="13"/>
        <v>0</v>
      </c>
      <c r="AD349" s="5"/>
      <c r="AP349" s="3" t="e">
        <f>VLOOKUP(E349, 'Tabela Auxiliar'!A:B, 2, FALSE)</f>
        <v>#N/A</v>
      </c>
    </row>
    <row r="350" spans="1:42" ht="13.05" x14ac:dyDescent="0.3">
      <c r="H350" s="7"/>
      <c r="J350" s="7"/>
      <c r="L350" s="7"/>
      <c r="W350" s="7"/>
      <c r="X350" s="7"/>
      <c r="Y350" s="7"/>
      <c r="Z350" s="7"/>
      <c r="AA350" s="7"/>
      <c r="AB350" s="7"/>
      <c r="AD350" s="5"/>
    </row>
    <row r="351" spans="1:42" ht="13.05" x14ac:dyDescent="0.3">
      <c r="H351" s="7"/>
      <c r="J351" s="7"/>
      <c r="L351" s="7"/>
      <c r="W351" s="7"/>
      <c r="X351" s="7"/>
      <c r="Y351" s="7"/>
      <c r="Z351" s="7"/>
      <c r="AA351" s="7"/>
      <c r="AB351" s="7"/>
      <c r="AD351" s="5"/>
    </row>
    <row r="352" spans="1:42" ht="13.05" x14ac:dyDescent="0.3">
      <c r="H352" s="7"/>
      <c r="J352" s="7"/>
      <c r="L352" s="7"/>
      <c r="W352" s="7"/>
      <c r="X352" s="7"/>
      <c r="Y352" s="7"/>
      <c r="Z352" s="7"/>
      <c r="AA352" s="7"/>
      <c r="AB352" s="7"/>
      <c r="AD352" s="5"/>
    </row>
    <row r="353" spans="8:28" ht="13.05" x14ac:dyDescent="0.3">
      <c r="H353" s="7"/>
      <c r="J353" s="7"/>
      <c r="L353" s="7"/>
      <c r="W353" s="7"/>
      <c r="X353" s="7"/>
      <c r="Y353" s="7"/>
      <c r="Z353" s="7"/>
      <c r="AA353" s="7"/>
      <c r="AB353" s="7"/>
    </row>
    <row r="354" spans="8:28" ht="13.05" x14ac:dyDescent="0.3">
      <c r="H354" s="7"/>
      <c r="J354" s="7"/>
      <c r="L354" s="7"/>
      <c r="W354" s="7"/>
      <c r="X354" s="7"/>
      <c r="Y354" s="7"/>
      <c r="Z354" s="7"/>
      <c r="AA354" s="7"/>
      <c r="AB354" s="7"/>
    </row>
    <row r="355" spans="8:28" ht="13.05" x14ac:dyDescent="0.3">
      <c r="H355" s="7"/>
      <c r="J355" s="7"/>
      <c r="L355" s="7"/>
      <c r="W355" s="7"/>
      <c r="X355" s="7"/>
      <c r="Y355" s="7"/>
      <c r="Z355" s="7"/>
      <c r="AA355" s="7"/>
      <c r="AB355" s="7"/>
    </row>
    <row r="356" spans="8:28" ht="13.05" x14ac:dyDescent="0.3">
      <c r="H356" s="7"/>
      <c r="J356" s="7"/>
      <c r="L356" s="7"/>
      <c r="W356" s="7"/>
      <c r="X356" s="7"/>
      <c r="Y356" s="7"/>
      <c r="Z356" s="7"/>
      <c r="AA356" s="7"/>
      <c r="AB356" s="7"/>
    </row>
    <row r="357" spans="8:28" ht="13.05" x14ac:dyDescent="0.3">
      <c r="H357" s="7"/>
      <c r="J357" s="7"/>
      <c r="L357" s="7"/>
      <c r="W357" s="7"/>
      <c r="X357" s="7"/>
      <c r="Y357" s="7"/>
      <c r="Z357" s="7"/>
      <c r="AA357" s="7"/>
      <c r="AB357" s="7"/>
    </row>
    <row r="358" spans="8:28" ht="13.05" x14ac:dyDescent="0.3">
      <c r="H358" s="7"/>
      <c r="J358" s="7"/>
      <c r="L358" s="7"/>
      <c r="W358" s="7"/>
      <c r="X358" s="7"/>
      <c r="Y358" s="7"/>
      <c r="Z358" s="7"/>
      <c r="AA358" s="7"/>
      <c r="AB358" s="7"/>
    </row>
    <row r="359" spans="8:28" ht="13.05" x14ac:dyDescent="0.3">
      <c r="H359" s="7"/>
      <c r="J359" s="7"/>
      <c r="L359" s="7"/>
      <c r="W359" s="7"/>
      <c r="X359" s="7"/>
      <c r="Y359" s="7"/>
      <c r="Z359" s="7"/>
      <c r="AA359" s="7"/>
      <c r="AB359" s="7"/>
    </row>
    <row r="360" spans="8:28" ht="13.05" x14ac:dyDescent="0.3">
      <c r="H360" s="7"/>
      <c r="J360" s="7"/>
      <c r="L360" s="7"/>
      <c r="W360" s="7"/>
      <c r="X360" s="7"/>
      <c r="Y360" s="7"/>
      <c r="Z360" s="7"/>
      <c r="AA360" s="7"/>
      <c r="AB360" s="7"/>
    </row>
    <row r="361" spans="8:28" ht="13.05" x14ac:dyDescent="0.3">
      <c r="H361" s="7"/>
      <c r="J361" s="7"/>
      <c r="L361" s="7"/>
      <c r="W361" s="7"/>
      <c r="X361" s="7"/>
      <c r="Y361" s="7"/>
      <c r="Z361" s="7"/>
      <c r="AA361" s="7"/>
      <c r="AB361" s="7"/>
    </row>
    <row r="362" spans="8:28" ht="13.05" x14ac:dyDescent="0.3">
      <c r="H362" s="7"/>
      <c r="J362" s="7"/>
      <c r="L362" s="7"/>
      <c r="W362" s="7"/>
      <c r="X362" s="7"/>
      <c r="Y362" s="7"/>
      <c r="Z362" s="7"/>
      <c r="AA362" s="7"/>
      <c r="AB362" s="7"/>
    </row>
    <row r="363" spans="8:28" ht="13.05" x14ac:dyDescent="0.3">
      <c r="H363" s="7"/>
      <c r="J363" s="7"/>
      <c r="L363" s="7"/>
      <c r="W363" s="7"/>
      <c r="X363" s="7"/>
      <c r="Y363" s="7"/>
      <c r="Z363" s="7"/>
      <c r="AA363" s="7"/>
      <c r="AB363" s="7"/>
    </row>
    <row r="364" spans="8:28" ht="13.05" x14ac:dyDescent="0.3">
      <c r="H364" s="7"/>
      <c r="J364" s="7"/>
      <c r="L364" s="7"/>
      <c r="W364" s="7"/>
      <c r="X364" s="7"/>
      <c r="Y364" s="7"/>
      <c r="Z364" s="7"/>
      <c r="AA364" s="7"/>
      <c r="AB364" s="7"/>
    </row>
    <row r="365" spans="8:28" ht="13.05" x14ac:dyDescent="0.3">
      <c r="H365" s="7"/>
      <c r="J365" s="7"/>
      <c r="L365" s="7"/>
      <c r="W365" s="7"/>
      <c r="X365" s="7"/>
      <c r="Y365" s="7"/>
      <c r="Z365" s="7"/>
      <c r="AA365" s="7"/>
      <c r="AB365" s="7"/>
    </row>
    <row r="366" spans="8:28" ht="13.05" x14ac:dyDescent="0.3">
      <c r="H366" s="7"/>
      <c r="J366" s="7"/>
      <c r="L366" s="7"/>
      <c r="W366" s="7"/>
      <c r="X366" s="7"/>
      <c r="Y366" s="7"/>
      <c r="Z366" s="7"/>
      <c r="AA366" s="7"/>
      <c r="AB366" s="7"/>
    </row>
    <row r="367" spans="8:28" ht="13.05" x14ac:dyDescent="0.3">
      <c r="H367" s="7"/>
      <c r="J367" s="7"/>
      <c r="L367" s="7"/>
      <c r="W367" s="7"/>
      <c r="X367" s="7"/>
      <c r="Y367" s="7"/>
      <c r="Z367" s="7"/>
      <c r="AA367" s="7"/>
      <c r="AB367" s="7"/>
    </row>
    <row r="368" spans="8:28" ht="13.05" x14ac:dyDescent="0.3">
      <c r="H368" s="7"/>
      <c r="J368" s="7"/>
      <c r="L368" s="7"/>
      <c r="W368" s="7"/>
      <c r="X368" s="7"/>
      <c r="Y368" s="7"/>
      <c r="Z368" s="7"/>
      <c r="AA368" s="7"/>
      <c r="AB368" s="7"/>
    </row>
    <row r="369" spans="8:28" ht="13.05" x14ac:dyDescent="0.3">
      <c r="H369" s="7"/>
      <c r="J369" s="7"/>
      <c r="L369" s="7"/>
      <c r="W369" s="7"/>
      <c r="X369" s="7"/>
      <c r="Y369" s="7"/>
      <c r="Z369" s="7"/>
      <c r="AA369" s="7"/>
      <c r="AB369" s="7"/>
    </row>
    <row r="370" spans="8:28" ht="13.05" x14ac:dyDescent="0.3">
      <c r="H370" s="7"/>
      <c r="J370" s="7"/>
      <c r="L370" s="7"/>
      <c r="W370" s="7"/>
      <c r="X370" s="7"/>
      <c r="Y370" s="7"/>
      <c r="Z370" s="7"/>
      <c r="AA370" s="7"/>
      <c r="AB370" s="7"/>
    </row>
    <row r="371" spans="8:28" ht="13.05" x14ac:dyDescent="0.3">
      <c r="H371" s="7"/>
      <c r="J371" s="7"/>
      <c r="L371" s="7"/>
      <c r="W371" s="7"/>
      <c r="X371" s="7"/>
      <c r="Y371" s="7"/>
      <c r="Z371" s="7"/>
      <c r="AA371" s="7"/>
      <c r="AB371" s="7"/>
    </row>
    <row r="372" spans="8:28" ht="13.05" x14ac:dyDescent="0.3">
      <c r="H372" s="7"/>
      <c r="J372" s="7"/>
      <c r="L372" s="7"/>
      <c r="W372" s="7"/>
      <c r="X372" s="7"/>
      <c r="Y372" s="7"/>
      <c r="Z372" s="7"/>
      <c r="AA372" s="7"/>
      <c r="AB372" s="7"/>
    </row>
    <row r="373" spans="8:28" ht="13.05" x14ac:dyDescent="0.3">
      <c r="H373" s="7"/>
      <c r="J373" s="7"/>
      <c r="L373" s="7"/>
      <c r="W373" s="7"/>
      <c r="X373" s="7"/>
      <c r="Y373" s="7"/>
      <c r="Z373" s="7"/>
      <c r="AA373" s="7"/>
      <c r="AB373" s="7"/>
    </row>
    <row r="374" spans="8:28" ht="13.05" x14ac:dyDescent="0.3">
      <c r="H374" s="7"/>
      <c r="J374" s="7"/>
      <c r="L374" s="7"/>
      <c r="W374" s="7"/>
      <c r="X374" s="7"/>
      <c r="Y374" s="7"/>
      <c r="Z374" s="7"/>
      <c r="AA374" s="7"/>
      <c r="AB374" s="7"/>
    </row>
    <row r="375" spans="8:28" ht="13.05" x14ac:dyDescent="0.3">
      <c r="H375" s="7"/>
      <c r="J375" s="7"/>
      <c r="L375" s="7"/>
      <c r="W375" s="7"/>
      <c r="X375" s="7"/>
      <c r="Y375" s="7"/>
      <c r="Z375" s="7"/>
      <c r="AA375" s="7"/>
      <c r="AB375" s="7"/>
    </row>
    <row r="376" spans="8:28" ht="13.05" x14ac:dyDescent="0.3">
      <c r="H376" s="7"/>
      <c r="J376" s="7"/>
      <c r="L376" s="7"/>
      <c r="W376" s="7"/>
      <c r="X376" s="7"/>
      <c r="Y376" s="7"/>
      <c r="Z376" s="7"/>
      <c r="AA376" s="7"/>
      <c r="AB376" s="7"/>
    </row>
    <row r="377" spans="8:28" ht="13.05" x14ac:dyDescent="0.3">
      <c r="H377" s="7"/>
      <c r="J377" s="7"/>
      <c r="L377" s="7"/>
      <c r="W377" s="7"/>
      <c r="X377" s="7"/>
      <c r="Y377" s="7"/>
      <c r="Z377" s="7"/>
      <c r="AA377" s="7"/>
      <c r="AB377" s="7"/>
    </row>
    <row r="378" spans="8:28" ht="13.05" x14ac:dyDescent="0.3">
      <c r="H378" s="7"/>
      <c r="J378" s="7"/>
      <c r="L378" s="7"/>
      <c r="Y378" s="7"/>
      <c r="Z378" s="7"/>
      <c r="AA378" s="7"/>
      <c r="AB378" s="7"/>
    </row>
    <row r="379" spans="8:28" ht="13.05" x14ac:dyDescent="0.3">
      <c r="H379" s="7"/>
      <c r="J379" s="7"/>
      <c r="L379" s="7"/>
      <c r="Y379" s="7"/>
      <c r="Z379" s="7"/>
      <c r="AA379" s="7"/>
      <c r="AB379" s="7"/>
    </row>
    <row r="380" spans="8:28" ht="13.05" x14ac:dyDescent="0.3">
      <c r="H380" s="7"/>
      <c r="J380" s="7"/>
      <c r="L380" s="7"/>
      <c r="Y380" s="7"/>
      <c r="Z380" s="7"/>
      <c r="AA380" s="7"/>
      <c r="AB380" s="7"/>
    </row>
    <row r="381" spans="8:28" ht="13.05" x14ac:dyDescent="0.3">
      <c r="H381" s="7"/>
      <c r="J381" s="7"/>
      <c r="L381" s="7"/>
      <c r="Y381" s="7"/>
      <c r="Z381" s="7"/>
      <c r="AA381" s="7"/>
      <c r="AB381" s="7"/>
    </row>
    <row r="382" spans="8:28" ht="13.05" x14ac:dyDescent="0.3">
      <c r="H382" s="7"/>
      <c r="J382" s="7"/>
      <c r="L382" s="7"/>
      <c r="Y382" s="7"/>
      <c r="Z382" s="7"/>
      <c r="AA382" s="7"/>
      <c r="AB382" s="7"/>
    </row>
    <row r="383" spans="8:28" ht="13.05" x14ac:dyDescent="0.3">
      <c r="H383" s="7"/>
      <c r="J383" s="7"/>
      <c r="L383" s="7"/>
      <c r="Y383" s="7"/>
      <c r="Z383" s="7"/>
      <c r="AA383" s="7"/>
      <c r="AB383" s="7"/>
    </row>
    <row r="384" spans="8:28" ht="13.05" x14ac:dyDescent="0.3">
      <c r="H384" s="7"/>
      <c r="J384" s="7"/>
      <c r="L384" s="7"/>
      <c r="Y384" s="7"/>
      <c r="Z384" s="7"/>
      <c r="AA384" s="7"/>
      <c r="AB384" s="7"/>
    </row>
    <row r="385" spans="8:28" ht="13.05" x14ac:dyDescent="0.3">
      <c r="H385" s="7"/>
      <c r="J385" s="7"/>
      <c r="L385" s="7"/>
      <c r="Y385" s="7"/>
      <c r="Z385" s="7"/>
      <c r="AA385" s="7"/>
      <c r="AB385" s="7"/>
    </row>
    <row r="386" spans="8:28" ht="13.05" x14ac:dyDescent="0.3">
      <c r="H386" s="7"/>
      <c r="J386" s="7"/>
      <c r="L386" s="7"/>
      <c r="Y386" s="7"/>
      <c r="Z386" s="7"/>
      <c r="AA386" s="7"/>
      <c r="AB386" s="7"/>
    </row>
    <row r="387" spans="8:28" ht="13.05" x14ac:dyDescent="0.3">
      <c r="H387" s="7"/>
      <c r="J387" s="7"/>
      <c r="L387" s="7"/>
      <c r="Y387" s="7"/>
      <c r="Z387" s="7"/>
      <c r="AA387" s="7"/>
      <c r="AB387" s="7"/>
    </row>
    <row r="388" spans="8:28" ht="13.05" x14ac:dyDescent="0.3">
      <c r="H388" s="7"/>
      <c r="J388" s="7"/>
      <c r="L388" s="7"/>
      <c r="Y388" s="7"/>
      <c r="Z388" s="7"/>
      <c r="AA388" s="7"/>
      <c r="AB388" s="7"/>
    </row>
    <row r="389" spans="8:28" ht="13.05" x14ac:dyDescent="0.3">
      <c r="H389" s="7"/>
      <c r="J389" s="7"/>
      <c r="L389" s="7"/>
      <c r="Y389" s="7"/>
      <c r="Z389" s="7"/>
      <c r="AA389" s="7"/>
      <c r="AB389" s="7"/>
    </row>
    <row r="390" spans="8:28" ht="13.05" x14ac:dyDescent="0.3">
      <c r="H390" s="7"/>
      <c r="J390" s="7"/>
      <c r="L390" s="7"/>
      <c r="Y390" s="7"/>
      <c r="Z390" s="7"/>
      <c r="AA390" s="7"/>
      <c r="AB390" s="7"/>
    </row>
    <row r="391" spans="8:28" ht="13.05" x14ac:dyDescent="0.3">
      <c r="H391" s="7"/>
      <c r="J391" s="7"/>
      <c r="L391" s="7"/>
      <c r="Y391" s="7"/>
      <c r="Z391" s="7"/>
      <c r="AA391" s="7"/>
      <c r="AB391" s="7"/>
    </row>
    <row r="392" spans="8:28" ht="13.05" x14ac:dyDescent="0.3">
      <c r="H392" s="7"/>
      <c r="J392" s="7"/>
      <c r="L392" s="7"/>
      <c r="Y392" s="7"/>
      <c r="Z392" s="7"/>
      <c r="AA392" s="7"/>
      <c r="AB392" s="7"/>
    </row>
    <row r="393" spans="8:28" ht="13.05" x14ac:dyDescent="0.3">
      <c r="H393" s="7"/>
      <c r="J393" s="7"/>
      <c r="L393" s="7"/>
      <c r="Y393" s="7"/>
      <c r="Z393" s="7"/>
      <c r="AA393" s="7"/>
      <c r="AB393" s="7"/>
    </row>
    <row r="394" spans="8:28" ht="13.05" x14ac:dyDescent="0.3">
      <c r="H394" s="7"/>
      <c r="J394" s="7"/>
      <c r="L394" s="7"/>
      <c r="Y394" s="7"/>
      <c r="Z394" s="7"/>
      <c r="AA394" s="7"/>
      <c r="AB394" s="7"/>
    </row>
    <row r="395" spans="8:28" ht="13.05" x14ac:dyDescent="0.3">
      <c r="H395" s="7"/>
      <c r="J395" s="7"/>
      <c r="L395" s="7"/>
      <c r="Y395" s="7"/>
      <c r="Z395" s="7"/>
      <c r="AA395" s="7"/>
      <c r="AB395" s="7"/>
    </row>
    <row r="396" spans="8:28" ht="13.05" x14ac:dyDescent="0.3">
      <c r="H396" s="7"/>
      <c r="J396" s="7"/>
      <c r="L396" s="7"/>
      <c r="Y396" s="7"/>
      <c r="Z396" s="7"/>
      <c r="AA396" s="7"/>
      <c r="AB396" s="7"/>
    </row>
    <row r="397" spans="8:28" ht="13.05" x14ac:dyDescent="0.3">
      <c r="H397" s="7"/>
      <c r="J397" s="7"/>
      <c r="L397" s="7"/>
      <c r="Y397" s="7"/>
      <c r="Z397" s="7"/>
      <c r="AA397" s="7"/>
      <c r="AB397" s="7"/>
    </row>
    <row r="398" spans="8:28" ht="13.05" x14ac:dyDescent="0.3">
      <c r="H398" s="7"/>
      <c r="J398" s="7"/>
      <c r="L398" s="7"/>
      <c r="Y398" s="7"/>
      <c r="Z398" s="7"/>
      <c r="AA398" s="7"/>
      <c r="AB398" s="7"/>
    </row>
    <row r="399" spans="8:28" ht="13.05" x14ac:dyDescent="0.3">
      <c r="H399" s="7"/>
      <c r="J399" s="7"/>
      <c r="L399" s="7"/>
      <c r="Y399" s="7"/>
      <c r="Z399" s="7"/>
      <c r="AA399" s="7"/>
      <c r="AB399" s="7"/>
    </row>
    <row r="400" spans="8:28" ht="13.05" x14ac:dyDescent="0.3">
      <c r="H400" s="7"/>
      <c r="J400" s="7"/>
      <c r="L400" s="7"/>
      <c r="Y400" s="7"/>
      <c r="Z400" s="7"/>
      <c r="AA400" s="7"/>
      <c r="AB400" s="7"/>
    </row>
    <row r="401" spans="8:28" ht="13.05" x14ac:dyDescent="0.3">
      <c r="H401" s="7"/>
      <c r="J401" s="7"/>
      <c r="L401" s="7"/>
      <c r="Y401" s="7"/>
      <c r="Z401" s="7"/>
      <c r="AA401" s="7"/>
      <c r="AB401" s="7"/>
    </row>
    <row r="402" spans="8:28" ht="13.05" x14ac:dyDescent="0.3">
      <c r="H402" s="7"/>
      <c r="J402" s="7"/>
      <c r="L402" s="7"/>
      <c r="Y402" s="7"/>
      <c r="Z402" s="7"/>
      <c r="AA402" s="7"/>
      <c r="AB402" s="7"/>
    </row>
    <row r="403" spans="8:28" ht="13.05" x14ac:dyDescent="0.3">
      <c r="H403" s="7"/>
      <c r="J403" s="7"/>
      <c r="L403" s="7"/>
      <c r="Y403" s="7"/>
      <c r="Z403" s="7"/>
      <c r="AA403" s="7"/>
      <c r="AB403" s="7"/>
    </row>
    <row r="404" spans="8:28" ht="13.05" x14ac:dyDescent="0.3">
      <c r="H404" s="7"/>
      <c r="J404" s="7"/>
      <c r="L404" s="7"/>
      <c r="Y404" s="7"/>
      <c r="Z404" s="7"/>
      <c r="AA404" s="7"/>
      <c r="AB404" s="7"/>
    </row>
    <row r="405" spans="8:28" ht="13.05" x14ac:dyDescent="0.3">
      <c r="H405" s="7"/>
      <c r="J405" s="7"/>
      <c r="L405" s="7"/>
      <c r="Y405" s="7"/>
      <c r="Z405" s="7"/>
      <c r="AA405" s="7"/>
      <c r="AB405" s="7"/>
    </row>
    <row r="406" spans="8:28" ht="13.05" x14ac:dyDescent="0.3">
      <c r="H406" s="7"/>
      <c r="J406" s="7"/>
      <c r="L406" s="7"/>
      <c r="Y406" s="7"/>
      <c r="Z406" s="7"/>
      <c r="AA406" s="7"/>
      <c r="AB406" s="7"/>
    </row>
    <row r="407" spans="8:28" ht="13.05" x14ac:dyDescent="0.3">
      <c r="H407" s="7"/>
      <c r="J407" s="7"/>
      <c r="L407" s="7"/>
      <c r="Y407" s="7"/>
      <c r="Z407" s="7"/>
      <c r="AA407" s="7"/>
      <c r="AB407" s="7"/>
    </row>
    <row r="408" spans="8:28" ht="13.05" x14ac:dyDescent="0.3">
      <c r="H408" s="7"/>
      <c r="J408" s="7"/>
      <c r="L408" s="7"/>
      <c r="Y408" s="7"/>
      <c r="Z408" s="7"/>
      <c r="AA408" s="7"/>
      <c r="AB408" s="7"/>
    </row>
    <row r="409" spans="8:28" ht="13.05" x14ac:dyDescent="0.3">
      <c r="H409" s="7"/>
      <c r="J409" s="7"/>
      <c r="L409" s="7"/>
      <c r="Y409" s="7"/>
      <c r="Z409" s="7"/>
      <c r="AA409" s="7"/>
      <c r="AB409" s="7"/>
    </row>
    <row r="410" spans="8:28" ht="13.05" x14ac:dyDescent="0.3">
      <c r="H410" s="7"/>
      <c r="J410" s="7"/>
      <c r="L410" s="7"/>
      <c r="Y410" s="7"/>
      <c r="Z410" s="7"/>
      <c r="AA410" s="7"/>
      <c r="AB410" s="7"/>
    </row>
    <row r="411" spans="8:28" ht="13.05" x14ac:dyDescent="0.3">
      <c r="H411" s="7"/>
      <c r="J411" s="7"/>
      <c r="L411" s="7"/>
      <c r="Y411" s="7"/>
      <c r="Z411" s="7"/>
      <c r="AA411" s="7"/>
      <c r="AB411" s="7"/>
    </row>
    <row r="412" spans="8:28" ht="13.05" x14ac:dyDescent="0.3">
      <c r="H412" s="7"/>
      <c r="J412" s="7"/>
      <c r="L412" s="7"/>
      <c r="Y412" s="7"/>
      <c r="Z412" s="7"/>
      <c r="AA412" s="7"/>
      <c r="AB412" s="7"/>
    </row>
    <row r="413" spans="8:28" ht="13.05" x14ac:dyDescent="0.3">
      <c r="H413" s="7"/>
      <c r="J413" s="7"/>
      <c r="L413" s="7"/>
      <c r="Y413" s="7"/>
      <c r="Z413" s="7"/>
      <c r="AA413" s="7"/>
      <c r="AB413" s="7"/>
    </row>
    <row r="414" spans="8:28" ht="13.05" x14ac:dyDescent="0.3">
      <c r="H414" s="7"/>
      <c r="J414" s="7"/>
      <c r="L414" s="7"/>
      <c r="Y414" s="7"/>
      <c r="Z414" s="7"/>
      <c r="AA414" s="7"/>
      <c r="AB414" s="7"/>
    </row>
    <row r="415" spans="8:28" ht="13.05" x14ac:dyDescent="0.3">
      <c r="H415" s="7"/>
      <c r="J415" s="7"/>
      <c r="L415" s="7"/>
      <c r="Y415" s="7"/>
      <c r="Z415" s="7"/>
      <c r="AA415" s="7"/>
      <c r="AB415" s="7"/>
    </row>
    <row r="416" spans="8:28" ht="13.05" x14ac:dyDescent="0.3">
      <c r="H416" s="7"/>
      <c r="J416" s="7"/>
      <c r="L416" s="7"/>
      <c r="Y416" s="7"/>
      <c r="Z416" s="7"/>
      <c r="AA416" s="7"/>
      <c r="AB416" s="7"/>
    </row>
    <row r="417" spans="8:28" ht="13.05" x14ac:dyDescent="0.3">
      <c r="H417" s="7"/>
      <c r="J417" s="7"/>
      <c r="L417" s="7"/>
      <c r="Y417" s="7"/>
      <c r="Z417" s="7"/>
      <c r="AA417" s="7"/>
      <c r="AB417" s="7"/>
    </row>
    <row r="418" spans="8:28" ht="13.05" x14ac:dyDescent="0.3">
      <c r="H418" s="7"/>
      <c r="J418" s="7"/>
      <c r="L418" s="7"/>
      <c r="Y418" s="7"/>
      <c r="Z418" s="7"/>
      <c r="AA418" s="7"/>
      <c r="AB418" s="7"/>
    </row>
    <row r="419" spans="8:28" ht="13.05" x14ac:dyDescent="0.3">
      <c r="H419" s="7"/>
      <c r="J419" s="7"/>
      <c r="L419" s="7"/>
      <c r="Y419" s="7"/>
      <c r="Z419" s="7"/>
      <c r="AA419" s="7"/>
      <c r="AB419" s="7"/>
    </row>
    <row r="420" spans="8:28" ht="13.05" x14ac:dyDescent="0.3">
      <c r="H420" s="7"/>
      <c r="J420" s="7"/>
      <c r="L420" s="7"/>
      <c r="Y420" s="7"/>
      <c r="Z420" s="7"/>
      <c r="AA420" s="7"/>
      <c r="AB420" s="7"/>
    </row>
    <row r="421" spans="8:28" ht="13.05" x14ac:dyDescent="0.3">
      <c r="H421" s="7"/>
      <c r="J421" s="7"/>
      <c r="L421" s="7"/>
      <c r="Y421" s="7"/>
      <c r="Z421" s="7"/>
      <c r="AA421" s="7"/>
      <c r="AB421" s="7"/>
    </row>
    <row r="422" spans="8:28" ht="13.05" x14ac:dyDescent="0.3">
      <c r="H422" s="7"/>
      <c r="J422" s="7"/>
      <c r="L422" s="7"/>
      <c r="Y422" s="7"/>
      <c r="Z422" s="7"/>
      <c r="AA422" s="7"/>
      <c r="AB422" s="7"/>
    </row>
    <row r="423" spans="8:28" ht="13.05" x14ac:dyDescent="0.3">
      <c r="H423" s="7"/>
      <c r="J423" s="7"/>
      <c r="L423" s="7"/>
      <c r="Y423" s="7"/>
      <c r="Z423" s="7"/>
      <c r="AA423" s="7"/>
      <c r="AB423" s="7"/>
    </row>
    <row r="424" spans="8:28" ht="13.05" x14ac:dyDescent="0.3">
      <c r="H424" s="7"/>
      <c r="J424" s="7"/>
      <c r="L424" s="7"/>
      <c r="Y424" s="7"/>
      <c r="Z424" s="7"/>
      <c r="AA424" s="7"/>
      <c r="AB424" s="7"/>
    </row>
    <row r="425" spans="8:28" ht="13.05" x14ac:dyDescent="0.3">
      <c r="H425" s="7"/>
      <c r="J425" s="7"/>
      <c r="L425" s="7"/>
      <c r="Y425" s="7"/>
      <c r="Z425" s="7"/>
      <c r="AA425" s="7"/>
      <c r="AB425" s="7"/>
    </row>
    <row r="426" spans="8:28" ht="13.05" x14ac:dyDescent="0.3">
      <c r="H426" s="7"/>
      <c r="J426" s="7"/>
      <c r="L426" s="7"/>
      <c r="Y426" s="7"/>
      <c r="Z426" s="7"/>
      <c r="AA426" s="7"/>
      <c r="AB426" s="7"/>
    </row>
    <row r="427" spans="8:28" ht="13.05" x14ac:dyDescent="0.3">
      <c r="H427" s="7"/>
      <c r="J427" s="7"/>
      <c r="L427" s="7"/>
      <c r="Y427" s="7"/>
      <c r="Z427" s="7"/>
      <c r="AA427" s="7"/>
      <c r="AB427" s="7"/>
    </row>
    <row r="428" spans="8:28" ht="13.05" x14ac:dyDescent="0.3">
      <c r="H428" s="7"/>
      <c r="J428" s="7"/>
      <c r="L428" s="7"/>
      <c r="Y428" s="7"/>
      <c r="Z428" s="7"/>
      <c r="AA428" s="7"/>
      <c r="AB428" s="7"/>
    </row>
    <row r="429" spans="8:28" ht="13.05" x14ac:dyDescent="0.3">
      <c r="H429" s="7"/>
      <c r="J429" s="7"/>
      <c r="L429" s="7"/>
      <c r="Y429" s="7"/>
      <c r="Z429" s="7"/>
      <c r="AA429" s="7"/>
      <c r="AB429" s="7"/>
    </row>
    <row r="430" spans="8:28" ht="13.05" x14ac:dyDescent="0.3">
      <c r="H430" s="7"/>
      <c r="J430" s="7"/>
      <c r="L430" s="7"/>
      <c r="Y430" s="7"/>
      <c r="Z430" s="7"/>
      <c r="AA430" s="7"/>
      <c r="AB430" s="7"/>
    </row>
    <row r="431" spans="8:28" ht="13.05" x14ac:dyDescent="0.3">
      <c r="H431" s="7"/>
      <c r="J431" s="7"/>
      <c r="L431" s="7"/>
      <c r="Y431" s="7"/>
      <c r="Z431" s="7"/>
      <c r="AA431" s="7"/>
      <c r="AB431" s="7"/>
    </row>
    <row r="432" spans="8:28" ht="13.05" x14ac:dyDescent="0.3">
      <c r="H432" s="7"/>
      <c r="J432" s="7"/>
      <c r="L432" s="7"/>
      <c r="Y432" s="7"/>
      <c r="Z432" s="7"/>
      <c r="AA432" s="7"/>
      <c r="AB432" s="7"/>
    </row>
    <row r="433" spans="8:28" ht="13.05" x14ac:dyDescent="0.3">
      <c r="H433" s="7"/>
      <c r="J433" s="7"/>
      <c r="L433" s="7"/>
      <c r="Y433" s="7"/>
      <c r="Z433" s="7"/>
      <c r="AA433" s="7"/>
      <c r="AB433" s="7"/>
    </row>
    <row r="434" spans="8:28" ht="13.05" x14ac:dyDescent="0.3">
      <c r="H434" s="7"/>
      <c r="J434" s="7"/>
      <c r="L434" s="7"/>
      <c r="Y434" s="7"/>
      <c r="Z434" s="7"/>
      <c r="AA434" s="7"/>
      <c r="AB434" s="7"/>
    </row>
    <row r="435" spans="8:28" ht="13.05" x14ac:dyDescent="0.3">
      <c r="H435" s="7"/>
      <c r="J435" s="7"/>
      <c r="L435" s="7"/>
      <c r="Y435" s="7"/>
      <c r="Z435" s="7"/>
      <c r="AA435" s="7"/>
      <c r="AB435" s="7"/>
    </row>
    <row r="436" spans="8:28" ht="13.05" x14ac:dyDescent="0.3">
      <c r="H436" s="7"/>
      <c r="J436" s="7"/>
      <c r="L436" s="7"/>
      <c r="Y436" s="7"/>
      <c r="Z436" s="7"/>
      <c r="AA436" s="7"/>
      <c r="AB436" s="7"/>
    </row>
    <row r="437" spans="8:28" ht="13.05" x14ac:dyDescent="0.3">
      <c r="H437" s="7"/>
      <c r="J437" s="7"/>
      <c r="L437" s="7"/>
      <c r="Y437" s="7"/>
      <c r="Z437" s="7"/>
      <c r="AA437" s="7"/>
      <c r="AB437" s="7"/>
    </row>
    <row r="438" spans="8:28" ht="13.05" x14ac:dyDescent="0.3">
      <c r="H438" s="7"/>
      <c r="J438" s="7"/>
      <c r="L438" s="7"/>
      <c r="Y438" s="7"/>
      <c r="Z438" s="7"/>
      <c r="AA438" s="7"/>
      <c r="AB438" s="7"/>
    </row>
    <row r="439" spans="8:28" ht="13.05" x14ac:dyDescent="0.3">
      <c r="H439" s="7"/>
      <c r="J439" s="7"/>
      <c r="L439" s="7"/>
      <c r="Y439" s="7"/>
      <c r="Z439" s="7"/>
      <c r="AA439" s="7"/>
      <c r="AB439" s="7"/>
    </row>
    <row r="440" spans="8:28" ht="13.05" x14ac:dyDescent="0.3">
      <c r="H440" s="7"/>
      <c r="J440" s="7"/>
      <c r="L440" s="7"/>
      <c r="Y440" s="7"/>
      <c r="Z440" s="7"/>
      <c r="AA440" s="7"/>
      <c r="AB440" s="7"/>
    </row>
    <row r="441" spans="8:28" ht="13.05" x14ac:dyDescent="0.3">
      <c r="H441" s="7"/>
      <c r="J441" s="7"/>
      <c r="L441" s="7"/>
      <c r="Y441" s="7"/>
      <c r="Z441" s="7"/>
      <c r="AA441" s="7"/>
      <c r="AB441" s="7"/>
    </row>
    <row r="442" spans="8:28" ht="13.05" x14ac:dyDescent="0.3">
      <c r="H442" s="7"/>
      <c r="J442" s="7"/>
      <c r="L442" s="7"/>
      <c r="Y442" s="7"/>
      <c r="Z442" s="7"/>
      <c r="AA442" s="7"/>
      <c r="AB442" s="7"/>
    </row>
    <row r="443" spans="8:28" ht="13.05" x14ac:dyDescent="0.3">
      <c r="H443" s="7"/>
      <c r="J443" s="7"/>
      <c r="L443" s="7"/>
      <c r="Y443" s="7"/>
      <c r="Z443" s="7"/>
      <c r="AA443" s="7"/>
      <c r="AB443" s="7"/>
    </row>
    <row r="444" spans="8:28" ht="13.05" x14ac:dyDescent="0.3">
      <c r="H444" s="7"/>
      <c r="J444" s="7"/>
      <c r="L444" s="7"/>
      <c r="Y444" s="7"/>
      <c r="Z444" s="7"/>
      <c r="AA444" s="7"/>
      <c r="AB444" s="7"/>
    </row>
    <row r="445" spans="8:28" ht="13.05" x14ac:dyDescent="0.3">
      <c r="H445" s="7"/>
      <c r="J445" s="7"/>
      <c r="L445" s="7"/>
      <c r="Y445" s="7"/>
      <c r="Z445" s="7"/>
      <c r="AA445" s="7"/>
      <c r="AB445" s="7"/>
    </row>
    <row r="446" spans="8:28" ht="13.05" x14ac:dyDescent="0.3">
      <c r="H446" s="7"/>
      <c r="J446" s="7"/>
      <c r="L446" s="7"/>
      <c r="Y446" s="7"/>
      <c r="Z446" s="7"/>
      <c r="AA446" s="7"/>
      <c r="AB446" s="7"/>
    </row>
    <row r="447" spans="8:28" ht="13.05" x14ac:dyDescent="0.3">
      <c r="H447" s="7"/>
      <c r="J447" s="7"/>
      <c r="L447" s="7"/>
      <c r="Y447" s="7"/>
      <c r="Z447" s="7"/>
      <c r="AA447" s="7"/>
      <c r="AB447" s="7"/>
    </row>
    <row r="448" spans="8:28" ht="13.05" x14ac:dyDescent="0.3">
      <c r="H448" s="7"/>
      <c r="J448" s="7"/>
      <c r="L448" s="7"/>
      <c r="Y448" s="7"/>
      <c r="Z448" s="7"/>
      <c r="AA448" s="7"/>
      <c r="AB448" s="7"/>
    </row>
    <row r="449" spans="8:28" ht="13.05" x14ac:dyDescent="0.3">
      <c r="H449" s="7"/>
      <c r="J449" s="7"/>
      <c r="L449" s="7"/>
      <c r="Y449" s="7"/>
      <c r="Z449" s="7"/>
      <c r="AA449" s="7"/>
      <c r="AB449" s="7"/>
    </row>
    <row r="450" spans="8:28" ht="13.05" x14ac:dyDescent="0.3">
      <c r="H450" s="7"/>
      <c r="J450" s="7"/>
      <c r="L450" s="7"/>
      <c r="Y450" s="7"/>
      <c r="Z450" s="7"/>
      <c r="AA450" s="7"/>
      <c r="AB450" s="7"/>
    </row>
    <row r="451" spans="8:28" ht="13.05" x14ac:dyDescent="0.3">
      <c r="H451" s="7"/>
      <c r="J451" s="7"/>
      <c r="L451" s="7"/>
      <c r="Y451" s="7"/>
      <c r="Z451" s="7"/>
      <c r="AA451" s="7"/>
      <c r="AB451" s="7"/>
    </row>
    <row r="452" spans="8:28" ht="13.05" x14ac:dyDescent="0.3">
      <c r="H452" s="7"/>
      <c r="J452" s="7"/>
      <c r="L452" s="7"/>
      <c r="Y452" s="7"/>
      <c r="Z452" s="7"/>
      <c r="AA452" s="7"/>
      <c r="AB452" s="7"/>
    </row>
    <row r="453" spans="8:28" ht="13.05" x14ac:dyDescent="0.3">
      <c r="H453" s="7"/>
      <c r="J453" s="7"/>
      <c r="L453" s="7"/>
      <c r="Y453" s="7"/>
      <c r="Z453" s="7"/>
      <c r="AA453" s="7"/>
      <c r="AB453" s="7"/>
    </row>
    <row r="454" spans="8:28" ht="13.05" x14ac:dyDescent="0.3">
      <c r="H454" s="7"/>
      <c r="J454" s="7"/>
      <c r="L454" s="7"/>
      <c r="Y454" s="7"/>
      <c r="Z454" s="7"/>
      <c r="AA454" s="7"/>
      <c r="AB454" s="7"/>
    </row>
    <row r="455" spans="8:28" ht="13.05" x14ac:dyDescent="0.3">
      <c r="H455" s="7"/>
      <c r="J455" s="7"/>
      <c r="L455" s="7"/>
      <c r="Y455" s="7"/>
      <c r="Z455" s="7"/>
      <c r="AA455" s="7"/>
      <c r="AB455" s="7"/>
    </row>
    <row r="456" spans="8:28" ht="13.05" x14ac:dyDescent="0.3">
      <c r="H456" s="7"/>
      <c r="J456" s="7"/>
      <c r="L456" s="7"/>
      <c r="Y456" s="7"/>
      <c r="Z456" s="7"/>
      <c r="AA456" s="7"/>
      <c r="AB456" s="7"/>
    </row>
    <row r="457" spans="8:28" ht="13.05" x14ac:dyDescent="0.3">
      <c r="H457" s="7"/>
      <c r="J457" s="7"/>
      <c r="L457" s="7"/>
      <c r="Y457" s="7"/>
      <c r="Z457" s="7"/>
      <c r="AA457" s="7"/>
      <c r="AB457" s="7"/>
    </row>
    <row r="458" spans="8:28" ht="13.05" x14ac:dyDescent="0.3">
      <c r="H458" s="7"/>
      <c r="J458" s="7"/>
      <c r="L458" s="7"/>
      <c r="Y458" s="7"/>
      <c r="Z458" s="7"/>
      <c r="AA458" s="7"/>
      <c r="AB458" s="7"/>
    </row>
    <row r="459" spans="8:28" ht="13.05" x14ac:dyDescent="0.3">
      <c r="H459" s="7"/>
      <c r="J459" s="7"/>
      <c r="L459" s="7"/>
      <c r="Y459" s="7"/>
      <c r="Z459" s="7"/>
      <c r="AA459" s="7"/>
      <c r="AB459" s="7"/>
    </row>
    <row r="460" spans="8:28" ht="13.05" x14ac:dyDescent="0.3">
      <c r="H460" s="7"/>
      <c r="J460" s="7"/>
      <c r="L460" s="7"/>
      <c r="Y460" s="7"/>
      <c r="Z460" s="7"/>
      <c r="AA460" s="7"/>
      <c r="AB460" s="7"/>
    </row>
    <row r="461" spans="8:28" ht="13.05" x14ac:dyDescent="0.3">
      <c r="H461" s="7"/>
      <c r="J461" s="7"/>
      <c r="L461" s="7"/>
      <c r="Y461" s="7"/>
      <c r="Z461" s="7"/>
      <c r="AA461" s="7"/>
      <c r="AB461" s="7"/>
    </row>
    <row r="462" spans="8:28" ht="13.05" x14ac:dyDescent="0.3">
      <c r="H462" s="7"/>
      <c r="J462" s="7"/>
      <c r="L462" s="7"/>
      <c r="Y462" s="7"/>
      <c r="Z462" s="7"/>
      <c r="AA462" s="7"/>
      <c r="AB462" s="7"/>
    </row>
    <row r="463" spans="8:28" ht="13.05" x14ac:dyDescent="0.3">
      <c r="H463" s="7"/>
      <c r="J463" s="7"/>
      <c r="L463" s="7"/>
      <c r="Y463" s="7"/>
      <c r="Z463" s="7"/>
      <c r="AA463" s="7"/>
      <c r="AB463" s="7"/>
    </row>
    <row r="464" spans="8:28" ht="13.05" x14ac:dyDescent="0.3">
      <c r="H464" s="7"/>
      <c r="J464" s="7"/>
      <c r="L464" s="7"/>
      <c r="Y464" s="7"/>
      <c r="Z464" s="7"/>
      <c r="AA464" s="7"/>
      <c r="AB464" s="7"/>
    </row>
    <row r="465" spans="8:28" ht="13.05" x14ac:dyDescent="0.3">
      <c r="H465" s="7"/>
      <c r="J465" s="7"/>
      <c r="L465" s="7"/>
      <c r="Y465" s="7"/>
      <c r="Z465" s="7"/>
      <c r="AA465" s="7"/>
      <c r="AB465" s="7"/>
    </row>
    <row r="466" spans="8:28" ht="13.05" x14ac:dyDescent="0.3">
      <c r="H466" s="7"/>
      <c r="J466" s="7"/>
      <c r="L466" s="7"/>
      <c r="Y466" s="7"/>
      <c r="Z466" s="7"/>
      <c r="AA466" s="7"/>
      <c r="AB466" s="7"/>
    </row>
    <row r="467" spans="8:28" ht="13.05" x14ac:dyDescent="0.3">
      <c r="H467" s="7"/>
      <c r="J467" s="7"/>
      <c r="L467" s="7"/>
      <c r="Y467" s="7"/>
      <c r="Z467" s="7"/>
      <c r="AA467" s="7"/>
      <c r="AB467" s="7"/>
    </row>
    <row r="468" spans="8:28" ht="13.05" x14ac:dyDescent="0.3">
      <c r="H468" s="7"/>
      <c r="J468" s="7"/>
      <c r="L468" s="7"/>
      <c r="Y468" s="7"/>
      <c r="Z468" s="7"/>
      <c r="AA468" s="7"/>
      <c r="AB468" s="7"/>
    </row>
    <row r="469" spans="8:28" ht="13.05" x14ac:dyDescent="0.3">
      <c r="H469" s="7"/>
      <c r="J469" s="7"/>
      <c r="L469" s="7"/>
      <c r="Y469" s="7"/>
      <c r="Z469" s="7"/>
      <c r="AA469" s="7"/>
      <c r="AB469" s="7"/>
    </row>
    <row r="470" spans="8:28" ht="13.05" x14ac:dyDescent="0.3">
      <c r="H470" s="7"/>
      <c r="J470" s="7"/>
      <c r="L470" s="7"/>
      <c r="Y470" s="7"/>
      <c r="Z470" s="7"/>
      <c r="AA470" s="7"/>
      <c r="AB470" s="7"/>
    </row>
    <row r="471" spans="8:28" ht="13.05" x14ac:dyDescent="0.3">
      <c r="H471" s="7"/>
      <c r="J471" s="7"/>
      <c r="L471" s="7"/>
      <c r="Y471" s="7"/>
      <c r="Z471" s="7"/>
      <c r="AA471" s="7"/>
      <c r="AB471" s="7"/>
    </row>
    <row r="472" spans="8:28" ht="13.05" x14ac:dyDescent="0.3">
      <c r="H472" s="7"/>
      <c r="J472" s="7"/>
      <c r="L472" s="7"/>
      <c r="Y472" s="7"/>
      <c r="Z472" s="7"/>
      <c r="AA472" s="7"/>
      <c r="AB472" s="7"/>
    </row>
    <row r="473" spans="8:28" ht="13.05" x14ac:dyDescent="0.3">
      <c r="H473" s="7"/>
      <c r="J473" s="7"/>
      <c r="L473" s="7"/>
      <c r="Y473" s="7"/>
      <c r="Z473" s="7"/>
      <c r="AA473" s="7"/>
      <c r="AB473" s="7"/>
    </row>
    <row r="474" spans="8:28" ht="13.05" x14ac:dyDescent="0.3">
      <c r="J474" s="7"/>
      <c r="L474" s="7"/>
      <c r="Y474" s="7"/>
      <c r="Z474" s="7"/>
      <c r="AA474" s="7"/>
      <c r="AB474" s="7"/>
    </row>
    <row r="475" spans="8:28" ht="13.05" x14ac:dyDescent="0.3">
      <c r="J475" s="7"/>
      <c r="L475" s="7"/>
      <c r="Y475" s="7"/>
      <c r="Z475" s="7"/>
      <c r="AA475" s="7"/>
      <c r="AB475" s="7"/>
    </row>
    <row r="476" spans="8:28" ht="13.05" x14ac:dyDescent="0.3">
      <c r="J476" s="7"/>
      <c r="L476" s="7"/>
      <c r="Y476" s="7"/>
      <c r="Z476" s="7"/>
      <c r="AA476" s="7"/>
      <c r="AB476" s="7"/>
    </row>
    <row r="477" spans="8:28" ht="13.05" x14ac:dyDescent="0.3">
      <c r="J477" s="7"/>
      <c r="L477" s="7"/>
      <c r="Y477" s="7"/>
      <c r="Z477" s="7"/>
      <c r="AA477" s="7"/>
      <c r="AB477" s="7"/>
    </row>
    <row r="478" spans="8:28" ht="13.05" x14ac:dyDescent="0.3">
      <c r="J478" s="7"/>
      <c r="L478" s="7"/>
      <c r="Y478" s="7"/>
      <c r="Z478" s="7"/>
      <c r="AA478" s="7"/>
      <c r="AB478" s="7"/>
    </row>
    <row r="479" spans="8:28" ht="13.05" x14ac:dyDescent="0.3">
      <c r="J479" s="7"/>
      <c r="L479" s="7"/>
      <c r="Y479" s="7"/>
      <c r="Z479" s="7"/>
      <c r="AA479" s="7"/>
      <c r="AB479" s="7"/>
    </row>
    <row r="480" spans="8:28" ht="13.05" x14ac:dyDescent="0.3">
      <c r="J480" s="7"/>
      <c r="L480" s="7"/>
      <c r="Y480" s="7"/>
      <c r="Z480" s="7"/>
      <c r="AA480" s="7"/>
      <c r="AB480" s="7"/>
    </row>
    <row r="481" spans="10:28" ht="13.05" x14ac:dyDescent="0.3">
      <c r="J481" s="7"/>
      <c r="L481" s="7"/>
      <c r="Y481" s="7"/>
      <c r="Z481" s="7"/>
      <c r="AA481" s="7"/>
      <c r="AB481" s="7"/>
    </row>
    <row r="482" spans="10:28" ht="13.05" x14ac:dyDescent="0.3">
      <c r="J482" s="7"/>
      <c r="L482" s="7"/>
      <c r="Y482" s="7"/>
      <c r="Z482" s="7"/>
      <c r="AA482" s="7"/>
      <c r="AB482" s="7"/>
    </row>
    <row r="483" spans="10:28" ht="13.05" x14ac:dyDescent="0.3">
      <c r="J483" s="7"/>
      <c r="L483" s="7"/>
      <c r="Y483" s="7"/>
      <c r="Z483" s="7"/>
      <c r="AA483" s="7"/>
      <c r="AB483" s="7"/>
    </row>
    <row r="484" spans="10:28" ht="13.05" x14ac:dyDescent="0.3">
      <c r="J484" s="7"/>
      <c r="L484" s="7"/>
      <c r="Y484" s="7"/>
      <c r="Z484" s="7"/>
      <c r="AA484" s="7"/>
      <c r="AB484" s="7"/>
    </row>
    <row r="485" spans="10:28" ht="13.05" x14ac:dyDescent="0.3">
      <c r="J485" s="7"/>
      <c r="L485" s="7"/>
      <c r="Y485" s="7"/>
      <c r="Z485" s="7"/>
      <c r="AA485" s="7"/>
      <c r="AB485" s="7"/>
    </row>
    <row r="486" spans="10:28" ht="13.05" x14ac:dyDescent="0.3">
      <c r="J486" s="7"/>
      <c r="L486" s="7"/>
      <c r="Y486" s="7"/>
      <c r="Z486" s="7"/>
      <c r="AA486" s="7"/>
      <c r="AB486" s="7"/>
    </row>
    <row r="487" spans="10:28" ht="13.05" x14ac:dyDescent="0.3">
      <c r="J487" s="7"/>
      <c r="L487" s="7"/>
      <c r="Y487" s="7"/>
      <c r="Z487" s="7"/>
      <c r="AA487" s="7"/>
      <c r="AB487" s="7"/>
    </row>
    <row r="488" spans="10:28" ht="13.05" x14ac:dyDescent="0.3">
      <c r="J488" s="7"/>
      <c r="L488" s="7"/>
      <c r="Y488" s="7"/>
      <c r="Z488" s="7"/>
      <c r="AA488" s="7"/>
      <c r="AB488" s="7"/>
    </row>
    <row r="489" spans="10:28" ht="13.05" x14ac:dyDescent="0.3">
      <c r="J489" s="7"/>
      <c r="L489" s="7"/>
      <c r="Y489" s="7"/>
      <c r="Z489" s="7"/>
      <c r="AA489" s="7"/>
      <c r="AB489" s="7"/>
    </row>
    <row r="490" spans="10:28" ht="13.05" x14ac:dyDescent="0.3">
      <c r="J490" s="7"/>
      <c r="L490" s="7"/>
      <c r="Y490" s="7"/>
      <c r="Z490" s="7"/>
      <c r="AA490" s="7"/>
      <c r="AB490" s="7"/>
    </row>
    <row r="491" spans="10:28" ht="13.05" x14ac:dyDescent="0.3">
      <c r="J491" s="7"/>
      <c r="L491" s="7"/>
      <c r="Y491" s="7"/>
      <c r="Z491" s="7"/>
      <c r="AA491" s="7"/>
      <c r="AB491" s="7"/>
    </row>
    <row r="492" spans="10:28" ht="13.05" x14ac:dyDescent="0.3">
      <c r="J492" s="7"/>
      <c r="L492" s="7"/>
      <c r="Y492" s="7"/>
      <c r="Z492" s="7"/>
      <c r="AA492" s="7"/>
      <c r="AB492" s="7"/>
    </row>
    <row r="493" spans="10:28" ht="13.05" x14ac:dyDescent="0.3">
      <c r="J493" s="7"/>
      <c r="L493" s="7"/>
      <c r="Y493" s="7"/>
      <c r="Z493" s="7"/>
      <c r="AA493" s="7"/>
      <c r="AB493" s="7"/>
    </row>
    <row r="494" spans="10:28" ht="13.05" x14ac:dyDescent="0.3">
      <c r="J494" s="7"/>
      <c r="L494" s="7"/>
      <c r="Y494" s="7"/>
      <c r="Z494" s="7"/>
      <c r="AA494" s="7"/>
      <c r="AB494" s="7"/>
    </row>
    <row r="495" spans="10:28" ht="13.05" x14ac:dyDescent="0.3">
      <c r="J495" s="7"/>
      <c r="L495" s="7"/>
      <c r="Y495" s="7"/>
      <c r="Z495" s="7"/>
      <c r="AA495" s="7"/>
      <c r="AB495" s="7"/>
    </row>
    <row r="496" spans="10:28" ht="13.05" x14ac:dyDescent="0.3">
      <c r="J496" s="7"/>
      <c r="L496" s="7"/>
      <c r="Y496" s="7"/>
      <c r="Z496" s="7"/>
      <c r="AA496" s="7"/>
      <c r="AB496" s="7"/>
    </row>
    <row r="497" spans="10:28" ht="13.05" x14ac:dyDescent="0.3">
      <c r="J497" s="7"/>
      <c r="L497" s="7"/>
      <c r="Y497" s="7"/>
      <c r="Z497" s="7"/>
      <c r="AA497" s="7"/>
      <c r="AB497" s="7"/>
    </row>
    <row r="498" spans="10:28" ht="13.05" x14ac:dyDescent="0.3">
      <c r="J498" s="7"/>
      <c r="L498" s="7"/>
      <c r="Y498" s="7"/>
      <c r="Z498" s="7"/>
      <c r="AA498" s="7"/>
      <c r="AB498" s="7"/>
    </row>
    <row r="499" spans="10:28" ht="13.05" x14ac:dyDescent="0.3">
      <c r="J499" s="7"/>
      <c r="L499" s="7"/>
      <c r="Y499" s="7"/>
      <c r="Z499" s="7"/>
      <c r="AA499" s="7"/>
      <c r="AB499" s="7"/>
    </row>
    <row r="500" spans="10:28" ht="13.05" x14ac:dyDescent="0.3">
      <c r="J500" s="7"/>
      <c r="L500" s="7"/>
      <c r="Y500" s="7"/>
      <c r="Z500" s="7"/>
      <c r="AA500" s="7"/>
      <c r="AB500" s="7"/>
    </row>
    <row r="501" spans="10:28" ht="13.05" x14ac:dyDescent="0.3">
      <c r="J501" s="7"/>
      <c r="L501" s="7"/>
      <c r="Y501" s="7"/>
      <c r="Z501" s="7"/>
      <c r="AA501" s="7"/>
      <c r="AB501" s="7"/>
    </row>
    <row r="502" spans="10:28" ht="13.05" x14ac:dyDescent="0.3">
      <c r="J502" s="7"/>
      <c r="L502" s="7"/>
      <c r="Y502" s="7"/>
      <c r="Z502" s="7"/>
      <c r="AA502" s="7"/>
      <c r="AB502" s="7"/>
    </row>
    <row r="503" spans="10:28" ht="13.05" x14ac:dyDescent="0.3">
      <c r="J503" s="7"/>
      <c r="L503" s="7"/>
      <c r="Y503" s="7"/>
      <c r="Z503" s="7"/>
      <c r="AA503" s="7"/>
      <c r="AB503" s="7"/>
    </row>
    <row r="504" spans="10:28" ht="13.05" x14ac:dyDescent="0.3">
      <c r="J504" s="7"/>
      <c r="L504" s="7"/>
      <c r="Y504" s="7"/>
      <c r="Z504" s="7"/>
      <c r="AA504" s="7"/>
      <c r="AB504" s="7"/>
    </row>
    <row r="505" spans="10:28" ht="13.05" x14ac:dyDescent="0.3">
      <c r="J505" s="7"/>
      <c r="L505" s="7"/>
      <c r="Y505" s="7"/>
      <c r="Z505" s="7"/>
      <c r="AA505" s="7"/>
      <c r="AB505" s="7"/>
    </row>
    <row r="506" spans="10:28" ht="13.05" x14ac:dyDescent="0.3">
      <c r="J506" s="7"/>
      <c r="L506" s="7"/>
      <c r="Y506" s="7"/>
      <c r="Z506" s="7"/>
      <c r="AA506" s="7"/>
      <c r="AB506" s="7"/>
    </row>
    <row r="507" spans="10:28" ht="13.05" x14ac:dyDescent="0.3">
      <c r="J507" s="7"/>
      <c r="L507" s="7"/>
      <c r="Y507" s="7"/>
      <c r="Z507" s="7"/>
      <c r="AA507" s="7"/>
      <c r="AB507" s="7"/>
    </row>
    <row r="508" spans="10:28" ht="13.05" x14ac:dyDescent="0.3">
      <c r="J508" s="7"/>
      <c r="L508" s="7"/>
      <c r="Y508" s="7"/>
      <c r="Z508" s="7"/>
      <c r="AA508" s="7"/>
      <c r="AB508" s="7"/>
    </row>
    <row r="509" spans="10:28" ht="13.05" x14ac:dyDescent="0.3">
      <c r="J509" s="7"/>
      <c r="L509" s="7"/>
      <c r="Y509" s="7"/>
      <c r="Z509" s="7"/>
      <c r="AA509" s="7"/>
      <c r="AB509" s="7"/>
    </row>
    <row r="510" spans="10:28" ht="13.05" x14ac:dyDescent="0.3">
      <c r="J510" s="7"/>
      <c r="L510" s="7"/>
      <c r="Y510" s="7"/>
      <c r="Z510" s="7"/>
      <c r="AA510" s="7"/>
      <c r="AB510" s="7"/>
    </row>
    <row r="511" spans="10:28" ht="13.05" x14ac:dyDescent="0.3">
      <c r="J511" s="7"/>
      <c r="L511" s="7"/>
      <c r="Y511" s="7"/>
      <c r="Z511" s="7"/>
      <c r="AA511" s="7"/>
      <c r="AB511" s="7"/>
    </row>
    <row r="512" spans="10:28" ht="13.05" x14ac:dyDescent="0.3">
      <c r="J512" s="7"/>
      <c r="L512" s="7"/>
      <c r="Y512" s="7"/>
      <c r="Z512" s="7"/>
      <c r="AA512" s="7"/>
      <c r="AB512" s="7"/>
    </row>
    <row r="513" spans="10:28" ht="13.05" x14ac:dyDescent="0.3">
      <c r="J513" s="7"/>
      <c r="L513" s="7"/>
      <c r="Y513" s="7"/>
      <c r="Z513" s="7"/>
      <c r="AA513" s="7"/>
      <c r="AB513" s="7"/>
    </row>
    <row r="514" spans="10:28" ht="13.05" x14ac:dyDescent="0.3">
      <c r="J514" s="7"/>
      <c r="L514" s="7"/>
      <c r="Y514" s="7"/>
      <c r="Z514" s="7"/>
      <c r="AA514" s="7"/>
      <c r="AB514" s="7"/>
    </row>
    <row r="515" spans="10:28" ht="13.05" x14ac:dyDescent="0.3">
      <c r="J515" s="7"/>
      <c r="L515" s="7"/>
      <c r="Y515" s="7"/>
      <c r="Z515" s="7"/>
      <c r="AA515" s="7"/>
      <c r="AB515" s="7"/>
    </row>
    <row r="516" spans="10:28" ht="13.05" x14ac:dyDescent="0.3">
      <c r="J516" s="7"/>
      <c r="L516" s="7"/>
      <c r="Y516" s="7"/>
      <c r="Z516" s="7"/>
      <c r="AA516" s="7"/>
      <c r="AB516" s="7"/>
    </row>
    <row r="517" spans="10:28" ht="13.05" x14ac:dyDescent="0.3">
      <c r="J517" s="7"/>
      <c r="L517" s="7"/>
      <c r="Y517" s="7"/>
      <c r="Z517" s="7"/>
      <c r="AA517" s="7"/>
      <c r="AB517" s="7"/>
    </row>
    <row r="518" spans="10:28" ht="13.05" x14ac:dyDescent="0.3">
      <c r="J518" s="7"/>
      <c r="L518" s="7"/>
      <c r="Y518" s="7"/>
      <c r="Z518" s="7"/>
      <c r="AA518" s="7"/>
      <c r="AB518" s="7"/>
    </row>
    <row r="519" spans="10:28" ht="13.05" x14ac:dyDescent="0.3">
      <c r="J519" s="7"/>
      <c r="L519" s="7"/>
      <c r="Y519" s="7"/>
      <c r="Z519" s="7"/>
      <c r="AA519" s="7"/>
      <c r="AB519" s="7"/>
    </row>
    <row r="520" spans="10:28" ht="13.05" x14ac:dyDescent="0.3">
      <c r="J520" s="7"/>
      <c r="L520" s="7"/>
      <c r="Y520" s="7"/>
      <c r="Z520" s="7"/>
      <c r="AA520" s="7"/>
      <c r="AB520" s="7"/>
    </row>
    <row r="521" spans="10:28" ht="13.05" x14ac:dyDescent="0.3">
      <c r="J521" s="7"/>
      <c r="L521" s="7"/>
      <c r="Y521" s="7"/>
      <c r="Z521" s="7"/>
      <c r="AA521" s="7"/>
      <c r="AB521" s="7"/>
    </row>
    <row r="522" spans="10:28" ht="13.05" x14ac:dyDescent="0.3">
      <c r="J522" s="7"/>
      <c r="L522" s="7"/>
      <c r="Y522" s="7"/>
      <c r="Z522" s="7"/>
      <c r="AA522" s="7"/>
      <c r="AB522" s="7"/>
    </row>
    <row r="523" spans="10:28" ht="13.05" x14ac:dyDescent="0.3">
      <c r="J523" s="7"/>
      <c r="L523" s="7"/>
      <c r="Y523" s="7"/>
      <c r="Z523" s="7"/>
      <c r="AA523" s="7"/>
      <c r="AB523" s="7"/>
    </row>
    <row r="524" spans="10:28" ht="13.05" x14ac:dyDescent="0.3">
      <c r="J524" s="7"/>
      <c r="L524" s="7"/>
      <c r="Y524" s="7"/>
      <c r="Z524" s="7"/>
      <c r="AA524" s="7"/>
      <c r="AB524" s="7"/>
    </row>
    <row r="525" spans="10:28" ht="13.05" x14ac:dyDescent="0.3">
      <c r="J525" s="7"/>
      <c r="L525" s="7"/>
      <c r="Y525" s="7"/>
      <c r="Z525" s="7"/>
      <c r="AA525" s="7"/>
      <c r="AB525" s="7"/>
    </row>
    <row r="526" spans="10:28" ht="13.05" x14ac:dyDescent="0.3">
      <c r="J526" s="7"/>
      <c r="L526" s="7"/>
      <c r="Y526" s="7"/>
      <c r="Z526" s="7"/>
      <c r="AA526" s="7"/>
      <c r="AB526" s="7"/>
    </row>
    <row r="527" spans="10:28" ht="13.05" x14ac:dyDescent="0.3">
      <c r="J527" s="7"/>
      <c r="L527" s="7"/>
      <c r="Y527" s="7"/>
      <c r="Z527" s="7"/>
      <c r="AA527" s="7"/>
      <c r="AB527" s="7"/>
    </row>
    <row r="528" spans="10:28" ht="13.05" x14ac:dyDescent="0.3">
      <c r="J528" s="7"/>
      <c r="L528" s="7"/>
      <c r="Y528" s="7"/>
      <c r="Z528" s="7"/>
      <c r="AA528" s="7"/>
      <c r="AB528" s="7"/>
    </row>
    <row r="529" spans="10:28" ht="13.05" x14ac:dyDescent="0.3">
      <c r="J529" s="7"/>
      <c r="L529" s="7"/>
      <c r="Y529" s="7"/>
      <c r="Z529" s="7"/>
      <c r="AA529" s="7"/>
      <c r="AB529" s="7"/>
    </row>
    <row r="530" spans="10:28" ht="13.05" x14ac:dyDescent="0.3">
      <c r="J530" s="7"/>
      <c r="L530" s="7"/>
      <c r="Y530" s="7"/>
      <c r="Z530" s="7"/>
      <c r="AA530" s="7"/>
      <c r="AB530" s="7"/>
    </row>
    <row r="531" spans="10:28" ht="13.05" x14ac:dyDescent="0.3">
      <c r="J531" s="7"/>
      <c r="L531" s="7"/>
      <c r="Y531" s="7"/>
      <c r="Z531" s="7"/>
      <c r="AA531" s="7"/>
      <c r="AB531" s="7"/>
    </row>
    <row r="532" spans="10:28" ht="13.05" x14ac:dyDescent="0.3">
      <c r="J532" s="7"/>
      <c r="L532" s="7"/>
      <c r="Y532" s="7"/>
      <c r="Z532" s="7"/>
      <c r="AA532" s="7"/>
      <c r="AB532" s="7"/>
    </row>
    <row r="533" spans="10:28" ht="13.05" x14ac:dyDescent="0.3">
      <c r="J533" s="7"/>
      <c r="L533" s="7"/>
      <c r="Y533" s="7"/>
      <c r="Z533" s="7"/>
      <c r="AA533" s="7"/>
      <c r="AB533" s="7"/>
    </row>
    <row r="534" spans="10:28" ht="13.05" x14ac:dyDescent="0.3">
      <c r="J534" s="7"/>
      <c r="L534" s="7"/>
      <c r="Y534" s="7"/>
      <c r="Z534" s="7"/>
      <c r="AA534" s="7"/>
      <c r="AB534" s="7"/>
    </row>
    <row r="535" spans="10:28" ht="13.05" x14ac:dyDescent="0.3">
      <c r="J535" s="7"/>
      <c r="L535" s="7"/>
      <c r="Y535" s="7"/>
      <c r="Z535" s="7"/>
      <c r="AA535" s="7"/>
      <c r="AB535" s="7"/>
    </row>
    <row r="536" spans="10:28" ht="13.05" x14ac:dyDescent="0.3">
      <c r="J536" s="7"/>
      <c r="L536" s="7"/>
      <c r="Y536" s="7"/>
      <c r="Z536" s="7"/>
      <c r="AA536" s="7"/>
      <c r="AB536" s="7"/>
    </row>
    <row r="537" spans="10:28" ht="13.05" x14ac:dyDescent="0.3">
      <c r="J537" s="7"/>
      <c r="L537" s="7"/>
      <c r="Y537" s="7"/>
      <c r="Z537" s="7"/>
      <c r="AA537" s="7"/>
      <c r="AB537" s="7"/>
    </row>
    <row r="538" spans="10:28" ht="13.05" x14ac:dyDescent="0.3">
      <c r="J538" s="7"/>
      <c r="L538" s="7"/>
      <c r="Y538" s="7"/>
      <c r="Z538" s="7"/>
      <c r="AA538" s="7"/>
      <c r="AB538" s="7"/>
    </row>
    <row r="539" spans="10:28" ht="13.05" x14ac:dyDescent="0.3">
      <c r="J539" s="7"/>
      <c r="L539" s="7"/>
      <c r="Y539" s="7"/>
      <c r="Z539" s="7"/>
      <c r="AA539" s="7"/>
      <c r="AB539" s="7"/>
    </row>
    <row r="540" spans="10:28" ht="13.05" x14ac:dyDescent="0.3">
      <c r="J540" s="7"/>
      <c r="L540" s="7"/>
      <c r="Y540" s="7"/>
      <c r="Z540" s="7"/>
      <c r="AA540" s="7"/>
      <c r="AB540" s="7"/>
    </row>
    <row r="541" spans="10:28" ht="13.05" x14ac:dyDescent="0.3">
      <c r="J541" s="7"/>
      <c r="L541" s="7"/>
      <c r="Y541" s="7"/>
      <c r="Z541" s="7"/>
      <c r="AA541" s="7"/>
      <c r="AB541" s="7"/>
    </row>
    <row r="542" spans="10:28" ht="13.05" x14ac:dyDescent="0.3">
      <c r="J542" s="7"/>
      <c r="L542" s="7"/>
      <c r="Y542" s="7"/>
      <c r="Z542" s="7"/>
      <c r="AA542" s="7"/>
      <c r="AB542" s="7"/>
    </row>
    <row r="543" spans="10:28" ht="13.05" x14ac:dyDescent="0.3">
      <c r="J543" s="7"/>
      <c r="L543" s="7"/>
      <c r="Y543" s="7"/>
      <c r="Z543" s="7"/>
      <c r="AA543" s="7"/>
      <c r="AB543" s="7"/>
    </row>
    <row r="544" spans="10:28" ht="13.05" x14ac:dyDescent="0.3">
      <c r="J544" s="7"/>
      <c r="L544" s="7"/>
      <c r="Y544" s="7"/>
      <c r="Z544" s="7"/>
      <c r="AA544" s="7"/>
      <c r="AB544" s="7"/>
    </row>
    <row r="545" spans="10:28" ht="13.05" x14ac:dyDescent="0.3">
      <c r="J545" s="7"/>
      <c r="L545" s="7"/>
      <c r="Y545" s="7"/>
      <c r="Z545" s="7"/>
      <c r="AA545" s="7"/>
      <c r="AB545" s="7"/>
    </row>
    <row r="546" spans="10:28" ht="13.05" x14ac:dyDescent="0.3">
      <c r="J546" s="7"/>
      <c r="L546" s="7"/>
      <c r="Y546" s="7"/>
      <c r="Z546" s="7"/>
      <c r="AA546" s="7"/>
      <c r="AB546" s="7"/>
    </row>
    <row r="547" spans="10:28" ht="13.05" x14ac:dyDescent="0.3">
      <c r="J547" s="7"/>
      <c r="L547" s="7"/>
      <c r="Y547" s="7"/>
      <c r="Z547" s="7"/>
      <c r="AA547" s="7"/>
      <c r="AB547" s="7"/>
    </row>
    <row r="548" spans="10:28" ht="13.05" x14ac:dyDescent="0.3">
      <c r="J548" s="7"/>
      <c r="L548" s="7"/>
      <c r="Y548" s="7"/>
      <c r="Z548" s="7"/>
      <c r="AA548" s="7"/>
      <c r="AB548" s="7"/>
    </row>
    <row r="549" spans="10:28" ht="13.05" x14ac:dyDescent="0.3">
      <c r="J549" s="7"/>
      <c r="L549" s="7"/>
      <c r="Y549" s="7"/>
      <c r="Z549" s="7"/>
      <c r="AA549" s="7"/>
      <c r="AB549" s="7"/>
    </row>
    <row r="550" spans="10:28" ht="13.05" x14ac:dyDescent="0.3">
      <c r="J550" s="7"/>
      <c r="L550" s="7"/>
      <c r="Y550" s="7"/>
      <c r="Z550" s="7"/>
      <c r="AA550" s="7"/>
      <c r="AB550" s="7"/>
    </row>
    <row r="551" spans="10:28" ht="13.05" x14ac:dyDescent="0.3">
      <c r="J551" s="7"/>
      <c r="L551" s="7"/>
      <c r="Y551" s="7"/>
      <c r="Z551" s="7"/>
      <c r="AA551" s="7"/>
      <c r="AB551" s="7"/>
    </row>
    <row r="552" spans="10:28" ht="13.05" x14ac:dyDescent="0.3">
      <c r="J552" s="7"/>
      <c r="L552" s="7"/>
      <c r="Y552" s="7"/>
      <c r="Z552" s="7"/>
      <c r="AA552" s="7"/>
      <c r="AB552" s="7"/>
    </row>
    <row r="553" spans="10:28" ht="13.05" x14ac:dyDescent="0.3">
      <c r="J553" s="7"/>
      <c r="L553" s="7"/>
      <c r="Y553" s="7"/>
      <c r="Z553" s="7"/>
      <c r="AA553" s="7"/>
      <c r="AB553" s="7"/>
    </row>
    <row r="554" spans="10:28" ht="13.05" x14ac:dyDescent="0.3">
      <c r="J554" s="7"/>
      <c r="L554" s="7"/>
      <c r="Y554" s="7"/>
      <c r="Z554" s="7"/>
      <c r="AA554" s="7"/>
      <c r="AB554" s="7"/>
    </row>
    <row r="555" spans="10:28" ht="13.05" x14ac:dyDescent="0.3">
      <c r="J555" s="7"/>
      <c r="L555" s="7"/>
      <c r="Y555" s="7"/>
      <c r="Z555" s="7"/>
      <c r="AA555" s="7"/>
      <c r="AB555" s="7"/>
    </row>
    <row r="556" spans="10:28" ht="13.05" x14ac:dyDescent="0.3">
      <c r="J556" s="7"/>
      <c r="L556" s="7"/>
      <c r="Y556" s="7"/>
      <c r="Z556" s="7"/>
      <c r="AA556" s="7"/>
      <c r="AB556" s="7"/>
    </row>
    <row r="557" spans="10:28" ht="13.05" x14ac:dyDescent="0.3">
      <c r="J557" s="7"/>
      <c r="L557" s="7"/>
      <c r="Y557" s="7"/>
      <c r="Z557" s="7"/>
      <c r="AA557" s="7"/>
      <c r="AB557" s="7"/>
    </row>
    <row r="558" spans="10:28" ht="13.05" x14ac:dyDescent="0.3">
      <c r="J558" s="7"/>
      <c r="L558" s="7"/>
      <c r="Y558" s="7"/>
      <c r="Z558" s="7"/>
      <c r="AA558" s="7"/>
      <c r="AB558" s="7"/>
    </row>
    <row r="559" spans="10:28" ht="13.05" x14ac:dyDescent="0.3">
      <c r="J559" s="7"/>
      <c r="L559" s="7"/>
      <c r="Y559" s="7"/>
      <c r="Z559" s="7"/>
      <c r="AA559" s="7"/>
      <c r="AB559" s="7"/>
    </row>
    <row r="560" spans="10:28" ht="13.05" x14ac:dyDescent="0.3">
      <c r="J560" s="7"/>
      <c r="L560" s="7"/>
      <c r="Y560" s="7"/>
      <c r="Z560" s="7"/>
      <c r="AA560" s="7"/>
      <c r="AB560" s="7"/>
    </row>
    <row r="561" spans="10:28" ht="13.05" x14ac:dyDescent="0.3">
      <c r="J561" s="7"/>
      <c r="L561" s="7"/>
      <c r="Y561" s="7"/>
      <c r="Z561" s="7"/>
      <c r="AA561" s="7"/>
      <c r="AB561" s="7"/>
    </row>
    <row r="562" spans="10:28" ht="13.05" x14ac:dyDescent="0.3">
      <c r="J562" s="7"/>
      <c r="L562" s="7"/>
      <c r="Y562" s="7"/>
      <c r="Z562" s="7"/>
      <c r="AA562" s="7"/>
      <c r="AB562" s="7"/>
    </row>
    <row r="563" spans="10:28" ht="13.05" x14ac:dyDescent="0.3">
      <c r="J563" s="7"/>
      <c r="L563" s="7"/>
      <c r="Y563" s="7"/>
      <c r="Z563" s="7"/>
      <c r="AA563" s="7"/>
      <c r="AB563" s="7"/>
    </row>
    <row r="564" spans="10:28" ht="13.05" x14ac:dyDescent="0.3">
      <c r="J564" s="7"/>
      <c r="L564" s="7"/>
      <c r="Y564" s="7"/>
      <c r="Z564" s="7"/>
      <c r="AA564" s="7"/>
      <c r="AB564" s="7"/>
    </row>
    <row r="565" spans="10:28" ht="13.05" x14ac:dyDescent="0.3">
      <c r="J565" s="7"/>
      <c r="L565" s="7"/>
      <c r="Y565" s="7"/>
      <c r="Z565" s="7"/>
      <c r="AA565" s="7"/>
      <c r="AB565" s="7"/>
    </row>
    <row r="566" spans="10:28" ht="13.05" x14ac:dyDescent="0.3">
      <c r="J566" s="7"/>
      <c r="L566" s="7"/>
      <c r="Y566" s="7"/>
      <c r="Z566" s="7"/>
      <c r="AA566" s="7"/>
      <c r="AB566" s="7"/>
    </row>
    <row r="567" spans="10:28" ht="13.05" x14ac:dyDescent="0.3">
      <c r="J567" s="7"/>
      <c r="L567" s="7"/>
      <c r="Y567" s="7"/>
      <c r="Z567" s="7"/>
      <c r="AA567" s="7"/>
      <c r="AB567" s="7"/>
    </row>
    <row r="568" spans="10:28" ht="13.05" x14ac:dyDescent="0.3">
      <c r="J568" s="7"/>
      <c r="L568" s="7"/>
      <c r="Y568" s="7"/>
      <c r="Z568" s="7"/>
      <c r="AA568" s="7"/>
      <c r="AB568" s="7"/>
    </row>
    <row r="569" spans="10:28" ht="13.05" x14ac:dyDescent="0.3">
      <c r="J569" s="7"/>
      <c r="L569" s="7"/>
      <c r="Y569" s="7"/>
      <c r="Z569" s="7"/>
      <c r="AA569" s="7"/>
      <c r="AB569" s="7"/>
    </row>
    <row r="570" spans="10:28" ht="13.05" x14ac:dyDescent="0.3">
      <c r="J570" s="7"/>
      <c r="L570" s="7"/>
      <c r="Y570" s="7"/>
      <c r="Z570" s="7"/>
      <c r="AA570" s="7"/>
      <c r="AB570" s="7"/>
    </row>
    <row r="571" spans="10:28" ht="13.05" x14ac:dyDescent="0.3">
      <c r="J571" s="7"/>
      <c r="L571" s="7"/>
      <c r="Y571" s="7"/>
      <c r="Z571" s="7"/>
      <c r="AA571" s="7"/>
      <c r="AB571" s="7"/>
    </row>
    <row r="572" spans="10:28" ht="13.05" x14ac:dyDescent="0.3">
      <c r="J572" s="7"/>
      <c r="L572" s="7"/>
      <c r="Y572" s="7"/>
      <c r="Z572" s="7"/>
      <c r="AA572" s="7"/>
      <c r="AB572" s="7"/>
    </row>
    <row r="573" spans="10:28" ht="13.05" x14ac:dyDescent="0.3">
      <c r="J573" s="7"/>
      <c r="L573" s="7"/>
      <c r="Y573" s="7"/>
      <c r="Z573" s="7"/>
      <c r="AA573" s="7"/>
      <c r="AB573" s="7"/>
    </row>
    <row r="574" spans="10:28" ht="13.05" x14ac:dyDescent="0.3">
      <c r="J574" s="7"/>
      <c r="L574" s="7"/>
      <c r="Y574" s="7"/>
      <c r="Z574" s="7"/>
      <c r="AA574" s="7"/>
      <c r="AB574" s="7"/>
    </row>
    <row r="575" spans="10:28" ht="13.05" x14ac:dyDescent="0.3">
      <c r="J575" s="7"/>
      <c r="L575" s="7"/>
      <c r="Y575" s="7"/>
      <c r="Z575" s="7"/>
      <c r="AA575" s="7"/>
      <c r="AB575" s="7"/>
    </row>
    <row r="576" spans="10:28" ht="13.05" x14ac:dyDescent="0.3">
      <c r="J576" s="7"/>
      <c r="L576" s="7"/>
      <c r="Y576" s="7"/>
      <c r="Z576" s="7"/>
      <c r="AA576" s="7"/>
      <c r="AB576" s="7"/>
    </row>
    <row r="577" spans="10:28" ht="13.05" x14ac:dyDescent="0.3">
      <c r="J577" s="7"/>
      <c r="L577" s="7"/>
      <c r="Y577" s="7"/>
      <c r="Z577" s="7"/>
      <c r="AA577" s="7"/>
      <c r="AB577" s="7"/>
    </row>
    <row r="578" spans="10:28" ht="13.05" x14ac:dyDescent="0.3">
      <c r="J578" s="7"/>
      <c r="L578" s="7"/>
      <c r="Y578" s="7"/>
      <c r="Z578" s="7"/>
      <c r="AA578" s="7"/>
      <c r="AB578" s="7"/>
    </row>
    <row r="579" spans="10:28" ht="13.05" x14ac:dyDescent="0.3">
      <c r="J579" s="7"/>
      <c r="L579" s="7"/>
      <c r="Y579" s="7"/>
      <c r="Z579" s="7"/>
      <c r="AA579" s="7"/>
      <c r="AB579" s="7"/>
    </row>
    <row r="580" spans="10:28" ht="13.05" x14ac:dyDescent="0.3">
      <c r="J580" s="7"/>
      <c r="L580" s="7"/>
      <c r="Y580" s="7"/>
      <c r="Z580" s="7"/>
      <c r="AA580" s="7"/>
      <c r="AB580" s="7"/>
    </row>
    <row r="581" spans="10:28" ht="13.05" x14ac:dyDescent="0.3">
      <c r="J581" s="7"/>
      <c r="L581" s="7"/>
      <c r="Y581" s="7"/>
      <c r="Z581" s="7"/>
      <c r="AA581" s="7"/>
      <c r="AB581" s="7"/>
    </row>
    <row r="582" spans="10:28" ht="13.05" x14ac:dyDescent="0.3">
      <c r="J582" s="7"/>
      <c r="L582" s="7"/>
      <c r="Y582" s="7"/>
      <c r="Z582" s="7"/>
      <c r="AA582" s="7"/>
      <c r="AB582" s="7"/>
    </row>
    <row r="583" spans="10:28" ht="13.05" x14ac:dyDescent="0.3">
      <c r="J583" s="7"/>
      <c r="L583" s="7"/>
      <c r="Y583" s="7"/>
      <c r="Z583" s="7"/>
      <c r="AA583" s="7"/>
      <c r="AB583" s="7"/>
    </row>
    <row r="584" spans="10:28" ht="13.05" x14ac:dyDescent="0.3">
      <c r="J584" s="7"/>
      <c r="L584" s="7"/>
      <c r="Y584" s="7"/>
      <c r="Z584" s="7"/>
      <c r="AA584" s="7"/>
      <c r="AB584" s="7"/>
    </row>
    <row r="585" spans="10:28" ht="13.05" x14ac:dyDescent="0.3">
      <c r="J585" s="7"/>
      <c r="L585" s="7"/>
      <c r="Y585" s="7"/>
      <c r="Z585" s="7"/>
      <c r="AA585" s="7"/>
      <c r="AB585" s="7"/>
    </row>
    <row r="586" spans="10:28" ht="13.05" x14ac:dyDescent="0.3">
      <c r="J586" s="7"/>
      <c r="L586" s="7"/>
      <c r="Y586" s="7"/>
      <c r="Z586" s="7"/>
      <c r="AA586" s="7"/>
      <c r="AB586" s="7"/>
    </row>
    <row r="587" spans="10:28" ht="13.05" x14ac:dyDescent="0.3">
      <c r="J587" s="7"/>
      <c r="L587" s="7"/>
      <c r="Y587" s="7"/>
      <c r="Z587" s="7"/>
      <c r="AA587" s="7"/>
      <c r="AB587" s="7"/>
    </row>
    <row r="588" spans="10:28" ht="13.05" x14ac:dyDescent="0.3">
      <c r="J588" s="7"/>
      <c r="L588" s="7"/>
      <c r="Y588" s="7"/>
      <c r="Z588" s="7"/>
      <c r="AA588" s="7"/>
      <c r="AB588" s="7"/>
    </row>
    <row r="589" spans="10:28" ht="13.05" x14ac:dyDescent="0.3">
      <c r="J589" s="7"/>
      <c r="L589" s="7"/>
      <c r="Y589" s="7"/>
      <c r="Z589" s="7"/>
      <c r="AA589" s="7"/>
      <c r="AB589" s="7"/>
    </row>
    <row r="590" spans="10:28" ht="13.05" x14ac:dyDescent="0.3">
      <c r="J590" s="7"/>
      <c r="L590" s="7"/>
      <c r="Y590" s="7"/>
      <c r="Z590" s="7"/>
      <c r="AA590" s="7"/>
      <c r="AB590" s="7"/>
    </row>
    <row r="591" spans="10:28" ht="13.05" x14ac:dyDescent="0.3">
      <c r="J591" s="7"/>
      <c r="L591" s="7"/>
      <c r="Y591" s="7"/>
      <c r="Z591" s="7"/>
      <c r="AA591" s="7"/>
      <c r="AB591" s="7"/>
    </row>
    <row r="592" spans="10:28" ht="13.05" x14ac:dyDescent="0.3">
      <c r="J592" s="7"/>
      <c r="L592" s="7"/>
      <c r="Y592" s="7"/>
      <c r="Z592" s="7"/>
      <c r="AA592" s="7"/>
      <c r="AB592" s="7"/>
    </row>
    <row r="593" spans="10:28" ht="13.05" x14ac:dyDescent="0.3">
      <c r="J593" s="7"/>
      <c r="L593" s="7"/>
      <c r="Y593" s="7"/>
      <c r="Z593" s="7"/>
      <c r="AA593" s="7"/>
      <c r="AB593" s="7"/>
    </row>
    <row r="594" spans="10:28" ht="13.05" x14ac:dyDescent="0.3">
      <c r="J594" s="7"/>
      <c r="L594" s="7"/>
      <c r="Y594" s="7"/>
      <c r="Z594" s="7"/>
      <c r="AA594" s="7"/>
      <c r="AB594" s="7"/>
    </row>
    <row r="595" spans="10:28" ht="13.05" x14ac:dyDescent="0.3">
      <c r="J595" s="7"/>
      <c r="L595" s="7"/>
      <c r="Y595" s="7"/>
      <c r="Z595" s="7"/>
      <c r="AA595" s="7"/>
      <c r="AB595" s="7"/>
    </row>
    <row r="596" spans="10:28" ht="13.05" x14ac:dyDescent="0.3">
      <c r="J596" s="7"/>
      <c r="L596" s="7"/>
      <c r="Y596" s="7"/>
      <c r="Z596" s="7"/>
      <c r="AA596" s="7"/>
      <c r="AB596" s="7"/>
    </row>
    <row r="597" spans="10:28" ht="13.05" x14ac:dyDescent="0.3">
      <c r="J597" s="7"/>
      <c r="L597" s="7"/>
      <c r="Y597" s="7"/>
      <c r="Z597" s="7"/>
      <c r="AA597" s="7"/>
      <c r="AB597" s="7"/>
    </row>
    <row r="598" spans="10:28" ht="13.05" x14ac:dyDescent="0.3">
      <c r="J598" s="7"/>
      <c r="L598" s="7"/>
      <c r="Y598" s="7"/>
      <c r="Z598" s="7"/>
      <c r="AA598" s="7"/>
      <c r="AB598" s="7"/>
    </row>
    <row r="599" spans="10:28" ht="13.05" x14ac:dyDescent="0.3">
      <c r="J599" s="7"/>
      <c r="L599" s="7"/>
      <c r="Y599" s="7"/>
      <c r="Z599" s="7"/>
      <c r="AA599" s="7"/>
      <c r="AB599" s="7"/>
    </row>
    <row r="600" spans="10:28" ht="13.05" x14ac:dyDescent="0.3">
      <c r="J600" s="7"/>
      <c r="L600" s="7"/>
      <c r="Y600" s="7"/>
      <c r="Z600" s="7"/>
      <c r="AA600" s="7"/>
      <c r="AB600" s="7"/>
    </row>
    <row r="601" spans="10:28" ht="13.05" x14ac:dyDescent="0.3">
      <c r="J601" s="7"/>
      <c r="L601" s="7"/>
      <c r="Y601" s="7"/>
      <c r="Z601" s="7"/>
      <c r="AA601" s="7"/>
      <c r="AB601" s="7"/>
    </row>
    <row r="602" spans="10:28" ht="13.05" x14ac:dyDescent="0.3">
      <c r="J602" s="7"/>
      <c r="L602" s="7"/>
      <c r="Y602" s="7"/>
      <c r="Z602" s="7"/>
      <c r="AA602" s="7"/>
      <c r="AB602" s="7"/>
    </row>
    <row r="603" spans="10:28" ht="13.05" x14ac:dyDescent="0.3">
      <c r="J603" s="7"/>
      <c r="L603" s="7"/>
      <c r="Y603" s="7"/>
      <c r="Z603" s="7"/>
      <c r="AA603" s="7"/>
      <c r="AB603" s="7"/>
    </row>
    <row r="604" spans="10:28" ht="13.05" x14ac:dyDescent="0.3">
      <c r="J604" s="7"/>
      <c r="L604" s="7"/>
      <c r="Y604" s="7"/>
      <c r="Z604" s="7"/>
      <c r="AA604" s="7"/>
      <c r="AB604" s="7"/>
    </row>
    <row r="605" spans="10:28" ht="13.05" x14ac:dyDescent="0.3">
      <c r="J605" s="7"/>
      <c r="L605" s="7"/>
      <c r="Y605" s="7"/>
      <c r="Z605" s="7"/>
      <c r="AA605" s="7"/>
      <c r="AB605" s="7"/>
    </row>
    <row r="606" spans="10:28" ht="13.05" x14ac:dyDescent="0.3">
      <c r="J606" s="7"/>
      <c r="L606" s="7"/>
      <c r="Y606" s="7"/>
      <c r="Z606" s="7"/>
      <c r="AA606" s="7"/>
      <c r="AB606" s="7"/>
    </row>
    <row r="607" spans="10:28" ht="13.05" x14ac:dyDescent="0.3">
      <c r="J607" s="7"/>
      <c r="L607" s="7"/>
      <c r="Y607" s="7"/>
      <c r="Z607" s="7"/>
      <c r="AA607" s="7"/>
      <c r="AB607" s="7"/>
    </row>
    <row r="608" spans="10:28" ht="13.05" x14ac:dyDescent="0.3">
      <c r="J608" s="7"/>
      <c r="L608" s="7"/>
      <c r="Y608" s="7"/>
      <c r="Z608" s="7"/>
      <c r="AA608" s="7"/>
      <c r="AB608" s="7"/>
    </row>
    <row r="609" spans="10:28" ht="13.05" x14ac:dyDescent="0.3">
      <c r="J609" s="7"/>
      <c r="L609" s="7"/>
      <c r="Y609" s="7"/>
      <c r="Z609" s="7"/>
      <c r="AA609" s="7"/>
      <c r="AB609" s="7"/>
    </row>
    <row r="610" spans="10:28" ht="13.05" x14ac:dyDescent="0.3">
      <c r="J610" s="7"/>
      <c r="L610" s="7"/>
      <c r="Y610" s="7"/>
      <c r="Z610" s="7"/>
      <c r="AA610" s="7"/>
      <c r="AB610" s="7"/>
    </row>
    <row r="611" spans="10:28" ht="13.05" x14ac:dyDescent="0.3">
      <c r="J611" s="7"/>
      <c r="L611" s="7"/>
      <c r="Y611" s="7"/>
      <c r="Z611" s="7"/>
      <c r="AA611" s="7"/>
      <c r="AB611" s="7"/>
    </row>
    <row r="612" spans="10:28" ht="13.05" x14ac:dyDescent="0.3">
      <c r="J612" s="7"/>
      <c r="L612" s="7"/>
      <c r="Y612" s="7"/>
      <c r="Z612" s="7"/>
      <c r="AA612" s="7"/>
      <c r="AB612" s="7"/>
    </row>
    <row r="613" spans="10:28" ht="13.05" x14ac:dyDescent="0.3">
      <c r="J613" s="7"/>
      <c r="L613" s="7"/>
      <c r="Y613" s="7"/>
      <c r="Z613" s="7"/>
      <c r="AA613" s="7"/>
      <c r="AB613" s="7"/>
    </row>
    <row r="614" spans="10:28" ht="13.05" x14ac:dyDescent="0.3">
      <c r="J614" s="7"/>
      <c r="L614" s="7"/>
      <c r="Y614" s="7"/>
      <c r="Z614" s="7"/>
      <c r="AA614" s="7"/>
      <c r="AB614" s="7"/>
    </row>
    <row r="615" spans="10:28" ht="13.05" x14ac:dyDescent="0.3">
      <c r="J615" s="7"/>
      <c r="L615" s="7"/>
      <c r="Y615" s="7"/>
      <c r="Z615" s="7"/>
      <c r="AA615" s="7"/>
      <c r="AB615" s="7"/>
    </row>
    <row r="616" spans="10:28" ht="13.05" x14ac:dyDescent="0.3">
      <c r="J616" s="7"/>
      <c r="L616" s="7"/>
      <c r="Y616" s="7"/>
      <c r="Z616" s="7"/>
      <c r="AA616" s="7"/>
      <c r="AB616" s="7"/>
    </row>
    <row r="617" spans="10:28" ht="13.05" x14ac:dyDescent="0.3">
      <c r="J617" s="7"/>
      <c r="L617" s="7"/>
      <c r="Y617" s="7"/>
      <c r="Z617" s="7"/>
      <c r="AA617" s="7"/>
      <c r="AB617" s="7"/>
    </row>
    <row r="618" spans="10:28" ht="13.05" x14ac:dyDescent="0.3">
      <c r="J618" s="7"/>
      <c r="L618" s="7"/>
      <c r="Y618" s="7"/>
      <c r="Z618" s="7"/>
      <c r="AA618" s="7"/>
      <c r="AB618" s="7"/>
    </row>
    <row r="619" spans="10:28" ht="13.05" x14ac:dyDescent="0.3">
      <c r="J619" s="7"/>
      <c r="L619" s="7"/>
      <c r="Y619" s="7"/>
      <c r="Z619" s="7"/>
      <c r="AA619" s="7"/>
      <c r="AB619" s="7"/>
    </row>
    <row r="620" spans="10:28" ht="13.05" x14ac:dyDescent="0.3">
      <c r="J620" s="7"/>
      <c r="L620" s="7"/>
      <c r="Y620" s="7"/>
      <c r="Z620" s="7"/>
      <c r="AA620" s="7"/>
      <c r="AB620" s="7"/>
    </row>
    <row r="621" spans="10:28" ht="13.05" x14ac:dyDescent="0.3">
      <c r="J621" s="7"/>
      <c r="L621" s="7"/>
      <c r="Y621" s="7"/>
      <c r="Z621" s="7"/>
      <c r="AA621" s="7"/>
      <c r="AB621" s="7"/>
    </row>
    <row r="622" spans="10:28" ht="13.05" x14ac:dyDescent="0.3">
      <c r="J622" s="7"/>
      <c r="L622" s="7"/>
      <c r="Y622" s="7"/>
      <c r="Z622" s="7"/>
      <c r="AA622" s="7"/>
      <c r="AB622" s="7"/>
    </row>
    <row r="623" spans="10:28" ht="13.05" x14ac:dyDescent="0.3">
      <c r="J623" s="7"/>
      <c r="L623" s="7"/>
      <c r="Y623" s="7"/>
      <c r="Z623" s="7"/>
      <c r="AA623" s="7"/>
      <c r="AB623" s="7"/>
    </row>
    <row r="624" spans="10:28" ht="13.05" x14ac:dyDescent="0.3">
      <c r="J624" s="7"/>
      <c r="L624" s="7"/>
      <c r="Y624" s="7"/>
      <c r="Z624" s="7"/>
      <c r="AA624" s="7"/>
      <c r="AB624" s="7"/>
    </row>
    <row r="625" spans="10:28" ht="13.05" x14ac:dyDescent="0.3">
      <c r="J625" s="7"/>
      <c r="L625" s="7"/>
      <c r="Y625" s="7"/>
      <c r="Z625" s="7"/>
      <c r="AA625" s="7"/>
      <c r="AB625" s="7"/>
    </row>
    <row r="626" spans="10:28" ht="13.05" x14ac:dyDescent="0.3">
      <c r="J626" s="7"/>
      <c r="L626" s="7"/>
      <c r="Y626" s="7"/>
      <c r="Z626" s="7"/>
      <c r="AA626" s="7"/>
      <c r="AB626" s="7"/>
    </row>
    <row r="627" spans="10:28" ht="13.05" x14ac:dyDescent="0.3">
      <c r="J627" s="7"/>
      <c r="L627" s="7"/>
      <c r="Y627" s="7"/>
      <c r="Z627" s="7"/>
      <c r="AA627" s="7"/>
      <c r="AB627" s="7"/>
    </row>
    <row r="628" spans="10:28" ht="13.05" x14ac:dyDescent="0.3">
      <c r="J628" s="7"/>
      <c r="L628" s="7"/>
      <c r="Y628" s="7"/>
      <c r="Z628" s="7"/>
      <c r="AA628" s="7"/>
      <c r="AB628" s="7"/>
    </row>
    <row r="629" spans="10:28" ht="13.05" x14ac:dyDescent="0.3">
      <c r="J629" s="7"/>
      <c r="L629" s="7"/>
      <c r="Y629" s="7"/>
      <c r="Z629" s="7"/>
      <c r="AA629" s="7"/>
      <c r="AB629" s="7"/>
    </row>
    <row r="630" spans="10:28" ht="13.05" x14ac:dyDescent="0.3">
      <c r="J630" s="7"/>
      <c r="L630" s="7"/>
      <c r="Y630" s="7"/>
      <c r="Z630" s="7"/>
      <c r="AA630" s="7"/>
      <c r="AB630" s="7"/>
    </row>
    <row r="631" spans="10:28" ht="13.05" x14ac:dyDescent="0.3">
      <c r="J631" s="7"/>
      <c r="L631" s="7"/>
      <c r="Y631" s="7"/>
      <c r="Z631" s="7"/>
      <c r="AA631" s="7"/>
      <c r="AB631" s="7"/>
    </row>
    <row r="632" spans="10:28" ht="13.05" x14ac:dyDescent="0.3">
      <c r="J632" s="7"/>
      <c r="L632" s="7"/>
      <c r="Y632" s="7"/>
      <c r="Z632" s="7"/>
      <c r="AA632" s="7"/>
      <c r="AB632" s="7"/>
    </row>
    <row r="633" spans="10:28" ht="13.05" x14ac:dyDescent="0.3">
      <c r="J633" s="7"/>
      <c r="L633" s="7"/>
      <c r="Y633" s="7"/>
      <c r="Z633" s="7"/>
      <c r="AA633" s="7"/>
      <c r="AB633" s="7"/>
    </row>
    <row r="634" spans="10:28" ht="13.05" x14ac:dyDescent="0.3">
      <c r="J634" s="7"/>
      <c r="L634" s="7"/>
      <c r="Y634" s="7"/>
      <c r="Z634" s="7"/>
      <c r="AA634" s="7"/>
      <c r="AB634" s="7"/>
    </row>
    <row r="635" spans="10:28" ht="13.05" x14ac:dyDescent="0.3">
      <c r="J635" s="7"/>
      <c r="L635" s="7"/>
      <c r="Y635" s="7"/>
      <c r="Z635" s="7"/>
      <c r="AA635" s="7"/>
      <c r="AB635" s="7"/>
    </row>
    <row r="636" spans="10:28" ht="13.05" x14ac:dyDescent="0.3">
      <c r="J636" s="7"/>
      <c r="L636" s="7"/>
      <c r="Y636" s="7"/>
      <c r="Z636" s="7"/>
      <c r="AA636" s="7"/>
      <c r="AB636" s="7"/>
    </row>
    <row r="637" spans="10:28" ht="13.05" x14ac:dyDescent="0.3">
      <c r="J637" s="7"/>
      <c r="L637" s="7"/>
      <c r="Y637" s="7"/>
      <c r="Z637" s="7"/>
      <c r="AA637" s="7"/>
      <c r="AB637" s="7"/>
    </row>
    <row r="638" spans="10:28" ht="13.05" x14ac:dyDescent="0.3">
      <c r="J638" s="7"/>
      <c r="L638" s="7"/>
      <c r="Y638" s="7"/>
      <c r="Z638" s="7"/>
      <c r="AA638" s="7"/>
      <c r="AB638" s="7"/>
    </row>
    <row r="639" spans="10:28" ht="13.05" x14ac:dyDescent="0.3">
      <c r="J639" s="7"/>
      <c r="L639" s="7"/>
      <c r="Y639" s="7"/>
      <c r="Z639" s="7"/>
      <c r="AA639" s="7"/>
      <c r="AB639" s="7"/>
    </row>
    <row r="640" spans="10:28" ht="13.05" x14ac:dyDescent="0.3">
      <c r="J640" s="7"/>
      <c r="L640" s="7"/>
      <c r="Y640" s="7"/>
      <c r="Z640" s="7"/>
      <c r="AA640" s="7"/>
      <c r="AB640" s="7"/>
    </row>
    <row r="641" spans="10:28" ht="13.05" x14ac:dyDescent="0.3">
      <c r="J641" s="7"/>
      <c r="L641" s="7"/>
      <c r="Y641" s="7"/>
      <c r="Z641" s="7"/>
      <c r="AA641" s="7"/>
      <c r="AB641" s="7"/>
    </row>
    <row r="642" spans="10:28" ht="13.05" x14ac:dyDescent="0.3">
      <c r="J642" s="7"/>
      <c r="L642" s="7"/>
      <c r="Y642" s="7"/>
      <c r="Z642" s="7"/>
      <c r="AA642" s="7"/>
      <c r="AB642" s="7"/>
    </row>
    <row r="643" spans="10:28" ht="13.05" x14ac:dyDescent="0.3">
      <c r="J643" s="7"/>
      <c r="L643" s="7"/>
      <c r="Y643" s="7"/>
      <c r="Z643" s="7"/>
      <c r="AA643" s="7"/>
      <c r="AB643" s="7"/>
    </row>
    <row r="644" spans="10:28" ht="13.05" x14ac:dyDescent="0.3">
      <c r="J644" s="7"/>
      <c r="L644" s="7"/>
      <c r="Y644" s="7"/>
      <c r="Z644" s="7"/>
      <c r="AA644" s="7"/>
      <c r="AB644" s="7"/>
    </row>
    <row r="645" spans="10:28" ht="13.05" x14ac:dyDescent="0.3">
      <c r="J645" s="7"/>
      <c r="L645" s="7"/>
      <c r="Y645" s="7"/>
      <c r="Z645" s="7"/>
      <c r="AA645" s="7"/>
      <c r="AB645" s="7"/>
    </row>
    <row r="646" spans="10:28" ht="13.05" x14ac:dyDescent="0.3">
      <c r="J646" s="7"/>
      <c r="L646" s="7"/>
      <c r="Y646" s="7"/>
      <c r="Z646" s="7"/>
      <c r="AA646" s="7"/>
      <c r="AB646" s="7"/>
    </row>
    <row r="647" spans="10:28" ht="13.05" x14ac:dyDescent="0.3">
      <c r="J647" s="7"/>
      <c r="L647" s="7"/>
      <c r="Y647" s="7"/>
      <c r="Z647" s="7"/>
      <c r="AA647" s="7"/>
      <c r="AB647" s="7"/>
    </row>
    <row r="648" spans="10:28" ht="13.05" x14ac:dyDescent="0.3">
      <c r="J648" s="7"/>
      <c r="L648" s="7"/>
      <c r="Y648" s="7"/>
      <c r="Z648" s="7"/>
      <c r="AA648" s="7"/>
      <c r="AB648" s="7"/>
    </row>
    <row r="649" spans="10:28" ht="13.05" x14ac:dyDescent="0.3">
      <c r="J649" s="7"/>
      <c r="L649" s="7"/>
      <c r="Y649" s="7"/>
      <c r="Z649" s="7"/>
      <c r="AA649" s="7"/>
      <c r="AB649" s="7"/>
    </row>
    <row r="650" spans="10:28" ht="13.05" x14ac:dyDescent="0.3">
      <c r="J650" s="7"/>
      <c r="L650" s="7"/>
      <c r="Y650" s="7"/>
      <c r="Z650" s="7"/>
      <c r="AA650" s="7"/>
      <c r="AB650" s="7"/>
    </row>
    <row r="651" spans="10:28" ht="13.05" x14ac:dyDescent="0.3">
      <c r="J651" s="7"/>
      <c r="L651" s="7"/>
      <c r="Y651" s="7"/>
      <c r="Z651" s="7"/>
      <c r="AA651" s="7"/>
      <c r="AB651" s="7"/>
    </row>
    <row r="652" spans="10:28" ht="13.05" x14ac:dyDescent="0.3">
      <c r="L652" s="7"/>
      <c r="Y652" s="7"/>
      <c r="Z652" s="7"/>
      <c r="AA652" s="7"/>
      <c r="AB652" s="7"/>
    </row>
    <row r="653" spans="10:28" ht="13.05" x14ac:dyDescent="0.3">
      <c r="L653" s="7"/>
      <c r="Y653" s="7"/>
      <c r="Z653" s="7"/>
      <c r="AA653" s="7"/>
      <c r="AB653" s="7"/>
    </row>
    <row r="654" spans="10:28" ht="13.05" x14ac:dyDescent="0.3">
      <c r="L654" s="7"/>
      <c r="Y654" s="7"/>
      <c r="Z654" s="7"/>
      <c r="AA654" s="7"/>
      <c r="AB654" s="7"/>
    </row>
    <row r="655" spans="10:28" ht="13.05" x14ac:dyDescent="0.3">
      <c r="L655" s="7"/>
      <c r="Y655" s="7"/>
      <c r="Z655" s="7"/>
      <c r="AA655" s="7"/>
      <c r="AB655" s="7"/>
    </row>
    <row r="656" spans="10:28" ht="13.05" x14ac:dyDescent="0.3">
      <c r="L656" s="7"/>
      <c r="Y656" s="7"/>
      <c r="Z656" s="7"/>
      <c r="AA656" s="7"/>
      <c r="AB656" s="7"/>
    </row>
    <row r="657" spans="12:28" ht="13.05" x14ac:dyDescent="0.3">
      <c r="L657" s="7"/>
      <c r="Y657" s="7"/>
      <c r="Z657" s="7"/>
      <c r="AA657" s="7"/>
      <c r="AB657" s="7"/>
    </row>
    <row r="658" spans="12:28" ht="13.05" x14ac:dyDescent="0.3">
      <c r="L658" s="7"/>
      <c r="Y658" s="7"/>
      <c r="Z658" s="7"/>
      <c r="AA658" s="7"/>
      <c r="AB658" s="7"/>
    </row>
    <row r="659" spans="12:28" ht="13.05" x14ac:dyDescent="0.3">
      <c r="L659" s="7"/>
      <c r="Y659" s="7"/>
      <c r="Z659" s="7"/>
      <c r="AA659" s="7"/>
      <c r="AB659" s="7"/>
    </row>
    <row r="660" spans="12:28" ht="13.05" x14ac:dyDescent="0.3">
      <c r="L660" s="7"/>
      <c r="Y660" s="7"/>
      <c r="Z660" s="7"/>
      <c r="AA660" s="7"/>
      <c r="AB660" s="7"/>
    </row>
    <row r="661" spans="12:28" ht="13.05" x14ac:dyDescent="0.3">
      <c r="L661" s="7"/>
      <c r="Y661" s="7"/>
      <c r="Z661" s="7"/>
      <c r="AA661" s="7"/>
      <c r="AB661" s="7"/>
    </row>
    <row r="662" spans="12:28" ht="13.05" x14ac:dyDescent="0.3">
      <c r="L662" s="7"/>
      <c r="Y662" s="7"/>
      <c r="Z662" s="7"/>
      <c r="AA662" s="7"/>
      <c r="AB662" s="7"/>
    </row>
    <row r="663" spans="12:28" ht="13.05" x14ac:dyDescent="0.3">
      <c r="L663" s="7"/>
      <c r="Y663" s="7"/>
      <c r="Z663" s="7"/>
      <c r="AA663" s="7"/>
      <c r="AB663" s="7"/>
    </row>
    <row r="664" spans="12:28" ht="13.05" x14ac:dyDescent="0.3">
      <c r="L664" s="7"/>
      <c r="Y664" s="7"/>
      <c r="Z664" s="7"/>
      <c r="AA664" s="7"/>
      <c r="AB664" s="7"/>
    </row>
    <row r="665" spans="12:28" ht="13.05" x14ac:dyDescent="0.3">
      <c r="L665" s="7"/>
      <c r="Y665" s="7"/>
      <c r="Z665" s="7"/>
      <c r="AA665" s="7"/>
      <c r="AB665" s="7"/>
    </row>
    <row r="666" spans="12:28" ht="13.05" x14ac:dyDescent="0.3">
      <c r="L666" s="7"/>
      <c r="Y666" s="7"/>
      <c r="Z666" s="7"/>
      <c r="AA666" s="7"/>
      <c r="AB666" s="7"/>
    </row>
    <row r="667" spans="12:28" ht="13.05" x14ac:dyDescent="0.3">
      <c r="L667" s="7"/>
      <c r="Y667" s="7"/>
      <c r="Z667" s="7"/>
      <c r="AA667" s="7"/>
      <c r="AB667" s="7"/>
    </row>
    <row r="668" spans="12:28" ht="13.05" x14ac:dyDescent="0.3">
      <c r="L668" s="7"/>
      <c r="Y668" s="7"/>
      <c r="Z668" s="7"/>
      <c r="AA668" s="7"/>
      <c r="AB668" s="7"/>
    </row>
    <row r="669" spans="12:28" ht="13.05" x14ac:dyDescent="0.3">
      <c r="L669" s="7"/>
      <c r="Y669" s="7"/>
      <c r="Z669" s="7"/>
      <c r="AA669" s="7"/>
      <c r="AB669" s="7"/>
    </row>
    <row r="670" spans="12:28" ht="13.05" x14ac:dyDescent="0.3">
      <c r="L670" s="7"/>
      <c r="Y670" s="7"/>
      <c r="Z670" s="7"/>
      <c r="AA670" s="7"/>
      <c r="AB670" s="7"/>
    </row>
    <row r="671" spans="12:28" ht="13.05" x14ac:dyDescent="0.3">
      <c r="L671" s="7"/>
      <c r="Y671" s="7"/>
      <c r="Z671" s="7"/>
      <c r="AA671" s="7"/>
      <c r="AB671" s="7"/>
    </row>
    <row r="672" spans="12:28" ht="13.05" x14ac:dyDescent="0.3">
      <c r="L672" s="7"/>
      <c r="Y672" s="7"/>
      <c r="Z672" s="7"/>
      <c r="AA672" s="7"/>
      <c r="AB672" s="7"/>
    </row>
    <row r="673" spans="12:28" ht="13.05" x14ac:dyDescent="0.3">
      <c r="L673" s="7"/>
      <c r="Y673" s="7"/>
      <c r="Z673" s="7"/>
      <c r="AA673" s="7"/>
      <c r="AB673" s="7"/>
    </row>
    <row r="674" spans="12:28" ht="13.05" x14ac:dyDescent="0.3">
      <c r="L674" s="7"/>
      <c r="Y674" s="7"/>
      <c r="Z674" s="7"/>
      <c r="AA674" s="7"/>
      <c r="AB674" s="7"/>
    </row>
    <row r="675" spans="12:28" ht="13.05" x14ac:dyDescent="0.3">
      <c r="L675" s="7"/>
      <c r="Y675" s="7"/>
      <c r="Z675" s="7"/>
      <c r="AA675" s="7"/>
      <c r="AB675" s="7"/>
    </row>
    <row r="676" spans="12:28" ht="13.05" x14ac:dyDescent="0.3">
      <c r="L676" s="7"/>
      <c r="Y676" s="7"/>
      <c r="Z676" s="7"/>
      <c r="AA676" s="7"/>
      <c r="AB676" s="7"/>
    </row>
    <row r="677" spans="12:28" ht="13.05" x14ac:dyDescent="0.3">
      <c r="L677" s="7"/>
      <c r="Y677" s="7"/>
      <c r="Z677" s="7"/>
      <c r="AA677" s="7"/>
      <c r="AB677" s="7"/>
    </row>
    <row r="678" spans="12:28" ht="13.05" x14ac:dyDescent="0.3">
      <c r="L678" s="7"/>
      <c r="Y678" s="7"/>
      <c r="Z678" s="7"/>
      <c r="AA678" s="7"/>
      <c r="AB678" s="7"/>
    </row>
    <row r="679" spans="12:28" ht="13.05" x14ac:dyDescent="0.3">
      <c r="L679" s="7"/>
      <c r="Y679" s="7"/>
      <c r="Z679" s="7"/>
      <c r="AA679" s="7"/>
      <c r="AB679" s="7"/>
    </row>
    <row r="680" spans="12:28" ht="13.05" x14ac:dyDescent="0.3">
      <c r="L680" s="7"/>
      <c r="Y680" s="7"/>
      <c r="Z680" s="7"/>
      <c r="AA680" s="7"/>
      <c r="AB680" s="7"/>
    </row>
    <row r="681" spans="12:28" ht="13.05" x14ac:dyDescent="0.3">
      <c r="L681" s="7"/>
      <c r="Y681" s="7"/>
      <c r="Z681" s="7"/>
      <c r="AA681" s="7"/>
      <c r="AB681" s="7"/>
    </row>
    <row r="682" spans="12:28" ht="13.05" x14ac:dyDescent="0.3">
      <c r="L682" s="7"/>
      <c r="Y682" s="7"/>
      <c r="Z682" s="7"/>
      <c r="AA682" s="7"/>
      <c r="AB682" s="7"/>
    </row>
    <row r="683" spans="12:28" ht="13.05" x14ac:dyDescent="0.3">
      <c r="L683" s="7"/>
      <c r="Y683" s="7"/>
      <c r="Z683" s="7"/>
      <c r="AA683" s="7"/>
      <c r="AB683" s="7"/>
    </row>
    <row r="684" spans="12:28" ht="13.05" x14ac:dyDescent="0.3">
      <c r="L684" s="7"/>
      <c r="Y684" s="7"/>
      <c r="Z684" s="7"/>
      <c r="AA684" s="7"/>
      <c r="AB684" s="7"/>
    </row>
    <row r="685" spans="12:28" ht="13.05" x14ac:dyDescent="0.3">
      <c r="L685" s="7"/>
      <c r="Y685" s="7"/>
      <c r="Z685" s="7"/>
      <c r="AA685" s="7"/>
      <c r="AB685" s="7"/>
    </row>
    <row r="686" spans="12:28" ht="13.05" x14ac:dyDescent="0.3">
      <c r="L686" s="7"/>
      <c r="Y686" s="7"/>
      <c r="Z686" s="7"/>
      <c r="AA686" s="7"/>
      <c r="AB686" s="7"/>
    </row>
    <row r="687" spans="12:28" ht="13.05" x14ac:dyDescent="0.3">
      <c r="L687" s="7"/>
      <c r="Y687" s="7"/>
      <c r="Z687" s="7"/>
      <c r="AA687" s="7"/>
      <c r="AB687" s="7"/>
    </row>
    <row r="688" spans="12:28" ht="13.05" x14ac:dyDescent="0.3">
      <c r="L688" s="7"/>
      <c r="Y688" s="7"/>
      <c r="Z688" s="7"/>
      <c r="AA688" s="7"/>
      <c r="AB688" s="7"/>
    </row>
    <row r="689" spans="12:28" ht="13.05" x14ac:dyDescent="0.3">
      <c r="L689" s="7"/>
      <c r="Y689" s="7"/>
      <c r="Z689" s="7"/>
      <c r="AA689" s="7"/>
      <c r="AB689" s="7"/>
    </row>
    <row r="690" spans="12:28" ht="13.05" x14ac:dyDescent="0.3">
      <c r="L690" s="7"/>
      <c r="Y690" s="7"/>
      <c r="Z690" s="7"/>
      <c r="AA690" s="7"/>
      <c r="AB690" s="7"/>
    </row>
    <row r="691" spans="12:28" ht="13.05" x14ac:dyDescent="0.3">
      <c r="L691" s="7"/>
      <c r="Y691" s="7"/>
      <c r="Z691" s="7"/>
      <c r="AA691" s="7"/>
      <c r="AB691" s="7"/>
    </row>
    <row r="692" spans="12:28" ht="13.05" x14ac:dyDescent="0.3">
      <c r="L692" s="7"/>
      <c r="Y692" s="7"/>
      <c r="Z692" s="7"/>
      <c r="AA692" s="7"/>
      <c r="AB692" s="7"/>
    </row>
    <row r="693" spans="12:28" ht="13.05" x14ac:dyDescent="0.3">
      <c r="L693" s="7"/>
      <c r="Y693" s="7"/>
      <c r="Z693" s="7"/>
      <c r="AA693" s="7"/>
      <c r="AB693" s="7"/>
    </row>
    <row r="694" spans="12:28" ht="13.05" x14ac:dyDescent="0.3">
      <c r="L694" s="7"/>
      <c r="Y694" s="7"/>
      <c r="Z694" s="7"/>
      <c r="AA694" s="7"/>
      <c r="AB694" s="7"/>
    </row>
    <row r="695" spans="12:28" ht="13.05" x14ac:dyDescent="0.3">
      <c r="L695" s="7"/>
      <c r="Y695" s="7"/>
      <c r="Z695" s="7"/>
      <c r="AA695" s="7"/>
      <c r="AB695" s="7"/>
    </row>
    <row r="696" spans="12:28" ht="13.05" x14ac:dyDescent="0.3">
      <c r="L696" s="7"/>
      <c r="Y696" s="7"/>
      <c r="Z696" s="7"/>
      <c r="AA696" s="7"/>
      <c r="AB696" s="7"/>
    </row>
    <row r="697" spans="12:28" ht="13.05" x14ac:dyDescent="0.3">
      <c r="L697" s="7"/>
      <c r="Y697" s="7"/>
      <c r="Z697" s="7"/>
      <c r="AA697" s="7"/>
      <c r="AB697" s="7"/>
    </row>
    <row r="698" spans="12:28" ht="13.05" x14ac:dyDescent="0.3">
      <c r="L698" s="7"/>
      <c r="Y698" s="7"/>
      <c r="Z698" s="7"/>
      <c r="AA698" s="7"/>
      <c r="AB698" s="7"/>
    </row>
    <row r="699" spans="12:28" ht="13.05" x14ac:dyDescent="0.3">
      <c r="L699" s="7"/>
      <c r="Y699" s="7"/>
      <c r="Z699" s="7"/>
      <c r="AA699" s="7"/>
      <c r="AB699" s="7"/>
    </row>
    <row r="700" spans="12:28" ht="13.05" x14ac:dyDescent="0.3">
      <c r="L700" s="7"/>
      <c r="Y700" s="7"/>
      <c r="Z700" s="7"/>
      <c r="AA700" s="7"/>
      <c r="AB700" s="7"/>
    </row>
    <row r="701" spans="12:28" ht="13.05" x14ac:dyDescent="0.3">
      <c r="L701" s="7"/>
      <c r="Y701" s="7"/>
      <c r="Z701" s="7"/>
      <c r="AA701" s="7"/>
      <c r="AB701" s="7"/>
    </row>
    <row r="702" spans="12:28" ht="13.05" x14ac:dyDescent="0.3">
      <c r="L702" s="7"/>
      <c r="Y702" s="7"/>
      <c r="Z702" s="7"/>
      <c r="AA702" s="7"/>
      <c r="AB702" s="7"/>
    </row>
    <row r="703" spans="12:28" ht="13.05" x14ac:dyDescent="0.3">
      <c r="L703" s="7"/>
      <c r="Y703" s="7"/>
      <c r="Z703" s="7"/>
      <c r="AA703" s="7"/>
      <c r="AB703" s="7"/>
    </row>
    <row r="704" spans="12:28" ht="13.05" x14ac:dyDescent="0.3">
      <c r="L704" s="7"/>
      <c r="Y704" s="7"/>
      <c r="Z704" s="7"/>
      <c r="AA704" s="7"/>
      <c r="AB704" s="7"/>
    </row>
    <row r="705" spans="12:28" ht="13.05" x14ac:dyDescent="0.3">
      <c r="L705" s="7"/>
      <c r="Y705" s="7"/>
      <c r="Z705" s="7"/>
      <c r="AA705" s="7"/>
      <c r="AB705" s="7"/>
    </row>
    <row r="706" spans="12:28" ht="13.05" x14ac:dyDescent="0.3">
      <c r="L706" s="7"/>
      <c r="Y706" s="7"/>
      <c r="Z706" s="7"/>
      <c r="AA706" s="7"/>
      <c r="AB706" s="7"/>
    </row>
    <row r="707" spans="12:28" ht="13.05" x14ac:dyDescent="0.3">
      <c r="L707" s="7"/>
      <c r="Y707" s="7"/>
      <c r="Z707" s="7"/>
      <c r="AA707" s="7"/>
      <c r="AB707" s="7"/>
    </row>
    <row r="708" spans="12:28" ht="13.05" x14ac:dyDescent="0.3">
      <c r="L708" s="7"/>
      <c r="Y708" s="7"/>
      <c r="Z708" s="7"/>
      <c r="AA708" s="7"/>
      <c r="AB708" s="7"/>
    </row>
    <row r="709" spans="12:28" ht="13.05" x14ac:dyDescent="0.3">
      <c r="L709" s="7"/>
      <c r="Y709" s="7"/>
      <c r="Z709" s="7"/>
      <c r="AA709" s="7"/>
      <c r="AB709" s="7"/>
    </row>
    <row r="710" spans="12:28" ht="13.05" x14ac:dyDescent="0.3">
      <c r="L710" s="7"/>
      <c r="Y710" s="7"/>
      <c r="Z710" s="7"/>
      <c r="AA710" s="7"/>
      <c r="AB710" s="7"/>
    </row>
    <row r="711" spans="12:28" ht="13.05" x14ac:dyDescent="0.3">
      <c r="L711" s="7"/>
      <c r="Y711" s="7"/>
      <c r="Z711" s="7"/>
      <c r="AA711" s="7"/>
      <c r="AB711" s="7"/>
    </row>
    <row r="712" spans="12:28" ht="13.05" x14ac:dyDescent="0.3">
      <c r="L712" s="7"/>
      <c r="Y712" s="7"/>
      <c r="Z712" s="7"/>
      <c r="AA712" s="7"/>
      <c r="AB712" s="7"/>
    </row>
    <row r="713" spans="12:28" ht="13.05" x14ac:dyDescent="0.3">
      <c r="L713" s="7"/>
      <c r="Y713" s="7"/>
      <c r="Z713" s="7"/>
      <c r="AA713" s="7"/>
      <c r="AB713" s="7"/>
    </row>
    <row r="714" spans="12:28" ht="13.05" x14ac:dyDescent="0.3">
      <c r="L714" s="7"/>
      <c r="Y714" s="7"/>
      <c r="Z714" s="7"/>
      <c r="AA714" s="7"/>
      <c r="AB714" s="7"/>
    </row>
    <row r="715" spans="12:28" ht="13.05" x14ac:dyDescent="0.3">
      <c r="L715" s="7"/>
      <c r="Y715" s="7"/>
      <c r="Z715" s="7"/>
      <c r="AA715" s="7"/>
      <c r="AB715" s="7"/>
    </row>
    <row r="716" spans="12:28" ht="13.05" x14ac:dyDescent="0.3">
      <c r="L716" s="7"/>
      <c r="Y716" s="7"/>
      <c r="Z716" s="7"/>
      <c r="AA716" s="7"/>
      <c r="AB716" s="7"/>
    </row>
    <row r="717" spans="12:28" ht="13.05" x14ac:dyDescent="0.3">
      <c r="L717" s="7"/>
      <c r="Y717" s="7"/>
      <c r="Z717" s="7"/>
      <c r="AA717" s="7"/>
      <c r="AB717" s="7"/>
    </row>
    <row r="718" spans="12:28" ht="13.05" x14ac:dyDescent="0.3">
      <c r="L718" s="7"/>
      <c r="Y718" s="7"/>
      <c r="Z718" s="7"/>
      <c r="AA718" s="7"/>
      <c r="AB718" s="7"/>
    </row>
    <row r="719" spans="12:28" ht="13.05" x14ac:dyDescent="0.3">
      <c r="L719" s="7"/>
      <c r="Y719" s="7"/>
      <c r="Z719" s="7"/>
      <c r="AA719" s="7"/>
      <c r="AB719" s="7"/>
    </row>
    <row r="720" spans="12:28" ht="13.05" x14ac:dyDescent="0.3">
      <c r="L720" s="7"/>
      <c r="Y720" s="7"/>
      <c r="Z720" s="7"/>
      <c r="AA720" s="7"/>
      <c r="AB720" s="7"/>
    </row>
    <row r="721" spans="12:28" ht="13.05" x14ac:dyDescent="0.3">
      <c r="L721" s="7"/>
      <c r="Y721" s="7"/>
      <c r="Z721" s="7"/>
      <c r="AA721" s="7"/>
      <c r="AB721" s="7"/>
    </row>
    <row r="722" spans="12:28" ht="13.05" x14ac:dyDescent="0.3">
      <c r="L722" s="7"/>
      <c r="Y722" s="7"/>
      <c r="Z722" s="7"/>
      <c r="AA722" s="7"/>
      <c r="AB722" s="7"/>
    </row>
    <row r="723" spans="12:28" ht="13.05" x14ac:dyDescent="0.3">
      <c r="L723" s="7"/>
      <c r="Y723" s="7"/>
      <c r="Z723" s="7"/>
      <c r="AA723" s="7"/>
      <c r="AB723" s="7"/>
    </row>
    <row r="724" spans="12:28" ht="13.05" x14ac:dyDescent="0.3">
      <c r="L724" s="7"/>
      <c r="Y724" s="7"/>
      <c r="Z724" s="7"/>
      <c r="AA724" s="7"/>
      <c r="AB724" s="7"/>
    </row>
    <row r="725" spans="12:28" ht="13.05" x14ac:dyDescent="0.3">
      <c r="L725" s="7"/>
      <c r="Y725" s="7"/>
      <c r="Z725" s="7"/>
      <c r="AA725" s="7"/>
      <c r="AB725" s="7"/>
    </row>
    <row r="726" spans="12:28" ht="13.05" x14ac:dyDescent="0.3">
      <c r="L726" s="7"/>
      <c r="Y726" s="7"/>
      <c r="Z726" s="7"/>
      <c r="AA726" s="7"/>
      <c r="AB726" s="7"/>
    </row>
    <row r="727" spans="12:28" ht="13.05" x14ac:dyDescent="0.3">
      <c r="L727" s="7"/>
      <c r="Y727" s="7"/>
      <c r="Z727" s="7"/>
      <c r="AA727" s="7"/>
      <c r="AB727" s="7"/>
    </row>
    <row r="728" spans="12:28" ht="13.05" x14ac:dyDescent="0.3">
      <c r="L728" s="7"/>
      <c r="Y728" s="7"/>
      <c r="Z728" s="7"/>
      <c r="AA728" s="7"/>
      <c r="AB728" s="7"/>
    </row>
    <row r="729" spans="12:28" ht="13.05" x14ac:dyDescent="0.3">
      <c r="L729" s="7"/>
      <c r="Y729" s="7"/>
      <c r="Z729" s="7"/>
      <c r="AA729" s="7"/>
      <c r="AB729" s="7"/>
    </row>
    <row r="730" spans="12:28" ht="13.05" x14ac:dyDescent="0.3">
      <c r="L730" s="7"/>
      <c r="Y730" s="7"/>
      <c r="Z730" s="7"/>
      <c r="AA730" s="7"/>
      <c r="AB730" s="7"/>
    </row>
    <row r="731" spans="12:28" ht="13.05" x14ac:dyDescent="0.3">
      <c r="L731" s="7"/>
      <c r="Y731" s="7"/>
      <c r="Z731" s="7"/>
      <c r="AA731" s="7"/>
      <c r="AB731" s="7"/>
    </row>
    <row r="732" spans="12:28" ht="13.05" x14ac:dyDescent="0.3">
      <c r="L732" s="7"/>
      <c r="Y732" s="7"/>
      <c r="Z732" s="7"/>
      <c r="AA732" s="7"/>
      <c r="AB732" s="7"/>
    </row>
    <row r="733" spans="12:28" ht="13.05" x14ac:dyDescent="0.3">
      <c r="L733" s="7"/>
      <c r="Y733" s="7"/>
      <c r="Z733" s="7"/>
      <c r="AA733" s="7"/>
      <c r="AB733" s="7"/>
    </row>
    <row r="734" spans="12:28" ht="13.05" x14ac:dyDescent="0.3">
      <c r="L734" s="7"/>
      <c r="Y734" s="7"/>
      <c r="Z734" s="7"/>
      <c r="AA734" s="7"/>
      <c r="AB734" s="7"/>
    </row>
    <row r="735" spans="12:28" ht="13.05" x14ac:dyDescent="0.3">
      <c r="L735" s="7"/>
      <c r="Y735" s="7"/>
      <c r="Z735" s="7"/>
      <c r="AA735" s="7"/>
      <c r="AB735" s="7"/>
    </row>
    <row r="736" spans="12:28" ht="13.05" x14ac:dyDescent="0.3">
      <c r="L736" s="7"/>
      <c r="Y736" s="7"/>
      <c r="Z736" s="7"/>
      <c r="AA736" s="7"/>
      <c r="AB736" s="7"/>
    </row>
    <row r="737" spans="12:28" ht="13.05" x14ac:dyDescent="0.3">
      <c r="L737" s="7"/>
      <c r="Y737" s="7"/>
      <c r="Z737" s="7"/>
      <c r="AA737" s="7"/>
      <c r="AB737" s="7"/>
    </row>
    <row r="738" spans="12:28" ht="13.05" x14ac:dyDescent="0.3">
      <c r="L738" s="7"/>
      <c r="Y738" s="7"/>
      <c r="Z738" s="7"/>
      <c r="AA738" s="7"/>
      <c r="AB738" s="7"/>
    </row>
    <row r="739" spans="12:28" ht="13.05" x14ac:dyDescent="0.3">
      <c r="L739" s="7"/>
      <c r="Y739" s="7"/>
      <c r="Z739" s="7"/>
      <c r="AA739" s="7"/>
      <c r="AB739" s="7"/>
    </row>
    <row r="740" spans="12:28" ht="13.05" x14ac:dyDescent="0.3">
      <c r="L740" s="7"/>
      <c r="Y740" s="7"/>
      <c r="Z740" s="7"/>
      <c r="AA740" s="7"/>
      <c r="AB740" s="7"/>
    </row>
    <row r="741" spans="12:28" ht="13.05" x14ac:dyDescent="0.3">
      <c r="L741" s="7"/>
      <c r="Y741" s="7"/>
      <c r="Z741" s="7"/>
      <c r="AA741" s="7"/>
      <c r="AB741" s="7"/>
    </row>
    <row r="742" spans="12:28" ht="13.05" x14ac:dyDescent="0.3">
      <c r="L742" s="7"/>
      <c r="Y742" s="7"/>
      <c r="Z742" s="7"/>
      <c r="AA742" s="7"/>
      <c r="AB742" s="7"/>
    </row>
    <row r="743" spans="12:28" ht="13.05" x14ac:dyDescent="0.3">
      <c r="L743" s="7"/>
      <c r="Y743" s="7"/>
      <c r="Z743" s="7"/>
      <c r="AA743" s="7"/>
      <c r="AB743" s="7"/>
    </row>
    <row r="744" spans="12:28" ht="13.05" x14ac:dyDescent="0.3">
      <c r="L744" s="7"/>
      <c r="Y744" s="7"/>
      <c r="Z744" s="7"/>
      <c r="AA744" s="7"/>
      <c r="AB744" s="7"/>
    </row>
    <row r="745" spans="12:28" ht="13.05" x14ac:dyDescent="0.3">
      <c r="L745" s="7"/>
      <c r="Y745" s="7"/>
      <c r="Z745" s="7"/>
      <c r="AA745" s="7"/>
      <c r="AB745" s="7"/>
    </row>
    <row r="746" spans="12:28" ht="13.05" x14ac:dyDescent="0.3">
      <c r="L746" s="7"/>
      <c r="Y746" s="7"/>
      <c r="Z746" s="7"/>
      <c r="AA746" s="7"/>
      <c r="AB746" s="7"/>
    </row>
    <row r="747" spans="12:28" ht="13.05" x14ac:dyDescent="0.3">
      <c r="L747" s="7"/>
      <c r="Y747" s="7"/>
      <c r="Z747" s="7"/>
      <c r="AA747" s="7"/>
      <c r="AB747" s="7"/>
    </row>
    <row r="748" spans="12:28" ht="13.05" x14ac:dyDescent="0.3">
      <c r="L748" s="7"/>
      <c r="Y748" s="7"/>
      <c r="Z748" s="7"/>
      <c r="AA748" s="7"/>
      <c r="AB748" s="7"/>
    </row>
    <row r="749" spans="12:28" ht="13.05" x14ac:dyDescent="0.3">
      <c r="L749" s="7"/>
      <c r="Y749" s="7"/>
      <c r="Z749" s="7"/>
      <c r="AA749" s="7"/>
      <c r="AB749" s="7"/>
    </row>
    <row r="750" spans="12:28" ht="13.05" x14ac:dyDescent="0.3">
      <c r="L750" s="7"/>
      <c r="Y750" s="7"/>
      <c r="Z750" s="7"/>
      <c r="AA750" s="7"/>
      <c r="AB750" s="7"/>
    </row>
    <row r="751" spans="12:28" ht="13.05" x14ac:dyDescent="0.3">
      <c r="L751" s="7"/>
      <c r="Y751" s="7"/>
      <c r="Z751" s="7"/>
      <c r="AA751" s="7"/>
      <c r="AB751" s="7"/>
    </row>
    <row r="752" spans="12:28" ht="13.05" x14ac:dyDescent="0.3">
      <c r="L752" s="7"/>
      <c r="Y752" s="7"/>
      <c r="Z752" s="7"/>
      <c r="AA752" s="7"/>
      <c r="AB752" s="7"/>
    </row>
    <row r="753" spans="12:28" ht="13.05" x14ac:dyDescent="0.3">
      <c r="L753" s="7"/>
      <c r="Y753" s="7"/>
      <c r="Z753" s="7"/>
      <c r="AA753" s="7"/>
      <c r="AB753" s="7"/>
    </row>
    <row r="754" spans="12:28" ht="13.05" x14ac:dyDescent="0.3">
      <c r="L754" s="7"/>
      <c r="Y754" s="7"/>
      <c r="Z754" s="7"/>
      <c r="AA754" s="7"/>
      <c r="AB754" s="7"/>
    </row>
    <row r="755" spans="12:28" ht="13.05" x14ac:dyDescent="0.3">
      <c r="L755" s="7"/>
      <c r="Y755" s="7"/>
      <c r="Z755" s="7"/>
      <c r="AA755" s="7"/>
      <c r="AB755" s="7"/>
    </row>
    <row r="756" spans="12:28" ht="13.05" x14ac:dyDescent="0.3">
      <c r="L756" s="7"/>
      <c r="Y756" s="7"/>
      <c r="Z756" s="7"/>
      <c r="AA756" s="7"/>
      <c r="AB756" s="7"/>
    </row>
    <row r="757" spans="12:28" ht="13.05" x14ac:dyDescent="0.3">
      <c r="L757" s="7"/>
      <c r="Y757" s="7"/>
      <c r="Z757" s="7"/>
      <c r="AA757" s="7"/>
      <c r="AB757" s="7"/>
    </row>
    <row r="758" spans="12:28" ht="13.05" x14ac:dyDescent="0.3">
      <c r="L758" s="7"/>
      <c r="Y758" s="7"/>
      <c r="Z758" s="7"/>
      <c r="AA758" s="7"/>
      <c r="AB758" s="7"/>
    </row>
    <row r="759" spans="12:28" ht="13.05" x14ac:dyDescent="0.3">
      <c r="L759" s="7"/>
      <c r="Y759" s="7"/>
      <c r="Z759" s="7"/>
      <c r="AA759" s="7"/>
      <c r="AB759" s="7"/>
    </row>
    <row r="760" spans="12:28" ht="13.05" x14ac:dyDescent="0.3">
      <c r="L760" s="7"/>
      <c r="Y760" s="7"/>
      <c r="Z760" s="7"/>
      <c r="AA760" s="7"/>
      <c r="AB760" s="7"/>
    </row>
    <row r="761" spans="12:28" ht="13.05" x14ac:dyDescent="0.3">
      <c r="L761" s="7"/>
      <c r="Y761" s="7"/>
      <c r="Z761" s="7"/>
      <c r="AA761" s="7"/>
      <c r="AB761" s="7"/>
    </row>
    <row r="762" spans="12:28" ht="13.05" x14ac:dyDescent="0.3">
      <c r="L762" s="7"/>
      <c r="Y762" s="7"/>
      <c r="Z762" s="7"/>
      <c r="AA762" s="7"/>
      <c r="AB762" s="7"/>
    </row>
    <row r="763" spans="12:28" ht="13.05" x14ac:dyDescent="0.3">
      <c r="L763" s="7"/>
      <c r="Y763" s="7"/>
      <c r="Z763" s="7"/>
      <c r="AA763" s="7"/>
      <c r="AB763" s="7"/>
    </row>
    <row r="764" spans="12:28" ht="13.05" x14ac:dyDescent="0.3">
      <c r="L764" s="7"/>
      <c r="Y764" s="7"/>
      <c r="Z764" s="7"/>
      <c r="AA764" s="7"/>
      <c r="AB764" s="7"/>
    </row>
    <row r="765" spans="12:28" ht="13.05" x14ac:dyDescent="0.3">
      <c r="L765" s="7"/>
      <c r="Y765" s="7"/>
      <c r="Z765" s="7"/>
      <c r="AA765" s="7"/>
      <c r="AB765" s="7"/>
    </row>
    <row r="766" spans="12:28" ht="13.05" x14ac:dyDescent="0.3">
      <c r="L766" s="7"/>
      <c r="Y766" s="7"/>
      <c r="Z766" s="7"/>
      <c r="AA766" s="7"/>
      <c r="AB766" s="7"/>
    </row>
    <row r="767" spans="12:28" ht="13.05" x14ac:dyDescent="0.3">
      <c r="L767" s="7"/>
      <c r="Y767" s="7"/>
      <c r="Z767" s="7"/>
      <c r="AA767" s="7"/>
      <c r="AB767" s="7"/>
    </row>
    <row r="768" spans="12:28" ht="13.05" x14ac:dyDescent="0.3">
      <c r="L768" s="7"/>
      <c r="Y768" s="7"/>
      <c r="Z768" s="7"/>
      <c r="AA768" s="7"/>
      <c r="AB768" s="7"/>
    </row>
    <row r="769" spans="12:28" ht="13.05" x14ac:dyDescent="0.3">
      <c r="L769" s="7"/>
      <c r="Y769" s="7"/>
      <c r="Z769" s="7"/>
      <c r="AA769" s="7"/>
      <c r="AB769" s="7"/>
    </row>
    <row r="770" spans="12:28" ht="13.05" x14ac:dyDescent="0.3">
      <c r="L770" s="7"/>
      <c r="Y770" s="7"/>
      <c r="Z770" s="7"/>
      <c r="AA770" s="7"/>
      <c r="AB770" s="7"/>
    </row>
    <row r="771" spans="12:28" ht="13.05" x14ac:dyDescent="0.3">
      <c r="L771" s="7"/>
      <c r="Y771" s="7"/>
      <c r="Z771" s="7"/>
      <c r="AA771" s="7"/>
      <c r="AB771" s="7"/>
    </row>
    <row r="772" spans="12:28" ht="13.05" x14ac:dyDescent="0.3">
      <c r="L772" s="7"/>
      <c r="Y772" s="7"/>
      <c r="Z772" s="7"/>
      <c r="AA772" s="7"/>
      <c r="AB772" s="7"/>
    </row>
    <row r="773" spans="12:28" ht="13.05" x14ac:dyDescent="0.3">
      <c r="L773" s="7"/>
      <c r="Y773" s="7"/>
      <c r="Z773" s="7"/>
      <c r="AA773" s="7"/>
      <c r="AB773" s="7"/>
    </row>
    <row r="774" spans="12:28" ht="13.05" x14ac:dyDescent="0.3">
      <c r="L774" s="7"/>
      <c r="Y774" s="7"/>
      <c r="Z774" s="7"/>
      <c r="AA774" s="7"/>
      <c r="AB774" s="7"/>
    </row>
    <row r="775" spans="12:28" ht="13.05" x14ac:dyDescent="0.3">
      <c r="L775" s="7"/>
      <c r="Y775" s="7"/>
      <c r="Z775" s="7"/>
      <c r="AA775" s="7"/>
      <c r="AB775" s="7"/>
    </row>
    <row r="776" spans="12:28" ht="13.05" x14ac:dyDescent="0.3">
      <c r="L776" s="7"/>
      <c r="Y776" s="7"/>
      <c r="Z776" s="7"/>
      <c r="AA776" s="7"/>
      <c r="AB776" s="7"/>
    </row>
    <row r="777" spans="12:28" ht="13.05" x14ac:dyDescent="0.3">
      <c r="L777" s="7"/>
      <c r="Y777" s="7"/>
      <c r="Z777" s="7"/>
      <c r="AA777" s="7"/>
      <c r="AB777" s="7"/>
    </row>
    <row r="778" spans="12:28" ht="13.05" x14ac:dyDescent="0.3">
      <c r="L778" s="7"/>
      <c r="Y778" s="7"/>
      <c r="Z778" s="7"/>
      <c r="AA778" s="7"/>
      <c r="AB778" s="7"/>
    </row>
    <row r="779" spans="12:28" ht="13.05" x14ac:dyDescent="0.3">
      <c r="L779" s="7"/>
      <c r="Y779" s="7"/>
      <c r="Z779" s="7"/>
      <c r="AA779" s="7"/>
      <c r="AB779" s="7"/>
    </row>
    <row r="780" spans="12:28" ht="13.05" x14ac:dyDescent="0.3">
      <c r="L780" s="7"/>
      <c r="Y780" s="7"/>
      <c r="Z780" s="7"/>
      <c r="AA780" s="7"/>
      <c r="AB780" s="7"/>
    </row>
    <row r="781" spans="12:28" ht="13.05" x14ac:dyDescent="0.3">
      <c r="L781" s="7"/>
      <c r="Y781" s="7"/>
      <c r="Z781" s="7"/>
      <c r="AA781" s="7"/>
      <c r="AB781" s="7"/>
    </row>
    <row r="782" spans="12:28" ht="13.05" x14ac:dyDescent="0.3">
      <c r="L782" s="7"/>
      <c r="Y782" s="7"/>
      <c r="Z782" s="7"/>
      <c r="AA782" s="7"/>
      <c r="AB782" s="7"/>
    </row>
    <row r="783" spans="12:28" ht="13.05" x14ac:dyDescent="0.3">
      <c r="L783" s="7"/>
      <c r="Y783" s="7"/>
      <c r="Z783" s="7"/>
      <c r="AA783" s="7"/>
      <c r="AB783" s="7"/>
    </row>
    <row r="784" spans="12:28" ht="13.05" x14ac:dyDescent="0.3">
      <c r="L784" s="7"/>
      <c r="Y784" s="7"/>
      <c r="Z784" s="7"/>
      <c r="AA784" s="7"/>
      <c r="AB784" s="7"/>
    </row>
    <row r="785" spans="12:28" ht="13.05" x14ac:dyDescent="0.3">
      <c r="L785" s="7"/>
      <c r="Y785" s="7"/>
      <c r="Z785" s="7"/>
      <c r="AA785" s="7"/>
      <c r="AB785" s="7"/>
    </row>
    <row r="786" spans="12:28" ht="13.05" x14ac:dyDescent="0.3">
      <c r="L786" s="7"/>
      <c r="Y786" s="7"/>
      <c r="Z786" s="7"/>
      <c r="AA786" s="7"/>
      <c r="AB786" s="7"/>
    </row>
    <row r="787" spans="12:28" ht="13.05" x14ac:dyDescent="0.3">
      <c r="L787" s="7"/>
      <c r="Y787" s="7"/>
      <c r="Z787" s="7"/>
      <c r="AA787" s="7"/>
      <c r="AB787" s="7"/>
    </row>
    <row r="788" spans="12:28" ht="13.05" x14ac:dyDescent="0.3">
      <c r="L788" s="7"/>
      <c r="Y788" s="7"/>
      <c r="Z788" s="7"/>
      <c r="AA788" s="7"/>
      <c r="AB788" s="7"/>
    </row>
    <row r="789" spans="12:28" ht="13.05" x14ac:dyDescent="0.3">
      <c r="L789" s="7"/>
      <c r="Y789" s="7"/>
      <c r="Z789" s="7"/>
      <c r="AA789" s="7"/>
      <c r="AB789" s="7"/>
    </row>
    <row r="790" spans="12:28" ht="13.05" x14ac:dyDescent="0.3">
      <c r="L790" s="7"/>
      <c r="Y790" s="7"/>
      <c r="Z790" s="7"/>
      <c r="AA790" s="7"/>
      <c r="AB790" s="7"/>
    </row>
    <row r="791" spans="12:28" ht="13.05" x14ac:dyDescent="0.3">
      <c r="L791" s="7"/>
      <c r="Y791" s="7"/>
      <c r="Z791" s="7"/>
      <c r="AA791" s="7"/>
      <c r="AB791" s="7"/>
    </row>
    <row r="792" spans="12:28" ht="13.05" x14ac:dyDescent="0.3">
      <c r="L792" s="7"/>
      <c r="Y792" s="7"/>
      <c r="Z792" s="7"/>
      <c r="AA792" s="7"/>
      <c r="AB792" s="7"/>
    </row>
    <row r="793" spans="12:28" ht="13.05" x14ac:dyDescent="0.3">
      <c r="L793" s="7"/>
      <c r="Y793" s="7"/>
      <c r="Z793" s="7"/>
      <c r="AA793" s="7"/>
      <c r="AB793" s="7"/>
    </row>
    <row r="794" spans="12:28" ht="13.05" x14ac:dyDescent="0.3">
      <c r="L794" s="7"/>
      <c r="Y794" s="7"/>
      <c r="Z794" s="7"/>
      <c r="AA794" s="7"/>
      <c r="AB794" s="7"/>
    </row>
    <row r="795" spans="12:28" ht="13.05" x14ac:dyDescent="0.3">
      <c r="L795" s="7"/>
      <c r="Y795" s="7"/>
      <c r="Z795" s="7"/>
      <c r="AA795" s="7"/>
      <c r="AB795" s="7"/>
    </row>
    <row r="796" spans="12:28" ht="13.05" x14ac:dyDescent="0.3">
      <c r="L796" s="7"/>
      <c r="Y796" s="7"/>
      <c r="Z796" s="7"/>
      <c r="AA796" s="7"/>
      <c r="AB796" s="7"/>
    </row>
    <row r="797" spans="12:28" ht="13.05" x14ac:dyDescent="0.3">
      <c r="L797" s="7"/>
      <c r="Y797" s="7"/>
      <c r="Z797" s="7"/>
      <c r="AA797" s="7"/>
      <c r="AB797" s="7"/>
    </row>
    <row r="798" spans="12:28" ht="13.05" x14ac:dyDescent="0.3">
      <c r="L798" s="7"/>
      <c r="Y798" s="7"/>
      <c r="Z798" s="7"/>
      <c r="AA798" s="7"/>
      <c r="AB798" s="7"/>
    </row>
    <row r="799" spans="12:28" ht="13.05" x14ac:dyDescent="0.3">
      <c r="L799" s="7"/>
      <c r="Y799" s="7"/>
      <c r="Z799" s="7"/>
      <c r="AA799" s="7"/>
      <c r="AB799" s="7"/>
    </row>
    <row r="800" spans="12:28" ht="13.05" x14ac:dyDescent="0.3">
      <c r="L800" s="7"/>
      <c r="Y800" s="7"/>
      <c r="Z800" s="7"/>
      <c r="AA800" s="7"/>
      <c r="AB800" s="7"/>
    </row>
    <row r="801" spans="12:28" ht="13.05" x14ac:dyDescent="0.3">
      <c r="L801" s="7"/>
      <c r="Y801" s="7"/>
      <c r="Z801" s="7"/>
      <c r="AA801" s="7"/>
      <c r="AB801" s="7"/>
    </row>
    <row r="802" spans="12:28" ht="13.05" x14ac:dyDescent="0.3">
      <c r="L802" s="7"/>
      <c r="Y802" s="7"/>
      <c r="Z802" s="7"/>
      <c r="AA802" s="7"/>
      <c r="AB802" s="7"/>
    </row>
    <row r="803" spans="12:28" ht="13.05" x14ac:dyDescent="0.3">
      <c r="L803" s="7"/>
      <c r="Y803" s="7"/>
      <c r="Z803" s="7"/>
      <c r="AA803" s="7"/>
      <c r="AB803" s="7"/>
    </row>
    <row r="804" spans="12:28" ht="13.05" x14ac:dyDescent="0.3">
      <c r="L804" s="7"/>
      <c r="Y804" s="7"/>
      <c r="Z804" s="7"/>
      <c r="AA804" s="7"/>
      <c r="AB804" s="7"/>
    </row>
    <row r="805" spans="12:28" ht="13.05" x14ac:dyDescent="0.3">
      <c r="L805" s="7"/>
      <c r="Y805" s="7"/>
      <c r="Z805" s="7"/>
      <c r="AA805" s="7"/>
      <c r="AB805" s="7"/>
    </row>
    <row r="806" spans="12:28" ht="13.05" x14ac:dyDescent="0.3">
      <c r="L806" s="7"/>
      <c r="Y806" s="7"/>
      <c r="Z806" s="7"/>
      <c r="AA806" s="7"/>
      <c r="AB806" s="7"/>
    </row>
    <row r="807" spans="12:28" ht="13.05" x14ac:dyDescent="0.3">
      <c r="L807" s="7"/>
      <c r="Y807" s="7"/>
      <c r="Z807" s="7"/>
      <c r="AA807" s="7"/>
      <c r="AB807" s="7"/>
    </row>
    <row r="808" spans="12:28" ht="13.05" x14ac:dyDescent="0.3">
      <c r="L808" s="7"/>
      <c r="Y808" s="7"/>
      <c r="Z808" s="7"/>
      <c r="AA808" s="7"/>
      <c r="AB808" s="7"/>
    </row>
    <row r="809" spans="12:28" ht="13.05" x14ac:dyDescent="0.3">
      <c r="L809" s="7"/>
      <c r="Y809" s="7"/>
      <c r="Z809" s="7"/>
      <c r="AA809" s="7"/>
      <c r="AB809" s="7"/>
    </row>
    <row r="810" spans="12:28" ht="13.05" x14ac:dyDescent="0.3">
      <c r="L810" s="7"/>
      <c r="Y810" s="7"/>
      <c r="Z810" s="7"/>
      <c r="AA810" s="7"/>
      <c r="AB810" s="7"/>
    </row>
    <row r="811" spans="12:28" ht="13.05" x14ac:dyDescent="0.3">
      <c r="L811" s="7"/>
      <c r="Y811" s="7"/>
      <c r="Z811" s="7"/>
      <c r="AA811" s="7"/>
      <c r="AB811" s="7"/>
    </row>
    <row r="812" spans="12:28" ht="13.05" x14ac:dyDescent="0.3">
      <c r="L812" s="7"/>
      <c r="Y812" s="7"/>
      <c r="Z812" s="7"/>
      <c r="AA812" s="7"/>
      <c r="AB812" s="7"/>
    </row>
    <row r="813" spans="12:28" ht="13.05" x14ac:dyDescent="0.3">
      <c r="L813" s="7"/>
      <c r="Y813" s="7"/>
      <c r="Z813" s="7"/>
      <c r="AA813" s="7"/>
      <c r="AB813" s="7"/>
    </row>
    <row r="814" spans="12:28" ht="13.05" x14ac:dyDescent="0.3">
      <c r="L814" s="7"/>
      <c r="Y814" s="7"/>
      <c r="Z814" s="7"/>
      <c r="AA814" s="7"/>
      <c r="AB814" s="7"/>
    </row>
    <row r="815" spans="12:28" ht="13.05" x14ac:dyDescent="0.3">
      <c r="L815" s="7"/>
      <c r="Y815" s="7"/>
      <c r="Z815" s="7"/>
      <c r="AA815" s="7"/>
      <c r="AB815" s="7"/>
    </row>
    <row r="816" spans="12:28" ht="13.05" x14ac:dyDescent="0.3">
      <c r="L816" s="7"/>
      <c r="Y816" s="7"/>
      <c r="Z816" s="7"/>
      <c r="AA816" s="7"/>
      <c r="AB816" s="7"/>
    </row>
    <row r="817" spans="12:28" ht="13.05" x14ac:dyDescent="0.3">
      <c r="L817" s="7"/>
      <c r="Y817" s="7"/>
      <c r="Z817" s="7"/>
      <c r="AA817" s="7"/>
      <c r="AB817" s="7"/>
    </row>
    <row r="818" spans="12:28" ht="13.05" x14ac:dyDescent="0.3">
      <c r="L818" s="7"/>
      <c r="Y818" s="7"/>
      <c r="Z818" s="7"/>
      <c r="AA818" s="7"/>
      <c r="AB818" s="7"/>
    </row>
    <row r="819" spans="12:28" ht="13.05" x14ac:dyDescent="0.3">
      <c r="L819" s="7"/>
      <c r="Y819" s="7"/>
      <c r="Z819" s="7"/>
      <c r="AA819" s="7"/>
      <c r="AB819" s="7"/>
    </row>
    <row r="820" spans="12:28" ht="13.05" x14ac:dyDescent="0.3">
      <c r="L820" s="7"/>
      <c r="Y820" s="7"/>
      <c r="Z820" s="7"/>
      <c r="AA820" s="7"/>
      <c r="AB820" s="7"/>
    </row>
    <row r="821" spans="12:28" ht="13.05" x14ac:dyDescent="0.3">
      <c r="L821" s="7"/>
      <c r="Y821" s="7"/>
      <c r="Z821" s="7"/>
      <c r="AA821" s="7"/>
      <c r="AB821" s="7"/>
    </row>
    <row r="822" spans="12:28" ht="13.05" x14ac:dyDescent="0.3">
      <c r="L822" s="7"/>
      <c r="Y822" s="7"/>
      <c r="Z822" s="7"/>
      <c r="AA822" s="7"/>
      <c r="AB822" s="7"/>
    </row>
    <row r="823" spans="12:28" ht="13.05" x14ac:dyDescent="0.3">
      <c r="L823" s="7"/>
      <c r="Y823" s="7"/>
      <c r="Z823" s="7"/>
      <c r="AA823" s="7"/>
      <c r="AB823" s="7"/>
    </row>
    <row r="824" spans="12:28" ht="13.05" x14ac:dyDescent="0.3">
      <c r="L824" s="7"/>
      <c r="Y824" s="7"/>
      <c r="Z824" s="7"/>
      <c r="AA824" s="7"/>
      <c r="AB824" s="7"/>
    </row>
    <row r="825" spans="12:28" ht="13.05" x14ac:dyDescent="0.3">
      <c r="L825" s="7"/>
      <c r="Y825" s="7"/>
      <c r="Z825" s="7"/>
      <c r="AA825" s="7"/>
      <c r="AB825" s="7"/>
    </row>
    <row r="826" spans="12:28" ht="13.05" x14ac:dyDescent="0.3">
      <c r="L826" s="7"/>
      <c r="Y826" s="7"/>
      <c r="Z826" s="7"/>
      <c r="AA826" s="7"/>
      <c r="AB826" s="7"/>
    </row>
    <row r="827" spans="12:28" ht="13.05" x14ac:dyDescent="0.3">
      <c r="L827" s="7"/>
      <c r="Y827" s="7"/>
      <c r="Z827" s="7"/>
      <c r="AA827" s="7"/>
      <c r="AB827" s="7"/>
    </row>
    <row r="828" spans="12:28" ht="13.05" x14ac:dyDescent="0.3">
      <c r="L828" s="7"/>
      <c r="Y828" s="7"/>
      <c r="Z828" s="7"/>
      <c r="AA828" s="7"/>
      <c r="AB828" s="7"/>
    </row>
    <row r="829" spans="12:28" ht="13.05" x14ac:dyDescent="0.3">
      <c r="L829" s="7"/>
      <c r="Y829" s="7"/>
      <c r="Z829" s="7"/>
      <c r="AA829" s="7"/>
      <c r="AB829" s="7"/>
    </row>
    <row r="830" spans="12:28" ht="13.05" x14ac:dyDescent="0.3">
      <c r="L830" s="7"/>
      <c r="Y830" s="7"/>
      <c r="Z830" s="7"/>
      <c r="AA830" s="7"/>
      <c r="AB830" s="7"/>
    </row>
    <row r="831" spans="12:28" ht="13.05" x14ac:dyDescent="0.3">
      <c r="L831" s="7"/>
      <c r="Y831" s="7"/>
      <c r="Z831" s="7"/>
      <c r="AA831" s="7"/>
      <c r="AB831" s="7"/>
    </row>
    <row r="832" spans="12:28" ht="13.05" x14ac:dyDescent="0.3">
      <c r="L832" s="7"/>
      <c r="Y832" s="7"/>
      <c r="Z832" s="7"/>
      <c r="AA832" s="7"/>
      <c r="AB832" s="7"/>
    </row>
    <row r="833" spans="12:28" ht="13.05" x14ac:dyDescent="0.3">
      <c r="L833" s="7"/>
      <c r="Y833" s="7"/>
      <c r="Z833" s="7"/>
      <c r="AA833" s="7"/>
      <c r="AB833" s="7"/>
    </row>
    <row r="834" spans="12:28" ht="13.05" x14ac:dyDescent="0.3">
      <c r="L834" s="7"/>
      <c r="Y834" s="7"/>
      <c r="Z834" s="7"/>
      <c r="AA834" s="7"/>
      <c r="AB834" s="7"/>
    </row>
    <row r="835" spans="12:28" ht="13.05" x14ac:dyDescent="0.3">
      <c r="L835" s="7"/>
      <c r="Y835" s="7"/>
      <c r="Z835" s="7"/>
      <c r="AA835" s="7"/>
      <c r="AB835" s="7"/>
    </row>
    <row r="836" spans="12:28" ht="13.05" x14ac:dyDescent="0.3">
      <c r="L836" s="7"/>
      <c r="Y836" s="7"/>
      <c r="Z836" s="7"/>
      <c r="AA836" s="7"/>
      <c r="AB836" s="7"/>
    </row>
    <row r="837" spans="12:28" ht="13.05" x14ac:dyDescent="0.3">
      <c r="L837" s="7"/>
      <c r="Y837" s="7"/>
      <c r="Z837" s="7"/>
      <c r="AA837" s="7"/>
      <c r="AB837" s="7"/>
    </row>
    <row r="838" spans="12:28" ht="13.05" x14ac:dyDescent="0.3">
      <c r="L838" s="7"/>
      <c r="Y838" s="7"/>
      <c r="Z838" s="7"/>
      <c r="AA838" s="7"/>
      <c r="AB838" s="7"/>
    </row>
    <row r="839" spans="12:28" ht="13.05" x14ac:dyDescent="0.3">
      <c r="L839" s="7"/>
      <c r="Y839" s="7"/>
      <c r="Z839" s="7"/>
      <c r="AA839" s="7"/>
      <c r="AB839" s="7"/>
    </row>
    <row r="840" spans="12:28" ht="13.05" x14ac:dyDescent="0.3">
      <c r="L840" s="7"/>
      <c r="Y840" s="7"/>
      <c r="Z840" s="7"/>
      <c r="AA840" s="7"/>
      <c r="AB840" s="7"/>
    </row>
    <row r="841" spans="12:28" ht="13.05" x14ac:dyDescent="0.3">
      <c r="L841" s="7"/>
      <c r="Y841" s="7"/>
      <c r="Z841" s="7"/>
      <c r="AA841" s="7"/>
      <c r="AB841" s="7"/>
    </row>
    <row r="842" spans="12:28" ht="13.05" x14ac:dyDescent="0.3">
      <c r="L842" s="7"/>
      <c r="Y842" s="7"/>
      <c r="Z842" s="7"/>
      <c r="AA842" s="7"/>
      <c r="AB842" s="7"/>
    </row>
    <row r="843" spans="12:28" ht="13.05" x14ac:dyDescent="0.3">
      <c r="L843" s="7"/>
      <c r="Y843" s="7"/>
      <c r="Z843" s="7"/>
      <c r="AA843" s="7"/>
      <c r="AB843" s="7"/>
    </row>
    <row r="844" spans="12:28" ht="13.05" x14ac:dyDescent="0.3">
      <c r="L844" s="7"/>
      <c r="Y844" s="7"/>
      <c r="Z844" s="7"/>
      <c r="AA844" s="7"/>
      <c r="AB844" s="7"/>
    </row>
    <row r="845" spans="12:28" ht="13.05" x14ac:dyDescent="0.3">
      <c r="L845" s="7"/>
      <c r="Y845" s="7"/>
      <c r="Z845" s="7"/>
      <c r="AA845" s="7"/>
      <c r="AB845" s="7"/>
    </row>
    <row r="846" spans="12:28" ht="13.05" x14ac:dyDescent="0.3">
      <c r="L846" s="7"/>
      <c r="Y846" s="7"/>
      <c r="Z846" s="7"/>
      <c r="AA846" s="7"/>
      <c r="AB846" s="7"/>
    </row>
    <row r="847" spans="12:28" ht="13.05" x14ac:dyDescent="0.3">
      <c r="L847" s="7"/>
      <c r="Y847" s="7"/>
      <c r="Z847" s="7"/>
      <c r="AA847" s="7"/>
      <c r="AB847" s="7"/>
    </row>
    <row r="848" spans="12:28" ht="13.05" x14ac:dyDescent="0.3">
      <c r="L848" s="7"/>
      <c r="Y848" s="7"/>
      <c r="Z848" s="7"/>
      <c r="AA848" s="7"/>
      <c r="AB848" s="7"/>
    </row>
    <row r="849" spans="12:28" ht="13.05" x14ac:dyDescent="0.3">
      <c r="L849" s="7"/>
      <c r="Y849" s="7"/>
      <c r="Z849" s="7"/>
      <c r="AA849" s="7"/>
      <c r="AB849" s="7"/>
    </row>
    <row r="850" spans="12:28" ht="13.05" x14ac:dyDescent="0.3">
      <c r="L850" s="7"/>
      <c r="Y850" s="7"/>
      <c r="Z850" s="7"/>
      <c r="AA850" s="7"/>
      <c r="AB850" s="7"/>
    </row>
    <row r="851" spans="12:28" ht="13.05" x14ac:dyDescent="0.3">
      <c r="L851" s="7"/>
      <c r="Y851" s="7"/>
      <c r="Z851" s="7"/>
      <c r="AA851" s="7"/>
      <c r="AB851" s="7"/>
    </row>
    <row r="852" spans="12:28" ht="13.05" x14ac:dyDescent="0.3">
      <c r="L852" s="7"/>
      <c r="Y852" s="7"/>
      <c r="Z852" s="7"/>
      <c r="AA852" s="7"/>
      <c r="AB852" s="7"/>
    </row>
    <row r="853" spans="12:28" ht="13.05" x14ac:dyDescent="0.3">
      <c r="L853" s="7"/>
      <c r="Y853" s="7"/>
      <c r="Z853" s="7"/>
      <c r="AA853" s="7"/>
      <c r="AB853" s="7"/>
    </row>
    <row r="854" spans="12:28" ht="13.05" x14ac:dyDescent="0.3">
      <c r="L854" s="7"/>
      <c r="Y854" s="7"/>
      <c r="Z854" s="7"/>
      <c r="AA854" s="7"/>
      <c r="AB854" s="7"/>
    </row>
    <row r="855" spans="12:28" ht="13.05" x14ac:dyDescent="0.3">
      <c r="L855" s="7"/>
      <c r="Y855" s="7"/>
      <c r="Z855" s="7"/>
      <c r="AA855" s="7"/>
      <c r="AB855" s="7"/>
    </row>
    <row r="856" spans="12:28" ht="13.05" x14ac:dyDescent="0.3">
      <c r="L856" s="7"/>
      <c r="Y856" s="7"/>
      <c r="Z856" s="7"/>
      <c r="AA856" s="7"/>
      <c r="AB856" s="7"/>
    </row>
    <row r="857" spans="12:28" ht="13.05" x14ac:dyDescent="0.3">
      <c r="L857" s="7"/>
      <c r="Y857" s="7"/>
      <c r="Z857" s="7"/>
      <c r="AA857" s="7"/>
      <c r="AB857" s="7"/>
    </row>
    <row r="858" spans="12:28" ht="13.05" x14ac:dyDescent="0.3">
      <c r="L858" s="7"/>
      <c r="Y858" s="7"/>
      <c r="Z858" s="7"/>
      <c r="AA858" s="7"/>
      <c r="AB858" s="7"/>
    </row>
    <row r="859" spans="12:28" ht="13.05" x14ac:dyDescent="0.3">
      <c r="L859" s="7"/>
      <c r="Y859" s="7"/>
      <c r="Z859" s="7"/>
      <c r="AA859" s="7"/>
      <c r="AB859" s="7"/>
    </row>
    <row r="860" spans="12:28" ht="13.05" x14ac:dyDescent="0.3">
      <c r="L860" s="7"/>
      <c r="Y860" s="7"/>
      <c r="Z860" s="7"/>
      <c r="AA860" s="7"/>
      <c r="AB860" s="7"/>
    </row>
    <row r="861" spans="12:28" ht="13.05" x14ac:dyDescent="0.3">
      <c r="L861" s="7"/>
      <c r="Y861" s="7"/>
      <c r="Z861" s="7"/>
      <c r="AA861" s="7"/>
      <c r="AB861" s="7"/>
    </row>
    <row r="862" spans="12:28" ht="13.05" x14ac:dyDescent="0.3">
      <c r="L862" s="7"/>
      <c r="Y862" s="7"/>
      <c r="Z862" s="7"/>
      <c r="AA862" s="7"/>
      <c r="AB862" s="7"/>
    </row>
    <row r="863" spans="12:28" ht="13.05" x14ac:dyDescent="0.3">
      <c r="L863" s="7"/>
      <c r="Y863" s="7"/>
      <c r="Z863" s="7"/>
      <c r="AA863" s="7"/>
      <c r="AB863" s="7"/>
    </row>
    <row r="864" spans="12:28" ht="13.05" x14ac:dyDescent="0.3">
      <c r="L864" s="7"/>
      <c r="Y864" s="7"/>
      <c r="Z864" s="7"/>
      <c r="AA864" s="7"/>
      <c r="AB864" s="7"/>
    </row>
    <row r="865" spans="12:28" ht="13.05" x14ac:dyDescent="0.3">
      <c r="L865" s="7"/>
      <c r="Y865" s="7"/>
      <c r="Z865" s="7"/>
      <c r="AA865" s="7"/>
      <c r="AB865" s="7"/>
    </row>
    <row r="866" spans="12:28" ht="13.05" x14ac:dyDescent="0.3">
      <c r="L866" s="7"/>
      <c r="Y866" s="7"/>
      <c r="Z866" s="7"/>
      <c r="AA866" s="7"/>
      <c r="AB866" s="7"/>
    </row>
    <row r="867" spans="12:28" ht="13.05" x14ac:dyDescent="0.3">
      <c r="L867" s="7"/>
      <c r="Y867" s="7"/>
      <c r="Z867" s="7"/>
      <c r="AA867" s="7"/>
      <c r="AB867" s="7"/>
    </row>
    <row r="868" spans="12:28" ht="13.05" x14ac:dyDescent="0.3">
      <c r="L868" s="7"/>
      <c r="Y868" s="7"/>
      <c r="Z868" s="7"/>
      <c r="AA868" s="7"/>
      <c r="AB868" s="7"/>
    </row>
    <row r="869" spans="12:28" ht="13.05" x14ac:dyDescent="0.3">
      <c r="L869" s="7"/>
      <c r="Y869" s="7"/>
      <c r="Z869" s="7"/>
      <c r="AA869" s="7"/>
      <c r="AB869" s="7"/>
    </row>
    <row r="870" spans="12:28" ht="13.05" x14ac:dyDescent="0.3">
      <c r="L870" s="7"/>
      <c r="Y870" s="7"/>
      <c r="Z870" s="7"/>
      <c r="AA870" s="7"/>
      <c r="AB870" s="7"/>
    </row>
    <row r="871" spans="12:28" ht="13.05" x14ac:dyDescent="0.3">
      <c r="L871" s="7"/>
      <c r="Y871" s="7"/>
      <c r="Z871" s="7"/>
      <c r="AA871" s="7"/>
      <c r="AB871" s="7"/>
    </row>
    <row r="872" spans="12:28" ht="13.05" x14ac:dyDescent="0.3">
      <c r="L872" s="7"/>
      <c r="Y872" s="7"/>
      <c r="Z872" s="7"/>
      <c r="AA872" s="7"/>
      <c r="AB872" s="7"/>
    </row>
    <row r="873" spans="12:28" ht="13.05" x14ac:dyDescent="0.3">
      <c r="L873" s="7"/>
      <c r="Y873" s="7"/>
      <c r="Z873" s="7"/>
      <c r="AA873" s="7"/>
      <c r="AB873" s="7"/>
    </row>
    <row r="874" spans="12:28" ht="13.05" x14ac:dyDescent="0.3">
      <c r="L874" s="7"/>
      <c r="Y874" s="7"/>
      <c r="Z874" s="7"/>
      <c r="AA874" s="7"/>
      <c r="AB874" s="7"/>
    </row>
    <row r="875" spans="12:28" ht="13.05" x14ac:dyDescent="0.3">
      <c r="L875" s="7"/>
      <c r="Y875" s="7"/>
      <c r="Z875" s="7"/>
      <c r="AA875" s="7"/>
      <c r="AB875" s="7"/>
    </row>
    <row r="876" spans="12:28" ht="13.05" x14ac:dyDescent="0.3">
      <c r="L876" s="7"/>
      <c r="Y876" s="7"/>
      <c r="Z876" s="7"/>
      <c r="AA876" s="7"/>
      <c r="AB876" s="7"/>
    </row>
    <row r="877" spans="12:28" ht="13.05" x14ac:dyDescent="0.3">
      <c r="L877" s="7"/>
      <c r="Y877" s="7"/>
      <c r="Z877" s="7"/>
      <c r="AA877" s="7"/>
      <c r="AB877" s="7"/>
    </row>
    <row r="878" spans="12:28" ht="13.05" x14ac:dyDescent="0.3">
      <c r="L878" s="7"/>
      <c r="Y878" s="7"/>
      <c r="Z878" s="7"/>
      <c r="AA878" s="7"/>
      <c r="AB878" s="7"/>
    </row>
    <row r="879" spans="12:28" ht="13.05" x14ac:dyDescent="0.3">
      <c r="L879" s="7"/>
      <c r="Y879" s="7"/>
      <c r="Z879" s="7"/>
      <c r="AA879" s="7"/>
      <c r="AB879" s="7"/>
    </row>
    <row r="880" spans="12:28" ht="13.05" x14ac:dyDescent="0.3">
      <c r="L880" s="7"/>
      <c r="Y880" s="7"/>
      <c r="Z880" s="7"/>
      <c r="AA880" s="7"/>
      <c r="AB880" s="7"/>
    </row>
    <row r="881" spans="12:28" ht="13.05" x14ac:dyDescent="0.3">
      <c r="L881" s="7"/>
      <c r="Y881" s="7"/>
      <c r="Z881" s="7"/>
      <c r="AA881" s="7"/>
      <c r="AB881" s="7"/>
    </row>
    <row r="882" spans="12:28" ht="13.05" x14ac:dyDescent="0.3">
      <c r="L882" s="7"/>
      <c r="Y882" s="7"/>
      <c r="Z882" s="7"/>
      <c r="AA882" s="7"/>
      <c r="AB882" s="7"/>
    </row>
    <row r="883" spans="12:28" ht="13.05" x14ac:dyDescent="0.3">
      <c r="L883" s="7"/>
      <c r="Y883" s="7"/>
      <c r="Z883" s="7"/>
      <c r="AA883" s="7"/>
      <c r="AB883" s="7"/>
    </row>
    <row r="884" spans="12:28" ht="13.05" x14ac:dyDescent="0.3">
      <c r="L884" s="7"/>
      <c r="Y884" s="7"/>
      <c r="Z884" s="7"/>
      <c r="AA884" s="7"/>
      <c r="AB884" s="7"/>
    </row>
    <row r="885" spans="12:28" ht="13.05" x14ac:dyDescent="0.3">
      <c r="L885" s="7"/>
      <c r="Y885" s="7"/>
      <c r="Z885" s="7"/>
      <c r="AA885" s="7"/>
      <c r="AB885" s="7"/>
    </row>
    <row r="886" spans="12:28" ht="13.05" x14ac:dyDescent="0.3">
      <c r="L886" s="7"/>
      <c r="Y886" s="7"/>
      <c r="Z886" s="7"/>
      <c r="AA886" s="7"/>
      <c r="AB886" s="7"/>
    </row>
    <row r="887" spans="12:28" ht="13.05" x14ac:dyDescent="0.3">
      <c r="L887" s="7"/>
      <c r="Y887" s="7"/>
      <c r="Z887" s="7"/>
      <c r="AA887" s="7"/>
      <c r="AB887" s="7"/>
    </row>
    <row r="888" spans="12:28" ht="13.05" x14ac:dyDescent="0.3">
      <c r="L888" s="7"/>
      <c r="Y888" s="7"/>
      <c r="Z888" s="7"/>
      <c r="AA888" s="7"/>
      <c r="AB888" s="7"/>
    </row>
    <row r="889" spans="12:28" ht="13.05" x14ac:dyDescent="0.3">
      <c r="L889" s="7"/>
      <c r="Y889" s="7"/>
      <c r="Z889" s="7"/>
      <c r="AA889" s="7"/>
      <c r="AB889" s="7"/>
    </row>
    <row r="890" spans="12:28" ht="13.05" x14ac:dyDescent="0.3">
      <c r="L890" s="7"/>
      <c r="Y890" s="7"/>
      <c r="Z890" s="7"/>
      <c r="AA890" s="7"/>
      <c r="AB890" s="7"/>
    </row>
    <row r="891" spans="12:28" ht="13.05" x14ac:dyDescent="0.3">
      <c r="L891" s="7"/>
      <c r="Y891" s="7"/>
      <c r="Z891" s="7"/>
      <c r="AA891" s="7"/>
      <c r="AB891" s="7"/>
    </row>
    <row r="892" spans="12:28" ht="13.05" x14ac:dyDescent="0.3">
      <c r="L892" s="7"/>
      <c r="Y892" s="7"/>
      <c r="Z892" s="7"/>
      <c r="AA892" s="7"/>
      <c r="AB892" s="7"/>
    </row>
    <row r="893" spans="12:28" ht="13.05" x14ac:dyDescent="0.3">
      <c r="L893" s="7"/>
      <c r="Y893" s="7"/>
      <c r="Z893" s="7"/>
      <c r="AA893" s="7"/>
      <c r="AB893" s="7"/>
    </row>
    <row r="894" spans="12:28" ht="13.05" x14ac:dyDescent="0.3">
      <c r="L894" s="7"/>
      <c r="Y894" s="7"/>
      <c r="Z894" s="7"/>
      <c r="AA894" s="7"/>
      <c r="AB894" s="7"/>
    </row>
    <row r="895" spans="12:28" ht="13.05" x14ac:dyDescent="0.3">
      <c r="L895" s="7"/>
      <c r="Y895" s="7"/>
      <c r="Z895" s="7"/>
      <c r="AA895" s="7"/>
      <c r="AB895" s="7"/>
    </row>
    <row r="896" spans="12:28" ht="13.05" x14ac:dyDescent="0.3">
      <c r="L896" s="7"/>
      <c r="Y896" s="7"/>
      <c r="Z896" s="7"/>
      <c r="AA896" s="7"/>
      <c r="AB896" s="7"/>
    </row>
    <row r="897" spans="12:28" ht="13.05" x14ac:dyDescent="0.3">
      <c r="L897" s="7"/>
      <c r="Y897" s="7"/>
      <c r="Z897" s="7"/>
      <c r="AA897" s="7"/>
      <c r="AB897" s="7"/>
    </row>
    <row r="898" spans="12:28" ht="13.05" x14ac:dyDescent="0.3">
      <c r="L898" s="7"/>
      <c r="Y898" s="7"/>
      <c r="Z898" s="7"/>
      <c r="AA898" s="7"/>
      <c r="AB898" s="7"/>
    </row>
    <row r="899" spans="12:28" ht="13.05" x14ac:dyDescent="0.3">
      <c r="L899" s="7"/>
      <c r="Y899" s="7"/>
      <c r="Z899" s="7"/>
      <c r="AA899" s="7"/>
      <c r="AB899" s="7"/>
    </row>
    <row r="900" spans="12:28" ht="13.05" x14ac:dyDescent="0.3">
      <c r="L900" s="7"/>
      <c r="Y900" s="7"/>
      <c r="Z900" s="7"/>
      <c r="AA900" s="7"/>
      <c r="AB900" s="7"/>
    </row>
    <row r="901" spans="12:28" ht="13.05" x14ac:dyDescent="0.3">
      <c r="L901" s="7"/>
      <c r="Y901" s="7"/>
      <c r="Z901" s="7"/>
      <c r="AA901" s="7"/>
      <c r="AB901" s="7"/>
    </row>
    <row r="902" spans="12:28" ht="13.05" x14ac:dyDescent="0.3">
      <c r="L902" s="7"/>
      <c r="Y902" s="7"/>
      <c r="Z902" s="7"/>
      <c r="AA902" s="7"/>
      <c r="AB902" s="7"/>
    </row>
    <row r="903" spans="12:28" ht="13.05" x14ac:dyDescent="0.3">
      <c r="L903" s="7"/>
      <c r="Y903" s="7"/>
      <c r="Z903" s="7"/>
      <c r="AA903" s="7"/>
      <c r="AB903" s="7"/>
    </row>
    <row r="904" spans="12:28" ht="13.05" x14ac:dyDescent="0.3">
      <c r="L904" s="7"/>
      <c r="Y904" s="7"/>
      <c r="Z904" s="7"/>
      <c r="AA904" s="7"/>
      <c r="AB904" s="7"/>
    </row>
    <row r="905" spans="12:28" ht="13.05" x14ac:dyDescent="0.3">
      <c r="L905" s="7"/>
      <c r="Y905" s="7"/>
      <c r="Z905" s="7"/>
      <c r="AA905" s="7"/>
      <c r="AB905" s="7"/>
    </row>
    <row r="906" spans="12:28" ht="13.05" x14ac:dyDescent="0.3">
      <c r="L906" s="7"/>
      <c r="Y906" s="7"/>
      <c r="Z906" s="7"/>
      <c r="AA906" s="7"/>
      <c r="AB906" s="7"/>
    </row>
    <row r="907" spans="12:28" ht="13.05" x14ac:dyDescent="0.3">
      <c r="L907" s="7"/>
      <c r="Y907" s="7"/>
      <c r="Z907" s="7"/>
      <c r="AA907" s="7"/>
      <c r="AB907" s="7"/>
    </row>
    <row r="908" spans="12:28" ht="13.05" x14ac:dyDescent="0.3">
      <c r="L908" s="7"/>
      <c r="Y908" s="7"/>
      <c r="Z908" s="7"/>
      <c r="AA908" s="7"/>
      <c r="AB908" s="7"/>
    </row>
    <row r="909" spans="12:28" ht="13.05" x14ac:dyDescent="0.3">
      <c r="L909" s="7"/>
      <c r="Y909" s="7"/>
      <c r="Z909" s="7"/>
      <c r="AA909" s="7"/>
      <c r="AB909" s="7"/>
    </row>
    <row r="910" spans="12:28" ht="13.05" x14ac:dyDescent="0.3">
      <c r="L910" s="7"/>
      <c r="Y910" s="7"/>
      <c r="Z910" s="7"/>
      <c r="AA910" s="7"/>
      <c r="AB910" s="7"/>
    </row>
    <row r="911" spans="12:28" ht="13.05" x14ac:dyDescent="0.3">
      <c r="L911" s="7"/>
      <c r="Y911" s="7"/>
      <c r="Z911" s="7"/>
      <c r="AA911" s="7"/>
      <c r="AB911" s="7"/>
    </row>
    <row r="912" spans="12:28" ht="13.05" x14ac:dyDescent="0.3">
      <c r="L912" s="7"/>
      <c r="Y912" s="7"/>
      <c r="Z912" s="7"/>
      <c r="AA912" s="7"/>
      <c r="AB912" s="7"/>
    </row>
    <row r="913" spans="12:28" ht="13.05" x14ac:dyDescent="0.3">
      <c r="L913" s="7"/>
      <c r="Y913" s="7"/>
      <c r="Z913" s="7"/>
      <c r="AA913" s="7"/>
      <c r="AB913" s="7"/>
    </row>
    <row r="914" spans="12:28" ht="13.05" x14ac:dyDescent="0.3">
      <c r="L914" s="7"/>
      <c r="Y914" s="7"/>
      <c r="Z914" s="7"/>
      <c r="AA914" s="7"/>
      <c r="AB914" s="7"/>
    </row>
    <row r="915" spans="12:28" ht="13.05" x14ac:dyDescent="0.3">
      <c r="L915" s="7"/>
      <c r="Y915" s="7"/>
      <c r="Z915" s="7"/>
      <c r="AA915" s="7"/>
      <c r="AB915" s="7"/>
    </row>
    <row r="916" spans="12:28" ht="13.05" x14ac:dyDescent="0.3">
      <c r="L916" s="7"/>
      <c r="Y916" s="7"/>
      <c r="Z916" s="7"/>
      <c r="AA916" s="7"/>
      <c r="AB916" s="7"/>
    </row>
    <row r="917" spans="12:28" ht="13.05" x14ac:dyDescent="0.3">
      <c r="L917" s="7"/>
      <c r="Y917" s="7"/>
      <c r="Z917" s="7"/>
      <c r="AA917" s="7"/>
      <c r="AB917" s="7"/>
    </row>
    <row r="918" spans="12:28" ht="13.05" x14ac:dyDescent="0.3">
      <c r="L918" s="7"/>
      <c r="Y918" s="7"/>
      <c r="Z918" s="7"/>
      <c r="AA918" s="7"/>
      <c r="AB918" s="7"/>
    </row>
    <row r="919" spans="12:28" ht="13.05" x14ac:dyDescent="0.3">
      <c r="L919" s="7"/>
      <c r="Y919" s="7"/>
      <c r="Z919" s="7"/>
      <c r="AA919" s="7"/>
      <c r="AB919" s="7"/>
    </row>
    <row r="920" spans="12:28" ht="13.05" x14ac:dyDescent="0.3">
      <c r="L920" s="7"/>
      <c r="Y920" s="7"/>
      <c r="Z920" s="7"/>
      <c r="AA920" s="7"/>
      <c r="AB920" s="7"/>
    </row>
    <row r="921" spans="12:28" ht="13.05" x14ac:dyDescent="0.3">
      <c r="L921" s="7"/>
      <c r="Y921" s="7"/>
      <c r="Z921" s="7"/>
      <c r="AA921" s="7"/>
      <c r="AB921" s="7"/>
    </row>
    <row r="922" spans="12:28" ht="13.05" x14ac:dyDescent="0.3">
      <c r="L922" s="7"/>
      <c r="Y922" s="7"/>
      <c r="Z922" s="7"/>
      <c r="AA922" s="7"/>
      <c r="AB922" s="7"/>
    </row>
    <row r="923" spans="12:28" ht="13.05" x14ac:dyDescent="0.3">
      <c r="L923" s="7"/>
      <c r="Y923" s="7"/>
      <c r="Z923" s="7"/>
      <c r="AA923" s="7"/>
      <c r="AB923" s="7"/>
    </row>
    <row r="924" spans="12:28" ht="13.05" x14ac:dyDescent="0.3">
      <c r="L924" s="7"/>
      <c r="Y924" s="7"/>
      <c r="Z924" s="7"/>
      <c r="AA924" s="7"/>
      <c r="AB924" s="7"/>
    </row>
    <row r="925" spans="12:28" ht="13.05" x14ac:dyDescent="0.3">
      <c r="L925" s="7"/>
      <c r="Y925" s="7"/>
      <c r="Z925" s="7"/>
      <c r="AA925" s="7"/>
      <c r="AB925" s="7"/>
    </row>
    <row r="926" spans="12:28" ht="13.05" x14ac:dyDescent="0.3">
      <c r="L926" s="7"/>
      <c r="Y926" s="7"/>
      <c r="Z926" s="7"/>
      <c r="AA926" s="7"/>
      <c r="AB926" s="7"/>
    </row>
    <row r="927" spans="12:28" ht="13.05" x14ac:dyDescent="0.3">
      <c r="L927" s="7"/>
      <c r="Y927" s="7"/>
      <c r="Z927" s="7"/>
      <c r="AA927" s="7"/>
      <c r="AB927" s="7"/>
    </row>
    <row r="928" spans="12:28" ht="13.05" x14ac:dyDescent="0.3">
      <c r="L928" s="7"/>
      <c r="Y928" s="7"/>
      <c r="Z928" s="7"/>
      <c r="AA928" s="7"/>
      <c r="AB928" s="7"/>
    </row>
    <row r="929" spans="12:28" ht="13.05" x14ac:dyDescent="0.3">
      <c r="L929" s="7"/>
      <c r="Y929" s="7"/>
      <c r="Z929" s="7"/>
      <c r="AA929" s="7"/>
      <c r="AB929" s="7"/>
    </row>
    <row r="930" spans="12:28" ht="13.05" x14ac:dyDescent="0.3">
      <c r="L930" s="7"/>
      <c r="Y930" s="7"/>
      <c r="Z930" s="7"/>
      <c r="AA930" s="7"/>
      <c r="AB930" s="7"/>
    </row>
    <row r="931" spans="12:28" ht="13.05" x14ac:dyDescent="0.3">
      <c r="L931" s="7"/>
      <c r="Y931" s="7"/>
      <c r="Z931" s="7"/>
      <c r="AA931" s="7"/>
      <c r="AB931" s="7"/>
    </row>
    <row r="932" spans="12:28" ht="13.05" x14ac:dyDescent="0.3">
      <c r="L932" s="7"/>
      <c r="Y932" s="7"/>
      <c r="Z932" s="7"/>
      <c r="AA932" s="7"/>
      <c r="AB932" s="7"/>
    </row>
    <row r="933" spans="12:28" ht="13.05" x14ac:dyDescent="0.3">
      <c r="L933" s="7"/>
      <c r="Y933" s="7"/>
      <c r="Z933" s="7"/>
      <c r="AA933" s="7"/>
      <c r="AB933" s="7"/>
    </row>
    <row r="934" spans="12:28" ht="13.05" x14ac:dyDescent="0.3">
      <c r="L934" s="7"/>
      <c r="Y934" s="7"/>
      <c r="Z934" s="7"/>
      <c r="AA934" s="7"/>
      <c r="AB934" s="7"/>
    </row>
    <row r="935" spans="12:28" ht="13.05" x14ac:dyDescent="0.3">
      <c r="L935" s="7"/>
      <c r="Y935" s="7"/>
      <c r="Z935" s="7"/>
      <c r="AA935" s="7"/>
      <c r="AB935" s="7"/>
    </row>
    <row r="936" spans="12:28" ht="13.05" x14ac:dyDescent="0.3">
      <c r="L936" s="7"/>
      <c r="Y936" s="7"/>
      <c r="Z936" s="7"/>
      <c r="AA936" s="7"/>
      <c r="AB936" s="7"/>
    </row>
    <row r="937" spans="12:28" ht="13.05" x14ac:dyDescent="0.3">
      <c r="L937" s="7"/>
      <c r="Y937" s="7"/>
      <c r="Z937" s="7"/>
      <c r="AA937" s="7"/>
      <c r="AB937" s="7"/>
    </row>
    <row r="938" spans="12:28" ht="13.05" x14ac:dyDescent="0.3">
      <c r="L938" s="7"/>
      <c r="Y938" s="7"/>
      <c r="Z938" s="7"/>
      <c r="AA938" s="7"/>
      <c r="AB938" s="7"/>
    </row>
    <row r="939" spans="12:28" ht="13.05" x14ac:dyDescent="0.3">
      <c r="L939" s="7"/>
      <c r="Y939" s="7"/>
      <c r="Z939" s="7"/>
      <c r="AA939" s="7"/>
      <c r="AB939" s="7"/>
    </row>
    <row r="940" spans="12:28" ht="13.05" x14ac:dyDescent="0.3">
      <c r="L940" s="7"/>
      <c r="Y940" s="7"/>
      <c r="Z940" s="7"/>
      <c r="AA940" s="7"/>
      <c r="AB940" s="7"/>
    </row>
    <row r="941" spans="12:28" ht="13.05" x14ac:dyDescent="0.3">
      <c r="L941" s="7"/>
      <c r="Y941" s="7"/>
      <c r="Z941" s="7"/>
      <c r="AA941" s="7"/>
      <c r="AB941" s="7"/>
    </row>
    <row r="942" spans="12:28" ht="13.05" x14ac:dyDescent="0.3">
      <c r="L942" s="7"/>
      <c r="Y942" s="7"/>
      <c r="Z942" s="7"/>
      <c r="AA942" s="7"/>
      <c r="AB942" s="7"/>
    </row>
    <row r="943" spans="12:28" ht="13.05" x14ac:dyDescent="0.3">
      <c r="L943" s="7"/>
      <c r="Y943" s="7"/>
      <c r="Z943" s="7"/>
      <c r="AA943" s="7"/>
      <c r="AB943" s="7"/>
    </row>
    <row r="944" spans="12:28" ht="13.05" x14ac:dyDescent="0.3">
      <c r="L944" s="7"/>
      <c r="Y944" s="7"/>
      <c r="Z944" s="7"/>
      <c r="AA944" s="7"/>
      <c r="AB944" s="7"/>
    </row>
    <row r="945" spans="12:28" ht="13.05" x14ac:dyDescent="0.3">
      <c r="L945" s="7"/>
      <c r="Y945" s="7"/>
      <c r="Z945" s="7"/>
      <c r="AA945" s="7"/>
      <c r="AB945" s="7"/>
    </row>
    <row r="946" spans="12:28" ht="13.05" x14ac:dyDescent="0.3">
      <c r="L946" s="7"/>
      <c r="Y946" s="7"/>
      <c r="Z946" s="7"/>
      <c r="AA946" s="7"/>
      <c r="AB946" s="7"/>
    </row>
    <row r="947" spans="12:28" ht="13.05" x14ac:dyDescent="0.3">
      <c r="L947" s="7"/>
      <c r="Y947" s="7"/>
      <c r="Z947" s="7"/>
      <c r="AA947" s="7"/>
      <c r="AB947" s="7"/>
    </row>
    <row r="948" spans="12:28" ht="13.05" x14ac:dyDescent="0.3">
      <c r="L948" s="7"/>
      <c r="Y948" s="7"/>
      <c r="Z948" s="7"/>
      <c r="AA948" s="7"/>
      <c r="AB948" s="7"/>
    </row>
    <row r="949" spans="12:28" ht="13.05" x14ac:dyDescent="0.3">
      <c r="L949" s="7"/>
      <c r="Y949" s="7"/>
      <c r="Z949" s="7"/>
      <c r="AA949" s="7"/>
      <c r="AB949" s="7"/>
    </row>
    <row r="950" spans="12:28" ht="13.05" x14ac:dyDescent="0.3">
      <c r="L950" s="7"/>
      <c r="Y950" s="7"/>
      <c r="Z950" s="7"/>
      <c r="AA950" s="7"/>
      <c r="AB950" s="7"/>
    </row>
    <row r="951" spans="12:28" ht="13.05" x14ac:dyDescent="0.3">
      <c r="L951" s="7"/>
      <c r="Y951" s="7"/>
      <c r="Z951" s="7"/>
      <c r="AA951" s="7"/>
      <c r="AB951" s="7"/>
    </row>
    <row r="952" spans="12:28" ht="13.05" x14ac:dyDescent="0.3">
      <c r="L952" s="7"/>
      <c r="Y952" s="7"/>
      <c r="Z952" s="7"/>
      <c r="AA952" s="7"/>
      <c r="AB952" s="7"/>
    </row>
    <row r="953" spans="12:28" ht="13.05" x14ac:dyDescent="0.3">
      <c r="L953" s="7"/>
      <c r="Y953" s="7"/>
      <c r="Z953" s="7"/>
      <c r="AA953" s="7"/>
      <c r="AB953" s="7"/>
    </row>
    <row r="954" spans="12:28" ht="13.05" x14ac:dyDescent="0.3">
      <c r="L954" s="7"/>
      <c r="Y954" s="7"/>
      <c r="Z954" s="7"/>
      <c r="AA954" s="7"/>
      <c r="AB954" s="7"/>
    </row>
    <row r="955" spans="12:28" ht="13.05" x14ac:dyDescent="0.3">
      <c r="L955" s="7"/>
      <c r="Y955" s="7"/>
      <c r="Z955" s="7"/>
      <c r="AA955" s="7"/>
      <c r="AB955" s="7"/>
    </row>
    <row r="956" spans="12:28" ht="13.05" x14ac:dyDescent="0.3">
      <c r="L956" s="7"/>
      <c r="Y956" s="7"/>
      <c r="Z956" s="7"/>
      <c r="AA956" s="7"/>
      <c r="AB956" s="7"/>
    </row>
    <row r="957" spans="12:28" ht="13.05" x14ac:dyDescent="0.3">
      <c r="L957" s="7"/>
      <c r="Y957" s="7"/>
      <c r="Z957" s="7"/>
      <c r="AA957" s="7"/>
      <c r="AB957" s="7"/>
    </row>
    <row r="958" spans="12:28" ht="13.05" x14ac:dyDescent="0.3">
      <c r="L958" s="7"/>
      <c r="Y958" s="7"/>
      <c r="Z958" s="7"/>
      <c r="AA958" s="7"/>
      <c r="AB958" s="7"/>
    </row>
    <row r="959" spans="12:28" ht="13.05" x14ac:dyDescent="0.3">
      <c r="L959" s="7"/>
      <c r="Y959" s="7"/>
      <c r="Z959" s="7"/>
      <c r="AA959" s="7"/>
      <c r="AB959" s="7"/>
    </row>
    <row r="960" spans="12:28" ht="13.05" x14ac:dyDescent="0.3">
      <c r="L960" s="7"/>
      <c r="Y960" s="7"/>
      <c r="Z960" s="7"/>
      <c r="AA960" s="7"/>
      <c r="AB960" s="7"/>
    </row>
    <row r="961" spans="12:28" ht="13.05" x14ac:dyDescent="0.3">
      <c r="L961" s="7"/>
      <c r="Y961" s="7"/>
      <c r="Z961" s="7"/>
      <c r="AA961" s="7"/>
      <c r="AB961" s="7"/>
    </row>
    <row r="962" spans="12:28" ht="13.05" x14ac:dyDescent="0.3">
      <c r="L962" s="7"/>
      <c r="Y962" s="7"/>
      <c r="Z962" s="7"/>
      <c r="AA962" s="7"/>
      <c r="AB962" s="7"/>
    </row>
    <row r="963" spans="12:28" ht="13.05" x14ac:dyDescent="0.3">
      <c r="L963" s="7"/>
      <c r="Y963" s="7"/>
      <c r="Z963" s="7"/>
      <c r="AA963" s="7"/>
      <c r="AB963" s="7"/>
    </row>
    <row r="964" spans="12:28" ht="13.05" x14ac:dyDescent="0.3">
      <c r="L964" s="7"/>
      <c r="Y964" s="7"/>
      <c r="Z964" s="7"/>
      <c r="AA964" s="7"/>
      <c r="AB964" s="7"/>
    </row>
    <row r="965" spans="12:28" ht="13.05" x14ac:dyDescent="0.3">
      <c r="L965" s="7"/>
      <c r="Y965" s="7"/>
      <c r="Z965" s="7"/>
      <c r="AA965" s="7"/>
      <c r="AB965" s="7"/>
    </row>
    <row r="966" spans="12:28" ht="13.05" x14ac:dyDescent="0.3">
      <c r="L966" s="7"/>
      <c r="Y966" s="7"/>
      <c r="Z966" s="7"/>
      <c r="AA966" s="7"/>
      <c r="AB966" s="7"/>
    </row>
    <row r="967" spans="12:28" ht="13.05" x14ac:dyDescent="0.3">
      <c r="L967" s="7"/>
      <c r="Y967" s="7"/>
      <c r="Z967" s="7"/>
      <c r="AA967" s="7"/>
      <c r="AB967" s="7"/>
    </row>
    <row r="968" spans="12:28" ht="13.05" x14ac:dyDescent="0.3">
      <c r="L968" s="7"/>
      <c r="Y968" s="7"/>
      <c r="Z968" s="7"/>
      <c r="AA968" s="7"/>
      <c r="AB968" s="7"/>
    </row>
    <row r="969" spans="12:28" ht="13.05" x14ac:dyDescent="0.3">
      <c r="L969" s="7"/>
      <c r="Y969" s="7"/>
      <c r="Z969" s="7"/>
      <c r="AA969" s="7"/>
      <c r="AB969" s="7"/>
    </row>
    <row r="970" spans="12:28" ht="13.05" x14ac:dyDescent="0.3">
      <c r="L970" s="7"/>
      <c r="Y970" s="7"/>
      <c r="Z970" s="7"/>
      <c r="AA970" s="7"/>
      <c r="AB970" s="7"/>
    </row>
    <row r="971" spans="12:28" ht="13.05" x14ac:dyDescent="0.3">
      <c r="L971" s="7"/>
      <c r="Y971" s="7"/>
      <c r="Z971" s="7"/>
      <c r="AA971" s="7"/>
      <c r="AB971" s="7"/>
    </row>
    <row r="972" spans="12:28" ht="13.05" x14ac:dyDescent="0.3">
      <c r="L972" s="7"/>
      <c r="Y972" s="7"/>
      <c r="Z972" s="7"/>
      <c r="AA972" s="7"/>
      <c r="AB972" s="7"/>
    </row>
    <row r="973" spans="12:28" ht="13.05" x14ac:dyDescent="0.3">
      <c r="L973" s="7"/>
      <c r="Y973" s="7"/>
      <c r="Z973" s="7"/>
      <c r="AA973" s="7"/>
      <c r="AB973" s="7"/>
    </row>
    <row r="974" spans="12:28" ht="13.05" x14ac:dyDescent="0.3">
      <c r="L974" s="7"/>
      <c r="Y974" s="7"/>
      <c r="Z974" s="7"/>
      <c r="AA974" s="7"/>
      <c r="AB974" s="7"/>
    </row>
    <row r="975" spans="12:28" ht="13.05" x14ac:dyDescent="0.3">
      <c r="L975" s="7"/>
      <c r="Y975" s="7"/>
      <c r="Z975" s="7"/>
      <c r="AA975" s="7"/>
      <c r="AB975" s="7"/>
    </row>
    <row r="976" spans="12:28" ht="13.05" x14ac:dyDescent="0.3">
      <c r="L976" s="7"/>
      <c r="Y976" s="7"/>
      <c r="Z976" s="7"/>
      <c r="AA976" s="7"/>
      <c r="AB976" s="7"/>
    </row>
    <row r="977" spans="12:28" ht="13.05" x14ac:dyDescent="0.3">
      <c r="L977" s="7"/>
      <c r="Y977" s="7"/>
      <c r="Z977" s="7"/>
      <c r="AA977" s="7"/>
      <c r="AB977" s="7"/>
    </row>
    <row r="978" spans="12:28" ht="13.05" x14ac:dyDescent="0.3">
      <c r="L978" s="7"/>
      <c r="Y978" s="7"/>
      <c r="Z978" s="7"/>
      <c r="AA978" s="7"/>
      <c r="AB978" s="7"/>
    </row>
    <row r="979" spans="12:28" ht="13.05" x14ac:dyDescent="0.3">
      <c r="L979" s="7"/>
      <c r="Y979" s="7"/>
      <c r="Z979" s="7"/>
      <c r="AA979" s="7"/>
      <c r="AB979" s="7"/>
    </row>
    <row r="980" spans="12:28" ht="13.05" x14ac:dyDescent="0.3">
      <c r="L980" s="7"/>
      <c r="Y980" s="7"/>
      <c r="Z980" s="7"/>
      <c r="AA980" s="7"/>
      <c r="AB980" s="7"/>
    </row>
    <row r="981" spans="12:28" ht="13.05" x14ac:dyDescent="0.3">
      <c r="L981" s="7"/>
      <c r="Y981" s="7"/>
      <c r="Z981" s="7"/>
      <c r="AA981" s="7"/>
      <c r="AB981" s="7"/>
    </row>
    <row r="982" spans="12:28" ht="13.05" x14ac:dyDescent="0.3">
      <c r="L982" s="7"/>
      <c r="Y982" s="7"/>
      <c r="Z982" s="7"/>
      <c r="AA982" s="7"/>
      <c r="AB982" s="7"/>
    </row>
    <row r="983" spans="12:28" ht="13.05" x14ac:dyDescent="0.3">
      <c r="L983" s="7"/>
      <c r="Y983" s="7"/>
      <c r="Z983" s="7"/>
      <c r="AA983" s="7"/>
      <c r="AB983" s="7"/>
    </row>
    <row r="984" spans="12:28" ht="13.05" x14ac:dyDescent="0.3">
      <c r="L984" s="7"/>
      <c r="Y984" s="7"/>
      <c r="Z984" s="7"/>
      <c r="AA984" s="7"/>
      <c r="AB984" s="7"/>
    </row>
    <row r="985" spans="12:28" ht="13.05" x14ac:dyDescent="0.3">
      <c r="L985" s="7"/>
      <c r="Y985" s="7"/>
      <c r="Z985" s="7"/>
      <c r="AA985" s="7"/>
      <c r="AB985" s="7"/>
    </row>
    <row r="986" spans="12:28" ht="13.05" x14ac:dyDescent="0.3">
      <c r="L986" s="7"/>
      <c r="Y986" s="7"/>
      <c r="Z986" s="7"/>
      <c r="AA986" s="7"/>
      <c r="AB986" s="7"/>
    </row>
    <row r="987" spans="12:28" ht="13.05" x14ac:dyDescent="0.3">
      <c r="L987" s="7"/>
      <c r="Y987" s="7"/>
      <c r="Z987" s="7"/>
      <c r="AA987" s="7"/>
      <c r="AB987" s="7"/>
    </row>
    <row r="988" spans="12:28" ht="13.05" x14ac:dyDescent="0.3">
      <c r="L988" s="7"/>
      <c r="Y988" s="7"/>
      <c r="Z988" s="7"/>
      <c r="AA988" s="7"/>
      <c r="AB988" s="7"/>
    </row>
    <row r="989" spans="12:28" ht="13.05" x14ac:dyDescent="0.3">
      <c r="L989" s="7"/>
      <c r="Y989" s="7"/>
      <c r="Z989" s="7"/>
      <c r="AA989" s="7"/>
      <c r="AB989" s="7"/>
    </row>
    <row r="990" spans="12:28" ht="13.05" x14ac:dyDescent="0.3">
      <c r="L990" s="7"/>
      <c r="Y990" s="7"/>
      <c r="Z990" s="7"/>
      <c r="AA990" s="7"/>
      <c r="AB990" s="7"/>
    </row>
    <row r="991" spans="12:28" ht="13.05" x14ac:dyDescent="0.3">
      <c r="L991" s="7"/>
      <c r="Y991" s="7"/>
      <c r="Z991" s="7"/>
      <c r="AA991" s="7"/>
      <c r="AB991" s="7"/>
    </row>
    <row r="992" spans="12:28" ht="13.05" x14ac:dyDescent="0.3">
      <c r="L992" s="7"/>
      <c r="Y992" s="7"/>
      <c r="Z992" s="7"/>
      <c r="AA992" s="7"/>
      <c r="AB992" s="7"/>
    </row>
    <row r="993" spans="12:28" ht="13.05" x14ac:dyDescent="0.3">
      <c r="L993" s="7"/>
      <c r="Y993" s="7"/>
      <c r="Z993" s="7"/>
      <c r="AA993" s="7"/>
      <c r="AB993" s="7"/>
    </row>
    <row r="994" spans="12:28" ht="13.05" x14ac:dyDescent="0.3">
      <c r="L994" s="7"/>
      <c r="Y994" s="7"/>
      <c r="Z994" s="7"/>
      <c r="AA994" s="7"/>
      <c r="AB994" s="7"/>
    </row>
    <row r="995" spans="12:28" ht="13.05" x14ac:dyDescent="0.3">
      <c r="L995" s="7"/>
      <c r="Y995" s="7"/>
      <c r="Z995" s="7"/>
      <c r="AA995" s="7"/>
      <c r="AB995" s="7"/>
    </row>
    <row r="996" spans="12:28" ht="13.05" x14ac:dyDescent="0.3">
      <c r="L996" s="7"/>
      <c r="Y996" s="7"/>
      <c r="Z996" s="7"/>
      <c r="AA996" s="7"/>
      <c r="AB996" s="7"/>
    </row>
    <row r="997" spans="12:28" ht="13.05" x14ac:dyDescent="0.3">
      <c r="L997" s="7"/>
      <c r="Y997" s="7"/>
      <c r="Z997" s="7"/>
      <c r="AA997" s="7"/>
      <c r="AB997" s="7"/>
    </row>
    <row r="998" spans="12:28" ht="13.05" x14ac:dyDescent="0.3">
      <c r="L998" s="7"/>
      <c r="Y998" s="7"/>
      <c r="Z998" s="7"/>
      <c r="AA998" s="7"/>
      <c r="AB998" s="7"/>
    </row>
    <row r="999" spans="12:28" ht="13.05" x14ac:dyDescent="0.3">
      <c r="L999" s="7"/>
      <c r="Y999" s="7"/>
      <c r="Z999" s="7"/>
      <c r="AA999" s="7"/>
      <c r="AB999" s="7"/>
    </row>
    <row r="1000" spans="12:28" ht="13.05" x14ac:dyDescent="0.3">
      <c r="L1000" s="7"/>
      <c r="Y1000" s="7"/>
      <c r="Z1000" s="7"/>
      <c r="AA1000" s="7"/>
      <c r="AB1000" s="7"/>
    </row>
    <row r="1001" spans="12:28" ht="13.05" x14ac:dyDescent="0.3">
      <c r="L1001" s="7"/>
      <c r="Y1001" s="7"/>
      <c r="Z1001" s="7"/>
      <c r="AA1001" s="7"/>
      <c r="AB1001" s="7"/>
    </row>
    <row r="1002" spans="12:28" ht="13.05" x14ac:dyDescent="0.3">
      <c r="L1002" s="7"/>
      <c r="Y1002" s="7"/>
      <c r="Z1002" s="7"/>
      <c r="AA1002" s="7"/>
      <c r="AB1002" s="7"/>
    </row>
    <row r="1003" spans="12:28" ht="13.05" x14ac:dyDescent="0.3">
      <c r="L1003" s="7"/>
      <c r="Y1003" s="7"/>
      <c r="Z1003" s="7"/>
      <c r="AA1003" s="7"/>
      <c r="AB1003" s="7"/>
    </row>
    <row r="1004" spans="12:28" ht="13.05" x14ac:dyDescent="0.3">
      <c r="L1004" s="7"/>
      <c r="Y1004" s="7"/>
      <c r="Z1004" s="7"/>
      <c r="AA1004" s="7"/>
      <c r="AB1004" s="7"/>
    </row>
    <row r="1005" spans="12:28" ht="13.05" x14ac:dyDescent="0.3">
      <c r="L1005" s="7"/>
      <c r="Y1005" s="7"/>
      <c r="Z1005" s="7"/>
      <c r="AA1005" s="7"/>
      <c r="AB1005" s="7"/>
    </row>
    <row r="1006" spans="12:28" ht="13.05" x14ac:dyDescent="0.3">
      <c r="L1006" s="7"/>
      <c r="Y1006" s="7"/>
      <c r="Z1006" s="7"/>
      <c r="AA1006" s="7"/>
      <c r="AB1006" s="7"/>
    </row>
    <row r="1007" spans="12:28" ht="13.05" x14ac:dyDescent="0.3">
      <c r="L1007" s="7"/>
      <c r="Y1007" s="7"/>
      <c r="Z1007" s="7"/>
      <c r="AA1007" s="7"/>
      <c r="AB1007" s="7"/>
    </row>
    <row r="1008" spans="12:28" ht="13.05" x14ac:dyDescent="0.3">
      <c r="L1008" s="7"/>
      <c r="Y1008" s="7"/>
      <c r="Z1008" s="7"/>
      <c r="AA1008" s="7"/>
      <c r="AB1008" s="7"/>
    </row>
    <row r="1009" spans="12:28" ht="13.05" x14ac:dyDescent="0.3">
      <c r="L1009" s="7"/>
      <c r="Y1009" s="7"/>
      <c r="Z1009" s="7"/>
      <c r="AA1009" s="7"/>
      <c r="AB1009" s="7"/>
    </row>
    <row r="1010" spans="12:28" ht="13.05" x14ac:dyDescent="0.3">
      <c r="L1010" s="7"/>
      <c r="Y1010" s="7"/>
      <c r="Z1010" s="7"/>
      <c r="AA1010" s="7"/>
      <c r="AB1010" s="7"/>
    </row>
    <row r="1011" spans="12:28" ht="13.05" x14ac:dyDescent="0.3">
      <c r="L1011" s="7"/>
      <c r="Y1011" s="7"/>
      <c r="Z1011" s="7"/>
      <c r="AA1011" s="7"/>
      <c r="AB1011" s="7"/>
    </row>
    <row r="1012" spans="12:28" ht="13.05" x14ac:dyDescent="0.3">
      <c r="L1012" s="7"/>
      <c r="Y1012" s="7"/>
      <c r="Z1012" s="7"/>
      <c r="AA1012" s="7"/>
      <c r="AB1012" s="7"/>
    </row>
    <row r="1013" spans="12:28" ht="13.05" x14ac:dyDescent="0.3">
      <c r="L1013" s="7"/>
      <c r="Y1013" s="7"/>
      <c r="Z1013" s="7"/>
      <c r="AA1013" s="7"/>
      <c r="AB1013" s="7"/>
    </row>
    <row r="1014" spans="12:28" ht="13.05" x14ac:dyDescent="0.3">
      <c r="L1014" s="7"/>
      <c r="Y1014" s="7"/>
      <c r="Z1014" s="7"/>
      <c r="AA1014" s="7"/>
      <c r="AB1014" s="7"/>
    </row>
    <row r="1015" spans="12:28" ht="13.05" x14ac:dyDescent="0.3">
      <c r="L1015" s="7"/>
      <c r="Y1015" s="7"/>
      <c r="Z1015" s="7"/>
      <c r="AA1015" s="7"/>
      <c r="AB1015" s="7"/>
    </row>
    <row r="1016" spans="12:28" ht="13.05" x14ac:dyDescent="0.3">
      <c r="L1016" s="7"/>
      <c r="Y1016" s="7"/>
      <c r="Z1016" s="7"/>
      <c r="AA1016" s="7"/>
      <c r="AB1016" s="7"/>
    </row>
    <row r="1017" spans="12:28" ht="13.05" x14ac:dyDescent="0.3">
      <c r="L1017" s="7"/>
      <c r="Y1017" s="7"/>
      <c r="Z1017" s="7"/>
      <c r="AA1017" s="7"/>
      <c r="AB1017" s="7"/>
    </row>
    <row r="1018" spans="12:28" ht="13.05" x14ac:dyDescent="0.3">
      <c r="L1018" s="7"/>
      <c r="Y1018" s="7"/>
      <c r="Z1018" s="7"/>
      <c r="AA1018" s="7"/>
      <c r="AB1018" s="7"/>
    </row>
    <row r="1019" spans="12:28" ht="13.05" x14ac:dyDescent="0.3">
      <c r="L1019" s="7"/>
      <c r="Y1019" s="7"/>
      <c r="Z1019" s="7"/>
      <c r="AA1019" s="7"/>
      <c r="AB1019" s="7"/>
    </row>
    <row r="1020" spans="12:28" ht="13.05" x14ac:dyDescent="0.3">
      <c r="L1020" s="7"/>
      <c r="Y1020" s="7"/>
      <c r="Z1020" s="7"/>
      <c r="AA1020" s="7"/>
      <c r="AB1020" s="7"/>
    </row>
    <row r="1021" spans="12:28" ht="13.05" x14ac:dyDescent="0.3">
      <c r="L1021" s="7"/>
      <c r="Y1021" s="7"/>
      <c r="Z1021" s="7"/>
      <c r="AA1021" s="7"/>
      <c r="AB1021" s="7"/>
    </row>
    <row r="1022" spans="12:28" ht="13.05" x14ac:dyDescent="0.3">
      <c r="L1022" s="7"/>
      <c r="Y1022" s="7"/>
      <c r="Z1022" s="7"/>
      <c r="AA1022" s="7"/>
      <c r="AB1022" s="7"/>
    </row>
    <row r="1023" spans="12:28" ht="13.05" x14ac:dyDescent="0.3">
      <c r="L1023" s="7"/>
      <c r="Y1023" s="7"/>
      <c r="Z1023" s="7"/>
      <c r="AA1023" s="7"/>
      <c r="AB1023" s="7"/>
    </row>
    <row r="1024" spans="12:28" ht="13.05" x14ac:dyDescent="0.3">
      <c r="L1024" s="7"/>
      <c r="Y1024" s="7"/>
      <c r="Z1024" s="7"/>
      <c r="AA1024" s="7"/>
      <c r="AB1024" s="7"/>
    </row>
    <row r="1025" spans="12:28" ht="13.05" x14ac:dyDescent="0.3">
      <c r="L1025" s="7"/>
      <c r="Y1025" s="7"/>
      <c r="Z1025" s="7"/>
      <c r="AA1025" s="7"/>
      <c r="AB1025" s="7"/>
    </row>
    <row r="1026" spans="12:28" ht="13.05" x14ac:dyDescent="0.3">
      <c r="L1026" s="7"/>
      <c r="Y1026" s="7"/>
      <c r="Z1026" s="7"/>
      <c r="AA1026" s="7"/>
      <c r="AB1026" s="7"/>
    </row>
    <row r="1027" spans="12:28" ht="13.05" x14ac:dyDescent="0.3">
      <c r="L1027" s="7"/>
      <c r="Y1027" s="7"/>
      <c r="Z1027" s="7"/>
      <c r="AA1027" s="7"/>
      <c r="AB1027" s="7"/>
    </row>
    <row r="1028" spans="12:28" ht="13.05" x14ac:dyDescent="0.3">
      <c r="L1028" s="7"/>
      <c r="Y1028" s="7"/>
      <c r="Z1028" s="7"/>
      <c r="AA1028" s="7"/>
      <c r="AB1028" s="7"/>
    </row>
    <row r="1029" spans="12:28" ht="13.05" x14ac:dyDescent="0.3">
      <c r="L1029" s="7"/>
      <c r="Y1029" s="7"/>
      <c r="Z1029" s="7"/>
      <c r="AA1029" s="7"/>
      <c r="AB1029" s="7"/>
    </row>
    <row r="1030" spans="12:28" ht="13.05" x14ac:dyDescent="0.3">
      <c r="L1030" s="7"/>
      <c r="Y1030" s="7"/>
      <c r="Z1030" s="7"/>
      <c r="AA1030" s="7"/>
      <c r="AB1030" s="7"/>
    </row>
    <row r="1031" spans="12:28" ht="13.05" x14ac:dyDescent="0.3">
      <c r="L1031" s="7"/>
      <c r="Y1031" s="7"/>
      <c r="Z1031" s="7"/>
      <c r="AA1031" s="7"/>
      <c r="AB1031" s="7"/>
    </row>
    <row r="1032" spans="12:28" ht="13.05" x14ac:dyDescent="0.3">
      <c r="L1032" s="7"/>
      <c r="Y1032" s="7"/>
      <c r="Z1032" s="7"/>
      <c r="AA1032" s="7"/>
      <c r="AB1032" s="7"/>
    </row>
    <row r="1033" spans="12:28" ht="13.05" x14ac:dyDescent="0.3">
      <c r="L1033" s="7"/>
      <c r="Y1033" s="7"/>
      <c r="Z1033" s="7"/>
      <c r="AA1033" s="7"/>
      <c r="AB1033" s="7"/>
    </row>
    <row r="1034" spans="12:28" ht="13.05" x14ac:dyDescent="0.3">
      <c r="L1034" s="7"/>
      <c r="Y1034" s="7"/>
      <c r="Z1034" s="7"/>
      <c r="AA1034" s="7"/>
      <c r="AB1034" s="7"/>
    </row>
    <row r="1035" spans="12:28" ht="13.05" x14ac:dyDescent="0.3">
      <c r="L1035" s="7"/>
      <c r="Y1035" s="7"/>
      <c r="Z1035" s="7"/>
      <c r="AA1035" s="7"/>
      <c r="AB1035" s="7"/>
    </row>
    <row r="1036" spans="12:28" ht="13.05" x14ac:dyDescent="0.3">
      <c r="L1036" s="7"/>
      <c r="Y1036" s="7"/>
      <c r="Z1036" s="7"/>
      <c r="AA1036" s="7"/>
      <c r="AB1036" s="7"/>
    </row>
    <row r="1037" spans="12:28" ht="13.05" x14ac:dyDescent="0.3">
      <c r="L1037" s="7"/>
      <c r="Y1037" s="7"/>
      <c r="Z1037" s="7"/>
      <c r="AA1037" s="7"/>
      <c r="AB1037" s="7"/>
    </row>
    <row r="1038" spans="12:28" ht="13.05" x14ac:dyDescent="0.3">
      <c r="L1038" s="7"/>
      <c r="Y1038" s="7"/>
      <c r="Z1038" s="7"/>
      <c r="AA1038" s="7"/>
      <c r="AB1038" s="7"/>
    </row>
    <row r="1039" spans="12:28" ht="13.05" x14ac:dyDescent="0.3">
      <c r="L1039" s="7"/>
      <c r="Y1039" s="7"/>
      <c r="Z1039" s="7"/>
      <c r="AA1039" s="7"/>
      <c r="AB1039" s="7"/>
    </row>
    <row r="1040" spans="12:28" ht="13.05" x14ac:dyDescent="0.3">
      <c r="L1040" s="7"/>
      <c r="Y1040" s="7"/>
      <c r="Z1040" s="7"/>
      <c r="AA1040" s="7"/>
      <c r="AB1040" s="7"/>
    </row>
    <row r="1041" spans="12:28" ht="13.05" x14ac:dyDescent="0.3">
      <c r="L1041" s="7"/>
      <c r="Y1041" s="7"/>
      <c r="Z1041" s="7"/>
      <c r="AA1041" s="7"/>
      <c r="AB1041" s="7"/>
    </row>
    <row r="1042" spans="12:28" ht="13.05" x14ac:dyDescent="0.3">
      <c r="L1042" s="7"/>
      <c r="Y1042" s="7"/>
      <c r="Z1042" s="7"/>
      <c r="AA1042" s="7"/>
      <c r="AB1042" s="7"/>
    </row>
    <row r="1043" spans="12:28" ht="13.05" x14ac:dyDescent="0.3">
      <c r="L1043" s="7"/>
      <c r="Y1043" s="7"/>
      <c r="Z1043" s="7"/>
      <c r="AA1043" s="7"/>
      <c r="AB1043" s="7"/>
    </row>
    <row r="1044" spans="12:28" ht="13.05" x14ac:dyDescent="0.3">
      <c r="L1044" s="7"/>
      <c r="Y1044" s="7"/>
      <c r="Z1044" s="7"/>
      <c r="AA1044" s="7"/>
      <c r="AB1044" s="7"/>
    </row>
    <row r="1045" spans="12:28" ht="13.05" x14ac:dyDescent="0.3">
      <c r="L1045" s="7"/>
      <c r="Y1045" s="7"/>
      <c r="Z1045" s="7"/>
      <c r="AA1045" s="7"/>
      <c r="AB1045" s="7"/>
    </row>
    <row r="1046" spans="12:28" ht="13.05" x14ac:dyDescent="0.3">
      <c r="L1046" s="7"/>
      <c r="Y1046" s="7"/>
      <c r="Z1046" s="7"/>
      <c r="AA1046" s="7"/>
      <c r="AB1046" s="7"/>
    </row>
    <row r="1047" spans="12:28" ht="13.05" x14ac:dyDescent="0.3">
      <c r="L1047" s="7"/>
      <c r="Y1047" s="7"/>
      <c r="Z1047" s="7"/>
      <c r="AA1047" s="7"/>
      <c r="AB1047" s="7"/>
    </row>
    <row r="1048" spans="12:28" ht="13.05" x14ac:dyDescent="0.3">
      <c r="L1048" s="7"/>
      <c r="Y1048" s="7"/>
      <c r="Z1048" s="7"/>
      <c r="AA1048" s="7"/>
      <c r="AB1048" s="7"/>
    </row>
    <row r="1049" spans="12:28" ht="13.05" x14ac:dyDescent="0.3">
      <c r="L1049" s="7"/>
      <c r="Y1049" s="7"/>
      <c r="Z1049" s="7"/>
      <c r="AA1049" s="7"/>
      <c r="AB1049" s="7"/>
    </row>
    <row r="1050" spans="12:28" ht="13.05" x14ac:dyDescent="0.3">
      <c r="L1050" s="7"/>
      <c r="Y1050" s="7"/>
      <c r="Z1050" s="7"/>
      <c r="AA1050" s="7"/>
      <c r="AB1050" s="7"/>
    </row>
    <row r="1051" spans="12:28" ht="13.05" x14ac:dyDescent="0.3">
      <c r="L1051" s="7"/>
      <c r="Y1051" s="7"/>
      <c r="Z1051" s="7"/>
      <c r="AA1051" s="7"/>
      <c r="AB1051" s="7"/>
    </row>
    <row r="1052" spans="12:28" ht="13.05" x14ac:dyDescent="0.3">
      <c r="L1052" s="7"/>
      <c r="Y1052" s="7"/>
      <c r="Z1052" s="7"/>
      <c r="AA1052" s="7"/>
      <c r="AB1052" s="7"/>
    </row>
    <row r="1053" spans="12:28" ht="13.05" x14ac:dyDescent="0.3">
      <c r="L1053" s="7"/>
      <c r="Y1053" s="7"/>
      <c r="Z1053" s="7"/>
      <c r="AA1053" s="7"/>
      <c r="AB1053" s="7"/>
    </row>
    <row r="1054" spans="12:28" ht="13.05" x14ac:dyDescent="0.3">
      <c r="L1054" s="7"/>
      <c r="Y1054" s="7"/>
      <c r="Z1054" s="7"/>
      <c r="AA1054" s="7"/>
      <c r="AB1054" s="7"/>
    </row>
    <row r="1055" spans="12:28" ht="13.05" x14ac:dyDescent="0.3">
      <c r="L1055" s="7"/>
    </row>
    <row r="1056" spans="12:28" ht="13.05" x14ac:dyDescent="0.3">
      <c r="L1056" s="7"/>
    </row>
    <row r="1057" spans="12:12" ht="13.05" x14ac:dyDescent="0.3">
      <c r="L1057" s="7"/>
    </row>
    <row r="1058" spans="12:12" ht="13.05" x14ac:dyDescent="0.3">
      <c r="L1058" s="7"/>
    </row>
    <row r="1059" spans="12:12" ht="13.05" x14ac:dyDescent="0.3">
      <c r="L1059" s="7"/>
    </row>
    <row r="1060" spans="12:12" ht="13.05" x14ac:dyDescent="0.3">
      <c r="L1060" s="7"/>
    </row>
    <row r="1061" spans="12:12" ht="13.05" x14ac:dyDescent="0.3">
      <c r="L1061" s="7"/>
    </row>
    <row r="1062" spans="12:12" ht="13.05" x14ac:dyDescent="0.3">
      <c r="L1062" s="7"/>
    </row>
    <row r="1063" spans="12:12" ht="13.05" x14ac:dyDescent="0.3">
      <c r="L1063" s="7"/>
    </row>
    <row r="1064" spans="12:12" ht="13.05" x14ac:dyDescent="0.3">
      <c r="L1064" s="7"/>
    </row>
    <row r="1065" spans="12:12" ht="13.05" x14ac:dyDescent="0.3">
      <c r="L1065" s="7"/>
    </row>
    <row r="1066" spans="12:12" ht="13.05" x14ac:dyDescent="0.3">
      <c r="L1066" s="7"/>
    </row>
    <row r="1067" spans="12:12" ht="13.05" x14ac:dyDescent="0.3">
      <c r="L1067" s="7"/>
    </row>
    <row r="1068" spans="12:12" ht="13.05" x14ac:dyDescent="0.3">
      <c r="L1068" s="7"/>
    </row>
    <row r="1069" spans="12:12" ht="13.05" x14ac:dyDescent="0.3">
      <c r="L1069" s="7"/>
    </row>
    <row r="1070" spans="12:12" ht="13.05" x14ac:dyDescent="0.3">
      <c r="L1070" s="7"/>
    </row>
    <row r="1071" spans="12:12" ht="13.05" x14ac:dyDescent="0.3">
      <c r="L1071" s="7"/>
    </row>
    <row r="1072" spans="12:12" ht="13.05" x14ac:dyDescent="0.3">
      <c r="L1072" s="7"/>
    </row>
    <row r="1073" spans="12:12" ht="13.05" x14ac:dyDescent="0.3">
      <c r="L1073" s="7"/>
    </row>
    <row r="1074" spans="12:12" ht="13.05" x14ac:dyDescent="0.3">
      <c r="L1074" s="7"/>
    </row>
    <row r="1075" spans="12:12" ht="13.05" x14ac:dyDescent="0.3">
      <c r="L1075" s="7"/>
    </row>
    <row r="1076" spans="12:12" ht="13.05" x14ac:dyDescent="0.3">
      <c r="L1076" s="7"/>
    </row>
    <row r="1077" spans="12:12" ht="13.05" x14ac:dyDescent="0.3">
      <c r="L1077" s="7"/>
    </row>
    <row r="1078" spans="12:12" ht="13.05" x14ac:dyDescent="0.3">
      <c r="L1078" s="7"/>
    </row>
    <row r="1079" spans="12:12" ht="13.05" x14ac:dyDescent="0.3">
      <c r="L1079" s="7"/>
    </row>
    <row r="1080" spans="12:12" ht="13.05" x14ac:dyDescent="0.3">
      <c r="L1080" s="7"/>
    </row>
    <row r="1081" spans="12:12" ht="13.05" x14ac:dyDescent="0.3">
      <c r="L1081" s="7"/>
    </row>
    <row r="1082" spans="12:12" ht="13.05" x14ac:dyDescent="0.3">
      <c r="L1082" s="7"/>
    </row>
    <row r="1083" spans="12:12" ht="13.05" x14ac:dyDescent="0.3">
      <c r="L1083" s="7"/>
    </row>
    <row r="1084" spans="12:12" ht="13.05" x14ac:dyDescent="0.3">
      <c r="L1084" s="7"/>
    </row>
    <row r="1085" spans="12:12" ht="13.05" x14ac:dyDescent="0.3">
      <c r="L1085" s="7"/>
    </row>
    <row r="1086" spans="12:12" ht="13.05" x14ac:dyDescent="0.3">
      <c r="L1086" s="7"/>
    </row>
    <row r="1087" spans="12:12" ht="13.05" x14ac:dyDescent="0.3">
      <c r="L1087" s="7"/>
    </row>
    <row r="1088" spans="12:12" ht="13.05" x14ac:dyDescent="0.3">
      <c r="L1088" s="7"/>
    </row>
    <row r="1089" spans="12:12" ht="13.05" x14ac:dyDescent="0.3">
      <c r="L1089" s="7"/>
    </row>
    <row r="1090" spans="12:12" ht="13.05" x14ac:dyDescent="0.3">
      <c r="L1090" s="7"/>
    </row>
    <row r="1091" spans="12:12" ht="13.05" x14ac:dyDescent="0.3">
      <c r="L1091" s="7"/>
    </row>
    <row r="1092" spans="12:12" ht="13.05" x14ac:dyDescent="0.3">
      <c r="L1092" s="7"/>
    </row>
    <row r="1093" spans="12:12" ht="13.05" x14ac:dyDescent="0.3">
      <c r="L1093" s="7"/>
    </row>
    <row r="1094" spans="12:12" ht="13.05" x14ac:dyDescent="0.3">
      <c r="L1094" s="7"/>
    </row>
    <row r="1095" spans="12:12" ht="13.05" x14ac:dyDescent="0.3">
      <c r="L1095" s="7"/>
    </row>
    <row r="1096" spans="12:12" ht="13.05" x14ac:dyDescent="0.3">
      <c r="L1096" s="7"/>
    </row>
    <row r="1097" spans="12:12" ht="13.05" x14ac:dyDescent="0.3">
      <c r="L1097" s="7"/>
    </row>
    <row r="1098" spans="12:12" ht="13.05" x14ac:dyDescent="0.3">
      <c r="L1098" s="7"/>
    </row>
    <row r="1099" spans="12:12" ht="13.05" x14ac:dyDescent="0.3">
      <c r="L1099" s="7"/>
    </row>
    <row r="1100" spans="12:12" ht="13.05" x14ac:dyDescent="0.3">
      <c r="L1100" s="7"/>
    </row>
    <row r="1101" spans="12:12" ht="13.05" x14ac:dyDescent="0.3">
      <c r="L1101" s="7"/>
    </row>
    <row r="1102" spans="12:12" ht="13.05" x14ac:dyDescent="0.3">
      <c r="L1102" s="7"/>
    </row>
    <row r="1103" spans="12:12" ht="13.05" x14ac:dyDescent="0.3">
      <c r="L1103" s="7"/>
    </row>
    <row r="1104" spans="12:12" ht="13.05" x14ac:dyDescent="0.3">
      <c r="L1104" s="7"/>
    </row>
    <row r="1105" spans="12:12" ht="13.05" x14ac:dyDescent="0.3">
      <c r="L1105" s="7"/>
    </row>
    <row r="1106" spans="12:12" ht="13.05" x14ac:dyDescent="0.3">
      <c r="L1106" s="7"/>
    </row>
    <row r="1107" spans="12:12" ht="13.05" x14ac:dyDescent="0.3">
      <c r="L1107" s="7"/>
    </row>
    <row r="1108" spans="12:12" ht="13.05" x14ac:dyDescent="0.3">
      <c r="L1108" s="7"/>
    </row>
    <row r="1109" spans="12:12" ht="13.05" x14ac:dyDescent="0.3">
      <c r="L1109" s="7"/>
    </row>
    <row r="1110" spans="12:12" ht="13.05" x14ac:dyDescent="0.3">
      <c r="L1110" s="7"/>
    </row>
    <row r="1111" spans="12:12" ht="13.05" x14ac:dyDescent="0.3">
      <c r="L1111" s="7"/>
    </row>
    <row r="1112" spans="12:12" ht="13.05" x14ac:dyDescent="0.3">
      <c r="L1112" s="7"/>
    </row>
    <row r="1113" spans="12:12" ht="13.05" x14ac:dyDescent="0.3">
      <c r="L1113" s="7"/>
    </row>
    <row r="1114" spans="12:12" ht="13.05" x14ac:dyDescent="0.3">
      <c r="L1114" s="7"/>
    </row>
    <row r="1115" spans="12:12" ht="13.05" x14ac:dyDescent="0.3">
      <c r="L1115" s="7"/>
    </row>
    <row r="1116" spans="12:12" ht="13.05" x14ac:dyDescent="0.3">
      <c r="L1116" s="7"/>
    </row>
    <row r="1117" spans="12:12" ht="13.05" x14ac:dyDescent="0.3">
      <c r="L1117" s="7"/>
    </row>
    <row r="1118" spans="12:12" ht="13.05" x14ac:dyDescent="0.3">
      <c r="L1118" s="7"/>
    </row>
    <row r="1119" spans="12:12" ht="13.05" x14ac:dyDescent="0.3">
      <c r="L1119" s="7"/>
    </row>
    <row r="1120" spans="12:12" ht="13.05" x14ac:dyDescent="0.3">
      <c r="L1120" s="7"/>
    </row>
    <row r="1121" spans="12:12" ht="13.05" x14ac:dyDescent="0.3">
      <c r="L1121" s="7"/>
    </row>
    <row r="1122" spans="12:12" ht="13.05" x14ac:dyDescent="0.3">
      <c r="L1122" s="7"/>
    </row>
    <row r="1123" spans="12:12" ht="13.05" x14ac:dyDescent="0.3">
      <c r="L1123" s="7"/>
    </row>
    <row r="1124" spans="12:12" ht="13.05" x14ac:dyDescent="0.3">
      <c r="L1124" s="7"/>
    </row>
    <row r="1125" spans="12:12" ht="13.05" x14ac:dyDescent="0.3">
      <c r="L1125" s="7"/>
    </row>
    <row r="1126" spans="12:12" ht="13.05" x14ac:dyDescent="0.3">
      <c r="L1126" s="7"/>
    </row>
    <row r="1127" spans="12:12" ht="13.05" x14ac:dyDescent="0.3">
      <c r="L1127" s="7"/>
    </row>
    <row r="1128" spans="12:12" ht="13.05" x14ac:dyDescent="0.3">
      <c r="L1128" s="7"/>
    </row>
    <row r="1129" spans="12:12" ht="13.05" x14ac:dyDescent="0.3">
      <c r="L1129" s="7"/>
    </row>
    <row r="1130" spans="12:12" ht="13.05" x14ac:dyDescent="0.3">
      <c r="L1130" s="7"/>
    </row>
    <row r="1131" spans="12:12" ht="13.05" x14ac:dyDescent="0.3">
      <c r="L1131" s="7"/>
    </row>
    <row r="1132" spans="12:12" ht="13.05" x14ac:dyDescent="0.3">
      <c r="L1132" s="7"/>
    </row>
    <row r="1133" spans="12:12" ht="13.05" x14ac:dyDescent="0.3">
      <c r="L1133" s="7"/>
    </row>
    <row r="1134" spans="12:12" ht="13.05" x14ac:dyDescent="0.3">
      <c r="L1134" s="7"/>
    </row>
    <row r="1135" spans="12:12" ht="13.05" x14ac:dyDescent="0.3">
      <c r="L1135" s="7"/>
    </row>
    <row r="1136" spans="12:12" ht="13.05" x14ac:dyDescent="0.3">
      <c r="L1136" s="7"/>
    </row>
    <row r="1137" spans="12:12" ht="13.05" x14ac:dyDescent="0.3">
      <c r="L1137" s="7"/>
    </row>
    <row r="1138" spans="12:12" ht="13.05" x14ac:dyDescent="0.3">
      <c r="L1138" s="7"/>
    </row>
    <row r="1139" spans="12:12" ht="13.05" x14ac:dyDescent="0.3">
      <c r="L1139" s="7"/>
    </row>
    <row r="1140" spans="12:12" ht="13.05" x14ac:dyDescent="0.3">
      <c r="L1140" s="7"/>
    </row>
    <row r="1141" spans="12:12" ht="13.05" x14ac:dyDescent="0.3">
      <c r="L1141" s="7"/>
    </row>
    <row r="1142" spans="12:12" ht="13.05" x14ac:dyDescent="0.3">
      <c r="L1142" s="7"/>
    </row>
    <row r="1143" spans="12:12" ht="13.05" x14ac:dyDescent="0.3">
      <c r="L1143" s="7"/>
    </row>
    <row r="1144" spans="12:12" ht="13.05" x14ac:dyDescent="0.3">
      <c r="L1144" s="7"/>
    </row>
    <row r="1145" spans="12:12" ht="13.05" x14ac:dyDescent="0.3">
      <c r="L1145" s="7"/>
    </row>
    <row r="1146" spans="12:12" ht="13.05" x14ac:dyDescent="0.3">
      <c r="L1146" s="7"/>
    </row>
    <row r="1147" spans="12:12" ht="13.05" x14ac:dyDescent="0.3">
      <c r="L1147" s="7"/>
    </row>
    <row r="1148" spans="12:12" ht="13.05" x14ac:dyDescent="0.3">
      <c r="L1148" s="7"/>
    </row>
    <row r="1149" spans="12:12" ht="13.05" x14ac:dyDescent="0.3">
      <c r="L1149" s="7"/>
    </row>
    <row r="1150" spans="12:12" ht="13.05" x14ac:dyDescent="0.3">
      <c r="L1150" s="7"/>
    </row>
    <row r="1151" spans="12:12" ht="13.05" x14ac:dyDescent="0.3">
      <c r="L1151" s="7"/>
    </row>
    <row r="1152" spans="12:12" ht="13.05" x14ac:dyDescent="0.3">
      <c r="L1152" s="7"/>
    </row>
    <row r="1153" spans="12:12" ht="13.05" x14ac:dyDescent="0.3">
      <c r="L1153" s="7"/>
    </row>
    <row r="1154" spans="12:12" ht="13.05" x14ac:dyDescent="0.3">
      <c r="L1154" s="7"/>
    </row>
    <row r="1155" spans="12:12" ht="13.05" x14ac:dyDescent="0.3">
      <c r="L1155" s="7"/>
    </row>
    <row r="1156" spans="12:12" ht="13.05" x14ac:dyDescent="0.3">
      <c r="L1156" s="7"/>
    </row>
    <row r="1157" spans="12:12" ht="13.05" x14ac:dyDescent="0.3">
      <c r="L1157" s="7"/>
    </row>
    <row r="1158" spans="12:12" ht="13.05" x14ac:dyDescent="0.3">
      <c r="L1158" s="7"/>
    </row>
    <row r="1159" spans="12:12" ht="13.05" x14ac:dyDescent="0.3">
      <c r="L1159" s="7"/>
    </row>
    <row r="1160" spans="12:12" ht="13.05" x14ac:dyDescent="0.3">
      <c r="L1160" s="7"/>
    </row>
    <row r="1161" spans="12:12" ht="13.05" x14ac:dyDescent="0.3">
      <c r="L1161" s="7"/>
    </row>
    <row r="1162" spans="12:12" ht="13.05" x14ac:dyDescent="0.3">
      <c r="L1162" s="7"/>
    </row>
    <row r="1163" spans="12:12" ht="13.05" x14ac:dyDescent="0.3">
      <c r="L1163" s="7"/>
    </row>
    <row r="1164" spans="12:12" ht="13.05" x14ac:dyDescent="0.3">
      <c r="L1164" s="7"/>
    </row>
    <row r="1165" spans="12:12" ht="13.05" x14ac:dyDescent="0.3">
      <c r="L1165" s="7"/>
    </row>
    <row r="1166" spans="12:12" ht="13.05" x14ac:dyDescent="0.3">
      <c r="L1166" s="7"/>
    </row>
    <row r="1167" spans="12:12" ht="13.05" x14ac:dyDescent="0.3">
      <c r="L1167" s="7"/>
    </row>
    <row r="1168" spans="12:12" ht="13.05" x14ac:dyDescent="0.3">
      <c r="L1168" s="7"/>
    </row>
    <row r="1169" spans="12:12" ht="13.05" x14ac:dyDescent="0.3">
      <c r="L1169" s="7"/>
    </row>
    <row r="1170" spans="12:12" ht="13.05" x14ac:dyDescent="0.3">
      <c r="L1170" s="7"/>
    </row>
    <row r="1171" spans="12:12" ht="13.05" x14ac:dyDescent="0.3">
      <c r="L1171" s="7"/>
    </row>
    <row r="1172" spans="12:12" ht="13.05" x14ac:dyDescent="0.3">
      <c r="L1172" s="7"/>
    </row>
    <row r="1173" spans="12:12" ht="13.05" x14ac:dyDescent="0.3">
      <c r="L1173" s="7"/>
    </row>
    <row r="1174" spans="12:12" ht="13.05" x14ac:dyDescent="0.3">
      <c r="L1174" s="7"/>
    </row>
    <row r="1175" spans="12:12" ht="13.05" x14ac:dyDescent="0.3">
      <c r="L1175" s="7"/>
    </row>
    <row r="1176" spans="12:12" ht="13.05" x14ac:dyDescent="0.3">
      <c r="L1176" s="7"/>
    </row>
    <row r="1177" spans="12:12" ht="13.05" x14ac:dyDescent="0.3">
      <c r="L1177" s="7"/>
    </row>
    <row r="1178" spans="12:12" ht="13.05" x14ac:dyDescent="0.3">
      <c r="L1178" s="7"/>
    </row>
    <row r="1179" spans="12:12" ht="13.05" x14ac:dyDescent="0.3">
      <c r="L1179" s="7"/>
    </row>
    <row r="1180" spans="12:12" ht="13.05" x14ac:dyDescent="0.3">
      <c r="L1180" s="7"/>
    </row>
    <row r="1181" spans="12:12" ht="13.05" x14ac:dyDescent="0.3">
      <c r="L1181" s="7"/>
    </row>
    <row r="1182" spans="12:12" ht="13.05" x14ac:dyDescent="0.3">
      <c r="L1182" s="7"/>
    </row>
    <row r="1183" spans="12:12" ht="13.05" x14ac:dyDescent="0.3">
      <c r="L1183" s="7"/>
    </row>
    <row r="1184" spans="12:12" ht="13.05" x14ac:dyDescent="0.3">
      <c r="L1184" s="7"/>
    </row>
    <row r="1185" spans="12:12" ht="13.05" x14ac:dyDescent="0.3">
      <c r="L1185" s="7"/>
    </row>
    <row r="1186" spans="12:12" ht="13.05" x14ac:dyDescent="0.3">
      <c r="L1186" s="7"/>
    </row>
    <row r="1187" spans="12:12" ht="13.05" x14ac:dyDescent="0.3">
      <c r="L1187" s="7"/>
    </row>
    <row r="1188" spans="12:12" ht="13.05" x14ac:dyDescent="0.3">
      <c r="L1188" s="7"/>
    </row>
    <row r="1189" spans="12:12" ht="13.05" x14ac:dyDescent="0.3">
      <c r="L1189" s="7"/>
    </row>
    <row r="1190" spans="12:12" ht="13.05" x14ac:dyDescent="0.3">
      <c r="L1190" s="7"/>
    </row>
    <row r="1191" spans="12:12" ht="13.05" x14ac:dyDescent="0.3">
      <c r="L1191" s="7"/>
    </row>
    <row r="1192" spans="12:12" ht="13.05" x14ac:dyDescent="0.3">
      <c r="L1192" s="7"/>
    </row>
    <row r="1193" spans="12:12" ht="13.05" x14ac:dyDescent="0.3">
      <c r="L1193" s="7"/>
    </row>
    <row r="1194" spans="12:12" ht="13.05" x14ac:dyDescent="0.3">
      <c r="L1194" s="7"/>
    </row>
    <row r="1195" spans="12:12" ht="13.05" x14ac:dyDescent="0.3">
      <c r="L1195" s="7"/>
    </row>
    <row r="1196" spans="12:12" ht="13.05" x14ac:dyDescent="0.3">
      <c r="L1196" s="7"/>
    </row>
    <row r="1197" spans="12:12" ht="13.05" x14ac:dyDescent="0.3">
      <c r="L1197" s="7"/>
    </row>
    <row r="1198" spans="12:12" ht="13.05" x14ac:dyDescent="0.3">
      <c r="L1198" s="7"/>
    </row>
    <row r="1199" spans="12:12" ht="13.05" x14ac:dyDescent="0.3">
      <c r="L1199" s="7"/>
    </row>
    <row r="1200" spans="12:12" ht="13.05" x14ac:dyDescent="0.3">
      <c r="L1200" s="7"/>
    </row>
    <row r="1201" spans="12:12" ht="13.05" x14ac:dyDescent="0.3">
      <c r="L1201" s="7"/>
    </row>
    <row r="1202" spans="12:12" ht="13.05" x14ac:dyDescent="0.3">
      <c r="L1202" s="7"/>
    </row>
    <row r="1203" spans="12:12" ht="13.05" x14ac:dyDescent="0.3">
      <c r="L1203" s="7"/>
    </row>
    <row r="1204" spans="12:12" ht="13.05" x14ac:dyDescent="0.3">
      <c r="L1204" s="7"/>
    </row>
    <row r="1205" spans="12:12" ht="13.05" x14ac:dyDescent="0.3">
      <c r="L1205" s="7"/>
    </row>
    <row r="1206" spans="12:12" ht="13.05" x14ac:dyDescent="0.3">
      <c r="L1206" s="7"/>
    </row>
    <row r="1207" spans="12:12" ht="13.05" x14ac:dyDescent="0.3">
      <c r="L1207" s="7"/>
    </row>
    <row r="1208" spans="12:12" ht="13.05" x14ac:dyDescent="0.3">
      <c r="L1208" s="7"/>
    </row>
    <row r="1209" spans="12:12" ht="13.05" x14ac:dyDescent="0.3">
      <c r="L1209" s="7"/>
    </row>
    <row r="1210" spans="12:12" ht="13.05" x14ac:dyDescent="0.3">
      <c r="L1210" s="7"/>
    </row>
    <row r="1211" spans="12:12" ht="13.05" x14ac:dyDescent="0.3">
      <c r="L1211" s="7"/>
    </row>
    <row r="1212" spans="12:12" ht="13.05" x14ac:dyDescent="0.3">
      <c r="L1212" s="7"/>
    </row>
    <row r="1213" spans="12:12" ht="13.05" x14ac:dyDescent="0.3">
      <c r="L1213" s="7"/>
    </row>
    <row r="1214" spans="12:12" ht="13.05" x14ac:dyDescent="0.3">
      <c r="L1214" s="7"/>
    </row>
    <row r="1215" spans="12:12" ht="13.05" x14ac:dyDescent="0.3">
      <c r="L1215" s="7"/>
    </row>
    <row r="1216" spans="12:12" ht="13.05" x14ac:dyDescent="0.3">
      <c r="L1216" s="7"/>
    </row>
    <row r="1217" spans="12:12" ht="13.05" x14ac:dyDescent="0.3">
      <c r="L1217" s="7"/>
    </row>
    <row r="1218" spans="12:12" ht="13.05" x14ac:dyDescent="0.3">
      <c r="L1218" s="7"/>
    </row>
    <row r="1219" spans="12:12" ht="13.05" x14ac:dyDescent="0.3">
      <c r="L1219" s="7"/>
    </row>
    <row r="1220" spans="12:12" ht="13.05" x14ac:dyDescent="0.3">
      <c r="L1220" s="7"/>
    </row>
    <row r="1221" spans="12:12" ht="13.05" x14ac:dyDescent="0.3">
      <c r="L1221" s="7"/>
    </row>
    <row r="1222" spans="12:12" ht="13.05" x14ac:dyDescent="0.3">
      <c r="L1222" s="7"/>
    </row>
    <row r="1223" spans="12:12" x14ac:dyDescent="0.3">
      <c r="L1223" s="7"/>
    </row>
    <row r="1224" spans="12:12" x14ac:dyDescent="0.3">
      <c r="L1224" s="7"/>
    </row>
    <row r="1225" spans="12:12" x14ac:dyDescent="0.3">
      <c r="L1225" s="7"/>
    </row>
    <row r="1226" spans="12:12" x14ac:dyDescent="0.3">
      <c r="L1226" s="7"/>
    </row>
    <row r="1227" spans="12:12" x14ac:dyDescent="0.3">
      <c r="L1227" s="7"/>
    </row>
    <row r="1228" spans="12:12" x14ac:dyDescent="0.3">
      <c r="L1228" s="7"/>
    </row>
    <row r="1229" spans="12:12" x14ac:dyDescent="0.3">
      <c r="L1229" s="7"/>
    </row>
    <row r="1230" spans="12:12" x14ac:dyDescent="0.3">
      <c r="L1230" s="7"/>
    </row>
    <row r="1231" spans="12:12" x14ac:dyDescent="0.3">
      <c r="L1231" s="7"/>
    </row>
    <row r="1232" spans="12:12" x14ac:dyDescent="0.3">
      <c r="L1232" s="7"/>
    </row>
    <row r="1233" spans="12:12" x14ac:dyDescent="0.3">
      <c r="L1233" s="7"/>
    </row>
    <row r="1234" spans="12:12" x14ac:dyDescent="0.3">
      <c r="L1234" s="7"/>
    </row>
    <row r="1235" spans="12:12" x14ac:dyDescent="0.3">
      <c r="L1235" s="7"/>
    </row>
    <row r="1236" spans="12:12" x14ac:dyDescent="0.3">
      <c r="L1236" s="7"/>
    </row>
    <row r="1237" spans="12:12" x14ac:dyDescent="0.3">
      <c r="L1237" s="7"/>
    </row>
    <row r="1238" spans="12:12" x14ac:dyDescent="0.3">
      <c r="L1238" s="7"/>
    </row>
    <row r="1239" spans="12:12" x14ac:dyDescent="0.3">
      <c r="L1239" s="7"/>
    </row>
    <row r="1240" spans="12:12" x14ac:dyDescent="0.3">
      <c r="L1240" s="7"/>
    </row>
    <row r="1241" spans="12:12" x14ac:dyDescent="0.3">
      <c r="L1241" s="7"/>
    </row>
    <row r="1242" spans="12:12" x14ac:dyDescent="0.3">
      <c r="L1242" s="7"/>
    </row>
    <row r="1243" spans="12:12" x14ac:dyDescent="0.3">
      <c r="L1243" s="7"/>
    </row>
    <row r="1244" spans="12:12" x14ac:dyDescent="0.3">
      <c r="L1244" s="7"/>
    </row>
    <row r="1245" spans="12:12" x14ac:dyDescent="0.3">
      <c r="L1245" s="7"/>
    </row>
    <row r="1246" spans="12:12" x14ac:dyDescent="0.3">
      <c r="L1246" s="7"/>
    </row>
    <row r="1247" spans="12:12" x14ac:dyDescent="0.3">
      <c r="L1247" s="7"/>
    </row>
    <row r="1248" spans="12:12" x14ac:dyDescent="0.3">
      <c r="L1248" s="7"/>
    </row>
    <row r="1249" spans="12:12" x14ac:dyDescent="0.3">
      <c r="L1249" s="7"/>
    </row>
    <row r="1250" spans="12:12" x14ac:dyDescent="0.3">
      <c r="L1250" s="7"/>
    </row>
    <row r="1251" spans="12:12" x14ac:dyDescent="0.3">
      <c r="L1251" s="7"/>
    </row>
    <row r="1252" spans="12:12" x14ac:dyDescent="0.3">
      <c r="L1252" s="7"/>
    </row>
    <row r="1253" spans="12:12" x14ac:dyDescent="0.3">
      <c r="L1253" s="7"/>
    </row>
    <row r="1254" spans="12:12" x14ac:dyDescent="0.3">
      <c r="L1254" s="7"/>
    </row>
    <row r="1255" spans="12:12" x14ac:dyDescent="0.3">
      <c r="L1255" s="7"/>
    </row>
    <row r="1256" spans="12:12" x14ac:dyDescent="0.3">
      <c r="L1256" s="7"/>
    </row>
    <row r="1257" spans="12:12" x14ac:dyDescent="0.3">
      <c r="L1257" s="7"/>
    </row>
    <row r="1258" spans="12:12" x14ac:dyDescent="0.3">
      <c r="L1258" s="7"/>
    </row>
    <row r="1259" spans="12:12" x14ac:dyDescent="0.3">
      <c r="L1259" s="7"/>
    </row>
    <row r="1260" spans="12:12" x14ac:dyDescent="0.3">
      <c r="L1260" s="7"/>
    </row>
    <row r="1261" spans="12:12" x14ac:dyDescent="0.3">
      <c r="L1261" s="7"/>
    </row>
    <row r="1262" spans="12:12" x14ac:dyDescent="0.3">
      <c r="L1262" s="7"/>
    </row>
    <row r="1263" spans="12:12" x14ac:dyDescent="0.3">
      <c r="L1263" s="7"/>
    </row>
    <row r="1264" spans="12:12" x14ac:dyDescent="0.3">
      <c r="L1264" s="7"/>
    </row>
    <row r="1265" spans="12:12" x14ac:dyDescent="0.3">
      <c r="L1265" s="7"/>
    </row>
    <row r="1266" spans="12:12" x14ac:dyDescent="0.3">
      <c r="L1266" s="7"/>
    </row>
    <row r="1267" spans="12:12" x14ac:dyDescent="0.3">
      <c r="L1267" s="7"/>
    </row>
    <row r="1268" spans="12:12" x14ac:dyDescent="0.3">
      <c r="L1268" s="7"/>
    </row>
    <row r="1269" spans="12:12" x14ac:dyDescent="0.3">
      <c r="L1269" s="7"/>
    </row>
    <row r="1270" spans="12:12" x14ac:dyDescent="0.3">
      <c r="L1270" s="7"/>
    </row>
    <row r="1271" spans="12:12" x14ac:dyDescent="0.3">
      <c r="L1271" s="7"/>
    </row>
    <row r="1272" spans="12:12" x14ac:dyDescent="0.3">
      <c r="L1272" s="7"/>
    </row>
    <row r="1273" spans="12:12" x14ac:dyDescent="0.3">
      <c r="L1273" s="7"/>
    </row>
    <row r="1274" spans="12:12" x14ac:dyDescent="0.3">
      <c r="L1274" s="7"/>
    </row>
    <row r="1275" spans="12:12" x14ac:dyDescent="0.3">
      <c r="L1275" s="7"/>
    </row>
    <row r="1276" spans="12:12" x14ac:dyDescent="0.3">
      <c r="L1276" s="7"/>
    </row>
    <row r="1277" spans="12:12" x14ac:dyDescent="0.3">
      <c r="L1277" s="7"/>
    </row>
    <row r="1278" spans="12:12" x14ac:dyDescent="0.3">
      <c r="L1278" s="7"/>
    </row>
    <row r="1279" spans="12:12" x14ac:dyDescent="0.3">
      <c r="L1279" s="7"/>
    </row>
    <row r="1280" spans="12:12" x14ac:dyDescent="0.3">
      <c r="L1280" s="7"/>
    </row>
    <row r="1281" spans="12:12" x14ac:dyDescent="0.3">
      <c r="L1281" s="7"/>
    </row>
    <row r="1282" spans="12:12" x14ac:dyDescent="0.3">
      <c r="L1282" s="7"/>
    </row>
    <row r="1283" spans="12:12" x14ac:dyDescent="0.3">
      <c r="L1283" s="7"/>
    </row>
    <row r="1284" spans="12:12" x14ac:dyDescent="0.3">
      <c r="L1284" s="7"/>
    </row>
    <row r="1285" spans="12:12" x14ac:dyDescent="0.3">
      <c r="L1285" s="7"/>
    </row>
    <row r="1286" spans="12:12" x14ac:dyDescent="0.3">
      <c r="L1286" s="7"/>
    </row>
    <row r="1287" spans="12:12" x14ac:dyDescent="0.3">
      <c r="L1287" s="7"/>
    </row>
    <row r="1288" spans="12:12" x14ac:dyDescent="0.3">
      <c r="L1288" s="7"/>
    </row>
    <row r="1289" spans="12:12" x14ac:dyDescent="0.3">
      <c r="L1289" s="7"/>
    </row>
    <row r="1290" spans="12:12" x14ac:dyDescent="0.3">
      <c r="L1290" s="7"/>
    </row>
    <row r="1291" spans="12:12" x14ac:dyDescent="0.3">
      <c r="L1291" s="7"/>
    </row>
    <row r="1292" spans="12:12" x14ac:dyDescent="0.3">
      <c r="L1292" s="7"/>
    </row>
    <row r="1293" spans="12:12" x14ac:dyDescent="0.3">
      <c r="L1293" s="7"/>
    </row>
    <row r="1294" spans="12:12" x14ac:dyDescent="0.3">
      <c r="L1294" s="7"/>
    </row>
    <row r="1295" spans="12:12" x14ac:dyDescent="0.3">
      <c r="L1295" s="7"/>
    </row>
    <row r="1296" spans="12:12" x14ac:dyDescent="0.3">
      <c r="L1296" s="7"/>
    </row>
    <row r="1297" spans="12:12" x14ac:dyDescent="0.3">
      <c r="L1297" s="7"/>
    </row>
    <row r="1298" spans="12:12" x14ac:dyDescent="0.3">
      <c r="L1298" s="7"/>
    </row>
    <row r="1299" spans="12:12" x14ac:dyDescent="0.3">
      <c r="L1299" s="7"/>
    </row>
    <row r="1300" spans="12:12" x14ac:dyDescent="0.3">
      <c r="L1300" s="7"/>
    </row>
    <row r="1301" spans="12:12" x14ac:dyDescent="0.3">
      <c r="L1301" s="7"/>
    </row>
    <row r="1302" spans="12:12" x14ac:dyDescent="0.3">
      <c r="L1302" s="7"/>
    </row>
    <row r="1303" spans="12:12" x14ac:dyDescent="0.3">
      <c r="L1303" s="7"/>
    </row>
    <row r="1304" spans="12:12" x14ac:dyDescent="0.3">
      <c r="L1304" s="7"/>
    </row>
    <row r="1305" spans="12:12" x14ac:dyDescent="0.3">
      <c r="L1305" s="7"/>
    </row>
    <row r="1306" spans="12:12" x14ac:dyDescent="0.3">
      <c r="L1306" s="7"/>
    </row>
    <row r="1307" spans="12:12" x14ac:dyDescent="0.3">
      <c r="L1307" s="7"/>
    </row>
    <row r="1308" spans="12:12" x14ac:dyDescent="0.3">
      <c r="L1308" s="7"/>
    </row>
    <row r="1309" spans="12:12" x14ac:dyDescent="0.3">
      <c r="L1309" s="7"/>
    </row>
    <row r="1310" spans="12:12" x14ac:dyDescent="0.3">
      <c r="L1310" s="7"/>
    </row>
    <row r="1311" spans="12:12" x14ac:dyDescent="0.3">
      <c r="L1311" s="7"/>
    </row>
    <row r="1312" spans="12:12" x14ac:dyDescent="0.3">
      <c r="L1312" s="7"/>
    </row>
    <row r="1313" spans="12:12" x14ac:dyDescent="0.3">
      <c r="L1313" s="7"/>
    </row>
    <row r="1314" spans="12:12" x14ac:dyDescent="0.3">
      <c r="L1314" s="7"/>
    </row>
    <row r="1315" spans="12:12" x14ac:dyDescent="0.3">
      <c r="L1315" s="7"/>
    </row>
    <row r="1316" spans="12:12" x14ac:dyDescent="0.3">
      <c r="L1316" s="7"/>
    </row>
    <row r="1317" spans="12:12" x14ac:dyDescent="0.3">
      <c r="L1317" s="7"/>
    </row>
    <row r="1318" spans="12:12" x14ac:dyDescent="0.3">
      <c r="L1318" s="7"/>
    </row>
    <row r="1319" spans="12:12" x14ac:dyDescent="0.3">
      <c r="L1319" s="7"/>
    </row>
    <row r="1320" spans="12:12" x14ac:dyDescent="0.3">
      <c r="L1320" s="7"/>
    </row>
    <row r="1321" spans="12:12" x14ac:dyDescent="0.3">
      <c r="L1321" s="7"/>
    </row>
    <row r="1322" spans="12:12" x14ac:dyDescent="0.3">
      <c r="L1322" s="7"/>
    </row>
    <row r="1323" spans="12:12" x14ac:dyDescent="0.3">
      <c r="L1323" s="7"/>
    </row>
    <row r="1324" spans="12:12" x14ac:dyDescent="0.3">
      <c r="L1324" s="7"/>
    </row>
    <row r="1325" spans="12:12" x14ac:dyDescent="0.3">
      <c r="L1325" s="7"/>
    </row>
    <row r="1326" spans="12:12" x14ac:dyDescent="0.3">
      <c r="L1326" s="7"/>
    </row>
    <row r="1327" spans="12:12" x14ac:dyDescent="0.3">
      <c r="L1327" s="7"/>
    </row>
    <row r="1328" spans="12:12" x14ac:dyDescent="0.3">
      <c r="L1328" s="7"/>
    </row>
    <row r="1329" spans="12:12" x14ac:dyDescent="0.3">
      <c r="L1329" s="7"/>
    </row>
    <row r="1330" spans="12:12" x14ac:dyDescent="0.3">
      <c r="L1330" s="7"/>
    </row>
    <row r="1331" spans="12:12" x14ac:dyDescent="0.3">
      <c r="L1331" s="7"/>
    </row>
    <row r="1332" spans="12:12" x14ac:dyDescent="0.3">
      <c r="L1332" s="7"/>
    </row>
    <row r="1333" spans="12:12" x14ac:dyDescent="0.3">
      <c r="L1333" s="7"/>
    </row>
    <row r="1334" spans="12:12" x14ac:dyDescent="0.3">
      <c r="L1334" s="7"/>
    </row>
    <row r="1335" spans="12:12" x14ac:dyDescent="0.3">
      <c r="L1335" s="7"/>
    </row>
    <row r="1336" spans="12:12" x14ac:dyDescent="0.3">
      <c r="L1336" s="7"/>
    </row>
    <row r="1337" spans="12:12" x14ac:dyDescent="0.3">
      <c r="L1337" s="7"/>
    </row>
    <row r="1338" spans="12:12" x14ac:dyDescent="0.3">
      <c r="L1338" s="7"/>
    </row>
    <row r="1339" spans="12:12" x14ac:dyDescent="0.3">
      <c r="L1339" s="7"/>
    </row>
    <row r="1340" spans="12:12" x14ac:dyDescent="0.3">
      <c r="L1340" s="7"/>
    </row>
    <row r="1341" spans="12:12" x14ac:dyDescent="0.3">
      <c r="L1341" s="7"/>
    </row>
    <row r="1342" spans="12:12" x14ac:dyDescent="0.3">
      <c r="L1342" s="7"/>
    </row>
    <row r="1343" spans="12:12" x14ac:dyDescent="0.3">
      <c r="L1343" s="7"/>
    </row>
    <row r="1344" spans="12:12" x14ac:dyDescent="0.3">
      <c r="L1344" s="7"/>
    </row>
    <row r="1345" spans="12:12" x14ac:dyDescent="0.3">
      <c r="L1345" s="7"/>
    </row>
    <row r="1346" spans="12:12" x14ac:dyDescent="0.3">
      <c r="L1346" s="7"/>
    </row>
    <row r="1347" spans="12:12" x14ac:dyDescent="0.3">
      <c r="L1347" s="7"/>
    </row>
    <row r="1348" spans="12:12" x14ac:dyDescent="0.3">
      <c r="L1348" s="7"/>
    </row>
    <row r="1349" spans="12:12" x14ac:dyDescent="0.3">
      <c r="L1349" s="7"/>
    </row>
    <row r="1350" spans="12:12" x14ac:dyDescent="0.3">
      <c r="L1350" s="7"/>
    </row>
    <row r="1351" spans="12:12" x14ac:dyDescent="0.3">
      <c r="L1351" s="7"/>
    </row>
    <row r="1352" spans="12:12" x14ac:dyDescent="0.3">
      <c r="L1352" s="7"/>
    </row>
    <row r="1353" spans="12:12" x14ac:dyDescent="0.3">
      <c r="L1353" s="7"/>
    </row>
    <row r="1354" spans="12:12" x14ac:dyDescent="0.3">
      <c r="L1354" s="7"/>
    </row>
    <row r="1355" spans="12:12" x14ac:dyDescent="0.3">
      <c r="L1355" s="7"/>
    </row>
    <row r="1356" spans="12:12" x14ac:dyDescent="0.3">
      <c r="L1356" s="7"/>
    </row>
    <row r="1357" spans="12:12" x14ac:dyDescent="0.3">
      <c r="L1357" s="7"/>
    </row>
    <row r="1358" spans="12:12" x14ac:dyDescent="0.3">
      <c r="L1358" s="7"/>
    </row>
    <row r="1359" spans="12:12" x14ac:dyDescent="0.3">
      <c r="L1359" s="7"/>
    </row>
    <row r="1360" spans="12:12" x14ac:dyDescent="0.3">
      <c r="L1360" s="7"/>
    </row>
    <row r="1361" spans="12:12" x14ac:dyDescent="0.3">
      <c r="L1361" s="7"/>
    </row>
    <row r="1362" spans="12:12" x14ac:dyDescent="0.3">
      <c r="L1362" s="7"/>
    </row>
    <row r="1363" spans="12:12" x14ac:dyDescent="0.3">
      <c r="L1363" s="7"/>
    </row>
    <row r="1364" spans="12:12" x14ac:dyDescent="0.3">
      <c r="L1364" s="7"/>
    </row>
    <row r="1365" spans="12:12" x14ac:dyDescent="0.3">
      <c r="L1365" s="7"/>
    </row>
    <row r="1366" spans="12:12" x14ac:dyDescent="0.3">
      <c r="L1366" s="7"/>
    </row>
    <row r="1367" spans="12:12" x14ac:dyDescent="0.3">
      <c r="L1367" s="7"/>
    </row>
    <row r="1368" spans="12:12" x14ac:dyDescent="0.3">
      <c r="L1368" s="7"/>
    </row>
    <row r="1369" spans="12:12" x14ac:dyDescent="0.3">
      <c r="L1369" s="7"/>
    </row>
    <row r="1370" spans="12:12" x14ac:dyDescent="0.3">
      <c r="L1370" s="7"/>
    </row>
    <row r="1371" spans="12:12" x14ac:dyDescent="0.3">
      <c r="L1371" s="7"/>
    </row>
    <row r="1372" spans="12:12" x14ac:dyDescent="0.3">
      <c r="L1372" s="7"/>
    </row>
    <row r="1373" spans="12:12" x14ac:dyDescent="0.3">
      <c r="L1373" s="7"/>
    </row>
    <row r="1374" spans="12:12" x14ac:dyDescent="0.3">
      <c r="L1374" s="7"/>
    </row>
    <row r="1375" spans="12:12" x14ac:dyDescent="0.3">
      <c r="L1375" s="7"/>
    </row>
    <row r="1376" spans="12:12" x14ac:dyDescent="0.3">
      <c r="L1376" s="7"/>
    </row>
    <row r="1377" spans="12:12" x14ac:dyDescent="0.3">
      <c r="L1377" s="7"/>
    </row>
    <row r="1378" spans="12:12" x14ac:dyDescent="0.3">
      <c r="L1378" s="7"/>
    </row>
    <row r="1379" spans="12:12" x14ac:dyDescent="0.3">
      <c r="L1379" s="7"/>
    </row>
    <row r="1380" spans="12:12" x14ac:dyDescent="0.3">
      <c r="L1380" s="7"/>
    </row>
    <row r="1381" spans="12:12" x14ac:dyDescent="0.3">
      <c r="L1381" s="7"/>
    </row>
    <row r="1382" spans="12:12" x14ac:dyDescent="0.3">
      <c r="L1382" s="7"/>
    </row>
    <row r="1383" spans="12:12" x14ac:dyDescent="0.3">
      <c r="L1383" s="7"/>
    </row>
    <row r="1384" spans="12:12" x14ac:dyDescent="0.3">
      <c r="L1384" s="7"/>
    </row>
    <row r="1385" spans="12:12" x14ac:dyDescent="0.3">
      <c r="L1385" s="7"/>
    </row>
    <row r="1386" spans="12:12" x14ac:dyDescent="0.3">
      <c r="L1386" s="7"/>
    </row>
    <row r="1387" spans="12:12" x14ac:dyDescent="0.3">
      <c r="L1387" s="7"/>
    </row>
    <row r="1388" spans="12:12" x14ac:dyDescent="0.3">
      <c r="L1388" s="7"/>
    </row>
    <row r="1389" spans="12:12" x14ac:dyDescent="0.3">
      <c r="L1389" s="7"/>
    </row>
    <row r="1390" spans="12:12" x14ac:dyDescent="0.3">
      <c r="L1390" s="7"/>
    </row>
    <row r="1391" spans="12:12" x14ac:dyDescent="0.3">
      <c r="L1391" s="7"/>
    </row>
    <row r="1392" spans="12:12" x14ac:dyDescent="0.3">
      <c r="L1392" s="7"/>
    </row>
    <row r="1393" spans="12:12" x14ac:dyDescent="0.3">
      <c r="L1393" s="7"/>
    </row>
    <row r="1394" spans="12:12" x14ac:dyDescent="0.3">
      <c r="L1394" s="7"/>
    </row>
    <row r="1395" spans="12:12" x14ac:dyDescent="0.3">
      <c r="L1395" s="7"/>
    </row>
    <row r="1396" spans="12:12" x14ac:dyDescent="0.3">
      <c r="L1396" s="7"/>
    </row>
    <row r="1397" spans="12:12" x14ac:dyDescent="0.3">
      <c r="L1397" s="7"/>
    </row>
    <row r="1398" spans="12:12" x14ac:dyDescent="0.3">
      <c r="L1398" s="7"/>
    </row>
    <row r="1399" spans="12:12" x14ac:dyDescent="0.3">
      <c r="L1399" s="7"/>
    </row>
    <row r="1400" spans="12:12" x14ac:dyDescent="0.3">
      <c r="L1400" s="7"/>
    </row>
    <row r="1401" spans="12:12" x14ac:dyDescent="0.3">
      <c r="L1401" s="7"/>
    </row>
    <row r="1402" spans="12:12" x14ac:dyDescent="0.3">
      <c r="L1402" s="7"/>
    </row>
    <row r="1403" spans="12:12" x14ac:dyDescent="0.3">
      <c r="L1403" s="7"/>
    </row>
    <row r="1404" spans="12:12" x14ac:dyDescent="0.3">
      <c r="L1404" s="7"/>
    </row>
    <row r="1405" spans="12:12" x14ac:dyDescent="0.3">
      <c r="L1405" s="7"/>
    </row>
    <row r="1406" spans="12:12" x14ac:dyDescent="0.3">
      <c r="L1406" s="7"/>
    </row>
    <row r="1407" spans="12:12" x14ac:dyDescent="0.3">
      <c r="L1407" s="7"/>
    </row>
    <row r="1408" spans="12:12" x14ac:dyDescent="0.3">
      <c r="L1408" s="7"/>
    </row>
    <row r="1409" spans="12:12" x14ac:dyDescent="0.3">
      <c r="L1409" s="7"/>
    </row>
    <row r="1410" spans="12:12" x14ac:dyDescent="0.3">
      <c r="L1410" s="7"/>
    </row>
    <row r="1411" spans="12:12" x14ac:dyDescent="0.3">
      <c r="L1411" s="7"/>
    </row>
    <row r="1412" spans="12:12" x14ac:dyDescent="0.3">
      <c r="L1412" s="7"/>
    </row>
    <row r="1413" spans="12:12" x14ac:dyDescent="0.3">
      <c r="L1413" s="7"/>
    </row>
    <row r="1414" spans="12:12" x14ac:dyDescent="0.3">
      <c r="L1414" s="7"/>
    </row>
    <row r="1415" spans="12:12" x14ac:dyDescent="0.3">
      <c r="L1415" s="7"/>
    </row>
    <row r="1416" spans="12:12" x14ac:dyDescent="0.3">
      <c r="L1416" s="7"/>
    </row>
    <row r="1417" spans="12:12" x14ac:dyDescent="0.3">
      <c r="L1417" s="7"/>
    </row>
    <row r="1418" spans="12:12" x14ac:dyDescent="0.3">
      <c r="L1418" s="7"/>
    </row>
    <row r="1419" spans="12:12" x14ac:dyDescent="0.3">
      <c r="L1419" s="7"/>
    </row>
    <row r="1420" spans="12:12" x14ac:dyDescent="0.3">
      <c r="L1420" s="7"/>
    </row>
    <row r="1421" spans="12:12" x14ac:dyDescent="0.3">
      <c r="L1421" s="7"/>
    </row>
    <row r="1422" spans="12:12" x14ac:dyDescent="0.3">
      <c r="L1422" s="7"/>
    </row>
    <row r="1423" spans="12:12" x14ac:dyDescent="0.3">
      <c r="L1423" s="7"/>
    </row>
    <row r="1424" spans="12:12" x14ac:dyDescent="0.3">
      <c r="L1424" s="7"/>
    </row>
    <row r="1425" spans="12:12" x14ac:dyDescent="0.3">
      <c r="L1425" s="7"/>
    </row>
    <row r="1426" spans="12:12" x14ac:dyDescent="0.3">
      <c r="L1426" s="7"/>
    </row>
    <row r="1427" spans="12:12" x14ac:dyDescent="0.3">
      <c r="L1427" s="7"/>
    </row>
    <row r="1428" spans="12:12" x14ac:dyDescent="0.3">
      <c r="L1428" s="7"/>
    </row>
    <row r="1429" spans="12:12" x14ac:dyDescent="0.3">
      <c r="L1429" s="7"/>
    </row>
    <row r="1430" spans="12:12" x14ac:dyDescent="0.3">
      <c r="L1430" s="7"/>
    </row>
    <row r="1431" spans="12:12" x14ac:dyDescent="0.3">
      <c r="L1431" s="7"/>
    </row>
    <row r="1432" spans="12:12" x14ac:dyDescent="0.3">
      <c r="L1432" s="7"/>
    </row>
    <row r="1433" spans="12:12" x14ac:dyDescent="0.3">
      <c r="L1433" s="7"/>
    </row>
    <row r="1434" spans="12:12" x14ac:dyDescent="0.3">
      <c r="L1434" s="7"/>
    </row>
    <row r="1435" spans="12:12" x14ac:dyDescent="0.3">
      <c r="L1435" s="7"/>
    </row>
    <row r="1436" spans="12:12" x14ac:dyDescent="0.3">
      <c r="L1436" s="7"/>
    </row>
    <row r="1437" spans="12:12" x14ac:dyDescent="0.3">
      <c r="L1437" s="7"/>
    </row>
    <row r="1438" spans="12:12" x14ac:dyDescent="0.3">
      <c r="L1438" s="7"/>
    </row>
    <row r="1439" spans="12:12" x14ac:dyDescent="0.3">
      <c r="L1439" s="7"/>
    </row>
    <row r="1440" spans="12:12" x14ac:dyDescent="0.3">
      <c r="L1440" s="7"/>
    </row>
    <row r="1441" spans="12:12" x14ac:dyDescent="0.3">
      <c r="L1441" s="7"/>
    </row>
    <row r="1442" spans="12:12" x14ac:dyDescent="0.3">
      <c r="L1442" s="7"/>
    </row>
    <row r="1443" spans="12:12" x14ac:dyDescent="0.3">
      <c r="L1443" s="7"/>
    </row>
    <row r="1444" spans="12:12" x14ac:dyDescent="0.3">
      <c r="L1444" s="7"/>
    </row>
    <row r="1445" spans="12:12" x14ac:dyDescent="0.3">
      <c r="L1445" s="7"/>
    </row>
    <row r="1446" spans="12:12" x14ac:dyDescent="0.3">
      <c r="L1446" s="7"/>
    </row>
    <row r="1447" spans="12:12" x14ac:dyDescent="0.3">
      <c r="L1447" s="7"/>
    </row>
    <row r="1448" spans="12:12" x14ac:dyDescent="0.3">
      <c r="L1448" s="7"/>
    </row>
    <row r="1449" spans="12:12" x14ac:dyDescent="0.3">
      <c r="L1449" s="7"/>
    </row>
    <row r="1450" spans="12:12" x14ac:dyDescent="0.3">
      <c r="L1450" s="7"/>
    </row>
    <row r="1451" spans="12:12" x14ac:dyDescent="0.3">
      <c r="L1451" s="7"/>
    </row>
    <row r="1452" spans="12:12" x14ac:dyDescent="0.3">
      <c r="L1452" s="7"/>
    </row>
    <row r="1453" spans="12:12" x14ac:dyDescent="0.3">
      <c r="L1453" s="7"/>
    </row>
    <row r="1454" spans="12:12" x14ac:dyDescent="0.3">
      <c r="L1454" s="7"/>
    </row>
    <row r="1455" spans="12:12" x14ac:dyDescent="0.3">
      <c r="L1455" s="7"/>
    </row>
    <row r="1456" spans="12:12" x14ac:dyDescent="0.3">
      <c r="L1456" s="7"/>
    </row>
    <row r="1457" spans="12:12" x14ac:dyDescent="0.3">
      <c r="L1457" s="7"/>
    </row>
    <row r="1458" spans="12:12" x14ac:dyDescent="0.3">
      <c r="L1458" s="7"/>
    </row>
    <row r="1459" spans="12:12" x14ac:dyDescent="0.3">
      <c r="L1459" s="7"/>
    </row>
    <row r="1460" spans="12:12" x14ac:dyDescent="0.3">
      <c r="L1460" s="7"/>
    </row>
    <row r="1461" spans="12:12" x14ac:dyDescent="0.3">
      <c r="L1461" s="7"/>
    </row>
    <row r="1462" spans="12:12" x14ac:dyDescent="0.3">
      <c r="L1462" s="7"/>
    </row>
    <row r="1463" spans="12:12" x14ac:dyDescent="0.3">
      <c r="L1463" s="7"/>
    </row>
    <row r="1464" spans="12:12" x14ac:dyDescent="0.3">
      <c r="L1464" s="7"/>
    </row>
    <row r="1465" spans="12:12" x14ac:dyDescent="0.3">
      <c r="L1465" s="7"/>
    </row>
    <row r="1466" spans="12:12" x14ac:dyDescent="0.3">
      <c r="L1466" s="7"/>
    </row>
    <row r="1467" spans="12:12" x14ac:dyDescent="0.3">
      <c r="L1467" s="7"/>
    </row>
    <row r="1468" spans="12:12" x14ac:dyDescent="0.3">
      <c r="L1468" s="7"/>
    </row>
    <row r="1469" spans="12:12" x14ac:dyDescent="0.3">
      <c r="L1469" s="7"/>
    </row>
    <row r="1470" spans="12:12" x14ac:dyDescent="0.3">
      <c r="L1470" s="7"/>
    </row>
    <row r="1471" spans="12:12" x14ac:dyDescent="0.3">
      <c r="L1471" s="7"/>
    </row>
    <row r="1472" spans="12:12" x14ac:dyDescent="0.3">
      <c r="L1472" s="7"/>
    </row>
    <row r="1473" spans="12:12" x14ac:dyDescent="0.3">
      <c r="L1473" s="7"/>
    </row>
    <row r="1474" spans="12:12" x14ac:dyDescent="0.3">
      <c r="L1474" s="7"/>
    </row>
    <row r="1475" spans="12:12" x14ac:dyDescent="0.3">
      <c r="L1475" s="7"/>
    </row>
    <row r="1476" spans="12:12" x14ac:dyDescent="0.3">
      <c r="L1476" s="7"/>
    </row>
    <row r="1477" spans="12:12" x14ac:dyDescent="0.3">
      <c r="L1477" s="7"/>
    </row>
    <row r="1478" spans="12:12" x14ac:dyDescent="0.3">
      <c r="L1478" s="7"/>
    </row>
    <row r="1479" spans="12:12" x14ac:dyDescent="0.3">
      <c r="L1479" s="7"/>
    </row>
    <row r="1480" spans="12:12" x14ac:dyDescent="0.3">
      <c r="L1480" s="7"/>
    </row>
    <row r="1481" spans="12:12" x14ac:dyDescent="0.3">
      <c r="L1481" s="7"/>
    </row>
    <row r="1482" spans="12:12" x14ac:dyDescent="0.3">
      <c r="L1482" s="7"/>
    </row>
    <row r="1483" spans="12:12" x14ac:dyDescent="0.3">
      <c r="L1483" s="7"/>
    </row>
    <row r="1484" spans="12:12" x14ac:dyDescent="0.3">
      <c r="L1484" s="7"/>
    </row>
    <row r="1485" spans="12:12" x14ac:dyDescent="0.3">
      <c r="L1485" s="7"/>
    </row>
    <row r="1486" spans="12:12" x14ac:dyDescent="0.3">
      <c r="L1486" s="7"/>
    </row>
    <row r="1487" spans="12:12" x14ac:dyDescent="0.3">
      <c r="L1487" s="7"/>
    </row>
    <row r="1488" spans="12:12" x14ac:dyDescent="0.3">
      <c r="L1488" s="7"/>
    </row>
    <row r="1489" spans="12:12" x14ac:dyDescent="0.3">
      <c r="L1489" s="7"/>
    </row>
    <row r="1490" spans="12:12" x14ac:dyDescent="0.3">
      <c r="L1490" s="7"/>
    </row>
    <row r="1491" spans="12:12" x14ac:dyDescent="0.3">
      <c r="L1491" s="7"/>
    </row>
    <row r="1492" spans="12:12" x14ac:dyDescent="0.3">
      <c r="L1492" s="7"/>
    </row>
    <row r="1493" spans="12:12" x14ac:dyDescent="0.3">
      <c r="L1493" s="7"/>
    </row>
    <row r="1494" spans="12:12" x14ac:dyDescent="0.3">
      <c r="L1494" s="7"/>
    </row>
    <row r="1495" spans="12:12" x14ac:dyDescent="0.3">
      <c r="L1495" s="7"/>
    </row>
    <row r="1496" spans="12:12" x14ac:dyDescent="0.3">
      <c r="L1496" s="7"/>
    </row>
    <row r="1497" spans="12:12" x14ac:dyDescent="0.3">
      <c r="L1497" s="7"/>
    </row>
    <row r="1498" spans="12:12" x14ac:dyDescent="0.3">
      <c r="L1498" s="7"/>
    </row>
    <row r="1499" spans="12:12" x14ac:dyDescent="0.3">
      <c r="L1499" s="7"/>
    </row>
    <row r="1500" spans="12:12" x14ac:dyDescent="0.3">
      <c r="L1500" s="7"/>
    </row>
    <row r="1501" spans="12:12" x14ac:dyDescent="0.3">
      <c r="L1501" s="7"/>
    </row>
    <row r="1502" spans="12:12" x14ac:dyDescent="0.3">
      <c r="L1502" s="7"/>
    </row>
    <row r="1503" spans="12:12" x14ac:dyDescent="0.3">
      <c r="L1503" s="7"/>
    </row>
    <row r="1504" spans="12:12" x14ac:dyDescent="0.3">
      <c r="L1504" s="7"/>
    </row>
    <row r="1505" spans="12:12" x14ac:dyDescent="0.3">
      <c r="L1505" s="7"/>
    </row>
    <row r="1506" spans="12:12" x14ac:dyDescent="0.3">
      <c r="L1506" s="7"/>
    </row>
    <row r="1507" spans="12:12" x14ac:dyDescent="0.3">
      <c r="L1507" s="7"/>
    </row>
    <row r="1508" spans="12:12" x14ac:dyDescent="0.3">
      <c r="L1508" s="7"/>
    </row>
    <row r="1509" spans="12:12" x14ac:dyDescent="0.3">
      <c r="L1509" s="7"/>
    </row>
    <row r="1510" spans="12:12" x14ac:dyDescent="0.3">
      <c r="L1510" s="7"/>
    </row>
    <row r="1511" spans="12:12" x14ac:dyDescent="0.3">
      <c r="L1511" s="7"/>
    </row>
    <row r="1512" spans="12:12" x14ac:dyDescent="0.3">
      <c r="L1512" s="7"/>
    </row>
    <row r="1513" spans="12:12" x14ac:dyDescent="0.3">
      <c r="L1513" s="7"/>
    </row>
    <row r="1514" spans="12:12" x14ac:dyDescent="0.3">
      <c r="L1514" s="7"/>
    </row>
    <row r="1515" spans="12:12" x14ac:dyDescent="0.3">
      <c r="L1515" s="7"/>
    </row>
    <row r="1516" spans="12:12" x14ac:dyDescent="0.3">
      <c r="L1516" s="7"/>
    </row>
    <row r="1517" spans="12:12" x14ac:dyDescent="0.3">
      <c r="L1517" s="7"/>
    </row>
    <row r="1518" spans="12:12" x14ac:dyDescent="0.3">
      <c r="L1518" s="7"/>
    </row>
    <row r="1519" spans="12:12" x14ac:dyDescent="0.3">
      <c r="L1519" s="7"/>
    </row>
  </sheetData>
  <autoFilter ref="A1:AO348" xr:uid="{00000000-0001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6541-3FE1-4442-9428-5C51FDF9C3D0}">
  <dimension ref="A1:B13"/>
  <sheetViews>
    <sheetView workbookViewId="0">
      <selection activeCell="A2" sqref="A2:B13"/>
    </sheetView>
  </sheetViews>
  <sheetFormatPr defaultRowHeight="14.4" x14ac:dyDescent="0.3"/>
  <cols>
    <col min="2" max="2" width="13.21875" bestFit="1" customWidth="1"/>
  </cols>
  <sheetData>
    <row r="1" spans="1:2" x14ac:dyDescent="0.3">
      <c r="A1" s="16" t="s">
        <v>313</v>
      </c>
      <c r="B1" s="16" t="s">
        <v>314</v>
      </c>
    </row>
    <row r="2" spans="1:2" x14ac:dyDescent="0.3">
      <c r="A2" t="s">
        <v>315</v>
      </c>
      <c r="B2">
        <v>1</v>
      </c>
    </row>
    <row r="3" spans="1:2" x14ac:dyDescent="0.3">
      <c r="A3" t="s">
        <v>316</v>
      </c>
      <c r="B3">
        <v>2</v>
      </c>
    </row>
    <row r="4" spans="1:2" x14ac:dyDescent="0.3">
      <c r="A4" t="s">
        <v>317</v>
      </c>
      <c r="B4">
        <v>3</v>
      </c>
    </row>
    <row r="5" spans="1:2" x14ac:dyDescent="0.3">
      <c r="A5" t="s">
        <v>318</v>
      </c>
      <c r="B5">
        <v>4</v>
      </c>
    </row>
    <row r="6" spans="1:2" x14ac:dyDescent="0.3">
      <c r="A6" t="s">
        <v>319</v>
      </c>
      <c r="B6">
        <v>5</v>
      </c>
    </row>
    <row r="7" spans="1:2" x14ac:dyDescent="0.3">
      <c r="A7" t="s">
        <v>320</v>
      </c>
      <c r="B7">
        <v>6</v>
      </c>
    </row>
    <row r="8" spans="1:2" x14ac:dyDescent="0.3">
      <c r="A8" t="s">
        <v>321</v>
      </c>
      <c r="B8">
        <v>7</v>
      </c>
    </row>
    <row r="9" spans="1:2" x14ac:dyDescent="0.3">
      <c r="A9" t="s">
        <v>322</v>
      </c>
      <c r="B9">
        <v>8</v>
      </c>
    </row>
    <row r="10" spans="1:2" x14ac:dyDescent="0.3">
      <c r="A10" t="s">
        <v>323</v>
      </c>
      <c r="B10">
        <v>9</v>
      </c>
    </row>
    <row r="11" spans="1:2" x14ac:dyDescent="0.3">
      <c r="A11" t="s">
        <v>324</v>
      </c>
      <c r="B11">
        <v>10</v>
      </c>
    </row>
    <row r="12" spans="1:2" x14ac:dyDescent="0.3">
      <c r="A12" t="s">
        <v>325</v>
      </c>
      <c r="B12">
        <v>11</v>
      </c>
    </row>
    <row r="13" spans="1:2" x14ac:dyDescent="0.3">
      <c r="A13" t="s">
        <v>326</v>
      </c>
      <c r="B13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de Produção</vt:lpstr>
      <vt:lpstr>Tabela Auxiliar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Muto</dc:creator>
  <cp:lastModifiedBy>Lucas Sabbag Muto</cp:lastModifiedBy>
  <dcterms:created xsi:type="dcterms:W3CDTF">2025-02-03T18:39:16Z</dcterms:created>
  <dcterms:modified xsi:type="dcterms:W3CDTF">2025-03-11T18:05:22Z</dcterms:modified>
</cp:coreProperties>
</file>