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EstaPastaDeTrabalho" defaultThemeVersion="166925"/>
  <mc:AlternateContent xmlns:mc="http://schemas.openxmlformats.org/markup-compatibility/2006">
    <mc:Choice Requires="x15">
      <x15ac:absPath xmlns:x15ac="http://schemas.microsoft.com/office/spreadsheetml/2010/11/ac" url="C:\Users\financeiro.09\Downloads\"/>
    </mc:Choice>
  </mc:AlternateContent>
  <xr:revisionPtr revIDLastSave="0" documentId="13_ncr:1_{0EC04FC4-82FB-4CC9-8093-2446181714FA}" xr6:coauthVersionLast="47" xr6:coauthVersionMax="47" xr10:uidLastSave="{00000000-0000-0000-0000-000000000000}"/>
  <workbookProtection workbookAlgorithmName="SHA-512" workbookHashValue="tU/bJs6GFFMPMNYLNVXTlUjEj5oE0fTUcGzVoJHB2zAotl6aQ+4Z33MJyEG2EdoTaYjcZKTkeS/lxtF6SFPzkw==" workbookSaltValue="oJJK3nbtH24pXbQaah/gRQ==" workbookSpinCount="100000" lockStructure="1"/>
  <bookViews>
    <workbookView xWindow="23880" yWindow="-120" windowWidth="24240" windowHeight="13140" activeTab="1" xr2:uid="{DB635964-0695-49C5-8912-A15D0ED9A0B7}"/>
  </bookViews>
  <sheets>
    <sheet name="Instruções" sheetId="4" r:id="rId1"/>
    <sheet name="Dados" sheetId="1" r:id="rId2"/>
    <sheet name="Monte uma carteira de ações" sheetId="2" r:id="rId3"/>
    <sheet name="Resultado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3" l="1"/>
  <c r="F8" i="2"/>
  <c r="G8" i="2" s="1"/>
  <c r="D32" i="2"/>
  <c r="D31" i="2"/>
  <c r="D30" i="2"/>
  <c r="D29" i="2"/>
  <c r="D28" i="2"/>
  <c r="D27" i="2"/>
  <c r="D26" i="2"/>
  <c r="D25" i="2"/>
  <c r="D24" i="2"/>
  <c r="D23" i="2"/>
  <c r="D22" i="2"/>
  <c r="D21" i="2"/>
  <c r="D20" i="2"/>
  <c r="D19" i="2"/>
  <c r="D18" i="2"/>
  <c r="D17" i="2"/>
  <c r="D16" i="2"/>
  <c r="D15" i="2"/>
  <c r="D14" i="2"/>
  <c r="D13" i="2"/>
  <c r="D12" i="2"/>
  <c r="D11" i="2"/>
  <c r="D10" i="2"/>
  <c r="D9" i="2"/>
  <c r="D8" i="2"/>
  <c r="C32" i="2"/>
  <c r="C31" i="2"/>
  <c r="C30" i="2"/>
  <c r="C29" i="2"/>
  <c r="C28" i="2"/>
  <c r="C27" i="2"/>
  <c r="C26" i="2"/>
  <c r="C25" i="2"/>
  <c r="C24" i="2"/>
  <c r="C23" i="2"/>
  <c r="C22" i="2"/>
  <c r="C21" i="2"/>
  <c r="C20" i="2"/>
  <c r="C19" i="2"/>
  <c r="C18" i="2"/>
  <c r="C17" i="2"/>
  <c r="C16" i="2"/>
  <c r="C15" i="2"/>
  <c r="C14" i="2"/>
  <c r="C13" i="2"/>
  <c r="C12" i="2"/>
  <c r="C11" i="2"/>
  <c r="C10" i="2"/>
  <c r="C9" i="2"/>
  <c r="C8" i="2"/>
  <c r="E33" i="2" l="1"/>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F17" i="2"/>
  <c r="F16" i="2"/>
  <c r="G16" i="2"/>
  <c r="F15" i="2"/>
  <c r="G15" i="2" s="1"/>
  <c r="F14" i="2"/>
  <c r="F13" i="2"/>
  <c r="F12" i="2"/>
  <c r="G12" i="2" s="1"/>
  <c r="F11" i="2"/>
  <c r="F10" i="2"/>
  <c r="F9" i="2"/>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I2" i="1"/>
  <c r="G11" i="2" l="1"/>
  <c r="G14" i="2"/>
  <c r="G9" i="2"/>
  <c r="G17" i="2"/>
  <c r="G10" i="2"/>
  <c r="G13" i="2"/>
  <c r="F33" i="2"/>
  <c r="G33" i="2" l="1"/>
  <c r="H7" i="3" s="1"/>
  <c r="H8" i="3" s="1"/>
  <c r="H9" i="3" s="1"/>
  <c r="D11" i="3" l="1"/>
</calcChain>
</file>

<file path=xl/sharedStrings.xml><?xml version="1.0" encoding="utf-8"?>
<sst xmlns="http://schemas.openxmlformats.org/spreadsheetml/2006/main" count="1119" uniqueCount="959">
  <si>
    <t>Código</t>
  </si>
  <si>
    <t>Empresa</t>
  </si>
  <si>
    <t>DY em 2019 (%)</t>
  </si>
  <si>
    <t>DY em 2020 (%)</t>
  </si>
  <si>
    <t>DY em 2021 (%)</t>
  </si>
  <si>
    <t>DY em 2022 (%)</t>
  </si>
  <si>
    <t>DY em 2023 (%)</t>
  </si>
  <si>
    <t>DY 12 meses até março de 2024 (%)</t>
  </si>
  <si>
    <t>DY 12 entre 2019 e 2023 - mediana (%)</t>
  </si>
  <si>
    <t>DY 12 entre 2019 e 2023 - média (%)</t>
  </si>
  <si>
    <t>DY 12 entre 2019 e 2023 - mínimo (%)</t>
  </si>
  <si>
    <t>DY 12 entre 2019 e 2023 - máximo (%)</t>
  </si>
  <si>
    <t>AALR3</t>
  </si>
  <si>
    <t>ALLIAR</t>
  </si>
  <si>
    <t>ABCB4</t>
  </si>
  <si>
    <t>ABC BRASIL</t>
  </si>
  <si>
    <t>ABEV3</t>
  </si>
  <si>
    <t>AMBEV S/A</t>
  </si>
  <si>
    <t>AERI3</t>
  </si>
  <si>
    <t>AERIS</t>
  </si>
  <si>
    <t>AESB3</t>
  </si>
  <si>
    <t>AES BRASIL</t>
  </si>
  <si>
    <t>AESO3</t>
  </si>
  <si>
    <t>AESOPERACOES</t>
  </si>
  <si>
    <t>AFLT3</t>
  </si>
  <si>
    <t>AFLUENTE T</t>
  </si>
  <si>
    <t>AGRO3</t>
  </si>
  <si>
    <t>BRASILAGRO</t>
  </si>
  <si>
    <t>AGXY3</t>
  </si>
  <si>
    <t>AGROGALAXY</t>
  </si>
  <si>
    <t>AHEB3</t>
  </si>
  <si>
    <t>SPTURIS</t>
  </si>
  <si>
    <t>AHEB5</t>
  </si>
  <si>
    <t>AHEB6</t>
  </si>
  <si>
    <t>ALLD3</t>
  </si>
  <si>
    <t>ALLIED</t>
  </si>
  <si>
    <t>ALOS3</t>
  </si>
  <si>
    <t>ALLOS</t>
  </si>
  <si>
    <t>ALPA3</t>
  </si>
  <si>
    <t>ALPARGATAS</t>
  </si>
  <si>
    <t>ALPA4</t>
  </si>
  <si>
    <t>ALPK3</t>
  </si>
  <si>
    <t>ESTAPAR</t>
  </si>
  <si>
    <t>ALUP11</t>
  </si>
  <si>
    <t>ALUPAR</t>
  </si>
  <si>
    <t>ALUP3</t>
  </si>
  <si>
    <t>ALUP4</t>
  </si>
  <si>
    <t>AMAR3</t>
  </si>
  <si>
    <t>LOJAS MARISA</t>
  </si>
  <si>
    <t>AMBP3</t>
  </si>
  <si>
    <t>AMBIPAR</t>
  </si>
  <si>
    <t>AMER3</t>
  </si>
  <si>
    <t>AMERICANAS</t>
  </si>
  <si>
    <t>ANIM3</t>
  </si>
  <si>
    <t>ANIMA</t>
  </si>
  <si>
    <t>APER3</t>
  </si>
  <si>
    <t>ALPER S.A.</t>
  </si>
  <si>
    <t>APTI3</t>
  </si>
  <si>
    <t>ALIPERTI</t>
  </si>
  <si>
    <t>APTI4</t>
  </si>
  <si>
    <t>ARML3</t>
  </si>
  <si>
    <t>ARMAC</t>
  </si>
  <si>
    <t>ARZZ3</t>
  </si>
  <si>
    <t>AREZZO CO</t>
  </si>
  <si>
    <t>ASAI3</t>
  </si>
  <si>
    <t>ASSAI</t>
  </si>
  <si>
    <t>ATMP3</t>
  </si>
  <si>
    <t>ATMASA</t>
  </si>
  <si>
    <t>ATOM3</t>
  </si>
  <si>
    <t>ATOMPAR</t>
  </si>
  <si>
    <t>AURA33</t>
  </si>
  <si>
    <t>AURA 360</t>
  </si>
  <si>
    <t>AURE3</t>
  </si>
  <si>
    <t>AUREN</t>
  </si>
  <si>
    <t>AVLL3</t>
  </si>
  <si>
    <t>ALPHAVILLE</t>
  </si>
  <si>
    <t>AZEV3</t>
  </si>
  <si>
    <t>AZEVEDO</t>
  </si>
  <si>
    <t>AZEV4</t>
  </si>
  <si>
    <t>AZUL4</t>
  </si>
  <si>
    <t>AZUL</t>
  </si>
  <si>
    <t>B3SA3</t>
  </si>
  <si>
    <t>B3</t>
  </si>
  <si>
    <t>BAHI3</t>
  </si>
  <si>
    <t>BAHEMA</t>
  </si>
  <si>
    <t>BALM3</t>
  </si>
  <si>
    <t>BAUMER</t>
  </si>
  <si>
    <t>BALM4</t>
  </si>
  <si>
    <t>BAUH3</t>
  </si>
  <si>
    <t>EXCELSIOR</t>
  </si>
  <si>
    <t>BAUH4</t>
  </si>
  <si>
    <t>BAZA3</t>
  </si>
  <si>
    <t>AMAZONIA</t>
  </si>
  <si>
    <t>BBAS3</t>
  </si>
  <si>
    <t>BRASIL</t>
  </si>
  <si>
    <t>BBDC3</t>
  </si>
  <si>
    <t>BRADESCO</t>
  </si>
  <si>
    <t>BBDC4</t>
  </si>
  <si>
    <t>BBML3</t>
  </si>
  <si>
    <t>BBMLOGISTICA</t>
  </si>
  <si>
    <t>BBSE3</t>
  </si>
  <si>
    <t>BBSEGURIDADE</t>
  </si>
  <si>
    <t>BDLL3</t>
  </si>
  <si>
    <t>BARDELLA</t>
  </si>
  <si>
    <t>BDLL4</t>
  </si>
  <si>
    <t>BEEF3</t>
  </si>
  <si>
    <t>MINERVA</t>
  </si>
  <si>
    <t>BEES3</t>
  </si>
  <si>
    <t>BANESTES</t>
  </si>
  <si>
    <t>BEES4</t>
  </si>
  <si>
    <t>BETP3</t>
  </si>
  <si>
    <t>BETAPART</t>
  </si>
  <si>
    <t>BGIP3</t>
  </si>
  <si>
    <t>BANESE</t>
  </si>
  <si>
    <t>BGIP4</t>
  </si>
  <si>
    <t>BHIA3</t>
  </si>
  <si>
    <t>CASAS BAHIA</t>
  </si>
  <si>
    <t>BIOM3</t>
  </si>
  <si>
    <t>BIOMM</t>
  </si>
  <si>
    <t>BLAU3</t>
  </si>
  <si>
    <t>BLAU</t>
  </si>
  <si>
    <t>BMEB3</t>
  </si>
  <si>
    <t>MERCANTIL</t>
  </si>
  <si>
    <t>BMEB4</t>
  </si>
  <si>
    <t>BMGB4</t>
  </si>
  <si>
    <t>BANCO BMG</t>
  </si>
  <si>
    <t>BMIN3</t>
  </si>
  <si>
    <t>MERC INVEST</t>
  </si>
  <si>
    <t>BMIN4</t>
  </si>
  <si>
    <t>BMKS3</t>
  </si>
  <si>
    <t>BIC MONARK</t>
  </si>
  <si>
    <t>BMOB3</t>
  </si>
  <si>
    <t>BEMOBI TECH</t>
  </si>
  <si>
    <t>BNBR3</t>
  </si>
  <si>
    <t>NORD BRASIL</t>
  </si>
  <si>
    <t>BOBR3</t>
  </si>
  <si>
    <t>BOMBRIL</t>
  </si>
  <si>
    <t>BOBR4</t>
  </si>
  <si>
    <t>BPAC11</t>
  </si>
  <si>
    <t>BTGP BANCO</t>
  </si>
  <si>
    <t>BPAC3</t>
  </si>
  <si>
    <t>BPAC5</t>
  </si>
  <si>
    <t>BPAN4</t>
  </si>
  <si>
    <t>BANCO PAN</t>
  </si>
  <si>
    <t>BPAR3</t>
  </si>
  <si>
    <t>BANPARA</t>
  </si>
  <si>
    <t>BRAP3</t>
  </si>
  <si>
    <t>BRADESPAR</t>
  </si>
  <si>
    <t>BRAP4</t>
  </si>
  <si>
    <t>BRBI11</t>
  </si>
  <si>
    <t>BR PARTNERS</t>
  </si>
  <si>
    <t>BRFS3</t>
  </si>
  <si>
    <t>BRF SA</t>
  </si>
  <si>
    <t>BRGE11</t>
  </si>
  <si>
    <t>ALFA CONSORC</t>
  </si>
  <si>
    <t>BRGE12</t>
  </si>
  <si>
    <t>BRGE3</t>
  </si>
  <si>
    <t>BRGE5</t>
  </si>
  <si>
    <t>BRGE6</t>
  </si>
  <si>
    <t>BRGE7</t>
  </si>
  <si>
    <t>BRGE8</t>
  </si>
  <si>
    <t>BRIT3</t>
  </si>
  <si>
    <t>BRISANET</t>
  </si>
  <si>
    <t>BRIV3</t>
  </si>
  <si>
    <t>ALFA INVEST</t>
  </si>
  <si>
    <t>BRIV4</t>
  </si>
  <si>
    <t>BRKM3</t>
  </si>
  <si>
    <t>BRASKEM</t>
  </si>
  <si>
    <t>BRKM5</t>
  </si>
  <si>
    <t>BRKM6</t>
  </si>
  <si>
    <t>BRQB3</t>
  </si>
  <si>
    <t>BRQ</t>
  </si>
  <si>
    <t>BRSR3</t>
  </si>
  <si>
    <t>BANRISUL</t>
  </si>
  <si>
    <t>BRSR5</t>
  </si>
  <si>
    <t>BRSR6</t>
  </si>
  <si>
    <t>BSLI3</t>
  </si>
  <si>
    <t>BRB BANCO</t>
  </si>
  <si>
    <t>BSLI4</t>
  </si>
  <si>
    <t>CABI3</t>
  </si>
  <si>
    <t>CABINDA PART</t>
  </si>
  <si>
    <t>CALI3</t>
  </si>
  <si>
    <t>CONST A LIND</t>
  </si>
  <si>
    <t>CAMB3</t>
  </si>
  <si>
    <t>CAMBUCI</t>
  </si>
  <si>
    <t>CAML3</t>
  </si>
  <si>
    <t>CAMIL</t>
  </si>
  <si>
    <t>CASH3</t>
  </si>
  <si>
    <t>MELIUZ</t>
  </si>
  <si>
    <t>CASN3</t>
  </si>
  <si>
    <t>CASAN</t>
  </si>
  <si>
    <t>CASN4</t>
  </si>
  <si>
    <t>CATA3</t>
  </si>
  <si>
    <t>IND CATAGUAS</t>
  </si>
  <si>
    <t>CATA4</t>
  </si>
  <si>
    <t>CBAV3</t>
  </si>
  <si>
    <t>CBA</t>
  </si>
  <si>
    <t>CBEE3</t>
  </si>
  <si>
    <t>AMPLA ENERG</t>
  </si>
  <si>
    <t>CCRO3</t>
  </si>
  <si>
    <t>CCR SA</t>
  </si>
  <si>
    <t>CEAB3</t>
  </si>
  <si>
    <t>CEA MODAS</t>
  </si>
  <si>
    <t>CEBR3</t>
  </si>
  <si>
    <t>CEB</t>
  </si>
  <si>
    <t>CEBR5</t>
  </si>
  <si>
    <t>CEBR6</t>
  </si>
  <si>
    <t>CEDO3</t>
  </si>
  <si>
    <t>CEDRO</t>
  </si>
  <si>
    <t>CEDO4</t>
  </si>
  <si>
    <t>CEEB3</t>
  </si>
  <si>
    <t>COELBA</t>
  </si>
  <si>
    <t>CEEB5</t>
  </si>
  <si>
    <t>CEEB6</t>
  </si>
  <si>
    <t>CEED3</t>
  </si>
  <si>
    <t>CEEE-D</t>
  </si>
  <si>
    <t>CEED4</t>
  </si>
  <si>
    <t>CEGR3</t>
  </si>
  <si>
    <t>CEG</t>
  </si>
  <si>
    <t>CGAS3</t>
  </si>
  <si>
    <t>COMGAS</t>
  </si>
  <si>
    <t>CGAS5</t>
  </si>
  <si>
    <t>CGEE3</t>
  </si>
  <si>
    <t>CEEE-G</t>
  </si>
  <si>
    <t>CGEE4</t>
  </si>
  <si>
    <t>CGRA3</t>
  </si>
  <si>
    <t>GRAZZIOTIN</t>
  </si>
  <si>
    <t>CGRA4</t>
  </si>
  <si>
    <t>CIEL3</t>
  </si>
  <si>
    <t>CIELO</t>
  </si>
  <si>
    <t>CLSA3</t>
  </si>
  <si>
    <t>CLEARSALE</t>
  </si>
  <si>
    <t>CLSC3</t>
  </si>
  <si>
    <t>CELESC</t>
  </si>
  <si>
    <t>CLSC4</t>
  </si>
  <si>
    <t>CMIG3</t>
  </si>
  <si>
    <t>CEMIG</t>
  </si>
  <si>
    <t>CMIG4</t>
  </si>
  <si>
    <t>CMIN3</t>
  </si>
  <si>
    <t>CSN MINERACAO</t>
  </si>
  <si>
    <t>CMSA3</t>
  </si>
  <si>
    <t>CIMS</t>
  </si>
  <si>
    <t>CMSA4</t>
  </si>
  <si>
    <t>COCE3</t>
  </si>
  <si>
    <t>COELCE</t>
  </si>
  <si>
    <t>COCE5</t>
  </si>
  <si>
    <t>COCE6</t>
  </si>
  <si>
    <t>COGN3</t>
  </si>
  <si>
    <t>COGNA ON</t>
  </si>
  <si>
    <t>COMR3</t>
  </si>
  <si>
    <t>COMERC</t>
  </si>
  <si>
    <t>CPFE3</t>
  </si>
  <si>
    <t>CPFL ENERGIA</t>
  </si>
  <si>
    <t>CPLE3</t>
  </si>
  <si>
    <t>COPEL</t>
  </si>
  <si>
    <t>CPLE5</t>
  </si>
  <si>
    <t>CPLE6</t>
  </si>
  <si>
    <t>CRFB3</t>
  </si>
  <si>
    <t>CARREFOUR BR</t>
  </si>
  <si>
    <t>CRIV3</t>
  </si>
  <si>
    <t>ALFA FINANC</t>
  </si>
  <si>
    <t>CRIV4</t>
  </si>
  <si>
    <t>CRPG3</t>
  </si>
  <si>
    <t>CRISTAL</t>
  </si>
  <si>
    <t>CRPG5</t>
  </si>
  <si>
    <t>CRPG6</t>
  </si>
  <si>
    <t>CRTE3</t>
  </si>
  <si>
    <t>CONC RIO TER</t>
  </si>
  <si>
    <t>CRTE5</t>
  </si>
  <si>
    <t>CSAN3</t>
  </si>
  <si>
    <t>COSAN</t>
  </si>
  <si>
    <t>CSED3</t>
  </si>
  <si>
    <t>CRUZEIRO EDU</t>
  </si>
  <si>
    <t>CSMG3</t>
  </si>
  <si>
    <t>COPASA</t>
  </si>
  <si>
    <t>CSNA3</t>
  </si>
  <si>
    <t>SID NACIONAL</t>
  </si>
  <si>
    <t>CSRN3</t>
  </si>
  <si>
    <t>COSERN</t>
  </si>
  <si>
    <t>CSRN5</t>
  </si>
  <si>
    <t>CSRN6</t>
  </si>
  <si>
    <t>CSUD3</t>
  </si>
  <si>
    <t>CSU DIGITAL</t>
  </si>
  <si>
    <t>CTCA3</t>
  </si>
  <si>
    <t>CTC S.A.</t>
  </si>
  <si>
    <t>CTKA3</t>
  </si>
  <si>
    <t>KARSTEN</t>
  </si>
  <si>
    <t>CTKA4</t>
  </si>
  <si>
    <t>CTNM3</t>
  </si>
  <si>
    <t>COTEMINAS</t>
  </si>
  <si>
    <t>CTNM4</t>
  </si>
  <si>
    <t>CTSA3</t>
  </si>
  <si>
    <t>SANTANENSE</t>
  </si>
  <si>
    <t>CTSA4</t>
  </si>
  <si>
    <t>CURY3</t>
  </si>
  <si>
    <t>CURY S/A</t>
  </si>
  <si>
    <t>CVCB3</t>
  </si>
  <si>
    <t>CVC BRASIL</t>
  </si>
  <si>
    <t>CXSE3</t>
  </si>
  <si>
    <t>CAIXA SEGURI</t>
  </si>
  <si>
    <t>CYRE3</t>
  </si>
  <si>
    <t>CYRELA REALT</t>
  </si>
  <si>
    <t>DASA3</t>
  </si>
  <si>
    <t>DASA</t>
  </si>
  <si>
    <t>DESK3</t>
  </si>
  <si>
    <t>DESKTOPSIGMA</t>
  </si>
  <si>
    <t>DEXP3</t>
  </si>
  <si>
    <t>DEXXOS PAR</t>
  </si>
  <si>
    <t>DEXP4</t>
  </si>
  <si>
    <t>DIRR3</t>
  </si>
  <si>
    <t>DIRECIONAL</t>
  </si>
  <si>
    <t>DMFN3</t>
  </si>
  <si>
    <t>DMFINANCEIRA</t>
  </si>
  <si>
    <t>DMVF3</t>
  </si>
  <si>
    <t>D1000VFARMA</t>
  </si>
  <si>
    <t>DOHL3</t>
  </si>
  <si>
    <t>DOHLER</t>
  </si>
  <si>
    <t>DOHL4</t>
  </si>
  <si>
    <t>DOTZ3</t>
  </si>
  <si>
    <t>DOTZ SA</t>
  </si>
  <si>
    <t>DTCY3</t>
  </si>
  <si>
    <t>DTCOM DIRECT</t>
  </si>
  <si>
    <t>DTCY4</t>
  </si>
  <si>
    <t>DXCO3</t>
  </si>
  <si>
    <t>DEXCO</t>
  </si>
  <si>
    <t>EALT3</t>
  </si>
  <si>
    <t>ACO ALTONA</t>
  </si>
  <si>
    <t>EALT4</t>
  </si>
  <si>
    <t>ECOR3</t>
  </si>
  <si>
    <t>ECORODOVIAS</t>
  </si>
  <si>
    <t>EGGY3</t>
  </si>
  <si>
    <t>GRANJA FARIA</t>
  </si>
  <si>
    <t>EGIE3</t>
  </si>
  <si>
    <t>ENGIE BRASIL</t>
  </si>
  <si>
    <t>EKTR3</t>
  </si>
  <si>
    <t>ELEKTRO</t>
  </si>
  <si>
    <t>EKTR4</t>
  </si>
  <si>
    <t>ELET3</t>
  </si>
  <si>
    <t>ELETROBRAS</t>
  </si>
  <si>
    <t>ELET5</t>
  </si>
  <si>
    <t>ELET6</t>
  </si>
  <si>
    <t>ELMD3</t>
  </si>
  <si>
    <t>ELETROMIDIA</t>
  </si>
  <si>
    <t>EMAE3</t>
  </si>
  <si>
    <t>EMAE</t>
  </si>
  <si>
    <t>EMAE4</t>
  </si>
  <si>
    <t>EMBR3</t>
  </si>
  <si>
    <t>EMBRAER</t>
  </si>
  <si>
    <t>ENAT3</t>
  </si>
  <si>
    <t>ENAUTA PART</t>
  </si>
  <si>
    <t>ENBR3</t>
  </si>
  <si>
    <t>ENERGIAS BR</t>
  </si>
  <si>
    <t>ENEV3</t>
  </si>
  <si>
    <t>ENEVA</t>
  </si>
  <si>
    <t>ENGI11</t>
  </si>
  <si>
    <t>ENERGISA</t>
  </si>
  <si>
    <t>ENGI3</t>
  </si>
  <si>
    <t>ENGI4</t>
  </si>
  <si>
    <t>ENJU3</t>
  </si>
  <si>
    <t>ENJOEI</t>
  </si>
  <si>
    <t>ENMT3</t>
  </si>
  <si>
    <t>ENERGISA MT</t>
  </si>
  <si>
    <t>ENMT4</t>
  </si>
  <si>
    <t>EPAR3</t>
  </si>
  <si>
    <t>EMBPAR S/A</t>
  </si>
  <si>
    <t>EQMA3B</t>
  </si>
  <si>
    <t>EQTL MARANHAO</t>
  </si>
  <si>
    <t>EQMA5B</t>
  </si>
  <si>
    <t>EQMA6B</t>
  </si>
  <si>
    <t>EQPA3</t>
  </si>
  <si>
    <t>EQTL PARA</t>
  </si>
  <si>
    <t>EQPA5</t>
  </si>
  <si>
    <t>EQPA6</t>
  </si>
  <si>
    <t>EQPA7</t>
  </si>
  <si>
    <t>EQTL3</t>
  </si>
  <si>
    <t>EQUATORIAL</t>
  </si>
  <si>
    <t>ESPA3</t>
  </si>
  <si>
    <t>ESPACOLASER</t>
  </si>
  <si>
    <t>ESTR3</t>
  </si>
  <si>
    <t>ESTRELA</t>
  </si>
  <si>
    <t>ESTR4</t>
  </si>
  <si>
    <t>ETER3</t>
  </si>
  <si>
    <t>ETERNIT</t>
  </si>
  <si>
    <t>EUCA3</t>
  </si>
  <si>
    <t>EUCATEX</t>
  </si>
  <si>
    <t>EUCA4</t>
  </si>
  <si>
    <t>EUFA3</t>
  </si>
  <si>
    <t>EUROFARMA SA</t>
  </si>
  <si>
    <t>EVEN3</t>
  </si>
  <si>
    <t>EVEN</t>
  </si>
  <si>
    <t>EZTC3</t>
  </si>
  <si>
    <t>EZTEC</t>
  </si>
  <si>
    <t>FESA3</t>
  </si>
  <si>
    <t>FERBASA</t>
  </si>
  <si>
    <t>FESA4</t>
  </si>
  <si>
    <t>FHER3</t>
  </si>
  <si>
    <t>FER HERINGER</t>
  </si>
  <si>
    <t>FIEI3</t>
  </si>
  <si>
    <t>FICA</t>
  </si>
  <si>
    <t>FIGE3</t>
  </si>
  <si>
    <t>INVEST BEMGE</t>
  </si>
  <si>
    <t>FIGE4</t>
  </si>
  <si>
    <t>FIQE3</t>
  </si>
  <si>
    <t>UNIFIQUE</t>
  </si>
  <si>
    <t>FLRY3</t>
  </si>
  <si>
    <t>FLEURY</t>
  </si>
  <si>
    <t>FRAS3</t>
  </si>
  <si>
    <t>FRAS-LE</t>
  </si>
  <si>
    <t>FRIO3</t>
  </si>
  <si>
    <t>METALFRIO</t>
  </si>
  <si>
    <t>FRRN3B</t>
  </si>
  <si>
    <t>ALL NORTE</t>
  </si>
  <si>
    <t>FRRN5B</t>
  </si>
  <si>
    <t>FRRN6B</t>
  </si>
  <si>
    <t>FRTA3</t>
  </si>
  <si>
    <t>POMIFRUTAS</t>
  </si>
  <si>
    <t>G2DI33</t>
  </si>
  <si>
    <t>G2D INVEST</t>
  </si>
  <si>
    <t>GEPA3</t>
  </si>
  <si>
    <t>GER PARANAP</t>
  </si>
  <si>
    <t>GEPA4</t>
  </si>
  <si>
    <t>GFSA3</t>
  </si>
  <si>
    <t>GAFISA</t>
  </si>
  <si>
    <t>GGBR3</t>
  </si>
  <si>
    <t>GERDAU</t>
  </si>
  <si>
    <t>GGBR4</t>
  </si>
  <si>
    <t>GGPS3</t>
  </si>
  <si>
    <t>GPS</t>
  </si>
  <si>
    <t>GMAT3</t>
  </si>
  <si>
    <t>GRUPO MATEUS</t>
  </si>
  <si>
    <t>GOAU3</t>
  </si>
  <si>
    <t>GERDAU MET</t>
  </si>
  <si>
    <t>GOAU4</t>
  </si>
  <si>
    <t>GOLL3</t>
  </si>
  <si>
    <t>GOL</t>
  </si>
  <si>
    <t>GOLL4</t>
  </si>
  <si>
    <t>GPAR3</t>
  </si>
  <si>
    <t>CELGPAR</t>
  </si>
  <si>
    <t>GPIV33</t>
  </si>
  <si>
    <t>GP INVEST</t>
  </si>
  <si>
    <t>GRAO3</t>
  </si>
  <si>
    <t>AGRIBRASIL</t>
  </si>
  <si>
    <t>GRND3</t>
  </si>
  <si>
    <t>GRENDENE</t>
  </si>
  <si>
    <t>GSHP3</t>
  </si>
  <si>
    <t>GENERALSHOPP</t>
  </si>
  <si>
    <t>GUAR3</t>
  </si>
  <si>
    <t>GUARARAPES</t>
  </si>
  <si>
    <t>HAGA3</t>
  </si>
  <si>
    <t>HAGA S/A</t>
  </si>
  <si>
    <t>HAGA4</t>
  </si>
  <si>
    <t>HAPV3</t>
  </si>
  <si>
    <t>HAPVIDA</t>
  </si>
  <si>
    <t>HBOR3</t>
  </si>
  <si>
    <t>HELBOR</t>
  </si>
  <si>
    <t>HBRE3</t>
  </si>
  <si>
    <t>HBR REALTY</t>
  </si>
  <si>
    <t>HBSA3</t>
  </si>
  <si>
    <t>HIDROVIAS</t>
  </si>
  <si>
    <t>HBTS3</t>
  </si>
  <si>
    <t>HABITASUL</t>
  </si>
  <si>
    <t>HBTS5</t>
  </si>
  <si>
    <t>HBTS6</t>
  </si>
  <si>
    <t>HETA3</t>
  </si>
  <si>
    <t>HERCULES</t>
  </si>
  <si>
    <t>HETA4</t>
  </si>
  <si>
    <t>HMOB3</t>
  </si>
  <si>
    <t>HMOBI S/A</t>
  </si>
  <si>
    <t>HOOT3</t>
  </si>
  <si>
    <t>HOTEIS OTHON</t>
  </si>
  <si>
    <t>HOOT4</t>
  </si>
  <si>
    <t>HYPE3</t>
  </si>
  <si>
    <t>HYPERA</t>
  </si>
  <si>
    <t>IFCM3</t>
  </si>
  <si>
    <t>INFRACOMM</t>
  </si>
  <si>
    <t>IGSN3</t>
  </si>
  <si>
    <t>IGUA SA</t>
  </si>
  <si>
    <t>IGTI11</t>
  </si>
  <si>
    <t>IGUATEMI SA</t>
  </si>
  <si>
    <t>IGTI3</t>
  </si>
  <si>
    <t>IGTI4</t>
  </si>
  <si>
    <t>INEP3</t>
  </si>
  <si>
    <t>INEPAR</t>
  </si>
  <si>
    <t>INEP4</t>
  </si>
  <si>
    <t>INNC3</t>
  </si>
  <si>
    <t>INC SA</t>
  </si>
  <si>
    <t>INTB3</t>
  </si>
  <si>
    <t>INTELBRAS</t>
  </si>
  <si>
    <t>IRBR3</t>
  </si>
  <si>
    <t>IRBBRASIL RE</t>
  </si>
  <si>
    <t>ITSA3</t>
  </si>
  <si>
    <t>ITAUSA</t>
  </si>
  <si>
    <t>ITSA4</t>
  </si>
  <si>
    <t>ITUB3</t>
  </si>
  <si>
    <t>ITAUUNIBANCO</t>
  </si>
  <si>
    <t>ITUB4</t>
  </si>
  <si>
    <t>IVPR3B</t>
  </si>
  <si>
    <t>INVEPAR</t>
  </si>
  <si>
    <t>IVPR4B</t>
  </si>
  <si>
    <t>JALL3</t>
  </si>
  <si>
    <t>JALLESMACHAD</t>
  </si>
  <si>
    <t>JBSS3</t>
  </si>
  <si>
    <t>JBS</t>
  </si>
  <si>
    <t>JFEN3</t>
  </si>
  <si>
    <t>JOAO FORTES</t>
  </si>
  <si>
    <t>JHSF3</t>
  </si>
  <si>
    <t>JHSF PART</t>
  </si>
  <si>
    <t>JOPA3</t>
  </si>
  <si>
    <t>JOSAPAR</t>
  </si>
  <si>
    <t>JOPA4</t>
  </si>
  <si>
    <t>JSLG3</t>
  </si>
  <si>
    <t>JSL</t>
  </si>
  <si>
    <t>KEPL3</t>
  </si>
  <si>
    <t>KEPLER WEBER</t>
  </si>
  <si>
    <t>KLAS3</t>
  </si>
  <si>
    <t>KALLAS</t>
  </si>
  <si>
    <t>KLBN11</t>
  </si>
  <si>
    <t>KLABIN S/A</t>
  </si>
  <si>
    <t>KLBN3</t>
  </si>
  <si>
    <t>KLBN4</t>
  </si>
  <si>
    <t>KRSA3</t>
  </si>
  <si>
    <t>KORA SAUDE</t>
  </si>
  <si>
    <t>LAND3</t>
  </si>
  <si>
    <t>TERRASANTAPA</t>
  </si>
  <si>
    <t>LAVV3</t>
  </si>
  <si>
    <t>LAVVI</t>
  </si>
  <si>
    <t>LEVE3</t>
  </si>
  <si>
    <t>METAL LEVE</t>
  </si>
  <si>
    <t>LIGT3</t>
  </si>
  <si>
    <t>LIGHT S/A</t>
  </si>
  <si>
    <t>LIPR3</t>
  </si>
  <si>
    <t>ELETROPAR</t>
  </si>
  <si>
    <t>LJQQ3</t>
  </si>
  <si>
    <t>QUERO-QUERO</t>
  </si>
  <si>
    <t>LLBI3</t>
  </si>
  <si>
    <t>LE BISCUIT</t>
  </si>
  <si>
    <t>LMED3</t>
  </si>
  <si>
    <t>LIFEMED</t>
  </si>
  <si>
    <t>LOGG3</t>
  </si>
  <si>
    <t>LOG COM PROP</t>
  </si>
  <si>
    <t>LOGN3</t>
  </si>
  <si>
    <t>LOG-IN</t>
  </si>
  <si>
    <t>LPSB3</t>
  </si>
  <si>
    <t>LOPES BRASIL</t>
  </si>
  <si>
    <t>LREN3</t>
  </si>
  <si>
    <t>LOJAS RENNER</t>
  </si>
  <si>
    <t>LTEL3B</t>
  </si>
  <si>
    <t>LITEL</t>
  </si>
  <si>
    <t>LTLA3B</t>
  </si>
  <si>
    <t>LITELA</t>
  </si>
  <si>
    <t>LUPA3</t>
  </si>
  <si>
    <t>LUPATECH</t>
  </si>
  <si>
    <t>LUXM3</t>
  </si>
  <si>
    <t>TREVISA</t>
  </si>
  <si>
    <t>LUXM4</t>
  </si>
  <si>
    <t>LVTC3</t>
  </si>
  <si>
    <t>WDC NETWORKS</t>
  </si>
  <si>
    <t>LWSA3</t>
  </si>
  <si>
    <t>LWSA</t>
  </si>
  <si>
    <t>MAPT3</t>
  </si>
  <si>
    <t>CEMEPE</t>
  </si>
  <si>
    <t>MAPT4</t>
  </si>
  <si>
    <t>MATD3</t>
  </si>
  <si>
    <t>MATER DEI</t>
  </si>
  <si>
    <t>MBLY3</t>
  </si>
  <si>
    <t>MOBLY</t>
  </si>
  <si>
    <t>MDIA3</t>
  </si>
  <si>
    <t>M.DIASBRANCO</t>
  </si>
  <si>
    <t>MDNE3</t>
  </si>
  <si>
    <t>MOURA DUBEUX</t>
  </si>
  <si>
    <t>MEAL3</t>
  </si>
  <si>
    <t>IMC S/A</t>
  </si>
  <si>
    <t>MELK3</t>
  </si>
  <si>
    <t>MELNICK</t>
  </si>
  <si>
    <t>MERC3</t>
  </si>
  <si>
    <t>MERC FINANC</t>
  </si>
  <si>
    <t>MERC4</t>
  </si>
  <si>
    <t>MGEL3</t>
  </si>
  <si>
    <t>MANGELS INDL</t>
  </si>
  <si>
    <t>MGEL4</t>
  </si>
  <si>
    <t>MGLU3</t>
  </si>
  <si>
    <t>MAGAZ LUIZA</t>
  </si>
  <si>
    <t>MILS3</t>
  </si>
  <si>
    <t>MILLS</t>
  </si>
  <si>
    <t>MLAS3</t>
  </si>
  <si>
    <t>MULTILASER</t>
  </si>
  <si>
    <t>MMAQ3</t>
  </si>
  <si>
    <t>MINASMAQUINA</t>
  </si>
  <si>
    <t>MMAQ4</t>
  </si>
  <si>
    <t>MNDL3</t>
  </si>
  <si>
    <t>MUNDIAL</t>
  </si>
  <si>
    <t>MNPR3</t>
  </si>
  <si>
    <t>MINUPAR</t>
  </si>
  <si>
    <t>MNZC3</t>
  </si>
  <si>
    <t>MENEZES CORT</t>
  </si>
  <si>
    <t>MOAR3</t>
  </si>
  <si>
    <t>MONT ARANHA</t>
  </si>
  <si>
    <t>MOVI3</t>
  </si>
  <si>
    <t>MOVIDA</t>
  </si>
  <si>
    <t>MRFG3</t>
  </si>
  <si>
    <t>MARFRIG</t>
  </si>
  <si>
    <t>MRSA3B</t>
  </si>
  <si>
    <t>MRS LOGIST</t>
  </si>
  <si>
    <t>MRSA5B</t>
  </si>
  <si>
    <t>MRSA6B</t>
  </si>
  <si>
    <t>MRVE3</t>
  </si>
  <si>
    <t>MRV</t>
  </si>
  <si>
    <t>MSPA3</t>
  </si>
  <si>
    <t>MELHOR SP</t>
  </si>
  <si>
    <t>MSPA4</t>
  </si>
  <si>
    <t>MSRO3</t>
  </si>
  <si>
    <t>MAESTROLOC</t>
  </si>
  <si>
    <t>MTRE3</t>
  </si>
  <si>
    <t>MITRE REALTY</t>
  </si>
  <si>
    <t>MTSA3</t>
  </si>
  <si>
    <t>METISA</t>
  </si>
  <si>
    <t>MTSA4</t>
  </si>
  <si>
    <t>MULT3</t>
  </si>
  <si>
    <t>MULTIPLAN</t>
  </si>
  <si>
    <t>MWET3</t>
  </si>
  <si>
    <t>WETZEL S/A</t>
  </si>
  <si>
    <t>MWET4</t>
  </si>
  <si>
    <t>MYPK3</t>
  </si>
  <si>
    <t>IOCHP-MAXION</t>
  </si>
  <si>
    <t>NEMO3</t>
  </si>
  <si>
    <t>SUZANO HOLD</t>
  </si>
  <si>
    <t>NEMO5</t>
  </si>
  <si>
    <t>NEMO6</t>
  </si>
  <si>
    <t>NEOE3</t>
  </si>
  <si>
    <t>NEOENERGIA</t>
  </si>
  <si>
    <t>NEXP3</t>
  </si>
  <si>
    <t>NEXPE</t>
  </si>
  <si>
    <t>NGRD3</t>
  </si>
  <si>
    <t>NEOGRID</t>
  </si>
  <si>
    <t>NINJ3</t>
  </si>
  <si>
    <t>GETNINJAS</t>
  </si>
  <si>
    <t>NORD3</t>
  </si>
  <si>
    <t>NORDON MET</t>
  </si>
  <si>
    <t>NRTQ3</t>
  </si>
  <si>
    <t>NORTCQUIMICA</t>
  </si>
  <si>
    <t>NTCO3</t>
  </si>
  <si>
    <t>GRUPO NATURA</t>
  </si>
  <si>
    <t>NUTR3</t>
  </si>
  <si>
    <t>NUTRIPLANT</t>
  </si>
  <si>
    <t>ODER3</t>
  </si>
  <si>
    <t>ODERICH</t>
  </si>
  <si>
    <t>ODER4</t>
  </si>
  <si>
    <t>ODPV3</t>
  </si>
  <si>
    <t>ODONTOPREV</t>
  </si>
  <si>
    <t>OFSA3</t>
  </si>
  <si>
    <t>OUROFINO S/A</t>
  </si>
  <si>
    <t>OIBR3</t>
  </si>
  <si>
    <t>OI</t>
  </si>
  <si>
    <t>OIBR4</t>
  </si>
  <si>
    <t>ONCO3</t>
  </si>
  <si>
    <t>ONCOCLINICAS</t>
  </si>
  <si>
    <t>OPCT3</t>
  </si>
  <si>
    <t>OCEANPACT</t>
  </si>
  <si>
    <t>OPGM3</t>
  </si>
  <si>
    <t>GAMA PART</t>
  </si>
  <si>
    <t>OPSE3</t>
  </si>
  <si>
    <t>SUDESTE S/A</t>
  </si>
  <si>
    <t>OPTS3</t>
  </si>
  <si>
    <t>SUL 116 PART</t>
  </si>
  <si>
    <t>ORVR3</t>
  </si>
  <si>
    <t>ORIZON</t>
  </si>
  <si>
    <t>OSXB3</t>
  </si>
  <si>
    <t>OSX BRASIL</t>
  </si>
  <si>
    <t>PASS3</t>
  </si>
  <si>
    <t>COMPASS GAS</t>
  </si>
  <si>
    <t>PASS6</t>
  </si>
  <si>
    <t>PATI3</t>
  </si>
  <si>
    <t>PANATLANTICA</t>
  </si>
  <si>
    <t>PATI4</t>
  </si>
  <si>
    <t>PCAR3</t>
  </si>
  <si>
    <t>P.ACUCAR-CBD</t>
  </si>
  <si>
    <t>PDGR3</t>
  </si>
  <si>
    <t>PDG REALT</t>
  </si>
  <si>
    <t>PDTC3</t>
  </si>
  <si>
    <t>PADTEC</t>
  </si>
  <si>
    <t>PEAB3</t>
  </si>
  <si>
    <t>PAR AL BAHIA</t>
  </si>
  <si>
    <t>PEAB4</t>
  </si>
  <si>
    <t>PETR3</t>
  </si>
  <si>
    <t>PETROBRAS</t>
  </si>
  <si>
    <t>PETR4</t>
  </si>
  <si>
    <t>PETZ3</t>
  </si>
  <si>
    <t>PETZ</t>
  </si>
  <si>
    <t>PFRM3</t>
  </si>
  <si>
    <t>PROFARMA</t>
  </si>
  <si>
    <t>PGMN3</t>
  </si>
  <si>
    <t>PAGUE MENOS</t>
  </si>
  <si>
    <t>PINE3</t>
  </si>
  <si>
    <t>PINE</t>
  </si>
  <si>
    <t>PINE4</t>
  </si>
  <si>
    <t>PLAS3</t>
  </si>
  <si>
    <t>PLASCAR PART</t>
  </si>
  <si>
    <t>PLPL3</t>
  </si>
  <si>
    <t>PLANOEPLANO</t>
  </si>
  <si>
    <t>PMAM3</t>
  </si>
  <si>
    <t>PARANAPANEMA</t>
  </si>
  <si>
    <t>PNVL3</t>
  </si>
  <si>
    <t>DIMED</t>
  </si>
  <si>
    <t>POMO3</t>
  </si>
  <si>
    <t>MARCOPOLO</t>
  </si>
  <si>
    <t>POMO4</t>
  </si>
  <si>
    <t>PORT3</t>
  </si>
  <si>
    <t>WILSON SONS</t>
  </si>
  <si>
    <t>POSI3</t>
  </si>
  <si>
    <t>POSITIVO TEC</t>
  </si>
  <si>
    <t>PPAR3</t>
  </si>
  <si>
    <t>POLPAR</t>
  </si>
  <si>
    <t>PPLA11</t>
  </si>
  <si>
    <t>PPLA</t>
  </si>
  <si>
    <t>PRIO3</t>
  </si>
  <si>
    <t>PETRORIO</t>
  </si>
  <si>
    <t>PRNR3</t>
  </si>
  <si>
    <t>PRINER</t>
  </si>
  <si>
    <t>PRPT3</t>
  </si>
  <si>
    <t>PROMPT PART</t>
  </si>
  <si>
    <t>PSSA3</t>
  </si>
  <si>
    <t>PORTO SEGURO</t>
  </si>
  <si>
    <t>PTBL3</t>
  </si>
  <si>
    <t>PORTOBELLO</t>
  </si>
  <si>
    <t>PTCA11</t>
  </si>
  <si>
    <t>PRATICA</t>
  </si>
  <si>
    <t>PTCA3</t>
  </si>
  <si>
    <t>PTNT3</t>
  </si>
  <si>
    <t>PETTENATI</t>
  </si>
  <si>
    <t>PTNT4</t>
  </si>
  <si>
    <t>QUAL3</t>
  </si>
  <si>
    <t>QUALICORP</t>
  </si>
  <si>
    <t>QUSW3</t>
  </si>
  <si>
    <t>QUALITY SOFT</t>
  </si>
  <si>
    <t>QVQP3</t>
  </si>
  <si>
    <t>524 PARTICIP</t>
  </si>
  <si>
    <t>RADL3</t>
  </si>
  <si>
    <t>RAIADROGASIL</t>
  </si>
  <si>
    <t>RAIL3</t>
  </si>
  <si>
    <t>RUMO S.A.</t>
  </si>
  <si>
    <t>RAIZ4</t>
  </si>
  <si>
    <t>RAIZEN</t>
  </si>
  <si>
    <t>RANI3</t>
  </si>
  <si>
    <t>IRANI</t>
  </si>
  <si>
    <t>RAPT3</t>
  </si>
  <si>
    <t>RANDON PART</t>
  </si>
  <si>
    <t>RAPT4</t>
  </si>
  <si>
    <t>RBNS11</t>
  </si>
  <si>
    <t>RODOBENS</t>
  </si>
  <si>
    <t>RCSL3</t>
  </si>
  <si>
    <t>RECRUSUL</t>
  </si>
  <si>
    <t>RCSL4</t>
  </si>
  <si>
    <t>RDNI3</t>
  </si>
  <si>
    <t>RNI</t>
  </si>
  <si>
    <t>RDOR3</t>
  </si>
  <si>
    <t>REDE D OR</t>
  </si>
  <si>
    <t>RECV3</t>
  </si>
  <si>
    <t>PETRORECSA</t>
  </si>
  <si>
    <t>REDE3</t>
  </si>
  <si>
    <t>REDE ENERGIA</t>
  </si>
  <si>
    <t>RENT3</t>
  </si>
  <si>
    <t>LOCALIZA</t>
  </si>
  <si>
    <t>RNEW11</t>
  </si>
  <si>
    <t>RENOVA</t>
  </si>
  <si>
    <t>RNEW3</t>
  </si>
  <si>
    <t>RNEW4</t>
  </si>
  <si>
    <t>ROMI3</t>
  </si>
  <si>
    <t>ROMI</t>
  </si>
  <si>
    <t>ROXO34</t>
  </si>
  <si>
    <t>NU HOLDINGS LTD</t>
  </si>
  <si>
    <t>RPAD3</t>
  </si>
  <si>
    <t>ALFA HOLDING</t>
  </si>
  <si>
    <t>RPAD5</t>
  </si>
  <si>
    <t>RPAD6</t>
  </si>
  <si>
    <t>RPMG3</t>
  </si>
  <si>
    <t>PET MANGUINH</t>
  </si>
  <si>
    <t>RRRP3</t>
  </si>
  <si>
    <t>3R PETROLEUM</t>
  </si>
  <si>
    <t>RSID3</t>
  </si>
  <si>
    <t>ROSSI RESID</t>
  </si>
  <si>
    <t>RSUL3</t>
  </si>
  <si>
    <t>RIOSULENSE</t>
  </si>
  <si>
    <t>RSUL4</t>
  </si>
  <si>
    <t>SAEN3</t>
  </si>
  <si>
    <t>SAFIRA ENERG</t>
  </si>
  <si>
    <t>SANB11</t>
  </si>
  <si>
    <t>SANTANDER BR</t>
  </si>
  <si>
    <t>SANB3</t>
  </si>
  <si>
    <t>SANB4</t>
  </si>
  <si>
    <t>SAPR11</t>
  </si>
  <si>
    <t>SANEPAR</t>
  </si>
  <si>
    <t>SAPR3</t>
  </si>
  <si>
    <t>SAPR4</t>
  </si>
  <si>
    <t>SBFG3</t>
  </si>
  <si>
    <t>GRUPO SBF</t>
  </si>
  <si>
    <t>SBSP3</t>
  </si>
  <si>
    <t>SABESP</t>
  </si>
  <si>
    <t>SCAR3</t>
  </si>
  <si>
    <t>SAO CARLOS</t>
  </si>
  <si>
    <t>SEER3</t>
  </si>
  <si>
    <t>SER EDUCA</t>
  </si>
  <si>
    <t>SEQL3</t>
  </si>
  <si>
    <t>SEQUOIA LOG</t>
  </si>
  <si>
    <t>SGPS3</t>
  </si>
  <si>
    <t>SPRINGS</t>
  </si>
  <si>
    <t>SHOW3</t>
  </si>
  <si>
    <t>TIME FOR FUN</t>
  </si>
  <si>
    <t>SHUL3</t>
  </si>
  <si>
    <t>SCHULZ</t>
  </si>
  <si>
    <t>SHUL4</t>
  </si>
  <si>
    <t>SIMH3</t>
  </si>
  <si>
    <t>SIMPAR</t>
  </si>
  <si>
    <t>SLCE3</t>
  </si>
  <si>
    <t>SLC AGRICOLA</t>
  </si>
  <si>
    <t>SMFT3</t>
  </si>
  <si>
    <t>SMART FIT</t>
  </si>
  <si>
    <t>SMTO3</t>
  </si>
  <si>
    <t>SAO MARTINHO</t>
  </si>
  <si>
    <t>SNSY3</t>
  </si>
  <si>
    <t>SANSUY</t>
  </si>
  <si>
    <t>SNSY5</t>
  </si>
  <si>
    <t>SNSY6</t>
  </si>
  <si>
    <t>SOJA3</t>
  </si>
  <si>
    <t>BOA SAFRA</t>
  </si>
  <si>
    <t>SOMA3</t>
  </si>
  <si>
    <t>GRUPO SOMA</t>
  </si>
  <si>
    <t>SOND3</t>
  </si>
  <si>
    <t>SONDOTECNICA</t>
  </si>
  <si>
    <t>SOND5</t>
  </si>
  <si>
    <t>SOND6</t>
  </si>
  <si>
    <t>SRNA3</t>
  </si>
  <si>
    <t>SERENA</t>
  </si>
  <si>
    <t>STBP3</t>
  </si>
  <si>
    <t>SANTOS BRP</t>
  </si>
  <si>
    <t>SUZB3</t>
  </si>
  <si>
    <t>SUZANO S.A.</t>
  </si>
  <si>
    <t>SYNE3</t>
  </si>
  <si>
    <t>SYN PROP TEC</t>
  </si>
  <si>
    <t>TAEE11</t>
  </si>
  <si>
    <t>TAESA</t>
  </si>
  <si>
    <t>TAEE3</t>
  </si>
  <si>
    <t>TAEE4</t>
  </si>
  <si>
    <t>TASA3</t>
  </si>
  <si>
    <t>TAURUS ARMAS</t>
  </si>
  <si>
    <t>TASA4</t>
  </si>
  <si>
    <t>TCSA3</t>
  </si>
  <si>
    <t>TECNISA</t>
  </si>
  <si>
    <t>TECN3</t>
  </si>
  <si>
    <t>TECHNOS</t>
  </si>
  <si>
    <t>TEGA3</t>
  </si>
  <si>
    <t>TEGRA INCORP</t>
  </si>
  <si>
    <t>TEKA3</t>
  </si>
  <si>
    <t>TEKA</t>
  </si>
  <si>
    <t>TEKA4</t>
  </si>
  <si>
    <t>TELB3</t>
  </si>
  <si>
    <t>TELEBRAS</t>
  </si>
  <si>
    <t>TELB4</t>
  </si>
  <si>
    <t>TEND3</t>
  </si>
  <si>
    <t>TENDA</t>
  </si>
  <si>
    <t>TFCO4</t>
  </si>
  <si>
    <t>TRACK FIELD</t>
  </si>
  <si>
    <t>TGMA3</t>
  </si>
  <si>
    <t>TEGMA</t>
  </si>
  <si>
    <t>TIMS3</t>
  </si>
  <si>
    <t>TIM</t>
  </si>
  <si>
    <t>TKNO3</t>
  </si>
  <si>
    <t>TEKNO</t>
  </si>
  <si>
    <t>TKNO4</t>
  </si>
  <si>
    <t>TOTS3</t>
  </si>
  <si>
    <t>TOTVS</t>
  </si>
  <si>
    <t>TPIS3</t>
  </si>
  <si>
    <t>TRIUNFO PART</t>
  </si>
  <si>
    <t>TRAD3</t>
  </si>
  <si>
    <t>TC</t>
  </si>
  <si>
    <t>TRIS3</t>
  </si>
  <si>
    <t>TRISUL</t>
  </si>
  <si>
    <t>TRPL3</t>
  </si>
  <si>
    <t>TRAN PAULIST</t>
  </si>
  <si>
    <t>TRPL4</t>
  </si>
  <si>
    <t>TTEN3</t>
  </si>
  <si>
    <t>3TENTOS</t>
  </si>
  <si>
    <t>TUPY3</t>
  </si>
  <si>
    <t>TUPY</t>
  </si>
  <si>
    <t>TXRX3</t>
  </si>
  <si>
    <t>TEX RENAUX</t>
  </si>
  <si>
    <t>TXRX4</t>
  </si>
  <si>
    <t>UCAS3</t>
  </si>
  <si>
    <t>UNICASA</t>
  </si>
  <si>
    <t>UGPA3</t>
  </si>
  <si>
    <t>ULTRAPAR</t>
  </si>
  <si>
    <t>UNIP3</t>
  </si>
  <si>
    <t>UNIPAR</t>
  </si>
  <si>
    <t>UNIP5</t>
  </si>
  <si>
    <t>UNIP6</t>
  </si>
  <si>
    <t>UPKP3</t>
  </si>
  <si>
    <t>UPTICK</t>
  </si>
  <si>
    <t>USIM3</t>
  </si>
  <si>
    <t>USIMINAS</t>
  </si>
  <si>
    <t>USIM5</t>
  </si>
  <si>
    <t>USIM6</t>
  </si>
  <si>
    <t>VALE3</t>
  </si>
  <si>
    <t>VALE</t>
  </si>
  <si>
    <t>VAMO3</t>
  </si>
  <si>
    <t>VAMOS</t>
  </si>
  <si>
    <t>VBBR3</t>
  </si>
  <si>
    <t>VIBRA</t>
  </si>
  <si>
    <t>VITT3</t>
  </si>
  <si>
    <t>VITTIA</t>
  </si>
  <si>
    <t>VIVA3</t>
  </si>
  <si>
    <t>VIVARA S.A.</t>
  </si>
  <si>
    <t>VIVR3</t>
  </si>
  <si>
    <t>VIVER</t>
  </si>
  <si>
    <t>VIVT3</t>
  </si>
  <si>
    <t>TELEF BRASIL</t>
  </si>
  <si>
    <t>VLID3</t>
  </si>
  <si>
    <t>VALID</t>
  </si>
  <si>
    <t>VSTE3</t>
  </si>
  <si>
    <t>VESTE</t>
  </si>
  <si>
    <t>VULC3</t>
  </si>
  <si>
    <t>VULCABRAS</t>
  </si>
  <si>
    <t>VVEO3</t>
  </si>
  <si>
    <t>VIVEO</t>
  </si>
  <si>
    <t>WEGE3</t>
  </si>
  <si>
    <t>WEG</t>
  </si>
  <si>
    <t>WEST3</t>
  </si>
  <si>
    <t>WESTWING</t>
  </si>
  <si>
    <t>WHRL3</t>
  </si>
  <si>
    <t>WHIRLPOOL</t>
  </si>
  <si>
    <t>WHRL4</t>
  </si>
  <si>
    <t>WIZC3</t>
  </si>
  <si>
    <t>WIZ CO</t>
  </si>
  <si>
    <t>WLMM3</t>
  </si>
  <si>
    <t>WLM IND COM</t>
  </si>
  <si>
    <t>WLMM4</t>
  </si>
  <si>
    <t>YBRA3</t>
  </si>
  <si>
    <t>YBYRA S/A</t>
  </si>
  <si>
    <t>YDUQ3</t>
  </si>
  <si>
    <t>YDUQS PART</t>
  </si>
  <si>
    <t>ZAMP3</t>
  </si>
  <si>
    <t>ZAMP S.A.</t>
  </si>
  <si>
    <t>Monte a sua carteira de ações</t>
  </si>
  <si>
    <t>1) Seu nome</t>
  </si>
  <si>
    <t>2) Qual valor você gostaria de investir inicialmente na carteira de ações?</t>
  </si>
  <si>
    <t>Ticker</t>
  </si>
  <si>
    <t>Nome</t>
  </si>
  <si>
    <t>Dividend yield</t>
  </si>
  <si>
    <t>Peso</t>
  </si>
  <si>
    <t>Proventos anuais</t>
  </si>
  <si>
    <t>Total</t>
  </si>
  <si>
    <t>Resultados</t>
  </si>
  <si>
    <t>Seu investimento inicial:</t>
  </si>
  <si>
    <t>Com esse investimento, sua carteira ações proporcionaria dividendos anuais* de:</t>
  </si>
  <si>
    <r>
      <t>A taxa de retorno com dividendos* (</t>
    </r>
    <r>
      <rPr>
        <b/>
        <i/>
        <sz val="12"/>
        <color theme="1"/>
        <rFont val="Calibri"/>
      </rPr>
      <t>dividend yield</t>
    </r>
    <r>
      <rPr>
        <b/>
        <sz val="12"/>
        <color theme="1"/>
        <rFont val="Calibri"/>
      </rPr>
      <t>) anual da carteira é de:</t>
    </r>
  </si>
  <si>
    <t xml:space="preserve">Pra receber </t>
  </si>
  <si>
    <t xml:space="preserve"> anualmente com proventos nessa carteira, você precisaria investir inicialmente:</t>
  </si>
  <si>
    <t>* Considera a média dos últimos cinco anos do dividend yield de cada ação.</t>
  </si>
  <si>
    <t>Monte sua carteira de ações</t>
  </si>
  <si>
    <t>Lucas Alexandre</t>
  </si>
  <si>
    <r>
      <t xml:space="preserve">Valor </t>
    </r>
    <r>
      <rPr>
        <b/>
        <sz val="12"/>
        <color theme="0"/>
        <rFont val="Calibri"/>
        <family val="2"/>
      </rPr>
      <t>(investimento inicial)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</si>
</sst>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 #,##0;[Red]\-&quot;R$&quot;\ #,##0"/>
    <numFmt numFmtId="8" formatCode="&quot;R$&quot;\ #,##0.00;[Red]\-&quot;R$&quot;\ #,##0.00"/>
    <numFmt numFmtId="164" formatCode="&quot;R$&quot;\ #,##0.00"/>
    <numFmt numFmtId="165" formatCode="0.00&quot;%&quot;"/>
    <numFmt numFmtId="166" formatCode="&quot;R$&quot;\ #,##0"/>
    <numFmt numFmtId="167" formatCode="0.0%"/>
  </numFmts>
  <fonts count="19">
    <font>
      <sz val="11"/>
      <color theme="1"/>
      <name val="Calibri"/>
      <family val="2"/>
      <scheme val="minor"/>
    </font>
    <font>
      <sz val="11"/>
      <color theme="1"/>
      <name val="Calibri"/>
      <family val="2"/>
      <scheme val="minor"/>
    </font>
    <font>
      <sz val="11"/>
      <color theme="0"/>
      <name val="Calibri"/>
      <family val="2"/>
      <scheme val="minor"/>
    </font>
    <font>
      <b/>
      <sz val="28"/>
      <color rgb="FFF2F2F2"/>
      <name val="Calibri"/>
    </font>
    <font>
      <b/>
      <sz val="28"/>
      <color theme="0" tint="-4.9989318521683403E-2"/>
      <name val="Calibri"/>
      <family val="2"/>
      <scheme val="minor"/>
    </font>
    <font>
      <b/>
      <sz val="12"/>
      <color theme="1" tint="0.14999847407452621"/>
      <name val="Calibri"/>
    </font>
    <font>
      <sz val="12"/>
      <color theme="1" tint="0.14999847407452621"/>
      <name val="Calibri"/>
    </font>
    <font>
      <sz val="9"/>
      <color theme="1" tint="0.14999847407452621"/>
      <name val="Arial"/>
      <family val="2"/>
    </font>
    <font>
      <sz val="10"/>
      <color theme="1" tint="0.14999847407452621"/>
      <name val="Arial"/>
      <family val="2"/>
    </font>
    <font>
      <b/>
      <sz val="28"/>
      <color rgb="FFFFFFFF"/>
      <name val="Calibri"/>
    </font>
    <font>
      <b/>
      <sz val="28"/>
      <color theme="1"/>
      <name val="Calibri"/>
      <family val="2"/>
      <scheme val="minor"/>
    </font>
    <font>
      <b/>
      <sz val="12"/>
      <color theme="1"/>
      <name val="Calibri"/>
    </font>
    <font>
      <sz val="12"/>
      <color theme="1"/>
      <name val="Calibri"/>
    </font>
    <font>
      <b/>
      <i/>
      <sz val="12"/>
      <color theme="1"/>
      <name val="Calibri"/>
    </font>
    <font>
      <sz val="9"/>
      <color theme="1"/>
      <name val="Arial"/>
      <family val="2"/>
    </font>
    <font>
      <i/>
      <sz val="8"/>
      <color rgb="FF000000"/>
      <name val="Calibri"/>
    </font>
    <font>
      <b/>
      <sz val="18"/>
      <color theme="0"/>
      <name val="Aptos Narrow (Corpo)"/>
    </font>
    <font>
      <b/>
      <sz val="11"/>
      <color theme="0"/>
      <name val="Calibri"/>
      <family val="2"/>
      <scheme val="minor"/>
    </font>
    <font>
      <b/>
      <sz val="12"/>
      <color theme="0"/>
      <name val="Calibri"/>
      <family val="2"/>
    </font>
  </fonts>
  <fills count="8">
    <fill>
      <patternFill patternType="none"/>
    </fill>
    <fill>
      <patternFill patternType="gray125"/>
    </fill>
    <fill>
      <patternFill patternType="solid">
        <fgColor theme="4"/>
      </patternFill>
    </fill>
    <fill>
      <patternFill patternType="solid">
        <fgColor theme="6" tint="0.59999389629810485"/>
        <bgColor indexed="65"/>
      </patternFill>
    </fill>
    <fill>
      <patternFill patternType="solid">
        <fgColor theme="0" tint="-4.9989318521683403E-2"/>
        <bgColor indexed="64"/>
      </patternFill>
    </fill>
    <fill>
      <patternFill patternType="solid">
        <fgColor theme="6" tint="0.79998168889431442"/>
        <bgColor indexed="65"/>
      </patternFill>
    </fill>
    <fill>
      <patternFill patternType="solid">
        <fgColor theme="9" tint="0.39997558519241921"/>
        <bgColor indexed="64"/>
      </patternFill>
    </fill>
    <fill>
      <patternFill patternType="solid">
        <fgColor theme="9" tint="-0.249977111117893"/>
        <bgColor indexed="64"/>
      </patternFill>
    </fill>
  </fills>
  <borders count="24">
    <border>
      <left/>
      <right/>
      <top/>
      <bottom/>
      <diagonal/>
    </border>
    <border>
      <left/>
      <right/>
      <top/>
      <bottom style="medium">
        <color theme="4" tint="0.39997558519241921"/>
      </bottom>
      <diagonal/>
    </border>
    <border>
      <left/>
      <right/>
      <top/>
      <bottom style="medium">
        <color theme="1" tint="0.499984740745262"/>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thin">
        <color theme="1" tint="0.499984740745262"/>
      </right>
      <top style="medium">
        <color theme="1" tint="0.499984740745262"/>
      </top>
      <bottom style="thin">
        <color theme="1" tint="0.499984740745262"/>
      </bottom>
      <diagonal/>
    </border>
    <border>
      <left style="thin">
        <color theme="1" tint="0.499984740745262"/>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top style="thin">
        <color theme="1" tint="0.499984740745262"/>
      </top>
      <bottom style="medium">
        <color theme="1" tint="0.499984740745262"/>
      </bottom>
      <diagonal/>
    </border>
    <border>
      <left/>
      <right/>
      <top style="thin">
        <color theme="1" tint="0.499984740745262"/>
      </top>
      <bottom style="medium">
        <color theme="1" tint="0.499984740745262"/>
      </bottom>
      <diagonal/>
    </border>
    <border>
      <left/>
      <right style="thin">
        <color theme="1" tint="0.499984740745262"/>
      </right>
      <top style="thin">
        <color theme="1" tint="0.499984740745262"/>
      </top>
      <bottom style="medium">
        <color theme="1" tint="0.499984740745262"/>
      </bottom>
      <diagonal/>
    </border>
    <border>
      <left style="thin">
        <color theme="1" tint="0.499984740745262"/>
      </left>
      <right/>
      <top style="thin">
        <color theme="1" tint="0.499984740745262"/>
      </top>
      <bottom style="medium">
        <color theme="1" tint="0.499984740745262"/>
      </bottom>
      <diagonal/>
    </border>
    <border>
      <left/>
      <right style="medium">
        <color theme="1" tint="0.499984740745262"/>
      </right>
      <top style="thin">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cellStyleXfs>
  <cellXfs count="67">
    <xf numFmtId="0" fontId="0" fillId="0" borderId="0" xfId="0"/>
    <xf numFmtId="0" fontId="7" fillId="0" borderId="0" xfId="0" applyFont="1"/>
    <xf numFmtId="0" fontId="7" fillId="0" borderId="0" xfId="0" applyFont="1" applyAlignment="1">
      <alignment vertical="center"/>
    </xf>
    <xf numFmtId="164" fontId="7" fillId="0" borderId="0" xfId="0" applyNumberFormat="1" applyFont="1"/>
    <xf numFmtId="0" fontId="8" fillId="0" borderId="13" xfId="0" applyFont="1" applyBorder="1" applyAlignment="1">
      <alignment horizontal="center" vertical="center"/>
    </xf>
    <xf numFmtId="0" fontId="6" fillId="0" borderId="16" xfId="0" applyFont="1" applyBorder="1" applyAlignment="1">
      <alignment horizontal="center" vertical="center"/>
    </xf>
    <xf numFmtId="0" fontId="6" fillId="4" borderId="17" xfId="0" applyFont="1" applyFill="1" applyBorder="1" applyAlignment="1" applyProtection="1">
      <alignment horizontal="center" vertical="center"/>
      <protection locked="0"/>
    </xf>
    <xf numFmtId="0" fontId="6" fillId="0" borderId="17" xfId="0" applyFont="1" applyBorder="1" applyAlignment="1">
      <alignment horizontal="center" vertical="center"/>
    </xf>
    <xf numFmtId="165" fontId="6" fillId="0" borderId="17" xfId="0" applyNumberFormat="1" applyFont="1" applyBorder="1" applyAlignment="1">
      <alignment horizontal="center" vertical="center"/>
    </xf>
    <xf numFmtId="9" fontId="6" fillId="4" borderId="17" xfId="0" applyNumberFormat="1" applyFont="1" applyFill="1" applyBorder="1" applyAlignment="1" applyProtection="1">
      <alignment horizontal="center" vertical="center"/>
      <protection locked="0"/>
    </xf>
    <xf numFmtId="166" fontId="6" fillId="0" borderId="17" xfId="0" applyNumberFormat="1" applyFont="1" applyBorder="1" applyAlignment="1">
      <alignment horizontal="center" vertical="center"/>
    </xf>
    <xf numFmtId="164" fontId="6" fillId="0" borderId="18" xfId="0" applyNumberFormat="1"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9" fontId="5" fillId="0" borderId="20" xfId="0" applyNumberFormat="1" applyFont="1" applyBorder="1" applyAlignment="1">
      <alignment horizontal="center" vertical="center"/>
    </xf>
    <xf numFmtId="166" fontId="5" fillId="0" borderId="20" xfId="0" applyNumberFormat="1" applyFont="1" applyBorder="1" applyAlignment="1">
      <alignment horizontal="center" vertical="center"/>
    </xf>
    <xf numFmtId="166" fontId="5" fillId="0" borderId="21" xfId="0" applyNumberFormat="1" applyFont="1" applyBorder="1" applyAlignment="1">
      <alignment horizontal="center" vertical="center"/>
    </xf>
    <xf numFmtId="0" fontId="0" fillId="0" borderId="0" xfId="0" applyProtection="1">
      <protection locked="0"/>
    </xf>
    <xf numFmtId="0" fontId="0" fillId="0" borderId="2" xfId="0" applyBorder="1" applyProtection="1">
      <protection locked="0"/>
    </xf>
    <xf numFmtId="0" fontId="11" fillId="0" borderId="8" xfId="0" applyFont="1" applyBorder="1" applyAlignment="1" applyProtection="1">
      <alignment horizontal="left" vertical="center" indent="1"/>
      <protection locked="0"/>
    </xf>
    <xf numFmtId="8" fontId="11" fillId="4" borderId="23" xfId="0" applyNumberFormat="1" applyFont="1" applyFill="1" applyBorder="1" applyAlignment="1" applyProtection="1">
      <alignment horizontal="center" vertical="center"/>
      <protection locked="0"/>
    </xf>
    <xf numFmtId="0" fontId="12" fillId="0" borderId="10" xfId="0" applyFont="1" applyBorder="1" applyAlignment="1" applyProtection="1">
      <alignment horizontal="left" vertical="center"/>
      <protection locked="0"/>
    </xf>
    <xf numFmtId="0" fontId="12" fillId="0" borderId="20" xfId="0" applyFont="1" applyBorder="1" applyAlignment="1" applyProtection="1">
      <alignment vertical="center"/>
      <protection locked="0"/>
    </xf>
    <xf numFmtId="0" fontId="14" fillId="0" borderId="0" xfId="0" applyFont="1" applyProtection="1">
      <protection locked="0"/>
    </xf>
    <xf numFmtId="0" fontId="15" fillId="0" borderId="0" xfId="0" applyFont="1" applyProtection="1">
      <protection locked="0"/>
    </xf>
    <xf numFmtId="0" fontId="16" fillId="0" borderId="0" xfId="0" applyFont="1"/>
    <xf numFmtId="0" fontId="1" fillId="3" borderId="0" xfId="3"/>
    <xf numFmtId="0" fontId="2" fillId="2" borderId="1" xfId="2" applyBorder="1"/>
    <xf numFmtId="0" fontId="0" fillId="0" borderId="0" xfId="0" applyAlignment="1">
      <alignment horizontal="center"/>
    </xf>
    <xf numFmtId="0" fontId="0" fillId="0" borderId="2" xfId="0" applyBorder="1" applyAlignment="1">
      <alignment horizontal="center"/>
    </xf>
    <xf numFmtId="0" fontId="5" fillId="0" borderId="3" xfId="0" applyFont="1" applyBorder="1" applyAlignment="1">
      <alignment horizontal="left" vertical="center" indent="1"/>
    </xf>
    <xf numFmtId="0" fontId="5" fillId="0" borderId="4" xfId="0" applyFont="1" applyBorder="1" applyAlignment="1">
      <alignment horizontal="left" vertical="center" indent="1"/>
    </xf>
    <xf numFmtId="0" fontId="5" fillId="0" borderId="5" xfId="0" applyFont="1" applyBorder="1" applyAlignment="1">
      <alignment horizontal="left" vertical="center" indent="1"/>
    </xf>
    <xf numFmtId="0" fontId="6" fillId="4" borderId="6" xfId="0" applyFont="1" applyFill="1" applyBorder="1" applyAlignment="1" applyProtection="1">
      <alignment horizontal="center" vertical="center"/>
      <protection locked="0"/>
    </xf>
    <xf numFmtId="0" fontId="6" fillId="4" borderId="7" xfId="0" applyFont="1" applyFill="1" applyBorder="1" applyAlignment="1" applyProtection="1">
      <alignment horizontal="center" vertical="center"/>
      <protection locked="0"/>
    </xf>
    <xf numFmtId="0" fontId="5" fillId="0" borderId="8" xfId="0" applyFont="1" applyBorder="1" applyAlignment="1">
      <alignment horizontal="left" vertical="center" indent="1"/>
    </xf>
    <xf numFmtId="0" fontId="5" fillId="0" borderId="9" xfId="0" applyFont="1" applyBorder="1" applyAlignment="1">
      <alignment horizontal="left" vertical="center" indent="1"/>
    </xf>
    <xf numFmtId="0" fontId="5" fillId="0" borderId="10" xfId="0" applyFont="1" applyBorder="1" applyAlignment="1">
      <alignment horizontal="left" vertical="center" indent="1"/>
    </xf>
    <xf numFmtId="6" fontId="6" fillId="4" borderId="11" xfId="0" applyNumberFormat="1" applyFont="1" applyFill="1" applyBorder="1" applyAlignment="1" applyProtection="1">
      <alignment horizontal="center" vertical="center"/>
      <protection locked="0"/>
    </xf>
    <xf numFmtId="6" fontId="6" fillId="4" borderId="12" xfId="0" applyNumberFormat="1" applyFont="1" applyFill="1" applyBorder="1" applyAlignment="1" applyProtection="1">
      <alignment horizontal="center" vertical="center"/>
      <protection locked="0"/>
    </xf>
    <xf numFmtId="0" fontId="11" fillId="0" borderId="16" xfId="0" applyFont="1" applyBorder="1" applyAlignment="1" applyProtection="1">
      <alignment horizontal="left" vertical="center" indent="1"/>
      <protection locked="0"/>
    </xf>
    <xf numFmtId="0" fontId="11" fillId="0" borderId="22" xfId="0" applyFont="1" applyBorder="1" applyAlignment="1" applyProtection="1">
      <alignment horizontal="left" vertical="center" indent="1"/>
      <protection locked="0"/>
    </xf>
    <xf numFmtId="0" fontId="11" fillId="0" borderId="17" xfId="0" applyFont="1" applyBorder="1" applyAlignment="1" applyProtection="1">
      <alignment horizontal="left" vertical="center" indent="1"/>
      <protection locked="0"/>
    </xf>
    <xf numFmtId="167" fontId="12" fillId="0" borderId="17" xfId="1" applyNumberFormat="1" applyFont="1" applyBorder="1" applyAlignment="1" applyProtection="1">
      <alignment horizontal="center" vertical="center"/>
    </xf>
    <xf numFmtId="167" fontId="12" fillId="0" borderId="18" xfId="1" applyNumberFormat="1" applyFont="1" applyBorder="1" applyAlignment="1" applyProtection="1">
      <alignment horizontal="center" vertical="center"/>
    </xf>
    <xf numFmtId="164" fontId="12" fillId="0" borderId="11" xfId="0" applyNumberFormat="1" applyFont="1" applyBorder="1" applyAlignment="1">
      <alignment horizontal="center" vertical="center"/>
    </xf>
    <xf numFmtId="164" fontId="12" fillId="0" borderId="9" xfId="0" applyNumberFormat="1" applyFont="1" applyBorder="1" applyAlignment="1">
      <alignment horizontal="center" vertical="center"/>
    </xf>
    <xf numFmtId="164" fontId="12" fillId="0" borderId="12" xfId="0" applyNumberFormat="1" applyFont="1" applyBorder="1" applyAlignment="1">
      <alignment horizontal="center" vertical="center"/>
    </xf>
    <xf numFmtId="0" fontId="0" fillId="0" borderId="0" xfId="0" applyAlignment="1" applyProtection="1">
      <alignment horizontal="center"/>
      <protection locked="0"/>
    </xf>
    <xf numFmtId="0" fontId="0" fillId="0" borderId="2" xfId="0" applyBorder="1" applyAlignment="1" applyProtection="1">
      <alignment horizontal="center"/>
      <protection locked="0"/>
    </xf>
    <xf numFmtId="0" fontId="11" fillId="0" borderId="13" xfId="0" applyFont="1" applyBorder="1" applyAlignment="1" applyProtection="1">
      <alignment horizontal="left" vertical="center" indent="1"/>
      <protection locked="0"/>
    </xf>
    <xf numFmtId="0" fontId="11" fillId="0" borderId="14" xfId="0" applyFont="1" applyBorder="1" applyAlignment="1" applyProtection="1">
      <alignment horizontal="left" vertical="center" indent="1"/>
      <protection locked="0"/>
    </xf>
    <xf numFmtId="8" fontId="12" fillId="0" borderId="14" xfId="0" applyNumberFormat="1" applyFont="1" applyBorder="1" applyAlignment="1">
      <alignment horizontal="center" vertical="center"/>
    </xf>
    <xf numFmtId="8" fontId="12" fillId="0" borderId="15" xfId="0" applyNumberFormat="1" applyFont="1" applyBorder="1" applyAlignment="1">
      <alignment horizontal="center" vertical="center"/>
    </xf>
    <xf numFmtId="164" fontId="12" fillId="0" borderId="17" xfId="0" applyNumberFormat="1" applyFont="1" applyBorder="1" applyAlignment="1">
      <alignment horizontal="center" vertical="center"/>
    </xf>
    <xf numFmtId="164" fontId="12" fillId="0" borderId="18" xfId="0" applyNumberFormat="1" applyFont="1" applyBorder="1" applyAlignment="1">
      <alignment horizontal="center" vertical="center"/>
    </xf>
    <xf numFmtId="0" fontId="9" fillId="6" borderId="0" xfId="0" applyFont="1" applyFill="1" applyAlignment="1" applyProtection="1">
      <alignment horizontal="left" vertical="center" indent="1"/>
      <protection locked="0"/>
    </xf>
    <xf numFmtId="0" fontId="10" fillId="6" borderId="0" xfId="0" applyFont="1" applyFill="1" applyAlignment="1" applyProtection="1">
      <alignment horizontal="left" vertical="center" indent="1"/>
      <protection locked="0"/>
    </xf>
    <xf numFmtId="0" fontId="10" fillId="6" borderId="2" xfId="0" applyFont="1" applyFill="1" applyBorder="1" applyAlignment="1" applyProtection="1">
      <alignment horizontal="left" vertical="center" indent="1"/>
      <protection locked="0"/>
    </xf>
    <xf numFmtId="0" fontId="3" fillId="6" borderId="0" xfId="0" applyFont="1" applyFill="1" applyAlignment="1">
      <alignment horizontal="center" vertical="center"/>
    </xf>
    <xf numFmtId="0" fontId="4" fillId="6" borderId="0" xfId="0" applyFont="1" applyFill="1" applyAlignment="1">
      <alignment horizontal="center" vertical="center"/>
    </xf>
    <xf numFmtId="0" fontId="4" fillId="6" borderId="2" xfId="0" applyFont="1" applyFill="1" applyBorder="1" applyAlignment="1">
      <alignment horizontal="center" vertical="center"/>
    </xf>
    <xf numFmtId="0" fontId="17" fillId="7" borderId="1" xfId="2" applyFont="1" applyFill="1" applyBorder="1" applyAlignment="1" applyProtection="1">
      <alignment horizontal="center" vertical="center"/>
      <protection locked="0"/>
    </xf>
    <xf numFmtId="0" fontId="2" fillId="6" borderId="1" xfId="2" applyFill="1" applyBorder="1" applyAlignment="1" applyProtection="1">
      <alignment horizontal="center" vertical="center" wrapText="1"/>
      <protection locked="0"/>
    </xf>
    <xf numFmtId="0" fontId="2" fillId="6" borderId="1" xfId="2" applyFill="1" applyBorder="1" applyAlignment="1" applyProtection="1">
      <alignment horizontal="center" vertical="center"/>
      <protection locked="0"/>
    </xf>
    <xf numFmtId="0" fontId="1" fillId="5" borderId="0" xfId="4" applyAlignment="1">
      <alignment horizontal="center"/>
    </xf>
    <xf numFmtId="2" fontId="1" fillId="5" borderId="0" xfId="4" applyNumberFormat="1" applyAlignment="1">
      <alignment horizontal="center"/>
    </xf>
  </cellXfs>
  <cellStyles count="5">
    <cellStyle name="20% - Ênfase3" xfId="4" builtinId="38"/>
    <cellStyle name="40% - Ênfase3" xfId="3" builtinId="39"/>
    <cellStyle name="Ênfase1" xfId="2" builtinId="29"/>
    <cellStyle name="Normal" xfId="0" builtinId="0"/>
    <cellStyle name="Porcentagem" xfId="1" builtinId="5"/>
  </cellStyles>
  <dxfs count="6">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23-4027-A932-BF501DA3F3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23-4027-A932-BF501DA3F3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23-4027-A932-BF501DA3F3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23-4027-A932-BF501DA3F3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23-4027-A932-BF501DA3F3C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23-4027-A932-BF501DA3F3C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23-4027-A932-BF501DA3F3C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23-4027-A932-BF501DA3F3C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23-4027-A932-BF501DA3F3C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23-4027-A932-BF501DA3F3C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23-4027-A932-BF501DA3F3C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23-4027-A932-BF501DA3F3C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23-4027-A932-BF501DA3F3C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23-4027-A932-BF501DA3F3C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23-4027-A932-BF501DA3F3C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23-4027-A932-BF501DA3F3C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23-4027-A932-BF501DA3F3C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23-4027-A932-BF501DA3F3C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23-4027-A932-BF501DA3F3C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23-4027-A932-BF501DA3F3C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23-4027-A932-BF501DA3F3C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23-4027-A932-BF501DA3F3C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23-4027-A932-BF501DA3F3C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23-4027-A932-BF501DA3F3C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23-4027-A932-BF501DA3F3CE}"/>
              </c:ext>
            </c:extLst>
          </c:dPt>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pt-BR"/>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'Monte uma carteira de ações'!$B$8:$B$32</c:f>
              <c:strCache>
                <c:ptCount val="10"/>
                <c:pt idx="0">
                  <c:v>ABCB4</c:v>
                </c:pt>
                <c:pt idx="1">
                  <c:v>TRPL4</c:v>
                </c:pt>
                <c:pt idx="2">
                  <c:v>VALE3</c:v>
                </c:pt>
                <c:pt idx="3">
                  <c:v>VIVT3</c:v>
                </c:pt>
                <c:pt idx="4">
                  <c:v>ITSA4</c:v>
                </c:pt>
                <c:pt idx="5">
                  <c:v>YDUQ3</c:v>
                </c:pt>
                <c:pt idx="6">
                  <c:v>AZUL4</c:v>
                </c:pt>
                <c:pt idx="7">
                  <c:v>AMER3</c:v>
                </c:pt>
                <c:pt idx="8">
                  <c:v>MGLU3</c:v>
                </c:pt>
                <c:pt idx="9">
                  <c:v>ABEV3</c:v>
                </c:pt>
              </c:strCache>
            </c:strRef>
          </c:cat>
          <c:val>
            <c:numRef>
              <c:f>'Monte uma carteira de ações'!$E$8:$E$32</c:f>
              <c:numCache>
                <c:formatCode>0%</c:formatCode>
                <c:ptCount val="25"/>
                <c:pt idx="0">
                  <c:v>0.1</c:v>
                </c:pt>
                <c:pt idx="1">
                  <c:v>0.1</c:v>
                </c:pt>
                <c:pt idx="2">
                  <c:v>0.1</c:v>
                </c:pt>
                <c:pt idx="3">
                  <c:v>0.1</c:v>
                </c:pt>
                <c:pt idx="4">
                  <c:v>0.1</c:v>
                </c:pt>
                <c:pt idx="5">
                  <c:v>0.1</c:v>
                </c:pt>
                <c:pt idx="6">
                  <c:v>0.1</c:v>
                </c:pt>
                <c:pt idx="7">
                  <c:v>0.1</c:v>
                </c:pt>
                <c:pt idx="8">
                  <c:v>0.1</c:v>
                </c:pt>
                <c:pt idx="9">
                  <c:v>0.1</c:v>
                </c:pt>
              </c:numCache>
            </c:numRef>
          </c:val>
          <c:extLst>
            <c:ext xmlns:c16="http://schemas.microsoft.com/office/drawing/2014/chart" uri="{C3380CC4-5D6E-409C-BE32-E72D297353CC}">
              <c16:uniqueId val="{00000032-F723-4027-A932-BF501DA3F3C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nfomoney.com.br/"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309964</xdr:colOff>
      <xdr:row>1</xdr:row>
      <xdr:rowOff>107490</xdr:rowOff>
    </xdr:from>
    <xdr:to>
      <xdr:col>17</xdr:col>
      <xdr:colOff>776084</xdr:colOff>
      <xdr:row>3</xdr:row>
      <xdr:rowOff>55630</xdr:rowOff>
    </xdr:to>
    <xdr:pic>
      <xdr:nvPicPr>
        <xdr:cNvPr id="2" name="Imagem 1">
          <a:hlinkClick xmlns:r="http://schemas.openxmlformats.org/officeDocument/2006/relationships" r:id="rId1"/>
          <a:extLst>
            <a:ext uri="{FF2B5EF4-FFF2-40B4-BE49-F238E27FC236}">
              <a16:creationId xmlns:a16="http://schemas.microsoft.com/office/drawing/2014/main" id="{39DB4CA1-1D94-474D-94A3-C3BECDE60752}"/>
            </a:ext>
          </a:extLst>
        </xdr:cNvPr>
        <xdr:cNvPicPr>
          <a:picLocks noChangeAspect="1"/>
        </xdr:cNvPicPr>
      </xdr:nvPicPr>
      <xdr:blipFill rotWithShape="1">
        <a:blip xmlns:r="http://schemas.openxmlformats.org/officeDocument/2006/relationships" r:embed="rId2">
          <a:alphaModFix/>
        </a:blip>
        <a:srcRect l="-1851" t="-1161" r="-1851" b="1161"/>
        <a:stretch/>
      </xdr:blipFill>
      <xdr:spPr>
        <a:xfrm>
          <a:off x="10244539" y="288465"/>
          <a:ext cx="1618645" cy="329140"/>
        </a:xfrm>
        <a:prstGeom prst="rect">
          <a:avLst/>
        </a:prstGeom>
      </xdr:spPr>
    </xdr:pic>
    <xdr:clientData/>
  </xdr:twoCellAnchor>
  <xdr:twoCellAnchor>
    <xdr:from>
      <xdr:col>0</xdr:col>
      <xdr:colOff>123825</xdr:colOff>
      <xdr:row>0</xdr:row>
      <xdr:rowOff>85726</xdr:rowOff>
    </xdr:from>
    <xdr:to>
      <xdr:col>17</xdr:col>
      <xdr:colOff>752475</xdr:colOff>
      <xdr:row>29</xdr:row>
      <xdr:rowOff>1</xdr:rowOff>
    </xdr:to>
    <xdr:sp macro="" textlink="">
      <xdr:nvSpPr>
        <xdr:cNvPr id="3" name="TextBox 2">
          <a:extLst>
            <a:ext uri="{FF2B5EF4-FFF2-40B4-BE49-F238E27FC236}">
              <a16:creationId xmlns:a16="http://schemas.microsoft.com/office/drawing/2014/main" id="{BD2ED261-94D8-48BF-BFFA-6AAEE587BE17}"/>
            </a:ext>
            <a:ext uri="{147F2762-F138-4A5C-976F-8EAC2B608ADB}">
              <a16:predDERef xmlns:a16="http://schemas.microsoft.com/office/drawing/2014/main" pred="{845113AC-6A08-5B41-95A9-B7B550431AA7}"/>
            </a:ext>
          </a:extLst>
        </xdr:cNvPr>
        <xdr:cNvSpPr txBox="1"/>
      </xdr:nvSpPr>
      <xdr:spPr>
        <a:xfrm>
          <a:off x="123825" y="85726"/>
          <a:ext cx="11915775" cy="55435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1200" b="1" i="0" u="none" strike="noStrike">
              <a:solidFill>
                <a:schemeClr val="dk1"/>
              </a:solidFill>
              <a:latin typeface="Calibri" panose="020F0502020204030204" pitchFamily="34" charset="0"/>
              <a:cs typeface="Calibri" panose="020F0502020204030204" pitchFamily="34" charset="0"/>
            </a:rPr>
            <a:t>Seja bem-vindo (a)!</a:t>
          </a:r>
        </a:p>
        <a:p>
          <a:pPr marL="0" marR="0" indent="0" algn="l">
            <a:lnSpc>
              <a:spcPct val="100000"/>
            </a:lnSpc>
            <a:spcBef>
              <a:spcPts val="0"/>
            </a:spcBef>
            <a:spcAft>
              <a:spcPts val="0"/>
            </a:spcAft>
          </a:pPr>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Essa planilha mostra a taxa de retorno com proventos (dividend yield) de uma carteira de ações. Ela ajudará você a avaliar seus próprios investimentos focados em renda passiva, que podem ser uma alternativa para complementar sua aposentadoria, por exemplo. Nas próximas abas, você encontrará:</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1) Dados: A tabela apresenta a lista de todas as ações negociadas na B3 que distribuíram dividendos ou juros sobre capital próprio (JCP) desde 2016. Para cada ação, a tabela traz a taxa de retorno com dividendos (dividend yield) para cada um dos últimos cinco anos e também nos últimos 12 meses (até 31/12/23). Também apresenta o dividend yield mediano, médio, mínimo e máximo no período, além da projeção de analistas para o dividend yield em 2023.</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O dividend yield é expresso como uma taxa em base anual e foi calculada a partir do valor dos proventos distribuídos, dividido pela cotação da ação em cada ano. Se uma ação que você procura não consta na lista, significa que ela não pagou dividendos durante o período considerado.</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As fontes das informações são da </a:t>
          </a:r>
          <a:r>
            <a:rPr lang="en-US" sz="1200" b="1">
              <a:latin typeface="Calibri" panose="020F0502020204030204" pitchFamily="34" charset="0"/>
              <a:cs typeface="Calibri" panose="020F0502020204030204" pitchFamily="34" charset="0"/>
            </a:rPr>
            <a:t>Economatica e do Bloomberg</a:t>
          </a:r>
          <a:r>
            <a:rPr lang="en-US" sz="1200">
              <a:latin typeface="Calibri" panose="020F0502020204030204" pitchFamily="34" charset="0"/>
              <a:cs typeface="Calibri" panose="020F0502020204030204" pitchFamily="34" charset="0"/>
            </a:rPr>
            <a:t>.</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2) Monte sua carteira de ações: Nessa tabela, você poderá montar uma carteira composta por até 25 ações. Para tal, preencha apenas as células de cor cinza.</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Depois de analisar os dados da tabela anterior, escolha as ações que gostaria de incluir (elas aparecerão listadas nas células em que devem ser incluídas). Também indique o peso que gostaria que cada uma tivesse na carteira. O dividend yield utilizado para os cálculos presentes nessa aba é a projeção de analistas para 2023. Caso não haja projeção para alguma ação, é utilizada a mediana do dividend yield nos últimos cinco anos.</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Indique também o valor do investimento que gostaria de fazer inicialmente na carteira de ações.</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3) Resultados: A tabela de resultados apresentará algumas informações sobre sua carteira de ações, como o dividend yield médio da carteira e o valor que recebia em dividendos por ano com ela, considerando a projeção de dividend yield para cada ação em 2023 ou, caso não haja, a mediana do dividend yield de cada ação desde 2016.</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Ainda nessa aba, você pode apontar quanto gostaria de receber como renda de dividendos por ano. Você saberá quanto precisaria investir inicialmente na carteira para obter essa renda.</a:t>
          </a:r>
        </a:p>
        <a:p>
          <a:pPr marL="0" indent="0" algn="l"/>
          <a:endParaRPr lang="en-US" sz="1200">
            <a:latin typeface="Calibri" panose="020F0502020204030204" pitchFamily="34" charset="0"/>
            <a:cs typeface="Calibri" panose="020F0502020204030204" pitchFamily="34" charset="0"/>
          </a:endParaRPr>
        </a:p>
        <a:p>
          <a:pPr marL="0" indent="0" algn="l"/>
          <a:r>
            <a:rPr lang="en-US" sz="1200">
              <a:latin typeface="Calibri" panose="020F0502020204030204" pitchFamily="34" charset="0"/>
              <a:cs typeface="Calibri" panose="020F0502020204030204" pitchFamily="34" charset="0"/>
            </a:rPr>
            <a:t>Alguns gráficos também mostrarão o dividend yield histórico da sua carteira em comparação com o dividend yield da carteira do IDIV, o Índice Dividendos calculado pela B3, além do retorno total que o investimento na carteira proporcionaria ao longo dos anos.</a:t>
          </a:r>
          <a:endParaRPr lang="en-US" sz="1200" b="1">
            <a:latin typeface="Calibri" panose="020F0502020204030204" pitchFamily="34" charset="0"/>
            <a:cs typeface="Calibri" panose="020F0502020204030204" pitchFamily="34" charset="0"/>
          </a:endParaRPr>
        </a:p>
        <a:p>
          <a:pPr marL="0" indent="0" algn="l"/>
          <a:endParaRPr lang="en-US" sz="1100">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125604</xdr:colOff>
      <xdr:row>0</xdr:row>
      <xdr:rowOff>0</xdr:rowOff>
    </xdr:from>
    <xdr:ext cx="2358572" cy="6248399"/>
    <xdr:sp macro="" textlink="">
      <xdr:nvSpPr>
        <xdr:cNvPr id="2" name="Retângulo 1">
          <a:extLst>
            <a:ext uri="{FF2B5EF4-FFF2-40B4-BE49-F238E27FC236}">
              <a16:creationId xmlns:a16="http://schemas.microsoft.com/office/drawing/2014/main" id="{21CDE20A-AE36-49C4-8C73-11789FDF5F1A}"/>
            </a:ext>
            <a:ext uri="{147F2762-F138-4A5C-976F-8EAC2B608ADB}">
              <a16:predDERef xmlns:a16="http://schemas.microsoft.com/office/drawing/2014/main" pred="{B705A467-7F84-1704-08E6-C124A8C730E2}"/>
            </a:ext>
          </a:extLst>
        </xdr:cNvPr>
        <xdr:cNvSpPr/>
      </xdr:nvSpPr>
      <xdr:spPr>
        <a:xfrm>
          <a:off x="10938384" y="0"/>
          <a:ext cx="2358572" cy="6248399"/>
        </a:xfrm>
        <a:prstGeom prst="rect">
          <a:avLst/>
        </a:prstGeom>
        <a:solidFill>
          <a:schemeClr val="accent6">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lIns="274320" tIns="274320" rIns="274320" bIns="274320" rtlCol="0" anchor="ctr"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pt-BR" sz="1400" b="1" i="0">
              <a:solidFill>
                <a:schemeClr val="bg1"/>
              </a:solidFill>
              <a:effectLst/>
              <a:latin typeface="Arial" panose="020B0604020202020204" pitchFamily="34" charset="0"/>
              <a:ea typeface="+mn-ea"/>
              <a:cs typeface="Arial" panose="020B0604020202020204" pitchFamily="34" charset="0"/>
            </a:rPr>
            <a:t>Instruções</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400" b="1"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Preencha a tabela ao lado com o valor de quanto investe ou pretende investir em ações com o objetivo de receber uma renda passiva via distribuição</a:t>
          </a:r>
          <a:r>
            <a:rPr lang="pt-BR" sz="1100" b="0" i="0" baseline="0">
              <a:solidFill>
                <a:schemeClr val="bg1"/>
              </a:solidFill>
              <a:effectLst/>
              <a:latin typeface="Arial" panose="020B0604020202020204" pitchFamily="34" charset="0"/>
              <a:ea typeface="+mn-ea"/>
              <a:cs typeface="Arial" panose="020B0604020202020204" pitchFamily="34" charset="0"/>
            </a:rPr>
            <a:t> de </a:t>
          </a:r>
          <a:r>
            <a:rPr lang="pt-BR" sz="1100" b="0" i="0">
              <a:solidFill>
                <a:schemeClr val="bg1"/>
              </a:solidFill>
              <a:effectLst/>
              <a:latin typeface="Arial" panose="020B0604020202020204" pitchFamily="34" charset="0"/>
              <a:ea typeface="+mn-ea"/>
              <a:cs typeface="Arial" panose="020B0604020202020204" pitchFamily="34" charset="0"/>
            </a:rPr>
            <a:t>proventos. Preencha apenas os campos marcados em cinza.</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0"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Depois, preencha a tabela inferior com as ações em que investe ou pretende investir. É possível selecionar as ações clicando na primeira coluna (ao clicar, aparecerá uma seta que mostra a lista de ações que distribuíram proventos pelo menos uma vez desde 2016). Você pode selecionar quantas ações quiser, até o limite de 25. </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0" i="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0" i="0">
              <a:solidFill>
                <a:schemeClr val="bg1"/>
              </a:solidFill>
              <a:effectLst/>
              <a:latin typeface="Arial" panose="020B0604020202020204" pitchFamily="34" charset="0"/>
              <a:ea typeface="+mn-ea"/>
              <a:cs typeface="Arial" panose="020B0604020202020204" pitchFamily="34" charset="0"/>
            </a:rPr>
            <a:t>Então, indique na coluna "E" o peso que cada ação tem ou deve ter na sua carteira. Siga para a aba "Resultados".</a:t>
          </a:r>
        </a:p>
        <a:p>
          <a:pPr algn="l"/>
          <a:endParaRPr lang="pt-BR" sz="1100">
            <a:solidFill>
              <a:schemeClr val="bg1"/>
            </a:solidFill>
          </a:endParaRPr>
        </a:p>
        <a:p>
          <a:pPr algn="l"/>
          <a:endParaRPr lang="pt-BR"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50799</xdr:rowOff>
    </xdr:from>
    <xdr:to>
      <xdr:col>11</xdr:col>
      <xdr:colOff>91440</xdr:colOff>
      <xdr:row>43</xdr:row>
      <xdr:rowOff>121919</xdr:rowOff>
    </xdr:to>
    <xdr:graphicFrame macro="">
      <xdr:nvGraphicFramePr>
        <xdr:cNvPr id="2" name="Chart 4">
          <a:extLst>
            <a:ext uri="{FF2B5EF4-FFF2-40B4-BE49-F238E27FC236}">
              <a16:creationId xmlns:a16="http://schemas.microsoft.com/office/drawing/2014/main" id="{5446EBAB-2872-415B-9E3C-27FDA31F2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83411</xdr:rowOff>
    </xdr:from>
    <xdr:to>
      <xdr:col>12</xdr:col>
      <xdr:colOff>12700</xdr:colOff>
      <xdr:row>17</xdr:row>
      <xdr:rowOff>169334</xdr:rowOff>
    </xdr:to>
    <xdr:sp macro="" textlink="">
      <xdr:nvSpPr>
        <xdr:cNvPr id="3" name="Retângulo 2">
          <a:extLst>
            <a:ext uri="{FF2B5EF4-FFF2-40B4-BE49-F238E27FC236}">
              <a16:creationId xmlns:a16="http://schemas.microsoft.com/office/drawing/2014/main" id="{7C4CE6F7-7CDF-4C81-820D-BD222E731F66}"/>
            </a:ext>
            <a:ext uri="{147F2762-F138-4A5C-976F-8EAC2B608ADB}">
              <a16:predDERef xmlns:a16="http://schemas.microsoft.com/office/drawing/2014/main" pred="{57D47266-F630-4013-8C8F-F89592B3CD71}"/>
            </a:ext>
          </a:extLst>
        </xdr:cNvPr>
        <xdr:cNvSpPr/>
      </xdr:nvSpPr>
      <xdr:spPr>
        <a:xfrm>
          <a:off x="0" y="3209516"/>
          <a:ext cx="14246860" cy="773628"/>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5760" tIns="91440" rIns="365760" bIns="91440" rtlCol="0" anchor="ctr" anchorCtr="0"/>
        <a:lstStyle/>
        <a:p>
          <a:pPr algn="l"/>
          <a:r>
            <a:rPr lang="pt-BR" sz="1600" b="1">
              <a:latin typeface="Arial" panose="020B0604020202020204" pitchFamily="34" charset="0"/>
              <a:cs typeface="Arial" panose="020B0604020202020204" pitchFamily="34" charset="0"/>
            </a:rPr>
            <a:t>Composição da</a:t>
          </a:r>
          <a:r>
            <a:rPr lang="pt-BR" sz="1600" b="1" baseline="0">
              <a:latin typeface="Arial" panose="020B0604020202020204" pitchFamily="34" charset="0"/>
              <a:cs typeface="Arial" panose="020B0604020202020204" pitchFamily="34" charset="0"/>
            </a:rPr>
            <a:t> sua carteira</a:t>
          </a:r>
          <a:endParaRPr lang="pt-BR" sz="1600" b="1">
            <a:latin typeface="Arial" panose="020B0604020202020204" pitchFamily="34" charset="0"/>
            <a:cs typeface="Arial" panose="020B0604020202020204" pitchFamily="34" charset="0"/>
          </a:endParaRPr>
        </a:p>
      </xdr:txBody>
    </xdr:sp>
    <xdr:clientData/>
  </xdr:twoCellAnchor>
  <xdr:twoCellAnchor>
    <xdr:from>
      <xdr:col>2</xdr:col>
      <xdr:colOff>5029200</xdr:colOff>
      <xdr:row>9</xdr:row>
      <xdr:rowOff>167640</xdr:rowOff>
    </xdr:from>
    <xdr:to>
      <xdr:col>11</xdr:col>
      <xdr:colOff>1401638</xdr:colOff>
      <xdr:row>11</xdr:row>
      <xdr:rowOff>66610</xdr:rowOff>
    </xdr:to>
    <xdr:sp macro="" textlink="">
      <xdr:nvSpPr>
        <xdr:cNvPr id="8" name="Retângulo Arredondado 8">
          <a:extLst>
            <a:ext uri="{FF2B5EF4-FFF2-40B4-BE49-F238E27FC236}">
              <a16:creationId xmlns:a16="http://schemas.microsoft.com/office/drawing/2014/main" id="{8970A7AE-255D-4D35-B4E2-60FB6FC4375B}"/>
            </a:ext>
            <a:ext uri="{147F2762-F138-4A5C-976F-8EAC2B608ADB}">
              <a16:predDERef xmlns:a16="http://schemas.microsoft.com/office/drawing/2014/main" pred="{C5769688-56CF-B1FD-5686-404A96AAB118}"/>
            </a:ext>
          </a:extLst>
        </xdr:cNvPr>
        <xdr:cNvSpPr/>
      </xdr:nvSpPr>
      <xdr:spPr>
        <a:xfrm>
          <a:off x="9044940" y="1897380"/>
          <a:ext cx="6552758" cy="264730"/>
        </a:xfrm>
        <a:prstGeom prst="roundRect">
          <a:avLst/>
        </a:prstGeom>
        <a:solidFill>
          <a:schemeClr val="accent6">
            <a:lumMod val="75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Atenção: insira aqui quanto deseja receber de  proventos por ano</a:t>
          </a:r>
        </a:p>
      </xdr:txBody>
    </xdr:sp>
    <xdr:clientData/>
  </xdr:twoCellAnchor>
  <xdr:twoCellAnchor>
    <xdr:from>
      <xdr:col>1</xdr:col>
      <xdr:colOff>480060</xdr:colOff>
      <xdr:row>9</xdr:row>
      <xdr:rowOff>45720</xdr:rowOff>
    </xdr:from>
    <xdr:to>
      <xdr:col>2</xdr:col>
      <xdr:colOff>5031695</xdr:colOff>
      <xdr:row>10</xdr:row>
      <xdr:rowOff>144632</xdr:rowOff>
    </xdr:to>
    <xdr:grpSp>
      <xdr:nvGrpSpPr>
        <xdr:cNvPr id="12" name="Agrupar 11">
          <a:extLst>
            <a:ext uri="{FF2B5EF4-FFF2-40B4-BE49-F238E27FC236}">
              <a16:creationId xmlns:a16="http://schemas.microsoft.com/office/drawing/2014/main" id="{E439D767-35D0-40B5-B42A-5A94C287E7DF}"/>
            </a:ext>
          </a:extLst>
        </xdr:cNvPr>
        <xdr:cNvGrpSpPr/>
      </xdr:nvGrpSpPr>
      <xdr:grpSpPr>
        <a:xfrm>
          <a:off x="3604260" y="1826895"/>
          <a:ext cx="5332685" cy="289412"/>
          <a:chOff x="4186047" y="2143688"/>
          <a:chExt cx="4994432" cy="290479"/>
        </a:xfrm>
      </xdr:grpSpPr>
      <xdr:cxnSp macro="">
        <xdr:nvCxnSpPr>
          <xdr:cNvPr id="13" name="Conector de Seta Reta 12">
            <a:extLst>
              <a:ext uri="{FF2B5EF4-FFF2-40B4-BE49-F238E27FC236}">
                <a16:creationId xmlns:a16="http://schemas.microsoft.com/office/drawing/2014/main" id="{D37F4633-D2C2-45BB-B75F-E67631525B22}"/>
              </a:ext>
            </a:extLst>
          </xdr:cNvPr>
          <xdr:cNvCxnSpPr/>
        </xdr:nvCxnSpPr>
        <xdr:spPr>
          <a:xfrm flipV="1">
            <a:off x="4186047" y="2143688"/>
            <a:ext cx="0" cy="29047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xnSp macro="">
        <xdr:nvCxnSpPr>
          <xdr:cNvPr id="14" name="Conector Reto 30">
            <a:extLst>
              <a:ext uri="{FF2B5EF4-FFF2-40B4-BE49-F238E27FC236}">
                <a16:creationId xmlns:a16="http://schemas.microsoft.com/office/drawing/2014/main" id="{9D132DB5-984A-4904-96A2-BD4D664BEDC3}"/>
              </a:ext>
            </a:extLst>
          </xdr:cNvPr>
          <xdr:cNvCxnSpPr/>
        </xdr:nvCxnSpPr>
        <xdr:spPr>
          <a:xfrm>
            <a:off x="4186047" y="2425160"/>
            <a:ext cx="4994432" cy="0"/>
          </a:xfrm>
          <a:prstGeom prst="line">
            <a:avLst/>
          </a:prstGeom>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65536-8731-46E2-9A86-AFC8F22C3A25}">
  <dimension ref="B3"/>
  <sheetViews>
    <sheetView showGridLines="0" workbookViewId="0">
      <selection activeCell="Q34" sqref="Q34"/>
    </sheetView>
  </sheetViews>
  <sheetFormatPr defaultColWidth="10.140625" defaultRowHeight="15"/>
  <cols>
    <col min="1" max="1" width="7" customWidth="1"/>
    <col min="18" max="18" width="13" customWidth="1"/>
  </cols>
  <sheetData>
    <row r="3" spans="2:2" ht="23.25">
      <c r="B3" s="25"/>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CFC6-C809-41AC-A8C0-3529AC7E1039}">
  <sheetPr codeName="Planilha1"/>
  <dimension ref="A1:L540"/>
  <sheetViews>
    <sheetView showGridLines="0" tabSelected="1" workbookViewId="0"/>
  </sheetViews>
  <sheetFormatPr defaultColWidth="0" defaultRowHeight="15"/>
  <cols>
    <col min="1" max="1" width="8.28515625" style="26" bestFit="1" customWidth="1"/>
    <col min="2" max="2" width="16.42578125" style="26" bestFit="1" customWidth="1"/>
    <col min="3" max="7" width="17" style="26" bestFit="1" customWidth="1"/>
    <col min="8" max="8" width="37.85546875" style="26" bestFit="1" customWidth="1"/>
    <col min="9" max="9" width="41" style="26" bestFit="1" customWidth="1"/>
    <col min="10" max="10" width="38.42578125" style="26" bestFit="1" customWidth="1"/>
    <col min="11" max="11" width="39.85546875" style="26" bestFit="1" customWidth="1"/>
    <col min="12" max="12" width="40.28515625" style="26" bestFit="1" customWidth="1"/>
    <col min="13" max="16384" width="8.85546875" style="26" hidden="1"/>
  </cols>
  <sheetData>
    <row r="1" spans="1:12" s="27" customFormat="1" ht="15.75" thickBot="1">
      <c r="A1" s="63" t="s">
        <v>0</v>
      </c>
      <c r="B1" s="64" t="s">
        <v>1</v>
      </c>
      <c r="C1" s="64" t="s">
        <v>2</v>
      </c>
      <c r="D1" s="64" t="s">
        <v>3</v>
      </c>
      <c r="E1" s="64" t="s">
        <v>4</v>
      </c>
      <c r="F1" s="64" t="s">
        <v>5</v>
      </c>
      <c r="G1" s="64" t="s">
        <v>6</v>
      </c>
      <c r="H1" s="64" t="s">
        <v>7</v>
      </c>
      <c r="I1" s="64" t="s">
        <v>8</v>
      </c>
      <c r="J1" s="64" t="s">
        <v>9</v>
      </c>
      <c r="K1" s="64" t="s">
        <v>10</v>
      </c>
      <c r="L1" s="64" t="s">
        <v>11</v>
      </c>
    </row>
    <row r="2" spans="1:12">
      <c r="A2" s="65" t="s">
        <v>12</v>
      </c>
      <c r="B2" s="65" t="s">
        <v>13</v>
      </c>
      <c r="C2" s="66">
        <v>0.63515273366000002</v>
      </c>
      <c r="D2" s="66">
        <v>0.48017621145</v>
      </c>
      <c r="E2" s="66">
        <v>0</v>
      </c>
      <c r="F2" s="66">
        <v>0</v>
      </c>
      <c r="G2" s="66">
        <v>0</v>
      </c>
      <c r="H2" s="66">
        <v>0</v>
      </c>
      <c r="I2" s="66">
        <f t="shared" ref="I2:I65" si="0">IFERROR(MEDIAN(C2:H2),"")</f>
        <v>0</v>
      </c>
      <c r="J2" s="66">
        <f t="shared" ref="J2:J65" si="1">IFERROR(AVERAGE(C2:H2),"")</f>
        <v>0.18588815751833332</v>
      </c>
      <c r="K2" s="66">
        <f t="shared" ref="K2:K65" si="2">IFERROR(MIN(C2:H2),"")</f>
        <v>0</v>
      </c>
      <c r="L2" s="66">
        <f t="shared" ref="L2:L65" si="3">IFERROR(MAX(C2:H2),"")</f>
        <v>0.63515273366000002</v>
      </c>
    </row>
    <row r="3" spans="1:12">
      <c r="A3" s="65" t="s">
        <v>14</v>
      </c>
      <c r="B3" s="65" t="s">
        <v>15</v>
      </c>
      <c r="C3" s="66">
        <v>6.7624399695999999</v>
      </c>
      <c r="D3" s="66">
        <v>3.2979986700000001</v>
      </c>
      <c r="E3" s="66">
        <v>6.3954327121999999</v>
      </c>
      <c r="F3" s="66">
        <v>8.1892687924000001</v>
      </c>
      <c r="G3" s="66">
        <v>6.2584327971000002</v>
      </c>
      <c r="H3" s="66">
        <v>9.5057263412000008</v>
      </c>
      <c r="I3" s="66">
        <f t="shared" si="0"/>
        <v>6.5789363409000003</v>
      </c>
      <c r="J3" s="66">
        <f t="shared" si="1"/>
        <v>6.7348832137499999</v>
      </c>
      <c r="K3" s="66">
        <f t="shared" si="2"/>
        <v>3.2979986700000001</v>
      </c>
      <c r="L3" s="66">
        <f t="shared" si="3"/>
        <v>9.5057263412000008</v>
      </c>
    </row>
    <row r="4" spans="1:12">
      <c r="A4" s="65" t="s">
        <v>16</v>
      </c>
      <c r="B4" s="65" t="s">
        <v>17</v>
      </c>
      <c r="C4" s="66">
        <v>3.1898569570999999</v>
      </c>
      <c r="D4" s="66">
        <v>2.2158543116999998</v>
      </c>
      <c r="E4" s="66">
        <v>4.3469648561999996</v>
      </c>
      <c r="F4" s="66">
        <v>4.9435797665000001</v>
      </c>
      <c r="G4" s="66">
        <v>5.0289256197999999</v>
      </c>
      <c r="H4" s="66">
        <v>5.2570194384000004</v>
      </c>
      <c r="I4" s="66">
        <f t="shared" si="0"/>
        <v>4.6452723113500003</v>
      </c>
      <c r="J4" s="66">
        <f t="shared" si="1"/>
        <v>4.1637001582833326</v>
      </c>
      <c r="K4" s="66">
        <f t="shared" si="2"/>
        <v>2.2158543116999998</v>
      </c>
      <c r="L4" s="66">
        <f t="shared" si="3"/>
        <v>5.2570194384000004</v>
      </c>
    </row>
    <row r="5" spans="1:12">
      <c r="A5" s="65" t="s">
        <v>18</v>
      </c>
      <c r="B5" s="65" t="s">
        <v>19</v>
      </c>
      <c r="C5" s="66"/>
      <c r="D5" s="66"/>
      <c r="E5" s="66">
        <v>0</v>
      </c>
      <c r="F5" s="66">
        <v>0.31606652152999998</v>
      </c>
      <c r="G5" s="66">
        <v>0</v>
      </c>
      <c r="H5" s="66">
        <v>0</v>
      </c>
      <c r="I5" s="66">
        <f t="shared" si="0"/>
        <v>0</v>
      </c>
      <c r="J5" s="66">
        <f t="shared" si="1"/>
        <v>7.9016630382499994E-2</v>
      </c>
      <c r="K5" s="66">
        <f t="shared" si="2"/>
        <v>0</v>
      </c>
      <c r="L5" s="66">
        <f t="shared" si="3"/>
        <v>0.31606652152999998</v>
      </c>
    </row>
    <row r="6" spans="1:12">
      <c r="A6" s="65" t="s">
        <v>20</v>
      </c>
      <c r="B6" s="65" t="s">
        <v>21</v>
      </c>
      <c r="C6" s="66">
        <v>8.2695842052999993</v>
      </c>
      <c r="D6" s="66">
        <v>6.5539396618000003</v>
      </c>
      <c r="E6" s="66">
        <v>1.5171229474000001</v>
      </c>
      <c r="F6" s="66">
        <v>0.97064681075000003</v>
      </c>
      <c r="G6" s="66">
        <v>0</v>
      </c>
      <c r="H6" s="66">
        <v>0</v>
      </c>
      <c r="I6" s="66">
        <f t="shared" si="0"/>
        <v>1.2438848790750001</v>
      </c>
      <c r="J6" s="66">
        <f t="shared" si="1"/>
        <v>2.8852156042083337</v>
      </c>
      <c r="K6" s="66">
        <f t="shared" si="2"/>
        <v>0</v>
      </c>
      <c r="L6" s="66">
        <f t="shared" si="3"/>
        <v>8.2695842052999993</v>
      </c>
    </row>
    <row r="7" spans="1:12">
      <c r="A7" s="65" t="s">
        <v>22</v>
      </c>
      <c r="B7" s="65" t="s">
        <v>23</v>
      </c>
      <c r="C7" s="66"/>
      <c r="D7" s="66"/>
      <c r="E7" s="66"/>
      <c r="F7" s="66"/>
      <c r="G7" s="66"/>
      <c r="H7" s="66"/>
      <c r="I7" s="66" t="str">
        <f t="shared" si="0"/>
        <v/>
      </c>
      <c r="J7" s="66" t="str">
        <f t="shared" si="1"/>
        <v/>
      </c>
      <c r="K7" s="66">
        <f t="shared" si="2"/>
        <v>0</v>
      </c>
      <c r="L7" s="66">
        <f t="shared" si="3"/>
        <v>0</v>
      </c>
    </row>
    <row r="8" spans="1:12">
      <c r="A8" s="65" t="s">
        <v>24</v>
      </c>
      <c r="B8" s="65" t="s">
        <v>25</v>
      </c>
      <c r="C8" s="66">
        <v>1.9036325784000001</v>
      </c>
      <c r="D8" s="66">
        <v>6.5231522914999998</v>
      </c>
      <c r="E8" s="66">
        <v>6.3903871122</v>
      </c>
      <c r="F8" s="66">
        <v>2.6632922819</v>
      </c>
      <c r="G8" s="66">
        <v>6.4107488262999999</v>
      </c>
      <c r="H8" s="66">
        <v>6.8702475860999996</v>
      </c>
      <c r="I8" s="66">
        <f t="shared" si="0"/>
        <v>6.4005679692499999</v>
      </c>
      <c r="J8" s="66">
        <f t="shared" si="1"/>
        <v>5.1269101127333334</v>
      </c>
      <c r="K8" s="66">
        <f t="shared" si="2"/>
        <v>1.9036325784000001</v>
      </c>
      <c r="L8" s="66">
        <f t="shared" si="3"/>
        <v>6.8702475860999996</v>
      </c>
    </row>
    <row r="9" spans="1:12">
      <c r="A9" s="65" t="s">
        <v>26</v>
      </c>
      <c r="B9" s="65" t="s">
        <v>27</v>
      </c>
      <c r="C9" s="66">
        <v>5.9534310057999997</v>
      </c>
      <c r="D9" s="66">
        <v>3.7211148842999999</v>
      </c>
      <c r="E9" s="66">
        <v>10.48472486</v>
      </c>
      <c r="F9" s="66">
        <v>18.252747588999998</v>
      </c>
      <c r="G9" s="66">
        <v>10.722139112000001</v>
      </c>
      <c r="H9" s="66">
        <v>13.379228979000001</v>
      </c>
      <c r="I9" s="66">
        <f t="shared" si="0"/>
        <v>10.603431986</v>
      </c>
      <c r="J9" s="66">
        <f t="shared" si="1"/>
        <v>10.418897738349999</v>
      </c>
      <c r="K9" s="66">
        <f t="shared" si="2"/>
        <v>3.7211148842999999</v>
      </c>
      <c r="L9" s="66">
        <f t="shared" si="3"/>
        <v>18.252747588999998</v>
      </c>
    </row>
    <row r="10" spans="1:12">
      <c r="A10" s="65" t="s">
        <v>28</v>
      </c>
      <c r="B10" s="65" t="s">
        <v>29</v>
      </c>
      <c r="C10" s="66"/>
      <c r="D10" s="66"/>
      <c r="E10" s="66"/>
      <c r="F10" s="66">
        <v>1.5732296196</v>
      </c>
      <c r="G10" s="66">
        <v>0.40220388437999999</v>
      </c>
      <c r="H10" s="66">
        <v>0.48659267485000002</v>
      </c>
      <c r="I10" s="66">
        <f t="shared" si="0"/>
        <v>0.48659267485000002</v>
      </c>
      <c r="J10" s="66">
        <f t="shared" si="1"/>
        <v>0.82067539294333336</v>
      </c>
      <c r="K10" s="66">
        <f t="shared" si="2"/>
        <v>0.40220388437999999</v>
      </c>
      <c r="L10" s="66">
        <f t="shared" si="3"/>
        <v>1.5732296196</v>
      </c>
    </row>
    <row r="11" spans="1:12">
      <c r="A11" s="65" t="s">
        <v>30</v>
      </c>
      <c r="B11" s="65" t="s">
        <v>31</v>
      </c>
      <c r="C11" s="66">
        <v>0</v>
      </c>
      <c r="D11" s="66">
        <v>0</v>
      </c>
      <c r="E11" s="66">
        <v>0</v>
      </c>
      <c r="F11" s="66">
        <v>0</v>
      </c>
      <c r="G11" s="66">
        <v>0</v>
      </c>
      <c r="H11" s="66"/>
      <c r="I11" s="66">
        <f t="shared" si="0"/>
        <v>0</v>
      </c>
      <c r="J11" s="66">
        <f t="shared" si="1"/>
        <v>0</v>
      </c>
      <c r="K11" s="66">
        <f t="shared" si="2"/>
        <v>0</v>
      </c>
      <c r="L11" s="66">
        <f t="shared" si="3"/>
        <v>0</v>
      </c>
    </row>
    <row r="12" spans="1:12">
      <c r="A12" s="65" t="s">
        <v>32</v>
      </c>
      <c r="B12" s="65" t="s">
        <v>31</v>
      </c>
      <c r="C12" s="66"/>
      <c r="D12" s="66"/>
      <c r="E12" s="66"/>
      <c r="F12" s="66">
        <v>0</v>
      </c>
      <c r="G12" s="66"/>
      <c r="H12" s="66"/>
      <c r="I12" s="66">
        <f t="shared" si="0"/>
        <v>0</v>
      </c>
      <c r="J12" s="66">
        <f t="shared" si="1"/>
        <v>0</v>
      </c>
      <c r="K12" s="66">
        <f t="shared" si="2"/>
        <v>0</v>
      </c>
      <c r="L12" s="66">
        <f t="shared" si="3"/>
        <v>0</v>
      </c>
    </row>
    <row r="13" spans="1:12">
      <c r="A13" s="65" t="s">
        <v>33</v>
      </c>
      <c r="B13" s="65" t="s">
        <v>31</v>
      </c>
      <c r="C13" s="66"/>
      <c r="D13" s="66"/>
      <c r="E13" s="66">
        <v>0</v>
      </c>
      <c r="F13" s="66"/>
      <c r="G13" s="66">
        <v>0</v>
      </c>
      <c r="H13" s="66"/>
      <c r="I13" s="66">
        <f t="shared" si="0"/>
        <v>0</v>
      </c>
      <c r="J13" s="66">
        <f t="shared" si="1"/>
        <v>0</v>
      </c>
      <c r="K13" s="66">
        <f t="shared" si="2"/>
        <v>0</v>
      </c>
      <c r="L13" s="66">
        <f t="shared" si="3"/>
        <v>0</v>
      </c>
    </row>
    <row r="14" spans="1:12">
      <c r="A14" s="65" t="s">
        <v>34</v>
      </c>
      <c r="B14" s="65" t="s">
        <v>35</v>
      </c>
      <c r="C14" s="66"/>
      <c r="D14" s="66"/>
      <c r="E14" s="66"/>
      <c r="F14" s="66">
        <v>5.4410724009999996</v>
      </c>
      <c r="G14" s="66">
        <v>16.171725778999999</v>
      </c>
      <c r="H14" s="66">
        <v>20.897230064999999</v>
      </c>
      <c r="I14" s="66">
        <f t="shared" si="0"/>
        <v>16.171725778999999</v>
      </c>
      <c r="J14" s="66">
        <f t="shared" si="1"/>
        <v>14.170009415000001</v>
      </c>
      <c r="K14" s="66">
        <f t="shared" si="2"/>
        <v>5.4410724009999996</v>
      </c>
      <c r="L14" s="66">
        <f t="shared" si="3"/>
        <v>20.897230064999999</v>
      </c>
    </row>
    <row r="15" spans="1:12">
      <c r="A15" s="65" t="s">
        <v>36</v>
      </c>
      <c r="B15" s="65" t="s">
        <v>37</v>
      </c>
      <c r="C15" s="66">
        <v>1.7656189366999999</v>
      </c>
      <c r="D15" s="66">
        <v>0</v>
      </c>
      <c r="E15" s="66">
        <v>0.77614983545000005</v>
      </c>
      <c r="F15" s="66">
        <v>1.7759266568000001</v>
      </c>
      <c r="G15" s="66">
        <v>3.0512883287000001</v>
      </c>
      <c r="H15" s="66">
        <v>3.0299132792000001</v>
      </c>
      <c r="I15" s="66">
        <f t="shared" si="0"/>
        <v>1.77077279675</v>
      </c>
      <c r="J15" s="66">
        <f t="shared" si="1"/>
        <v>1.7331495061416666</v>
      </c>
      <c r="K15" s="66">
        <f t="shared" si="2"/>
        <v>0</v>
      </c>
      <c r="L15" s="66">
        <f t="shared" si="3"/>
        <v>3.0512883287000001</v>
      </c>
    </row>
    <row r="16" spans="1:12">
      <c r="A16" s="65" t="s">
        <v>38</v>
      </c>
      <c r="B16" s="65" t="s">
        <v>39</v>
      </c>
      <c r="C16" s="66">
        <v>0</v>
      </c>
      <c r="D16" s="66">
        <v>0.18198279622999999</v>
      </c>
      <c r="E16" s="66">
        <v>0.64882574008000005</v>
      </c>
      <c r="F16" s="66">
        <v>0.48075731153000001</v>
      </c>
      <c r="G16" s="66">
        <v>0</v>
      </c>
      <c r="H16" s="66">
        <v>0</v>
      </c>
      <c r="I16" s="66">
        <f t="shared" si="0"/>
        <v>9.0991398114999997E-2</v>
      </c>
      <c r="J16" s="66">
        <f t="shared" si="1"/>
        <v>0.21859430797333335</v>
      </c>
      <c r="K16" s="66">
        <f t="shared" si="2"/>
        <v>0</v>
      </c>
      <c r="L16" s="66">
        <f t="shared" si="3"/>
        <v>0.64882574008000005</v>
      </c>
    </row>
    <row r="17" spans="1:12">
      <c r="A17" s="65" t="s">
        <v>40</v>
      </c>
      <c r="B17" s="65" t="s">
        <v>39</v>
      </c>
      <c r="C17" s="66">
        <v>0</v>
      </c>
      <c r="D17" s="66">
        <v>0.16629500211000001</v>
      </c>
      <c r="E17" s="66">
        <v>0.64743539921000004</v>
      </c>
      <c r="F17" s="66">
        <v>0.44266910005999999</v>
      </c>
      <c r="G17" s="66">
        <v>0</v>
      </c>
      <c r="H17" s="66">
        <v>0</v>
      </c>
      <c r="I17" s="66">
        <f t="shared" si="0"/>
        <v>8.3147501055000003E-2</v>
      </c>
      <c r="J17" s="66">
        <f t="shared" si="1"/>
        <v>0.20939991689666668</v>
      </c>
      <c r="K17" s="66">
        <f t="shared" si="2"/>
        <v>0</v>
      </c>
      <c r="L17" s="66">
        <f t="shared" si="3"/>
        <v>0.64743539921000004</v>
      </c>
    </row>
    <row r="18" spans="1:12">
      <c r="A18" s="65" t="s">
        <v>41</v>
      </c>
      <c r="B18" s="65" t="s">
        <v>42</v>
      </c>
      <c r="C18" s="66"/>
      <c r="D18" s="66"/>
      <c r="E18" s="66">
        <v>0</v>
      </c>
      <c r="F18" s="66">
        <v>0</v>
      </c>
      <c r="G18" s="66">
        <v>0</v>
      </c>
      <c r="H18" s="66">
        <v>0</v>
      </c>
      <c r="I18" s="66">
        <f t="shared" si="0"/>
        <v>0</v>
      </c>
      <c r="J18" s="66">
        <f t="shared" si="1"/>
        <v>0</v>
      </c>
      <c r="K18" s="66">
        <f t="shared" si="2"/>
        <v>0</v>
      </c>
      <c r="L18" s="66">
        <f t="shared" si="3"/>
        <v>0</v>
      </c>
    </row>
    <row r="19" spans="1:12">
      <c r="A19" s="65" t="s">
        <v>43</v>
      </c>
      <c r="B19" s="65" t="s">
        <v>44</v>
      </c>
      <c r="C19" s="66">
        <v>2.4549918167000002</v>
      </c>
      <c r="D19" s="66">
        <v>2.5</v>
      </c>
      <c r="E19" s="66">
        <v>3.1007751938000001</v>
      </c>
      <c r="F19" s="66">
        <v>5.1037344398000002</v>
      </c>
      <c r="G19" s="66">
        <v>6.4249291785000002</v>
      </c>
      <c r="H19" s="66">
        <v>6.7001477104999996</v>
      </c>
      <c r="I19" s="66">
        <f t="shared" si="0"/>
        <v>4.1022548168000004</v>
      </c>
      <c r="J19" s="66">
        <f t="shared" si="1"/>
        <v>4.3807630565499993</v>
      </c>
      <c r="K19" s="66">
        <f t="shared" si="2"/>
        <v>2.4549918167000002</v>
      </c>
      <c r="L19" s="66">
        <f t="shared" si="3"/>
        <v>6.7001477104999996</v>
      </c>
    </row>
    <row r="20" spans="1:12">
      <c r="A20" s="65" t="s">
        <v>45</v>
      </c>
      <c r="B20" s="65" t="s">
        <v>44</v>
      </c>
      <c r="C20" s="66">
        <v>2</v>
      </c>
      <c r="D20" s="66">
        <v>2.0175438596999999</v>
      </c>
      <c r="E20" s="66">
        <v>3.125</v>
      </c>
      <c r="F20" s="66">
        <v>5.0679851668999998</v>
      </c>
      <c r="G20" s="66">
        <v>6.6026200873000001</v>
      </c>
      <c r="H20" s="66">
        <v>6.5882352941000004</v>
      </c>
      <c r="I20" s="66">
        <f t="shared" si="0"/>
        <v>4.0964925834499999</v>
      </c>
      <c r="J20" s="66">
        <f t="shared" si="1"/>
        <v>4.2335640679999997</v>
      </c>
      <c r="K20" s="66">
        <f t="shared" si="2"/>
        <v>2</v>
      </c>
      <c r="L20" s="66">
        <f t="shared" si="3"/>
        <v>6.6026200873000001</v>
      </c>
    </row>
    <row r="21" spans="1:12">
      <c r="A21" s="65" t="s">
        <v>46</v>
      </c>
      <c r="B21" s="65" t="s">
        <v>44</v>
      </c>
      <c r="C21" s="66">
        <v>2.7472527473000001</v>
      </c>
      <c r="D21" s="66">
        <v>2.7218934910999999</v>
      </c>
      <c r="E21" s="66">
        <v>3.1460674157000001</v>
      </c>
      <c r="F21" s="66">
        <v>5.0995024875999997</v>
      </c>
      <c r="G21" s="66">
        <v>6.3329842932</v>
      </c>
      <c r="H21" s="66">
        <v>6.6902654867000004</v>
      </c>
      <c r="I21" s="66">
        <f t="shared" si="0"/>
        <v>4.1227849516499999</v>
      </c>
      <c r="J21" s="66">
        <f t="shared" si="1"/>
        <v>4.4563276535999998</v>
      </c>
      <c r="K21" s="66">
        <f t="shared" si="2"/>
        <v>2.7218934910999999</v>
      </c>
      <c r="L21" s="66">
        <f t="shared" si="3"/>
        <v>6.6902654867000004</v>
      </c>
    </row>
    <row r="22" spans="1:12">
      <c r="A22" s="65" t="s">
        <v>47</v>
      </c>
      <c r="B22" s="65" t="s">
        <v>48</v>
      </c>
      <c r="C22" s="66">
        <v>0</v>
      </c>
      <c r="D22" s="66">
        <v>0</v>
      </c>
      <c r="E22" s="66">
        <v>0</v>
      </c>
      <c r="F22" s="66">
        <v>0</v>
      </c>
      <c r="G22" s="66">
        <v>0</v>
      </c>
      <c r="H22" s="66">
        <v>0</v>
      </c>
      <c r="I22" s="66">
        <f t="shared" si="0"/>
        <v>0</v>
      </c>
      <c r="J22" s="66">
        <f t="shared" si="1"/>
        <v>0</v>
      </c>
      <c r="K22" s="66">
        <f t="shared" si="2"/>
        <v>0</v>
      </c>
      <c r="L22" s="66">
        <f t="shared" si="3"/>
        <v>0</v>
      </c>
    </row>
    <row r="23" spans="1:12">
      <c r="A23" s="65" t="s">
        <v>49</v>
      </c>
      <c r="B23" s="65" t="s">
        <v>50</v>
      </c>
      <c r="C23" s="66"/>
      <c r="D23" s="66"/>
      <c r="E23" s="66">
        <v>0.35680545042</v>
      </c>
      <c r="F23" s="66">
        <v>0.71875462304000004</v>
      </c>
      <c r="G23" s="66">
        <v>0.64179253588999996</v>
      </c>
      <c r="H23" s="66">
        <v>0.74189513273999996</v>
      </c>
      <c r="I23" s="66">
        <f t="shared" si="0"/>
        <v>0.680273579465</v>
      </c>
      <c r="J23" s="66">
        <f t="shared" si="1"/>
        <v>0.61481193552250002</v>
      </c>
      <c r="K23" s="66">
        <f t="shared" si="2"/>
        <v>0.35680545042</v>
      </c>
      <c r="L23" s="66">
        <f t="shared" si="3"/>
        <v>0.74189513273999996</v>
      </c>
    </row>
    <row r="24" spans="1:12">
      <c r="A24" s="65" t="s">
        <v>51</v>
      </c>
      <c r="B24" s="65" t="s">
        <v>52</v>
      </c>
      <c r="C24" s="66">
        <v>0</v>
      </c>
      <c r="D24" s="66">
        <v>0</v>
      </c>
      <c r="E24" s="66">
        <v>0</v>
      </c>
      <c r="F24" s="66">
        <v>1.9663175427999999</v>
      </c>
      <c r="G24" s="66">
        <v>0</v>
      </c>
      <c r="H24" s="66">
        <v>0</v>
      </c>
      <c r="I24" s="66">
        <f t="shared" si="0"/>
        <v>0</v>
      </c>
      <c r="J24" s="66">
        <f t="shared" si="1"/>
        <v>0.32771959046666665</v>
      </c>
      <c r="K24" s="66">
        <f t="shared" si="2"/>
        <v>0</v>
      </c>
      <c r="L24" s="66">
        <f t="shared" si="3"/>
        <v>1.9663175427999999</v>
      </c>
    </row>
    <row r="25" spans="1:12">
      <c r="A25" s="65" t="s">
        <v>53</v>
      </c>
      <c r="B25" s="65" t="s">
        <v>54</v>
      </c>
      <c r="C25" s="66">
        <v>4.0588235293999998E-2</v>
      </c>
      <c r="D25" s="66">
        <v>0</v>
      </c>
      <c r="E25" s="66">
        <v>0</v>
      </c>
      <c r="F25" s="66">
        <v>0</v>
      </c>
      <c r="G25" s="66">
        <v>0</v>
      </c>
      <c r="H25" s="66">
        <v>0</v>
      </c>
      <c r="I25" s="66">
        <f t="shared" si="0"/>
        <v>0</v>
      </c>
      <c r="J25" s="66">
        <f t="shared" si="1"/>
        <v>6.7647058823333333E-3</v>
      </c>
      <c r="K25" s="66">
        <f t="shared" si="2"/>
        <v>0</v>
      </c>
      <c r="L25" s="66">
        <f t="shared" si="3"/>
        <v>4.0588235293999998E-2</v>
      </c>
    </row>
    <row r="26" spans="1:12">
      <c r="A26" s="65" t="s">
        <v>55</v>
      </c>
      <c r="B26" s="65" t="s">
        <v>56</v>
      </c>
      <c r="C26" s="66">
        <v>0</v>
      </c>
      <c r="D26" s="66">
        <v>0.18333577040999999</v>
      </c>
      <c r="E26" s="66">
        <v>0</v>
      </c>
      <c r="F26" s="66">
        <v>0.20567290553000001</v>
      </c>
      <c r="G26" s="66">
        <v>1.1988282188999999</v>
      </c>
      <c r="H26" s="66">
        <v>1.5479847876999999</v>
      </c>
      <c r="I26" s="66">
        <f t="shared" si="0"/>
        <v>0.19450433797</v>
      </c>
      <c r="J26" s="66">
        <f t="shared" si="1"/>
        <v>0.52263694708999997</v>
      </c>
      <c r="K26" s="66">
        <f t="shared" si="2"/>
        <v>0</v>
      </c>
      <c r="L26" s="66">
        <f t="shared" si="3"/>
        <v>1.5479847876999999</v>
      </c>
    </row>
    <row r="27" spans="1:12">
      <c r="A27" s="65" t="s">
        <v>57</v>
      </c>
      <c r="B27" s="65" t="s">
        <v>58</v>
      </c>
      <c r="C27" s="66"/>
      <c r="D27" s="66"/>
      <c r="E27" s="66"/>
      <c r="F27" s="66"/>
      <c r="G27" s="66"/>
      <c r="H27" s="66"/>
      <c r="I27" s="66" t="str">
        <f t="shared" si="0"/>
        <v/>
      </c>
      <c r="J27" s="66" t="str">
        <f t="shared" si="1"/>
        <v/>
      </c>
      <c r="K27" s="66">
        <f t="shared" si="2"/>
        <v>0</v>
      </c>
      <c r="L27" s="66">
        <f t="shared" si="3"/>
        <v>0</v>
      </c>
    </row>
    <row r="28" spans="1:12">
      <c r="A28" s="65" t="s">
        <v>59</v>
      </c>
      <c r="B28" s="65" t="s">
        <v>58</v>
      </c>
      <c r="C28" s="66"/>
      <c r="D28" s="66"/>
      <c r="E28" s="66"/>
      <c r="F28" s="66"/>
      <c r="G28" s="66"/>
      <c r="H28" s="66"/>
      <c r="I28" s="66" t="str">
        <f t="shared" si="0"/>
        <v/>
      </c>
      <c r="J28" s="66" t="str">
        <f t="shared" si="1"/>
        <v/>
      </c>
      <c r="K28" s="66">
        <f t="shared" si="2"/>
        <v>0</v>
      </c>
      <c r="L28" s="66">
        <f t="shared" si="3"/>
        <v>0</v>
      </c>
    </row>
    <row r="29" spans="1:12">
      <c r="A29" s="65" t="s">
        <v>60</v>
      </c>
      <c r="B29" s="65" t="s">
        <v>61</v>
      </c>
      <c r="C29" s="66"/>
      <c r="D29" s="66"/>
      <c r="E29" s="66"/>
      <c r="F29" s="66">
        <v>1.5526705809000001</v>
      </c>
      <c r="G29" s="66">
        <v>1.4537358794999999</v>
      </c>
      <c r="H29" s="66">
        <v>2.0359786332000001</v>
      </c>
      <c r="I29" s="66">
        <f t="shared" si="0"/>
        <v>1.5526705809000001</v>
      </c>
      <c r="J29" s="66">
        <f t="shared" si="1"/>
        <v>1.6807950312</v>
      </c>
      <c r="K29" s="66">
        <f t="shared" si="2"/>
        <v>1.4537358794999999</v>
      </c>
      <c r="L29" s="66">
        <f t="shared" si="3"/>
        <v>2.0359786332000001</v>
      </c>
    </row>
    <row r="30" spans="1:12">
      <c r="A30" s="65" t="s">
        <v>62</v>
      </c>
      <c r="B30" s="65" t="s">
        <v>63</v>
      </c>
      <c r="C30" s="66">
        <v>2.9169738828999998</v>
      </c>
      <c r="D30" s="66">
        <v>0.82926197485999997</v>
      </c>
      <c r="E30" s="66">
        <v>1.3596943698999999</v>
      </c>
      <c r="F30" s="66">
        <v>2.3910769583000002</v>
      </c>
      <c r="G30" s="66">
        <v>2.4696055771999998</v>
      </c>
      <c r="H30" s="66">
        <v>3.1093585907999999</v>
      </c>
      <c r="I30" s="66">
        <f t="shared" si="0"/>
        <v>2.4303412677500003</v>
      </c>
      <c r="J30" s="66">
        <f t="shared" si="1"/>
        <v>2.1793285589933333</v>
      </c>
      <c r="K30" s="66">
        <f t="shared" si="2"/>
        <v>0.82926197485999997</v>
      </c>
      <c r="L30" s="66">
        <f t="shared" si="3"/>
        <v>3.1093585907999999</v>
      </c>
    </row>
    <row r="31" spans="1:12">
      <c r="A31" s="65" t="s">
        <v>64</v>
      </c>
      <c r="B31" s="65" t="s">
        <v>65</v>
      </c>
      <c r="C31" s="66"/>
      <c r="D31" s="66"/>
      <c r="E31" s="66"/>
      <c r="F31" s="66">
        <v>1.2507589211000001</v>
      </c>
      <c r="G31" s="66">
        <v>0.25690058095000001</v>
      </c>
      <c r="H31" s="66">
        <v>0.33457219471999999</v>
      </c>
      <c r="I31" s="66">
        <f t="shared" si="0"/>
        <v>0.33457219471999999</v>
      </c>
      <c r="J31" s="66">
        <f t="shared" si="1"/>
        <v>0.61407723225666666</v>
      </c>
      <c r="K31" s="66">
        <f t="shared" si="2"/>
        <v>0.25690058095000001</v>
      </c>
      <c r="L31" s="66">
        <f t="shared" si="3"/>
        <v>1.2507589211000001</v>
      </c>
    </row>
    <row r="32" spans="1:12">
      <c r="A32" s="65" t="s">
        <v>66</v>
      </c>
      <c r="B32" s="65" t="s">
        <v>67</v>
      </c>
      <c r="C32" s="66">
        <v>0</v>
      </c>
      <c r="D32" s="66">
        <v>0</v>
      </c>
      <c r="E32" s="66">
        <v>0</v>
      </c>
      <c r="F32" s="66">
        <v>0</v>
      </c>
      <c r="G32" s="66">
        <v>0</v>
      </c>
      <c r="H32" s="66">
        <v>0</v>
      </c>
      <c r="I32" s="66">
        <f t="shared" si="0"/>
        <v>0</v>
      </c>
      <c r="J32" s="66">
        <f t="shared" si="1"/>
        <v>0</v>
      </c>
      <c r="K32" s="66">
        <f t="shared" si="2"/>
        <v>0</v>
      </c>
      <c r="L32" s="66">
        <f t="shared" si="3"/>
        <v>0</v>
      </c>
    </row>
    <row r="33" spans="1:12">
      <c r="A33" s="65" t="s">
        <v>68</v>
      </c>
      <c r="B33" s="65" t="s">
        <v>69</v>
      </c>
      <c r="C33" s="66">
        <v>0</v>
      </c>
      <c r="D33" s="66">
        <v>0</v>
      </c>
      <c r="E33" s="66">
        <v>9.3167701863999994</v>
      </c>
      <c r="F33" s="66">
        <v>2.2993331640000001</v>
      </c>
      <c r="G33" s="66">
        <v>12.74284574</v>
      </c>
      <c r="H33" s="66">
        <v>11.704539791</v>
      </c>
      <c r="I33" s="66">
        <f t="shared" si="0"/>
        <v>5.8080516751999998</v>
      </c>
      <c r="J33" s="66">
        <f t="shared" si="1"/>
        <v>6.0105814802333333</v>
      </c>
      <c r="K33" s="66">
        <f t="shared" si="2"/>
        <v>0</v>
      </c>
      <c r="L33" s="66">
        <f t="shared" si="3"/>
        <v>12.74284574</v>
      </c>
    </row>
    <row r="34" spans="1:12">
      <c r="A34" s="65" t="s">
        <v>70</v>
      </c>
      <c r="B34" s="65" t="s">
        <v>71</v>
      </c>
      <c r="C34" s="66"/>
      <c r="D34" s="66"/>
      <c r="E34" s="66">
        <v>10.785502470999999</v>
      </c>
      <c r="F34" s="66">
        <v>3.1777777777999998</v>
      </c>
      <c r="G34" s="66">
        <v>6.3362703332999999</v>
      </c>
      <c r="H34" s="66">
        <v>5.2078934246999999</v>
      </c>
      <c r="I34" s="66">
        <f t="shared" si="0"/>
        <v>5.7720818789999999</v>
      </c>
      <c r="J34" s="66">
        <f t="shared" si="1"/>
        <v>6.3768610016999991</v>
      </c>
      <c r="K34" s="66">
        <f t="shared" si="2"/>
        <v>3.1777777777999998</v>
      </c>
      <c r="L34" s="66">
        <f t="shared" si="3"/>
        <v>10.785502470999999</v>
      </c>
    </row>
    <row r="35" spans="1:12">
      <c r="A35" s="65" t="s">
        <v>72</v>
      </c>
      <c r="B35" s="65" t="s">
        <v>73</v>
      </c>
      <c r="C35" s="66"/>
      <c r="D35" s="66"/>
      <c r="E35" s="66"/>
      <c r="F35" s="66"/>
      <c r="G35" s="66">
        <v>20.366598778</v>
      </c>
      <c r="H35" s="66">
        <v>23.562023562</v>
      </c>
      <c r="I35" s="66">
        <f t="shared" si="0"/>
        <v>21.964311170000002</v>
      </c>
      <c r="J35" s="66">
        <f t="shared" si="1"/>
        <v>21.964311170000002</v>
      </c>
      <c r="K35" s="66">
        <f t="shared" si="2"/>
        <v>20.366598778</v>
      </c>
      <c r="L35" s="66">
        <f t="shared" si="3"/>
        <v>23.562023562</v>
      </c>
    </row>
    <row r="36" spans="1:12">
      <c r="A36" s="65" t="s">
        <v>74</v>
      </c>
      <c r="B36" s="65" t="s">
        <v>75</v>
      </c>
      <c r="C36" s="66"/>
      <c r="D36" s="66"/>
      <c r="E36" s="66">
        <v>0</v>
      </c>
      <c r="F36" s="66">
        <v>0</v>
      </c>
      <c r="G36" s="66">
        <v>0</v>
      </c>
      <c r="H36" s="66">
        <v>0</v>
      </c>
      <c r="I36" s="66">
        <f t="shared" si="0"/>
        <v>0</v>
      </c>
      <c r="J36" s="66">
        <f t="shared" si="1"/>
        <v>0</v>
      </c>
      <c r="K36" s="66">
        <f t="shared" si="2"/>
        <v>0</v>
      </c>
      <c r="L36" s="66">
        <f t="shared" si="3"/>
        <v>0</v>
      </c>
    </row>
    <row r="37" spans="1:12">
      <c r="A37" s="65" t="s">
        <v>76</v>
      </c>
      <c r="B37" s="65" t="s">
        <v>77</v>
      </c>
      <c r="C37" s="66">
        <v>0</v>
      </c>
      <c r="D37" s="66">
        <v>0</v>
      </c>
      <c r="E37" s="66">
        <v>0</v>
      </c>
      <c r="F37" s="66">
        <v>0</v>
      </c>
      <c r="G37" s="66">
        <v>0</v>
      </c>
      <c r="H37" s="66">
        <v>0</v>
      </c>
      <c r="I37" s="66">
        <f t="shared" si="0"/>
        <v>0</v>
      </c>
      <c r="J37" s="66">
        <f t="shared" si="1"/>
        <v>0</v>
      </c>
      <c r="K37" s="66">
        <f t="shared" si="2"/>
        <v>0</v>
      </c>
      <c r="L37" s="66">
        <f t="shared" si="3"/>
        <v>0</v>
      </c>
    </row>
    <row r="38" spans="1:12">
      <c r="A38" s="65" t="s">
        <v>78</v>
      </c>
      <c r="B38" s="65" t="s">
        <v>77</v>
      </c>
      <c r="C38" s="66">
        <v>0</v>
      </c>
      <c r="D38" s="66">
        <v>0</v>
      </c>
      <c r="E38" s="66">
        <v>0</v>
      </c>
      <c r="F38" s="66">
        <v>0</v>
      </c>
      <c r="G38" s="66">
        <v>0</v>
      </c>
      <c r="H38" s="66">
        <v>0</v>
      </c>
      <c r="I38" s="66">
        <f t="shared" si="0"/>
        <v>0</v>
      </c>
      <c r="J38" s="66">
        <f t="shared" si="1"/>
        <v>0</v>
      </c>
      <c r="K38" s="66">
        <f t="shared" si="2"/>
        <v>0</v>
      </c>
      <c r="L38" s="66">
        <f t="shared" si="3"/>
        <v>0</v>
      </c>
    </row>
    <row r="39" spans="1:12">
      <c r="A39" s="65" t="s">
        <v>79</v>
      </c>
      <c r="B39" s="65" t="s">
        <v>80</v>
      </c>
      <c r="C39" s="66">
        <v>0</v>
      </c>
      <c r="D39" s="66">
        <v>0</v>
      </c>
      <c r="E39" s="66">
        <v>0</v>
      </c>
      <c r="F39" s="66">
        <v>0</v>
      </c>
      <c r="G39" s="66">
        <v>0</v>
      </c>
      <c r="H39" s="66">
        <v>0</v>
      </c>
      <c r="I39" s="66">
        <f t="shared" si="0"/>
        <v>0</v>
      </c>
      <c r="J39" s="66">
        <f t="shared" si="1"/>
        <v>0</v>
      </c>
      <c r="K39" s="66">
        <f t="shared" si="2"/>
        <v>0</v>
      </c>
      <c r="L39" s="66">
        <f t="shared" si="3"/>
        <v>0</v>
      </c>
    </row>
    <row r="40" spans="1:12">
      <c r="A40" s="65" t="s">
        <v>81</v>
      </c>
      <c r="B40" s="65" t="s">
        <v>82</v>
      </c>
      <c r="C40" s="66">
        <v>2.9997478179999999</v>
      </c>
      <c r="D40" s="66">
        <v>4.5221108771000003</v>
      </c>
      <c r="E40" s="66">
        <v>5.4163780955999998</v>
      </c>
      <c r="F40" s="66">
        <v>4.2295494730999996</v>
      </c>
      <c r="G40" s="66">
        <v>2.9053606399</v>
      </c>
      <c r="H40" s="66">
        <v>4.2485803976999996</v>
      </c>
      <c r="I40" s="66">
        <f t="shared" si="0"/>
        <v>4.2390649354000001</v>
      </c>
      <c r="J40" s="66">
        <f t="shared" si="1"/>
        <v>4.0536212168999999</v>
      </c>
      <c r="K40" s="66">
        <f t="shared" si="2"/>
        <v>2.9053606399</v>
      </c>
      <c r="L40" s="66">
        <f t="shared" si="3"/>
        <v>5.4163780955999998</v>
      </c>
    </row>
    <row r="41" spans="1:12">
      <c r="A41" s="65" t="s">
        <v>83</v>
      </c>
      <c r="B41" s="65" t="s">
        <v>84</v>
      </c>
      <c r="C41" s="66">
        <v>0</v>
      </c>
      <c r="D41" s="66">
        <v>0</v>
      </c>
      <c r="E41" s="66">
        <v>0</v>
      </c>
      <c r="F41" s="66">
        <v>0</v>
      </c>
      <c r="G41" s="66">
        <v>0</v>
      </c>
      <c r="H41" s="66">
        <v>0</v>
      </c>
      <c r="I41" s="66">
        <f t="shared" si="0"/>
        <v>0</v>
      </c>
      <c r="J41" s="66">
        <f t="shared" si="1"/>
        <v>0</v>
      </c>
      <c r="K41" s="66">
        <f t="shared" si="2"/>
        <v>0</v>
      </c>
      <c r="L41" s="66">
        <f t="shared" si="3"/>
        <v>0</v>
      </c>
    </row>
    <row r="42" spans="1:12">
      <c r="A42" s="65" t="s">
        <v>85</v>
      </c>
      <c r="B42" s="65" t="s">
        <v>86</v>
      </c>
      <c r="C42" s="66">
        <v>1.2727272727000001</v>
      </c>
      <c r="D42" s="66">
        <v>2.2608695652000002</v>
      </c>
      <c r="E42" s="66">
        <v>1.6409266409000001</v>
      </c>
      <c r="F42" s="66">
        <v>1.6116525640999999</v>
      </c>
      <c r="G42" s="66">
        <v>8.5547671552000004</v>
      </c>
      <c r="H42" s="66">
        <v>8.9542483838999996</v>
      </c>
      <c r="I42" s="66">
        <f t="shared" si="0"/>
        <v>1.9508981030500001</v>
      </c>
      <c r="J42" s="66">
        <f t="shared" si="1"/>
        <v>4.0491985970000002</v>
      </c>
      <c r="K42" s="66">
        <f t="shared" si="2"/>
        <v>1.2727272727000001</v>
      </c>
      <c r="L42" s="66">
        <f t="shared" si="3"/>
        <v>8.9542483838999996</v>
      </c>
    </row>
    <row r="43" spans="1:12">
      <c r="A43" s="65" t="s">
        <v>87</v>
      </c>
      <c r="B43" s="65" t="s">
        <v>86</v>
      </c>
      <c r="C43" s="66">
        <v>1.0021474587999999</v>
      </c>
      <c r="D43" s="66">
        <v>2.6530612245</v>
      </c>
      <c r="E43" s="66">
        <v>2.6114649682</v>
      </c>
      <c r="F43" s="66">
        <v>1.9369630200000001</v>
      </c>
      <c r="G43" s="66">
        <v>9.9235299000000001</v>
      </c>
      <c r="H43" s="66">
        <v>8.7769365347000008</v>
      </c>
      <c r="I43" s="66">
        <f t="shared" si="0"/>
        <v>2.63226309635</v>
      </c>
      <c r="J43" s="66">
        <f t="shared" si="1"/>
        <v>4.4840171843666665</v>
      </c>
      <c r="K43" s="66">
        <f t="shared" si="2"/>
        <v>1.0021474587999999</v>
      </c>
      <c r="L43" s="66">
        <f t="shared" si="3"/>
        <v>9.9235299000000001</v>
      </c>
    </row>
    <row r="44" spans="1:12">
      <c r="A44" s="65" t="s">
        <v>88</v>
      </c>
      <c r="B44" s="65" t="s">
        <v>89</v>
      </c>
      <c r="C44" s="66"/>
      <c r="D44" s="66"/>
      <c r="E44" s="66"/>
      <c r="F44" s="66"/>
      <c r="G44" s="66"/>
      <c r="H44" s="66"/>
      <c r="I44" s="66" t="str">
        <f t="shared" si="0"/>
        <v/>
      </c>
      <c r="J44" s="66" t="str">
        <f t="shared" si="1"/>
        <v/>
      </c>
      <c r="K44" s="66">
        <f t="shared" si="2"/>
        <v>0</v>
      </c>
      <c r="L44" s="66">
        <f t="shared" si="3"/>
        <v>0</v>
      </c>
    </row>
    <row r="45" spans="1:12">
      <c r="A45" s="65" t="s">
        <v>90</v>
      </c>
      <c r="B45" s="65" t="s">
        <v>89</v>
      </c>
      <c r="C45" s="66">
        <v>2.5376253298</v>
      </c>
      <c r="D45" s="66">
        <v>1.0999358974</v>
      </c>
      <c r="E45" s="66">
        <v>0.69704178734</v>
      </c>
      <c r="F45" s="66">
        <v>0</v>
      </c>
      <c r="G45" s="66">
        <v>1.4415663369</v>
      </c>
      <c r="H45" s="66">
        <v>1.5088334373000001</v>
      </c>
      <c r="I45" s="66">
        <f t="shared" si="0"/>
        <v>1.2707511171500001</v>
      </c>
      <c r="J45" s="66">
        <f t="shared" si="1"/>
        <v>1.2141671314566667</v>
      </c>
      <c r="K45" s="66">
        <f t="shared" si="2"/>
        <v>0</v>
      </c>
      <c r="L45" s="66">
        <f t="shared" si="3"/>
        <v>2.5376253298</v>
      </c>
    </row>
    <row r="46" spans="1:12">
      <c r="A46" s="65" t="s">
        <v>91</v>
      </c>
      <c r="B46" s="65" t="s">
        <v>92</v>
      </c>
      <c r="C46" s="66">
        <v>6.0205100208999998</v>
      </c>
      <c r="D46" s="66">
        <v>8.9518857599999997</v>
      </c>
      <c r="E46" s="66">
        <v>6.1516301635000001</v>
      </c>
      <c r="F46" s="66">
        <v>16.577830417000001</v>
      </c>
      <c r="G46" s="66">
        <v>11.090161513</v>
      </c>
      <c r="H46" s="66">
        <v>9.2418012612999991</v>
      </c>
      <c r="I46" s="66">
        <f t="shared" si="0"/>
        <v>9.0968435106500003</v>
      </c>
      <c r="J46" s="66">
        <f t="shared" si="1"/>
        <v>9.6723031892833333</v>
      </c>
      <c r="K46" s="66">
        <f t="shared" si="2"/>
        <v>6.0205100208999998</v>
      </c>
      <c r="L46" s="66">
        <f t="shared" si="3"/>
        <v>16.577830417000001</v>
      </c>
    </row>
    <row r="47" spans="1:12">
      <c r="A47" s="65" t="s">
        <v>93</v>
      </c>
      <c r="B47" s="65" t="s">
        <v>94</v>
      </c>
      <c r="C47" s="66">
        <v>5.4901248402</v>
      </c>
      <c r="D47" s="66">
        <v>2.7951855190999999</v>
      </c>
      <c r="E47" s="66">
        <v>5.8392317125000002</v>
      </c>
      <c r="F47" s="66">
        <v>14.438400385</v>
      </c>
      <c r="G47" s="66">
        <v>13.158969436</v>
      </c>
      <c r="H47" s="66">
        <v>12.378351936</v>
      </c>
      <c r="I47" s="66">
        <f t="shared" si="0"/>
        <v>9.1087918242499999</v>
      </c>
      <c r="J47" s="66">
        <f t="shared" si="1"/>
        <v>9.0167106381333344</v>
      </c>
      <c r="K47" s="66">
        <f t="shared" si="2"/>
        <v>2.7951855190999999</v>
      </c>
      <c r="L47" s="66">
        <f t="shared" si="3"/>
        <v>14.438400385</v>
      </c>
    </row>
    <row r="48" spans="1:12">
      <c r="A48" s="65" t="s">
        <v>95</v>
      </c>
      <c r="B48" s="65" t="s">
        <v>96</v>
      </c>
      <c r="C48" s="66">
        <v>6.4624278098000003</v>
      </c>
      <c r="D48" s="66">
        <v>2.0378194402999998</v>
      </c>
      <c r="E48" s="66">
        <v>4.2046435281000001</v>
      </c>
      <c r="F48" s="66">
        <v>2.5780921290999999</v>
      </c>
      <c r="G48" s="66">
        <v>11.452674833</v>
      </c>
      <c r="H48" s="66">
        <v>8.8798814474000007</v>
      </c>
      <c r="I48" s="66">
        <f t="shared" si="0"/>
        <v>5.3335356689500006</v>
      </c>
      <c r="J48" s="66">
        <f t="shared" si="1"/>
        <v>5.9359231979500002</v>
      </c>
      <c r="K48" s="66">
        <f t="shared" si="2"/>
        <v>2.0378194402999998</v>
      </c>
      <c r="L48" s="66">
        <f t="shared" si="3"/>
        <v>11.452674833</v>
      </c>
    </row>
    <row r="49" spans="1:12">
      <c r="A49" s="65" t="s">
        <v>97</v>
      </c>
      <c r="B49" s="65" t="s">
        <v>96</v>
      </c>
      <c r="C49" s="66">
        <v>6.2258344999000004</v>
      </c>
      <c r="D49" s="66">
        <v>2.1114558912999999</v>
      </c>
      <c r="E49" s="66">
        <v>4.1240829487999999</v>
      </c>
      <c r="F49" s="66">
        <v>2.3900700906000001</v>
      </c>
      <c r="G49" s="66">
        <v>11.200942805</v>
      </c>
      <c r="H49" s="66">
        <v>8.7611104485000002</v>
      </c>
      <c r="I49" s="66">
        <f t="shared" si="0"/>
        <v>5.1749587243500006</v>
      </c>
      <c r="J49" s="66">
        <f t="shared" si="1"/>
        <v>5.8022494473500004</v>
      </c>
      <c r="K49" s="66">
        <f t="shared" si="2"/>
        <v>2.1114558912999999</v>
      </c>
      <c r="L49" s="66">
        <f t="shared" si="3"/>
        <v>11.200942805</v>
      </c>
    </row>
    <row r="50" spans="1:12">
      <c r="A50" s="65" t="s">
        <v>98</v>
      </c>
      <c r="B50" s="65" t="s">
        <v>99</v>
      </c>
      <c r="C50" s="66"/>
      <c r="D50" s="66"/>
      <c r="E50" s="66"/>
      <c r="F50" s="66"/>
      <c r="G50" s="66"/>
      <c r="H50" s="66"/>
      <c r="I50" s="66" t="str">
        <f t="shared" si="0"/>
        <v/>
      </c>
      <c r="J50" s="66" t="str">
        <f t="shared" si="1"/>
        <v/>
      </c>
      <c r="K50" s="66">
        <f t="shared" si="2"/>
        <v>0</v>
      </c>
      <c r="L50" s="66">
        <f t="shared" si="3"/>
        <v>0</v>
      </c>
    </row>
    <row r="51" spans="1:12">
      <c r="A51" s="65" t="s">
        <v>100</v>
      </c>
      <c r="B51" s="65" t="s">
        <v>101</v>
      </c>
      <c r="C51" s="66">
        <v>5.7257413556000003</v>
      </c>
      <c r="D51" s="66">
        <v>7.3836379788000004</v>
      </c>
      <c r="E51" s="66">
        <v>3.3638610695</v>
      </c>
      <c r="F51" s="66">
        <v>9.4589755012999994</v>
      </c>
      <c r="G51" s="66">
        <v>10.316371642</v>
      </c>
      <c r="H51" s="66">
        <v>8.6753107595000003</v>
      </c>
      <c r="I51" s="66">
        <f t="shared" si="0"/>
        <v>8.0294743691499999</v>
      </c>
      <c r="J51" s="66">
        <f t="shared" si="1"/>
        <v>7.4873163844500006</v>
      </c>
      <c r="K51" s="66">
        <f t="shared" si="2"/>
        <v>3.3638610695</v>
      </c>
      <c r="L51" s="66">
        <f t="shared" si="3"/>
        <v>10.316371642</v>
      </c>
    </row>
    <row r="52" spans="1:12">
      <c r="A52" s="65" t="s">
        <v>102</v>
      </c>
      <c r="B52" s="65" t="s">
        <v>103</v>
      </c>
      <c r="C52" s="66"/>
      <c r="D52" s="66"/>
      <c r="E52" s="66"/>
      <c r="F52" s="66">
        <v>0</v>
      </c>
      <c r="G52" s="66">
        <v>0</v>
      </c>
      <c r="H52" s="66"/>
      <c r="I52" s="66">
        <f t="shared" si="0"/>
        <v>0</v>
      </c>
      <c r="J52" s="66">
        <f t="shared" si="1"/>
        <v>0</v>
      </c>
      <c r="K52" s="66">
        <f t="shared" si="2"/>
        <v>0</v>
      </c>
      <c r="L52" s="66">
        <f t="shared" si="3"/>
        <v>0</v>
      </c>
    </row>
    <row r="53" spans="1:12">
      <c r="A53" s="65" t="s">
        <v>104</v>
      </c>
      <c r="B53" s="65" t="s">
        <v>103</v>
      </c>
      <c r="C53" s="66">
        <v>0</v>
      </c>
      <c r="D53" s="66">
        <v>0</v>
      </c>
      <c r="E53" s="66">
        <v>0</v>
      </c>
      <c r="F53" s="66">
        <v>0</v>
      </c>
      <c r="G53" s="66">
        <v>0</v>
      </c>
      <c r="H53" s="66">
        <v>0</v>
      </c>
      <c r="I53" s="66">
        <f t="shared" si="0"/>
        <v>0</v>
      </c>
      <c r="J53" s="66">
        <f t="shared" si="1"/>
        <v>0</v>
      </c>
      <c r="K53" s="66">
        <f t="shared" si="2"/>
        <v>0</v>
      </c>
      <c r="L53" s="66">
        <f t="shared" si="3"/>
        <v>0</v>
      </c>
    </row>
    <row r="54" spans="1:12">
      <c r="A54" s="65" t="s">
        <v>105</v>
      </c>
      <c r="B54" s="65" t="s">
        <v>106</v>
      </c>
      <c r="C54" s="66">
        <v>0</v>
      </c>
      <c r="D54" s="66">
        <v>2.0080431401999999</v>
      </c>
      <c r="E54" s="66">
        <v>11.062065737999999</v>
      </c>
      <c r="F54" s="66">
        <v>5.29765335</v>
      </c>
      <c r="G54" s="66">
        <v>4.2507890146999996</v>
      </c>
      <c r="H54" s="66">
        <v>4.7821376415000003</v>
      </c>
      <c r="I54" s="66">
        <f t="shared" si="0"/>
        <v>4.5164633281000004</v>
      </c>
      <c r="J54" s="66">
        <f t="shared" si="1"/>
        <v>4.5667814807333338</v>
      </c>
      <c r="K54" s="66">
        <f t="shared" si="2"/>
        <v>0</v>
      </c>
      <c r="L54" s="66">
        <f t="shared" si="3"/>
        <v>11.062065737999999</v>
      </c>
    </row>
    <row r="55" spans="1:12">
      <c r="A55" s="65" t="s">
        <v>107</v>
      </c>
      <c r="B55" s="65" t="s">
        <v>108</v>
      </c>
      <c r="C55" s="66">
        <v>7.3269603874999998</v>
      </c>
      <c r="D55" s="66">
        <v>3.5587127183999998</v>
      </c>
      <c r="E55" s="66">
        <v>6.1131586261999997</v>
      </c>
      <c r="F55" s="66">
        <v>12.109118616</v>
      </c>
      <c r="G55" s="66">
        <v>11.501620675</v>
      </c>
      <c r="H55" s="66">
        <v>10.547483186999999</v>
      </c>
      <c r="I55" s="66">
        <f t="shared" si="0"/>
        <v>8.9372217872499995</v>
      </c>
      <c r="J55" s="66">
        <f t="shared" si="1"/>
        <v>8.5261757016833339</v>
      </c>
      <c r="K55" s="66">
        <f t="shared" si="2"/>
        <v>3.5587127183999998</v>
      </c>
      <c r="L55" s="66">
        <f t="shared" si="3"/>
        <v>12.109118616</v>
      </c>
    </row>
    <row r="56" spans="1:12">
      <c r="A56" s="65" t="s">
        <v>109</v>
      </c>
      <c r="B56" s="65" t="s">
        <v>108</v>
      </c>
      <c r="C56" s="66">
        <v>7.1191061975999999</v>
      </c>
      <c r="D56" s="66">
        <v>3.3108997489999998</v>
      </c>
      <c r="E56" s="66">
        <v>5.5242324875</v>
      </c>
      <c r="F56" s="66">
        <v>10.189717171</v>
      </c>
      <c r="G56" s="66">
        <v>9.7620235993000009</v>
      </c>
      <c r="H56" s="66">
        <v>9.4023278700000006</v>
      </c>
      <c r="I56" s="66">
        <f t="shared" si="0"/>
        <v>8.2607170338000007</v>
      </c>
      <c r="J56" s="66">
        <f t="shared" si="1"/>
        <v>7.5513845123999994</v>
      </c>
      <c r="K56" s="66">
        <f t="shared" si="2"/>
        <v>3.3108997489999998</v>
      </c>
      <c r="L56" s="66">
        <f t="shared" si="3"/>
        <v>10.189717171</v>
      </c>
    </row>
    <row r="57" spans="1:12">
      <c r="A57" s="65" t="s">
        <v>110</v>
      </c>
      <c r="B57" s="65" t="s">
        <v>111</v>
      </c>
      <c r="C57" s="66"/>
      <c r="D57" s="66"/>
      <c r="E57" s="66"/>
      <c r="F57" s="66"/>
      <c r="G57" s="66"/>
      <c r="H57" s="66"/>
      <c r="I57" s="66" t="str">
        <f t="shared" si="0"/>
        <v/>
      </c>
      <c r="J57" s="66" t="str">
        <f t="shared" si="1"/>
        <v/>
      </c>
      <c r="K57" s="66">
        <f t="shared" si="2"/>
        <v>0</v>
      </c>
      <c r="L57" s="66">
        <f t="shared" si="3"/>
        <v>0</v>
      </c>
    </row>
    <row r="58" spans="1:12">
      <c r="A58" s="65" t="s">
        <v>112</v>
      </c>
      <c r="B58" s="65" t="s">
        <v>113</v>
      </c>
      <c r="C58" s="66">
        <v>1.922352866</v>
      </c>
      <c r="D58" s="66">
        <v>1.2942372764000001</v>
      </c>
      <c r="E58" s="66">
        <v>2.6115127757000001</v>
      </c>
      <c r="F58" s="66">
        <v>2.7862645361</v>
      </c>
      <c r="G58" s="66">
        <v>13.001634378</v>
      </c>
      <c r="H58" s="66"/>
      <c r="I58" s="66">
        <f t="shared" si="0"/>
        <v>2.6115127757000001</v>
      </c>
      <c r="J58" s="66">
        <f t="shared" si="1"/>
        <v>4.3232003664400001</v>
      </c>
      <c r="K58" s="66">
        <f t="shared" si="2"/>
        <v>1.2942372764000001</v>
      </c>
      <c r="L58" s="66">
        <f t="shared" si="3"/>
        <v>13.001634378</v>
      </c>
    </row>
    <row r="59" spans="1:12">
      <c r="A59" s="65" t="s">
        <v>114</v>
      </c>
      <c r="B59" s="65" t="s">
        <v>113</v>
      </c>
      <c r="C59" s="66">
        <v>2.2009586534999999</v>
      </c>
      <c r="D59" s="66">
        <v>2.0338014364000001</v>
      </c>
      <c r="E59" s="66">
        <v>4.5873714148999998</v>
      </c>
      <c r="F59" s="66">
        <v>4.4943360492000002</v>
      </c>
      <c r="G59" s="66">
        <v>22.015595475000001</v>
      </c>
      <c r="H59" s="66">
        <v>14.190803275</v>
      </c>
      <c r="I59" s="66">
        <f t="shared" si="0"/>
        <v>4.5408537320499995</v>
      </c>
      <c r="J59" s="66">
        <f t="shared" si="1"/>
        <v>8.2538110506666662</v>
      </c>
      <c r="K59" s="66">
        <f t="shared" si="2"/>
        <v>2.0338014364000001</v>
      </c>
      <c r="L59" s="66">
        <f t="shared" si="3"/>
        <v>22.015595475000001</v>
      </c>
    </row>
    <row r="60" spans="1:12">
      <c r="A60" s="65" t="s">
        <v>115</v>
      </c>
      <c r="B60" s="65" t="s">
        <v>116</v>
      </c>
      <c r="C60" s="66">
        <v>0</v>
      </c>
      <c r="D60" s="66">
        <v>0</v>
      </c>
      <c r="E60" s="66">
        <v>0</v>
      </c>
      <c r="F60" s="66">
        <v>0</v>
      </c>
      <c r="G60" s="66">
        <v>0</v>
      </c>
      <c r="H60" s="66">
        <v>0</v>
      </c>
      <c r="I60" s="66">
        <f t="shared" si="0"/>
        <v>0</v>
      </c>
      <c r="J60" s="66">
        <f t="shared" si="1"/>
        <v>0</v>
      </c>
      <c r="K60" s="66">
        <f t="shared" si="2"/>
        <v>0</v>
      </c>
      <c r="L60" s="66">
        <f t="shared" si="3"/>
        <v>0</v>
      </c>
    </row>
    <row r="61" spans="1:12">
      <c r="A61" s="65" t="s">
        <v>117</v>
      </c>
      <c r="B61" s="65" t="s">
        <v>118</v>
      </c>
      <c r="C61" s="66">
        <v>0</v>
      </c>
      <c r="D61" s="66">
        <v>0</v>
      </c>
      <c r="E61" s="66">
        <v>0</v>
      </c>
      <c r="F61" s="66">
        <v>0</v>
      </c>
      <c r="G61" s="66">
        <v>0</v>
      </c>
      <c r="H61" s="66">
        <v>0</v>
      </c>
      <c r="I61" s="66">
        <f t="shared" si="0"/>
        <v>0</v>
      </c>
      <c r="J61" s="66">
        <f t="shared" si="1"/>
        <v>0</v>
      </c>
      <c r="K61" s="66">
        <f t="shared" si="2"/>
        <v>0</v>
      </c>
      <c r="L61" s="66">
        <f t="shared" si="3"/>
        <v>0</v>
      </c>
    </row>
    <row r="62" spans="1:12">
      <c r="A62" s="65" t="s">
        <v>119</v>
      </c>
      <c r="B62" s="65" t="s">
        <v>120</v>
      </c>
      <c r="C62" s="66"/>
      <c r="D62" s="66"/>
      <c r="E62" s="66"/>
      <c r="F62" s="66">
        <v>2.3320984420999999</v>
      </c>
      <c r="G62" s="66">
        <v>1.6045961207999999</v>
      </c>
      <c r="H62" s="66">
        <v>2.2554156563999999</v>
      </c>
      <c r="I62" s="66">
        <f t="shared" si="0"/>
        <v>2.2554156563999999</v>
      </c>
      <c r="J62" s="66">
        <f t="shared" si="1"/>
        <v>2.0640367397666668</v>
      </c>
      <c r="K62" s="66">
        <f t="shared" si="2"/>
        <v>1.6045961207999999</v>
      </c>
      <c r="L62" s="66">
        <f t="shared" si="3"/>
        <v>2.3320984420999999</v>
      </c>
    </row>
    <row r="63" spans="1:12">
      <c r="A63" s="65" t="s">
        <v>121</v>
      </c>
      <c r="B63" s="65" t="s">
        <v>122</v>
      </c>
      <c r="C63" s="66">
        <v>0.76780453258000003</v>
      </c>
      <c r="D63" s="66">
        <v>4.7693119266000004</v>
      </c>
      <c r="E63" s="66">
        <v>7.1579212120999998</v>
      </c>
      <c r="F63" s="66">
        <v>4.3346505824000001</v>
      </c>
      <c r="G63" s="66">
        <v>14.79664</v>
      </c>
      <c r="H63" s="66">
        <v>11.259042253</v>
      </c>
      <c r="I63" s="66">
        <f t="shared" si="0"/>
        <v>5.9636165693500001</v>
      </c>
      <c r="J63" s="66">
        <f t="shared" si="1"/>
        <v>7.180895084446667</v>
      </c>
      <c r="K63" s="66">
        <f t="shared" si="2"/>
        <v>0.76780453258000003</v>
      </c>
      <c r="L63" s="66">
        <f t="shared" si="3"/>
        <v>14.79664</v>
      </c>
    </row>
    <row r="64" spans="1:12">
      <c r="A64" s="65" t="s">
        <v>123</v>
      </c>
      <c r="B64" s="65" t="s">
        <v>122</v>
      </c>
      <c r="C64" s="66">
        <v>9.4251278409000001</v>
      </c>
      <c r="D64" s="66">
        <v>5.2948148147999996</v>
      </c>
      <c r="E64" s="66">
        <v>7.9948553846000001</v>
      </c>
      <c r="F64" s="66">
        <v>5.2824700461000003</v>
      </c>
      <c r="G64" s="66">
        <v>16.243792415000001</v>
      </c>
      <c r="H64" s="66">
        <v>13.18995</v>
      </c>
      <c r="I64" s="66">
        <f t="shared" si="0"/>
        <v>8.7099916127500006</v>
      </c>
      <c r="J64" s="66">
        <f t="shared" si="1"/>
        <v>9.5718350835666666</v>
      </c>
      <c r="K64" s="66">
        <f t="shared" si="2"/>
        <v>5.2824700461000003</v>
      </c>
      <c r="L64" s="66">
        <f t="shared" si="3"/>
        <v>16.243792415000001</v>
      </c>
    </row>
    <row r="65" spans="1:12">
      <c r="A65" s="65" t="s">
        <v>124</v>
      </c>
      <c r="B65" s="65" t="s">
        <v>125</v>
      </c>
      <c r="C65" s="66"/>
      <c r="D65" s="66">
        <v>1.8243846998</v>
      </c>
      <c r="E65" s="66">
        <v>5.0643788184999998</v>
      </c>
      <c r="F65" s="66">
        <v>11.709388012</v>
      </c>
      <c r="G65" s="66">
        <v>17.072727273000002</v>
      </c>
      <c r="H65" s="66">
        <v>18.874371859</v>
      </c>
      <c r="I65" s="66">
        <f t="shared" si="0"/>
        <v>11.709388012</v>
      </c>
      <c r="J65" s="66">
        <f t="shared" si="1"/>
        <v>10.909050132459999</v>
      </c>
      <c r="K65" s="66">
        <f t="shared" si="2"/>
        <v>1.8243846998</v>
      </c>
      <c r="L65" s="66">
        <f t="shared" si="3"/>
        <v>18.874371859</v>
      </c>
    </row>
    <row r="66" spans="1:12">
      <c r="A66" s="65" t="s">
        <v>126</v>
      </c>
      <c r="B66" s="65" t="s">
        <v>127</v>
      </c>
      <c r="C66" s="66">
        <v>0.26920959918999998</v>
      </c>
      <c r="D66" s="66"/>
      <c r="E66" s="66">
        <v>0</v>
      </c>
      <c r="F66" s="66"/>
      <c r="G66" s="66"/>
      <c r="H66" s="66">
        <v>7.7369300911999996</v>
      </c>
      <c r="I66" s="66">
        <f t="shared" ref="I66:I129" si="4">IFERROR(MEDIAN(C66:H66),"")</f>
        <v>0.26920959918999998</v>
      </c>
      <c r="J66" s="66">
        <f t="shared" ref="J66:J129" si="5">IFERROR(AVERAGE(C66:H66),"")</f>
        <v>2.6687132301300003</v>
      </c>
      <c r="K66" s="66">
        <f t="shared" ref="K66:K129" si="6">IFERROR(MIN(C66:H66),"")</f>
        <v>0</v>
      </c>
      <c r="L66" s="66">
        <f t="shared" ref="L66:L129" si="7">IFERROR(MAX(C66:H66),"")</f>
        <v>7.7369300911999996</v>
      </c>
    </row>
    <row r="67" spans="1:12">
      <c r="A67" s="65" t="s">
        <v>128</v>
      </c>
      <c r="B67" s="65" t="s">
        <v>127</v>
      </c>
      <c r="C67" s="66">
        <v>11.647254575</v>
      </c>
      <c r="D67" s="66">
        <v>7.0387129211000001</v>
      </c>
      <c r="E67" s="66">
        <v>9.8031422824999996</v>
      </c>
      <c r="F67" s="66">
        <v>4.9427616279000004</v>
      </c>
      <c r="G67" s="66">
        <v>11.979088168000001</v>
      </c>
      <c r="H67" s="66">
        <v>11.666666665999999</v>
      </c>
      <c r="I67" s="66">
        <f t="shared" si="4"/>
        <v>10.72519842875</v>
      </c>
      <c r="J67" s="66">
        <f t="shared" si="5"/>
        <v>9.5129377067499998</v>
      </c>
      <c r="K67" s="66">
        <f t="shared" si="6"/>
        <v>4.9427616279000004</v>
      </c>
      <c r="L67" s="66">
        <f t="shared" si="7"/>
        <v>11.979088168000001</v>
      </c>
    </row>
    <row r="68" spans="1:12">
      <c r="A68" s="65" t="s">
        <v>129</v>
      </c>
      <c r="B68" s="65" t="s">
        <v>130</v>
      </c>
      <c r="C68" s="66">
        <v>2.9663716814000001</v>
      </c>
      <c r="D68" s="66">
        <v>2.2123416861999998</v>
      </c>
      <c r="E68" s="66">
        <v>3.1467313154999998</v>
      </c>
      <c r="F68" s="66">
        <v>7.4992898600000002</v>
      </c>
      <c r="G68" s="66">
        <v>18.286809701999999</v>
      </c>
      <c r="H68" s="66">
        <v>15.048520484000001</v>
      </c>
      <c r="I68" s="66">
        <f t="shared" si="4"/>
        <v>5.3230105877499998</v>
      </c>
      <c r="J68" s="66">
        <f t="shared" si="5"/>
        <v>8.1933441215166667</v>
      </c>
      <c r="K68" s="66">
        <f t="shared" si="6"/>
        <v>2.2123416861999998</v>
      </c>
      <c r="L68" s="66">
        <f t="shared" si="7"/>
        <v>18.286809701999999</v>
      </c>
    </row>
    <row r="69" spans="1:12">
      <c r="A69" s="65" t="s">
        <v>131</v>
      </c>
      <c r="B69" s="65" t="s">
        <v>132</v>
      </c>
      <c r="C69" s="66"/>
      <c r="D69" s="66"/>
      <c r="E69" s="66"/>
      <c r="F69" s="66">
        <v>1.3286705844</v>
      </c>
      <c r="G69" s="66">
        <v>5.2777190076</v>
      </c>
      <c r="H69" s="66">
        <v>3.9690755133</v>
      </c>
      <c r="I69" s="66">
        <f t="shared" si="4"/>
        <v>3.9690755133</v>
      </c>
      <c r="J69" s="66">
        <f t="shared" si="5"/>
        <v>3.5251550351000005</v>
      </c>
      <c r="K69" s="66">
        <f t="shared" si="6"/>
        <v>1.3286705844</v>
      </c>
      <c r="L69" s="66">
        <f t="shared" si="7"/>
        <v>5.2777190076</v>
      </c>
    </row>
    <row r="70" spans="1:12">
      <c r="A70" s="65" t="s">
        <v>133</v>
      </c>
      <c r="B70" s="65" t="s">
        <v>134</v>
      </c>
      <c r="C70" s="66">
        <v>9.7067005784999996</v>
      </c>
      <c r="D70" s="66">
        <v>2.8648450068</v>
      </c>
      <c r="E70" s="66">
        <v>6.2929061142</v>
      </c>
      <c r="F70" s="66">
        <v>6.1456757533999999</v>
      </c>
      <c r="G70" s="66">
        <v>8.2683987967999997</v>
      </c>
      <c r="H70" s="66">
        <v>7.7034771399000004</v>
      </c>
      <c r="I70" s="66">
        <f t="shared" si="4"/>
        <v>6.9981916270499998</v>
      </c>
      <c r="J70" s="66">
        <f t="shared" si="5"/>
        <v>6.8303338982666659</v>
      </c>
      <c r="K70" s="66">
        <f t="shared" si="6"/>
        <v>2.8648450068</v>
      </c>
      <c r="L70" s="66">
        <f t="shared" si="7"/>
        <v>9.7067005784999996</v>
      </c>
    </row>
    <row r="71" spans="1:12">
      <c r="A71" s="65" t="s">
        <v>135</v>
      </c>
      <c r="B71" s="65" t="s">
        <v>136</v>
      </c>
      <c r="C71" s="66"/>
      <c r="D71" s="66"/>
      <c r="E71" s="66"/>
      <c r="F71" s="66"/>
      <c r="G71" s="66"/>
      <c r="H71" s="66"/>
      <c r="I71" s="66" t="str">
        <f t="shared" si="4"/>
        <v/>
      </c>
      <c r="J71" s="66" t="str">
        <f t="shared" si="5"/>
        <v/>
      </c>
      <c r="K71" s="66">
        <f t="shared" si="6"/>
        <v>0</v>
      </c>
      <c r="L71" s="66">
        <f t="shared" si="7"/>
        <v>0</v>
      </c>
    </row>
    <row r="72" spans="1:12">
      <c r="A72" s="65" t="s">
        <v>137</v>
      </c>
      <c r="B72" s="65" t="s">
        <v>136</v>
      </c>
      <c r="C72" s="66">
        <v>0</v>
      </c>
      <c r="D72" s="66">
        <v>0</v>
      </c>
      <c r="E72" s="66">
        <v>0</v>
      </c>
      <c r="F72" s="66">
        <v>0</v>
      </c>
      <c r="G72" s="66">
        <v>0</v>
      </c>
      <c r="H72" s="66">
        <v>0</v>
      </c>
      <c r="I72" s="66">
        <f t="shared" si="4"/>
        <v>0</v>
      </c>
      <c r="J72" s="66">
        <f t="shared" si="5"/>
        <v>0</v>
      </c>
      <c r="K72" s="66">
        <f t="shared" si="6"/>
        <v>0</v>
      </c>
      <c r="L72" s="66">
        <f t="shared" si="7"/>
        <v>0</v>
      </c>
    </row>
    <row r="73" spans="1:12">
      <c r="A73" s="65" t="s">
        <v>138</v>
      </c>
      <c r="B73" s="65" t="s">
        <v>139</v>
      </c>
      <c r="C73" s="66">
        <v>5.9773583439999998</v>
      </c>
      <c r="D73" s="66">
        <v>1.589213695</v>
      </c>
      <c r="E73" s="66">
        <v>1.6738365191</v>
      </c>
      <c r="F73" s="66">
        <v>3.1267648429000001</v>
      </c>
      <c r="G73" s="66">
        <v>3.2582951545999999</v>
      </c>
      <c r="H73" s="66">
        <v>4.2012004198000001</v>
      </c>
      <c r="I73" s="66">
        <f t="shared" si="4"/>
        <v>3.19252999875</v>
      </c>
      <c r="J73" s="66">
        <f t="shared" si="5"/>
        <v>3.3044448292333333</v>
      </c>
      <c r="K73" s="66">
        <f t="shared" si="6"/>
        <v>1.589213695</v>
      </c>
      <c r="L73" s="66">
        <f t="shared" si="7"/>
        <v>5.9773583439999998</v>
      </c>
    </row>
    <row r="74" spans="1:12">
      <c r="A74" s="65" t="s">
        <v>140</v>
      </c>
      <c r="B74" s="65" t="s">
        <v>139</v>
      </c>
      <c r="C74" s="66">
        <v>5.6532846988000003</v>
      </c>
      <c r="D74" s="66">
        <v>1.0082236550000001</v>
      </c>
      <c r="E74" s="66">
        <v>1.1488910755999999</v>
      </c>
      <c r="F74" s="66">
        <v>1.7059512002999999</v>
      </c>
      <c r="G74" s="66">
        <v>2.0124764164000002</v>
      </c>
      <c r="H74" s="66">
        <v>2.6335460121000001</v>
      </c>
      <c r="I74" s="66">
        <f t="shared" si="4"/>
        <v>1.8592138083500001</v>
      </c>
      <c r="J74" s="66">
        <f t="shared" si="5"/>
        <v>2.3603955097</v>
      </c>
      <c r="K74" s="66">
        <f t="shared" si="6"/>
        <v>1.0082236550000001</v>
      </c>
      <c r="L74" s="66">
        <f t="shared" si="7"/>
        <v>5.6532846988000003</v>
      </c>
    </row>
    <row r="75" spans="1:12">
      <c r="A75" s="65" t="s">
        <v>141</v>
      </c>
      <c r="B75" s="65" t="s">
        <v>139</v>
      </c>
      <c r="C75" s="66">
        <v>6.3322892038000003</v>
      </c>
      <c r="D75" s="66">
        <v>1.7534324434999999</v>
      </c>
      <c r="E75" s="66">
        <v>2.2793080226</v>
      </c>
      <c r="F75" s="66">
        <v>4.2091065191999997</v>
      </c>
      <c r="G75" s="66">
        <v>4.6430705892999997</v>
      </c>
      <c r="H75" s="66">
        <v>5.2992738492999996</v>
      </c>
      <c r="I75" s="66">
        <f t="shared" si="4"/>
        <v>4.4260885542499997</v>
      </c>
      <c r="J75" s="66">
        <f t="shared" si="5"/>
        <v>4.0860801046166664</v>
      </c>
      <c r="K75" s="66">
        <f t="shared" si="6"/>
        <v>1.7534324434999999</v>
      </c>
      <c r="L75" s="66">
        <f t="shared" si="7"/>
        <v>6.3322892038000003</v>
      </c>
    </row>
    <row r="76" spans="1:12">
      <c r="A76" s="65" t="s">
        <v>142</v>
      </c>
      <c r="B76" s="65" t="s">
        <v>143</v>
      </c>
      <c r="C76" s="66">
        <v>3.8946230256000001</v>
      </c>
      <c r="D76" s="66">
        <v>3.5023672391999998</v>
      </c>
      <c r="E76" s="66">
        <v>2.3497229136</v>
      </c>
      <c r="F76" s="66">
        <v>2.6087338343000002</v>
      </c>
      <c r="G76" s="66">
        <v>3.5440414385999999</v>
      </c>
      <c r="H76" s="66">
        <v>4.5099227529999997</v>
      </c>
      <c r="I76" s="66">
        <f t="shared" si="4"/>
        <v>3.5232043388999998</v>
      </c>
      <c r="J76" s="66">
        <f t="shared" si="5"/>
        <v>3.4015685340499999</v>
      </c>
      <c r="K76" s="66">
        <f t="shared" si="6"/>
        <v>2.3497229136</v>
      </c>
      <c r="L76" s="66">
        <f t="shared" si="7"/>
        <v>4.5099227529999997</v>
      </c>
    </row>
    <row r="77" spans="1:12">
      <c r="A77" s="65" t="s">
        <v>144</v>
      </c>
      <c r="B77" s="65" t="s">
        <v>145</v>
      </c>
      <c r="C77" s="66"/>
      <c r="D77" s="66"/>
      <c r="E77" s="66"/>
      <c r="F77" s="66"/>
      <c r="G77" s="66"/>
      <c r="H77" s="66"/>
      <c r="I77" s="66" t="str">
        <f t="shared" si="4"/>
        <v/>
      </c>
      <c r="J77" s="66" t="str">
        <f t="shared" si="5"/>
        <v/>
      </c>
      <c r="K77" s="66">
        <f t="shared" si="6"/>
        <v>0</v>
      </c>
      <c r="L77" s="66">
        <f t="shared" si="7"/>
        <v>0</v>
      </c>
    </row>
    <row r="78" spans="1:12">
      <c r="A78" s="65" t="s">
        <v>146</v>
      </c>
      <c r="B78" s="65" t="s">
        <v>147</v>
      </c>
      <c r="C78" s="66">
        <v>6.4530512848999999</v>
      </c>
      <c r="D78" s="66">
        <v>5.1491969607000003</v>
      </c>
      <c r="E78" s="66">
        <v>19.138028637000001</v>
      </c>
      <c r="F78" s="66">
        <v>13.655408549000001</v>
      </c>
      <c r="G78" s="66">
        <v>10.743859842999999</v>
      </c>
      <c r="H78" s="66">
        <v>11.715159752</v>
      </c>
      <c r="I78" s="66">
        <f t="shared" si="4"/>
        <v>11.2295097975</v>
      </c>
      <c r="J78" s="66">
        <f t="shared" si="5"/>
        <v>11.142450837766667</v>
      </c>
      <c r="K78" s="66">
        <f t="shared" si="6"/>
        <v>5.1491969607000003</v>
      </c>
      <c r="L78" s="66">
        <f t="shared" si="7"/>
        <v>19.138028637000001</v>
      </c>
    </row>
    <row r="79" spans="1:12">
      <c r="A79" s="65" t="s">
        <v>148</v>
      </c>
      <c r="B79" s="65" t="s">
        <v>147</v>
      </c>
      <c r="C79" s="66">
        <v>6.5652929530000002</v>
      </c>
      <c r="D79" s="66">
        <v>5.2335372597000003</v>
      </c>
      <c r="E79" s="66">
        <v>18.913935541000001</v>
      </c>
      <c r="F79" s="66">
        <v>13.091487715</v>
      </c>
      <c r="G79" s="66">
        <v>10.167986065999999</v>
      </c>
      <c r="H79" s="66">
        <v>11.753891321999999</v>
      </c>
      <c r="I79" s="66">
        <f t="shared" si="4"/>
        <v>10.960938693999999</v>
      </c>
      <c r="J79" s="66">
        <f t="shared" si="5"/>
        <v>10.954355142783333</v>
      </c>
      <c r="K79" s="66">
        <f t="shared" si="6"/>
        <v>5.2335372597000003</v>
      </c>
      <c r="L79" s="66">
        <f t="shared" si="7"/>
        <v>18.913935541000001</v>
      </c>
    </row>
    <row r="80" spans="1:12">
      <c r="A80" s="65" t="s">
        <v>149</v>
      </c>
      <c r="B80" s="65" t="s">
        <v>150</v>
      </c>
      <c r="C80" s="66"/>
      <c r="D80" s="66"/>
      <c r="E80" s="66"/>
      <c r="F80" s="66">
        <v>9.5172413792999997</v>
      </c>
      <c r="G80" s="66">
        <v>11.009174311000001</v>
      </c>
      <c r="H80" s="66">
        <v>11.887382690000001</v>
      </c>
      <c r="I80" s="66">
        <f t="shared" si="4"/>
        <v>11.009174311000001</v>
      </c>
      <c r="J80" s="66">
        <f t="shared" si="5"/>
        <v>10.8045994601</v>
      </c>
      <c r="K80" s="66">
        <f t="shared" si="6"/>
        <v>9.5172413792999997</v>
      </c>
      <c r="L80" s="66">
        <f t="shared" si="7"/>
        <v>11.887382690000001</v>
      </c>
    </row>
    <row r="81" spans="1:12">
      <c r="A81" s="65" t="s">
        <v>151</v>
      </c>
      <c r="B81" s="65" t="s">
        <v>152</v>
      </c>
      <c r="C81" s="66">
        <v>0</v>
      </c>
      <c r="D81" s="66">
        <v>0</v>
      </c>
      <c r="E81" s="66">
        <v>0</v>
      </c>
      <c r="F81" s="66">
        <v>0</v>
      </c>
      <c r="G81" s="66">
        <v>0</v>
      </c>
      <c r="H81" s="66">
        <v>0</v>
      </c>
      <c r="I81" s="66">
        <f t="shared" si="4"/>
        <v>0</v>
      </c>
      <c r="J81" s="66">
        <f t="shared" si="5"/>
        <v>0</v>
      </c>
      <c r="K81" s="66">
        <f t="shared" si="6"/>
        <v>0</v>
      </c>
      <c r="L81" s="66">
        <f t="shared" si="7"/>
        <v>0</v>
      </c>
    </row>
    <row r="82" spans="1:12">
      <c r="A82" s="65" t="s">
        <v>153</v>
      </c>
      <c r="B82" s="65" t="s">
        <v>154</v>
      </c>
      <c r="C82" s="66"/>
      <c r="D82" s="66">
        <v>2.2053750000000001</v>
      </c>
      <c r="E82" s="66">
        <v>3.6494538232</v>
      </c>
      <c r="F82" s="66">
        <v>4.9701708278999996</v>
      </c>
      <c r="G82" s="66">
        <v>5.0705577172999998</v>
      </c>
      <c r="H82" s="66">
        <v>4.4349240780999999</v>
      </c>
      <c r="I82" s="66">
        <f t="shared" si="4"/>
        <v>4.4349240780999999</v>
      </c>
      <c r="J82" s="66">
        <f t="shared" si="5"/>
        <v>4.0660962893000008</v>
      </c>
      <c r="K82" s="66">
        <f t="shared" si="6"/>
        <v>2.2053750000000001</v>
      </c>
      <c r="L82" s="66">
        <f t="shared" si="7"/>
        <v>5.0705577172999998</v>
      </c>
    </row>
    <row r="83" spans="1:12">
      <c r="A83" s="65" t="s">
        <v>155</v>
      </c>
      <c r="B83" s="65" t="s">
        <v>154</v>
      </c>
      <c r="C83" s="66">
        <v>4.8172757475000001E-2</v>
      </c>
      <c r="D83" s="66">
        <v>0</v>
      </c>
      <c r="E83" s="66">
        <v>8.0000000000000002E-3</v>
      </c>
      <c r="F83" s="66">
        <v>0</v>
      </c>
      <c r="G83" s="66">
        <v>0</v>
      </c>
      <c r="H83" s="66">
        <v>5.2578361981999999E-3</v>
      </c>
      <c r="I83" s="66">
        <f t="shared" si="4"/>
        <v>2.6289180991E-3</v>
      </c>
      <c r="J83" s="66">
        <f t="shared" si="5"/>
        <v>1.0238432278866666E-2</v>
      </c>
      <c r="K83" s="66">
        <f t="shared" si="6"/>
        <v>0</v>
      </c>
      <c r="L83" s="66">
        <f t="shared" si="7"/>
        <v>4.8172757475000001E-2</v>
      </c>
    </row>
    <row r="84" spans="1:12">
      <c r="A84" s="65" t="s">
        <v>156</v>
      </c>
      <c r="B84" s="65" t="s">
        <v>154</v>
      </c>
      <c r="C84" s="66">
        <v>3.2835820895999998E-2</v>
      </c>
      <c r="D84" s="66">
        <v>0</v>
      </c>
      <c r="E84" s="66">
        <v>4.5764362219999997E-3</v>
      </c>
      <c r="F84" s="66">
        <v>0</v>
      </c>
      <c r="G84" s="66">
        <v>0</v>
      </c>
      <c r="H84" s="66">
        <v>5.0976138828999996E-3</v>
      </c>
      <c r="I84" s="66">
        <f t="shared" si="4"/>
        <v>2.2882181109999998E-3</v>
      </c>
      <c r="J84" s="66">
        <f t="shared" si="5"/>
        <v>7.0849785001499991E-3</v>
      </c>
      <c r="K84" s="66">
        <f t="shared" si="6"/>
        <v>0</v>
      </c>
      <c r="L84" s="66">
        <f t="shared" si="7"/>
        <v>3.2835820895999998E-2</v>
      </c>
    </row>
    <row r="85" spans="1:12">
      <c r="A85" s="65" t="s">
        <v>157</v>
      </c>
      <c r="B85" s="65" t="s">
        <v>154</v>
      </c>
      <c r="C85" s="66">
        <v>11.488888888</v>
      </c>
      <c r="D85" s="66">
        <v>0.67688766113999999</v>
      </c>
      <c r="E85" s="66">
        <v>2.5102459015999998</v>
      </c>
      <c r="F85" s="66"/>
      <c r="G85" s="66"/>
      <c r="H85" s="66"/>
      <c r="I85" s="66">
        <f t="shared" si="4"/>
        <v>2.5102459015999998</v>
      </c>
      <c r="J85" s="66">
        <f t="shared" si="5"/>
        <v>4.8920074835799996</v>
      </c>
      <c r="K85" s="66">
        <f t="shared" si="6"/>
        <v>0.67688766113999999</v>
      </c>
      <c r="L85" s="66">
        <f t="shared" si="7"/>
        <v>11.488888888</v>
      </c>
    </row>
    <row r="86" spans="1:12">
      <c r="A86" s="65" t="s">
        <v>158</v>
      </c>
      <c r="B86" s="65" t="s">
        <v>154</v>
      </c>
      <c r="C86" s="66"/>
      <c r="D86" s="66">
        <v>6.2841495993000001</v>
      </c>
      <c r="E86" s="66">
        <v>3.9708265801999998</v>
      </c>
      <c r="F86" s="66">
        <v>8.4049999999999994</v>
      </c>
      <c r="G86" s="66">
        <v>6.5101582015000004</v>
      </c>
      <c r="H86" s="66">
        <v>7.7811607992000003</v>
      </c>
      <c r="I86" s="66">
        <f t="shared" si="4"/>
        <v>6.5101582015000004</v>
      </c>
      <c r="J86" s="66">
        <f t="shared" si="5"/>
        <v>6.59025903604</v>
      </c>
      <c r="K86" s="66">
        <f t="shared" si="6"/>
        <v>3.9708265801999998</v>
      </c>
      <c r="L86" s="66">
        <f t="shared" si="7"/>
        <v>8.4049999999999994</v>
      </c>
    </row>
    <row r="87" spans="1:12">
      <c r="A87" s="65" t="s">
        <v>159</v>
      </c>
      <c r="B87" s="65" t="s">
        <v>154</v>
      </c>
      <c r="C87" s="66">
        <v>12.819344262</v>
      </c>
      <c r="D87" s="66"/>
      <c r="E87" s="66"/>
      <c r="F87" s="66"/>
      <c r="G87" s="66"/>
      <c r="H87" s="66"/>
      <c r="I87" s="66">
        <f t="shared" si="4"/>
        <v>12.819344262</v>
      </c>
      <c r="J87" s="66">
        <f t="shared" si="5"/>
        <v>12.819344262</v>
      </c>
      <c r="K87" s="66">
        <f t="shared" si="6"/>
        <v>12.819344262</v>
      </c>
      <c r="L87" s="66">
        <f t="shared" si="7"/>
        <v>12.819344262</v>
      </c>
    </row>
    <row r="88" spans="1:12">
      <c r="A88" s="65" t="s">
        <v>160</v>
      </c>
      <c r="B88" s="65" t="s">
        <v>154</v>
      </c>
      <c r="C88" s="66"/>
      <c r="D88" s="66">
        <v>2.6730909090999999</v>
      </c>
      <c r="E88" s="66">
        <v>3.828125</v>
      </c>
      <c r="F88" s="66">
        <v>3.2662176166000001</v>
      </c>
      <c r="G88" s="66">
        <v>3.5180345572</v>
      </c>
      <c r="H88" s="66">
        <v>3.5128865979000001</v>
      </c>
      <c r="I88" s="66">
        <f t="shared" si="4"/>
        <v>3.5128865979000001</v>
      </c>
      <c r="J88" s="66">
        <f t="shared" si="5"/>
        <v>3.3596709361599997</v>
      </c>
      <c r="K88" s="66">
        <f t="shared" si="6"/>
        <v>2.6730909090999999</v>
      </c>
      <c r="L88" s="66">
        <f t="shared" si="7"/>
        <v>3.828125</v>
      </c>
    </row>
    <row r="89" spans="1:12">
      <c r="A89" s="65" t="s">
        <v>161</v>
      </c>
      <c r="B89" s="65" t="s">
        <v>162</v>
      </c>
      <c r="C89" s="66"/>
      <c r="D89" s="66"/>
      <c r="E89" s="66"/>
      <c r="F89" s="66">
        <v>2.3864064386E-2</v>
      </c>
      <c r="G89" s="66">
        <v>1.1848304396</v>
      </c>
      <c r="H89" s="66">
        <v>1.7390253226000001</v>
      </c>
      <c r="I89" s="66">
        <f t="shared" si="4"/>
        <v>1.1848304396</v>
      </c>
      <c r="J89" s="66">
        <f t="shared" si="5"/>
        <v>0.98257327552866658</v>
      </c>
      <c r="K89" s="66">
        <f t="shared" si="6"/>
        <v>2.3864064386E-2</v>
      </c>
      <c r="L89" s="66">
        <f t="shared" si="7"/>
        <v>1.7390253226000001</v>
      </c>
    </row>
    <row r="90" spans="1:12">
      <c r="A90" s="65" t="s">
        <v>163</v>
      </c>
      <c r="B90" s="65" t="s">
        <v>164</v>
      </c>
      <c r="C90" s="66">
        <v>0</v>
      </c>
      <c r="D90" s="66">
        <v>0</v>
      </c>
      <c r="E90" s="66">
        <v>0.21730337079000001</v>
      </c>
      <c r="F90" s="66">
        <v>0.74452054795</v>
      </c>
      <c r="G90" s="66">
        <v>1.6951820128999999</v>
      </c>
      <c r="H90" s="66">
        <v>0</v>
      </c>
      <c r="I90" s="66">
        <f t="shared" si="4"/>
        <v>0.108651685395</v>
      </c>
      <c r="J90" s="66">
        <f t="shared" si="5"/>
        <v>0.44283432193999994</v>
      </c>
      <c r="K90" s="66">
        <f t="shared" si="6"/>
        <v>0</v>
      </c>
      <c r="L90" s="66">
        <f t="shared" si="7"/>
        <v>1.6951820128999999</v>
      </c>
    </row>
    <row r="91" spans="1:12">
      <c r="A91" s="65" t="s">
        <v>165</v>
      </c>
      <c r="B91" s="65" t="s">
        <v>164</v>
      </c>
      <c r="C91" s="66">
        <v>7.0292307691999998</v>
      </c>
      <c r="D91" s="66">
        <v>7.6630337079000004</v>
      </c>
      <c r="E91" s="66">
        <v>6.6360220993999999</v>
      </c>
      <c r="F91" s="66">
        <v>8.3462380301000003</v>
      </c>
      <c r="G91" s="66">
        <v>6.8622174381000001</v>
      </c>
      <c r="H91" s="66">
        <v>7.2726666667000002</v>
      </c>
      <c r="I91" s="66">
        <f t="shared" si="4"/>
        <v>7.1509487179499995</v>
      </c>
      <c r="J91" s="66">
        <f t="shared" si="5"/>
        <v>7.3015681185666663</v>
      </c>
      <c r="K91" s="66">
        <f t="shared" si="6"/>
        <v>6.6360220993999999</v>
      </c>
      <c r="L91" s="66">
        <f t="shared" si="7"/>
        <v>8.3462380301000003</v>
      </c>
    </row>
    <row r="92" spans="1:12">
      <c r="A92" s="65" t="s">
        <v>166</v>
      </c>
      <c r="B92" s="65" t="s">
        <v>167</v>
      </c>
      <c r="C92" s="66">
        <v>1.8427159477999999</v>
      </c>
      <c r="D92" s="66">
        <v>0</v>
      </c>
      <c r="E92" s="66">
        <v>29.893135574999999</v>
      </c>
      <c r="F92" s="66">
        <v>2.9891609485999999</v>
      </c>
      <c r="G92" s="66">
        <v>0</v>
      </c>
      <c r="H92" s="66">
        <v>0</v>
      </c>
      <c r="I92" s="66">
        <f t="shared" si="4"/>
        <v>0.92135797389999996</v>
      </c>
      <c r="J92" s="66">
        <f t="shared" si="5"/>
        <v>5.7875020785666669</v>
      </c>
      <c r="K92" s="66">
        <f t="shared" si="6"/>
        <v>0</v>
      </c>
      <c r="L92" s="66">
        <f t="shared" si="7"/>
        <v>29.893135574999999</v>
      </c>
    </row>
    <row r="93" spans="1:12">
      <c r="A93" s="65" t="s">
        <v>168</v>
      </c>
      <c r="B93" s="65" t="s">
        <v>167</v>
      </c>
      <c r="C93" s="66">
        <v>1.7699873952</v>
      </c>
      <c r="D93" s="66">
        <v>0</v>
      </c>
      <c r="E93" s="66">
        <v>31.985781891999999</v>
      </c>
      <c r="F93" s="66">
        <v>2.9435169848</v>
      </c>
      <c r="G93" s="66">
        <v>0</v>
      </c>
      <c r="H93" s="66">
        <v>0</v>
      </c>
      <c r="I93" s="66">
        <f t="shared" si="4"/>
        <v>0.88499369760000002</v>
      </c>
      <c r="J93" s="66">
        <f t="shared" si="5"/>
        <v>6.1165477119999991</v>
      </c>
      <c r="K93" s="66">
        <f t="shared" si="6"/>
        <v>0</v>
      </c>
      <c r="L93" s="66">
        <f t="shared" si="7"/>
        <v>31.985781891999999</v>
      </c>
    </row>
    <row r="94" spans="1:12">
      <c r="A94" s="65" t="s">
        <v>169</v>
      </c>
      <c r="B94" s="65" t="s">
        <v>167</v>
      </c>
      <c r="C94" s="66">
        <v>1.2630815598</v>
      </c>
      <c r="D94" s="66">
        <v>0</v>
      </c>
      <c r="E94" s="66">
        <v>3.3519476776000001</v>
      </c>
      <c r="F94" s="66">
        <v>0</v>
      </c>
      <c r="G94" s="66">
        <v>0</v>
      </c>
      <c r="H94" s="66">
        <v>0</v>
      </c>
      <c r="I94" s="66">
        <f t="shared" si="4"/>
        <v>0</v>
      </c>
      <c r="J94" s="66">
        <f t="shared" si="5"/>
        <v>0.76917153956666662</v>
      </c>
      <c r="K94" s="66">
        <f t="shared" si="6"/>
        <v>0</v>
      </c>
      <c r="L94" s="66">
        <f t="shared" si="7"/>
        <v>3.3519476776000001</v>
      </c>
    </row>
    <row r="95" spans="1:12">
      <c r="A95" s="65" t="s">
        <v>170</v>
      </c>
      <c r="B95" s="65" t="s">
        <v>171</v>
      </c>
      <c r="C95" s="66"/>
      <c r="D95" s="66"/>
      <c r="E95" s="66"/>
      <c r="F95" s="66"/>
      <c r="G95" s="66"/>
      <c r="H95" s="66"/>
      <c r="I95" s="66" t="str">
        <f t="shared" si="4"/>
        <v/>
      </c>
      <c r="J95" s="66" t="str">
        <f t="shared" si="5"/>
        <v/>
      </c>
      <c r="K95" s="66">
        <f t="shared" si="6"/>
        <v>0</v>
      </c>
      <c r="L95" s="66">
        <f t="shared" si="7"/>
        <v>0</v>
      </c>
    </row>
    <row r="96" spans="1:12">
      <c r="A96" s="65" t="s">
        <v>172</v>
      </c>
      <c r="B96" s="65" t="s">
        <v>173</v>
      </c>
      <c r="C96" s="66">
        <v>5.8124443924999998</v>
      </c>
      <c r="D96" s="66">
        <v>2.5158182174000001</v>
      </c>
      <c r="E96" s="66">
        <v>6.5858210290999999</v>
      </c>
      <c r="F96" s="66">
        <v>7.4318896289999996</v>
      </c>
      <c r="G96" s="66">
        <v>8.5645429878999995</v>
      </c>
      <c r="H96" s="66">
        <v>6.3466841887000003</v>
      </c>
      <c r="I96" s="66">
        <f t="shared" si="4"/>
        <v>6.4662526088999996</v>
      </c>
      <c r="J96" s="66">
        <f t="shared" si="5"/>
        <v>6.2095334074333337</v>
      </c>
      <c r="K96" s="66">
        <f t="shared" si="6"/>
        <v>2.5158182174000001</v>
      </c>
      <c r="L96" s="66">
        <f t="shared" si="7"/>
        <v>8.5645429878999995</v>
      </c>
    </row>
    <row r="97" spans="1:12">
      <c r="A97" s="65" t="s">
        <v>174</v>
      </c>
      <c r="B97" s="65" t="s">
        <v>173</v>
      </c>
      <c r="C97" s="66">
        <v>5.3776599673999996</v>
      </c>
      <c r="D97" s="66">
        <v>2.3962019277</v>
      </c>
      <c r="E97" s="66">
        <v>6.4556827870999998</v>
      </c>
      <c r="F97" s="66">
        <v>5.3171187499999997</v>
      </c>
      <c r="G97" s="66">
        <v>5.3052098009000002</v>
      </c>
      <c r="H97" s="66">
        <v>4.530229447</v>
      </c>
      <c r="I97" s="66">
        <f t="shared" si="4"/>
        <v>5.3111642754500004</v>
      </c>
      <c r="J97" s="66">
        <f t="shared" si="5"/>
        <v>4.8970171133500005</v>
      </c>
      <c r="K97" s="66">
        <f t="shared" si="6"/>
        <v>2.3962019277</v>
      </c>
      <c r="L97" s="66">
        <f t="shared" si="7"/>
        <v>6.4556827870999998</v>
      </c>
    </row>
    <row r="98" spans="1:12">
      <c r="A98" s="65" t="s">
        <v>175</v>
      </c>
      <c r="B98" s="65" t="s">
        <v>173</v>
      </c>
      <c r="C98" s="66">
        <v>5.6080392244999997</v>
      </c>
      <c r="D98" s="66">
        <v>2.6726937182000001</v>
      </c>
      <c r="E98" s="66">
        <v>7.1220755090000001</v>
      </c>
      <c r="F98" s="66">
        <v>9.1339078757000003</v>
      </c>
      <c r="G98" s="66">
        <v>9.4563149896999992</v>
      </c>
      <c r="H98" s="66">
        <v>7.0518713208000001</v>
      </c>
      <c r="I98" s="66">
        <f t="shared" si="4"/>
        <v>7.0869734149000001</v>
      </c>
      <c r="J98" s="66">
        <f t="shared" si="5"/>
        <v>6.8408171063166661</v>
      </c>
      <c r="K98" s="66">
        <f t="shared" si="6"/>
        <v>2.6726937182000001</v>
      </c>
      <c r="L98" s="66">
        <f t="shared" si="7"/>
        <v>9.4563149896999992</v>
      </c>
    </row>
    <row r="99" spans="1:12">
      <c r="A99" s="65" t="s">
        <v>176</v>
      </c>
      <c r="B99" s="65" t="s">
        <v>177</v>
      </c>
      <c r="C99" s="66">
        <v>8.8786702740999992</v>
      </c>
      <c r="D99" s="66">
        <v>7.6822261345999996</v>
      </c>
      <c r="E99" s="66">
        <v>3.1352977692000001</v>
      </c>
      <c r="F99" s="66">
        <v>4.2303138795999997</v>
      </c>
      <c r="G99" s="66">
        <v>0.78310716111000001</v>
      </c>
      <c r="H99" s="66">
        <v>1.0940211875000001</v>
      </c>
      <c r="I99" s="66">
        <f t="shared" si="4"/>
        <v>3.6828058243999999</v>
      </c>
      <c r="J99" s="66">
        <f t="shared" si="5"/>
        <v>4.300606067685</v>
      </c>
      <c r="K99" s="66">
        <f t="shared" si="6"/>
        <v>0.78310716111000001</v>
      </c>
      <c r="L99" s="66">
        <f t="shared" si="7"/>
        <v>8.8786702740999992</v>
      </c>
    </row>
    <row r="100" spans="1:12">
      <c r="A100" s="65" t="s">
        <v>178</v>
      </c>
      <c r="B100" s="65" t="s">
        <v>177</v>
      </c>
      <c r="C100" s="66"/>
      <c r="D100" s="66"/>
      <c r="E100" s="66"/>
      <c r="F100" s="66">
        <v>6.3963898833000004</v>
      </c>
      <c r="G100" s="66">
        <v>1.0775206254</v>
      </c>
      <c r="H100" s="66">
        <v>1.3839908624999999</v>
      </c>
      <c r="I100" s="66">
        <f t="shared" si="4"/>
        <v>1.3839908624999999</v>
      </c>
      <c r="J100" s="66">
        <f t="shared" si="5"/>
        <v>2.9526337904000002</v>
      </c>
      <c r="K100" s="66">
        <f t="shared" si="6"/>
        <v>1.0775206254</v>
      </c>
      <c r="L100" s="66">
        <f t="shared" si="7"/>
        <v>6.3963898833000004</v>
      </c>
    </row>
    <row r="101" spans="1:12">
      <c r="A101" s="65" t="s">
        <v>179</v>
      </c>
      <c r="B101" s="65" t="s">
        <v>180</v>
      </c>
      <c r="C101" s="66"/>
      <c r="D101" s="66"/>
      <c r="E101" s="66"/>
      <c r="F101" s="66"/>
      <c r="G101" s="66"/>
      <c r="H101" s="66"/>
      <c r="I101" s="66" t="str">
        <f t="shared" si="4"/>
        <v/>
      </c>
      <c r="J101" s="66" t="str">
        <f t="shared" si="5"/>
        <v/>
      </c>
      <c r="K101" s="66">
        <f t="shared" si="6"/>
        <v>0</v>
      </c>
      <c r="L101" s="66">
        <f t="shared" si="7"/>
        <v>0</v>
      </c>
    </row>
    <row r="102" spans="1:12">
      <c r="A102" s="65" t="s">
        <v>181</v>
      </c>
      <c r="B102" s="65" t="s">
        <v>182</v>
      </c>
      <c r="C102" s="66"/>
      <c r="D102" s="66"/>
      <c r="E102" s="66"/>
      <c r="F102" s="66"/>
      <c r="G102" s="66">
        <v>5.4090746367999998</v>
      </c>
      <c r="H102" s="66">
        <v>4.9643284999999997</v>
      </c>
      <c r="I102" s="66">
        <f t="shared" si="4"/>
        <v>5.1867015684000002</v>
      </c>
      <c r="J102" s="66">
        <f t="shared" si="5"/>
        <v>5.1867015684000002</v>
      </c>
      <c r="K102" s="66">
        <f t="shared" si="6"/>
        <v>4.9643284999999997</v>
      </c>
      <c r="L102" s="66">
        <f t="shared" si="7"/>
        <v>5.4090746367999998</v>
      </c>
    </row>
    <row r="103" spans="1:12">
      <c r="A103" s="65" t="s">
        <v>183</v>
      </c>
      <c r="B103" s="65" t="s">
        <v>184</v>
      </c>
      <c r="C103" s="66"/>
      <c r="D103" s="66">
        <v>0</v>
      </c>
      <c r="E103" s="66">
        <v>0</v>
      </c>
      <c r="F103" s="66">
        <v>3.9051510548000001</v>
      </c>
      <c r="G103" s="66">
        <v>4.5803866154000001</v>
      </c>
      <c r="H103" s="66">
        <v>4.6274505976000002</v>
      </c>
      <c r="I103" s="66">
        <f t="shared" si="4"/>
        <v>3.9051510548000001</v>
      </c>
      <c r="J103" s="66">
        <f t="shared" si="5"/>
        <v>2.6225976535599997</v>
      </c>
      <c r="K103" s="66">
        <f t="shared" si="6"/>
        <v>0</v>
      </c>
      <c r="L103" s="66">
        <f t="shared" si="7"/>
        <v>4.6274505976000002</v>
      </c>
    </row>
    <row r="104" spans="1:12">
      <c r="A104" s="65" t="s">
        <v>185</v>
      </c>
      <c r="B104" s="65" t="s">
        <v>186</v>
      </c>
      <c r="C104" s="66">
        <v>2.5486850864999999</v>
      </c>
      <c r="D104" s="66">
        <v>6.4786284849999998</v>
      </c>
      <c r="E104" s="66">
        <v>2.2329610478999999</v>
      </c>
      <c r="F104" s="66">
        <v>3.2063994199999999</v>
      </c>
      <c r="G104" s="66">
        <v>3.4867235506999998</v>
      </c>
      <c r="H104" s="66">
        <v>4.3426614350000001</v>
      </c>
      <c r="I104" s="66">
        <f t="shared" si="4"/>
        <v>3.3465614853499996</v>
      </c>
      <c r="J104" s="66">
        <f t="shared" si="5"/>
        <v>3.7160098375166668</v>
      </c>
      <c r="K104" s="66">
        <f t="shared" si="6"/>
        <v>2.2329610478999999</v>
      </c>
      <c r="L104" s="66">
        <f t="shared" si="7"/>
        <v>6.4786284849999998</v>
      </c>
    </row>
    <row r="105" spans="1:12">
      <c r="A105" s="65" t="s">
        <v>187</v>
      </c>
      <c r="B105" s="65" t="s">
        <v>188</v>
      </c>
      <c r="C105" s="66"/>
      <c r="D105" s="66"/>
      <c r="E105" s="66">
        <v>0.24690286476000001</v>
      </c>
      <c r="F105" s="66">
        <v>0</v>
      </c>
      <c r="G105" s="66">
        <v>0</v>
      </c>
      <c r="H105" s="66">
        <v>0</v>
      </c>
      <c r="I105" s="66">
        <f t="shared" si="4"/>
        <v>0</v>
      </c>
      <c r="J105" s="66">
        <f t="shared" si="5"/>
        <v>6.1725716190000002E-2</v>
      </c>
      <c r="K105" s="66">
        <f t="shared" si="6"/>
        <v>0</v>
      </c>
      <c r="L105" s="66">
        <f t="shared" si="7"/>
        <v>0.24690286476000001</v>
      </c>
    </row>
    <row r="106" spans="1:12">
      <c r="A106" s="65" t="s">
        <v>189</v>
      </c>
      <c r="B106" s="65" t="s">
        <v>190</v>
      </c>
      <c r="C106" s="66"/>
      <c r="D106" s="66"/>
      <c r="E106" s="66"/>
      <c r="F106" s="66"/>
      <c r="G106" s="66"/>
      <c r="H106" s="66"/>
      <c r="I106" s="66" t="str">
        <f t="shared" si="4"/>
        <v/>
      </c>
      <c r="J106" s="66" t="str">
        <f t="shared" si="5"/>
        <v/>
      </c>
      <c r="K106" s="66">
        <f t="shared" si="6"/>
        <v>0</v>
      </c>
      <c r="L106" s="66">
        <f t="shared" si="7"/>
        <v>0</v>
      </c>
    </row>
    <row r="107" spans="1:12">
      <c r="A107" s="65" t="s">
        <v>191</v>
      </c>
      <c r="B107" s="65" t="s">
        <v>190</v>
      </c>
      <c r="C107" s="66"/>
      <c r="D107" s="66"/>
      <c r="E107" s="66"/>
      <c r="F107" s="66"/>
      <c r="G107" s="66"/>
      <c r="H107" s="66"/>
      <c r="I107" s="66" t="str">
        <f t="shared" si="4"/>
        <v/>
      </c>
      <c r="J107" s="66" t="str">
        <f t="shared" si="5"/>
        <v/>
      </c>
      <c r="K107" s="66">
        <f t="shared" si="6"/>
        <v>0</v>
      </c>
      <c r="L107" s="66">
        <f t="shared" si="7"/>
        <v>0</v>
      </c>
    </row>
    <row r="108" spans="1:12">
      <c r="A108" s="65" t="s">
        <v>192</v>
      </c>
      <c r="B108" s="65" t="s">
        <v>193</v>
      </c>
      <c r="C108" s="66"/>
      <c r="D108" s="66"/>
      <c r="E108" s="66"/>
      <c r="F108" s="66"/>
      <c r="G108" s="66"/>
      <c r="H108" s="66"/>
      <c r="I108" s="66" t="str">
        <f t="shared" si="4"/>
        <v/>
      </c>
      <c r="J108" s="66" t="str">
        <f t="shared" si="5"/>
        <v/>
      </c>
      <c r="K108" s="66">
        <f t="shared" si="6"/>
        <v>0</v>
      </c>
      <c r="L108" s="66">
        <f t="shared" si="7"/>
        <v>0</v>
      </c>
    </row>
    <row r="109" spans="1:12">
      <c r="A109" s="65" t="s">
        <v>194</v>
      </c>
      <c r="B109" s="65" t="s">
        <v>193</v>
      </c>
      <c r="C109" s="66"/>
      <c r="D109" s="66"/>
      <c r="E109" s="66"/>
      <c r="F109" s="66"/>
      <c r="G109" s="66"/>
      <c r="H109" s="66"/>
      <c r="I109" s="66" t="str">
        <f t="shared" si="4"/>
        <v/>
      </c>
      <c r="J109" s="66" t="str">
        <f t="shared" si="5"/>
        <v/>
      </c>
      <c r="K109" s="66">
        <f t="shared" si="6"/>
        <v>0</v>
      </c>
      <c r="L109" s="66">
        <f t="shared" si="7"/>
        <v>0</v>
      </c>
    </row>
    <row r="110" spans="1:12">
      <c r="A110" s="65" t="s">
        <v>195</v>
      </c>
      <c r="B110" s="65" t="s">
        <v>196</v>
      </c>
      <c r="C110" s="66"/>
      <c r="D110" s="66"/>
      <c r="E110" s="66"/>
      <c r="F110" s="66">
        <v>2.8051169141000001</v>
      </c>
      <c r="G110" s="66">
        <v>2.9939926447</v>
      </c>
      <c r="H110" s="66">
        <v>5.1079195045999999</v>
      </c>
      <c r="I110" s="66">
        <f t="shared" si="4"/>
        <v>2.9939926447</v>
      </c>
      <c r="J110" s="66">
        <f t="shared" si="5"/>
        <v>3.6356763544666664</v>
      </c>
      <c r="K110" s="66">
        <f t="shared" si="6"/>
        <v>2.8051169141000001</v>
      </c>
      <c r="L110" s="66">
        <f t="shared" si="7"/>
        <v>5.1079195045999999</v>
      </c>
    </row>
    <row r="111" spans="1:12">
      <c r="A111" s="65" t="s">
        <v>197</v>
      </c>
      <c r="B111" s="65" t="s">
        <v>198</v>
      </c>
      <c r="C111" s="66">
        <v>0.94236617760999997</v>
      </c>
      <c r="D111" s="66">
        <v>2.0106215151</v>
      </c>
      <c r="E111" s="66">
        <v>0.35203321607999999</v>
      </c>
      <c r="F111" s="66">
        <v>0.35852613042999998</v>
      </c>
      <c r="G111" s="66">
        <v>0</v>
      </c>
      <c r="H111" s="66">
        <v>0</v>
      </c>
      <c r="I111" s="66">
        <f t="shared" si="4"/>
        <v>0.35527967325499998</v>
      </c>
      <c r="J111" s="66">
        <f t="shared" si="5"/>
        <v>0.61059117320333334</v>
      </c>
      <c r="K111" s="66">
        <f t="shared" si="6"/>
        <v>0</v>
      </c>
      <c r="L111" s="66">
        <f t="shared" si="7"/>
        <v>2.0106215151</v>
      </c>
    </row>
    <row r="112" spans="1:12">
      <c r="A112" s="65" t="s">
        <v>199</v>
      </c>
      <c r="B112" s="65" t="s">
        <v>200</v>
      </c>
      <c r="C112" s="66">
        <v>6.8069306931</v>
      </c>
      <c r="D112" s="66">
        <v>2.5384815826999998</v>
      </c>
      <c r="E112" s="66">
        <v>1.2322252909</v>
      </c>
      <c r="F112" s="66">
        <v>3.2812844830999999</v>
      </c>
      <c r="G112" s="66">
        <v>1.7867053446000001</v>
      </c>
      <c r="H112" s="66">
        <v>1.6369307222</v>
      </c>
      <c r="I112" s="66">
        <f t="shared" si="4"/>
        <v>2.1625934636499999</v>
      </c>
      <c r="J112" s="66">
        <f t="shared" si="5"/>
        <v>2.8804263527666669</v>
      </c>
      <c r="K112" s="66">
        <f t="shared" si="6"/>
        <v>1.2322252909</v>
      </c>
      <c r="L112" s="66">
        <f t="shared" si="7"/>
        <v>6.8069306931</v>
      </c>
    </row>
    <row r="113" spans="1:12">
      <c r="A113" s="65" t="s">
        <v>201</v>
      </c>
      <c r="B113" s="65" t="s">
        <v>202</v>
      </c>
      <c r="C113" s="66"/>
      <c r="D113" s="66">
        <v>1.4331668493</v>
      </c>
      <c r="E113" s="66">
        <v>0</v>
      </c>
      <c r="F113" s="66">
        <v>0</v>
      </c>
      <c r="G113" s="66">
        <v>0</v>
      </c>
      <c r="H113" s="66">
        <v>0</v>
      </c>
      <c r="I113" s="66">
        <f t="shared" si="4"/>
        <v>0</v>
      </c>
      <c r="J113" s="66">
        <f t="shared" si="5"/>
        <v>0.28663336985999999</v>
      </c>
      <c r="K113" s="66">
        <f t="shared" si="6"/>
        <v>0</v>
      </c>
      <c r="L113" s="66">
        <f t="shared" si="7"/>
        <v>1.4331668493</v>
      </c>
    </row>
    <row r="114" spans="1:12">
      <c r="A114" s="65" t="s">
        <v>203</v>
      </c>
      <c r="B114" s="65" t="s">
        <v>204</v>
      </c>
      <c r="C114" s="66"/>
      <c r="D114" s="66">
        <v>3.067005387</v>
      </c>
      <c r="E114" s="66">
        <v>75.854433958000001</v>
      </c>
      <c r="F114" s="66">
        <v>22.219526167000001</v>
      </c>
      <c r="G114" s="66">
        <v>26.022116077</v>
      </c>
      <c r="H114" s="66">
        <v>23.781646890000001</v>
      </c>
      <c r="I114" s="66">
        <f t="shared" si="4"/>
        <v>23.781646890000001</v>
      </c>
      <c r="J114" s="66">
        <f t="shared" si="5"/>
        <v>30.188945695799998</v>
      </c>
      <c r="K114" s="66">
        <f t="shared" si="6"/>
        <v>3.067005387</v>
      </c>
      <c r="L114" s="66">
        <f t="shared" si="7"/>
        <v>75.854433958000001</v>
      </c>
    </row>
    <row r="115" spans="1:12">
      <c r="A115" s="65" t="s">
        <v>205</v>
      </c>
      <c r="B115" s="65" t="s">
        <v>204</v>
      </c>
      <c r="C115" s="66">
        <v>11.06</v>
      </c>
      <c r="D115" s="66">
        <v>6.0218783588999996</v>
      </c>
      <c r="E115" s="66">
        <v>61.172930610999998</v>
      </c>
      <c r="F115" s="66">
        <v>22.430604629000001</v>
      </c>
      <c r="G115" s="66">
        <v>23.675478822999999</v>
      </c>
      <c r="H115" s="66">
        <v>22.760975349999999</v>
      </c>
      <c r="I115" s="66">
        <f t="shared" si="4"/>
        <v>22.595789989499998</v>
      </c>
      <c r="J115" s="66">
        <f t="shared" si="5"/>
        <v>24.520311295316663</v>
      </c>
      <c r="K115" s="66">
        <f t="shared" si="6"/>
        <v>6.0218783588999996</v>
      </c>
      <c r="L115" s="66">
        <f t="shared" si="7"/>
        <v>61.172930610999998</v>
      </c>
    </row>
    <row r="116" spans="1:12">
      <c r="A116" s="65" t="s">
        <v>206</v>
      </c>
      <c r="B116" s="65" t="s">
        <v>204</v>
      </c>
      <c r="C116" s="66"/>
      <c r="D116" s="66">
        <v>3.4279070615</v>
      </c>
      <c r="E116" s="66">
        <v>71.438251159000004</v>
      </c>
      <c r="F116" s="66">
        <v>25.265705045000001</v>
      </c>
      <c r="G116" s="66">
        <v>28.850830766000001</v>
      </c>
      <c r="H116" s="66">
        <v>25.744209977000001</v>
      </c>
      <c r="I116" s="66">
        <f t="shared" si="4"/>
        <v>25.744209977000001</v>
      </c>
      <c r="J116" s="66">
        <f t="shared" si="5"/>
        <v>30.945380801699997</v>
      </c>
      <c r="K116" s="66">
        <f t="shared" si="6"/>
        <v>3.4279070615</v>
      </c>
      <c r="L116" s="66">
        <f t="shared" si="7"/>
        <v>71.438251159000004</v>
      </c>
    </row>
    <row r="117" spans="1:12">
      <c r="A117" s="65" t="s">
        <v>207</v>
      </c>
      <c r="B117" s="65" t="s">
        <v>208</v>
      </c>
      <c r="C117" s="66"/>
      <c r="D117" s="66">
        <v>0</v>
      </c>
      <c r="E117" s="66">
        <v>0</v>
      </c>
      <c r="F117" s="66">
        <v>0</v>
      </c>
      <c r="G117" s="66">
        <v>0</v>
      </c>
      <c r="H117" s="66">
        <v>0</v>
      </c>
      <c r="I117" s="66">
        <f t="shared" si="4"/>
        <v>0</v>
      </c>
      <c r="J117" s="66">
        <f t="shared" si="5"/>
        <v>0</v>
      </c>
      <c r="K117" s="66">
        <f t="shared" si="6"/>
        <v>0</v>
      </c>
      <c r="L117" s="66">
        <f t="shared" si="7"/>
        <v>0</v>
      </c>
    </row>
    <row r="118" spans="1:12">
      <c r="A118" s="65" t="s">
        <v>209</v>
      </c>
      <c r="B118" s="65" t="s">
        <v>208</v>
      </c>
      <c r="C118" s="66">
        <v>0</v>
      </c>
      <c r="D118" s="66">
        <v>0</v>
      </c>
      <c r="E118" s="66">
        <v>0</v>
      </c>
      <c r="F118" s="66">
        <v>0</v>
      </c>
      <c r="G118" s="66">
        <v>0</v>
      </c>
      <c r="H118" s="66">
        <v>0</v>
      </c>
      <c r="I118" s="66">
        <f t="shared" si="4"/>
        <v>0</v>
      </c>
      <c r="J118" s="66">
        <f t="shared" si="5"/>
        <v>0</v>
      </c>
      <c r="K118" s="66">
        <f t="shared" si="6"/>
        <v>0</v>
      </c>
      <c r="L118" s="66">
        <f t="shared" si="7"/>
        <v>0</v>
      </c>
    </row>
    <row r="119" spans="1:12">
      <c r="A119" s="65" t="s">
        <v>210</v>
      </c>
      <c r="B119" s="65" t="s">
        <v>211</v>
      </c>
      <c r="C119" s="66">
        <v>15.592984146999999</v>
      </c>
      <c r="D119" s="66">
        <v>1.2492781414</v>
      </c>
      <c r="E119" s="66">
        <v>14.730336981000001</v>
      </c>
      <c r="F119" s="66">
        <v>19.240779886999999</v>
      </c>
      <c r="G119" s="66">
        <v>11.508606955999999</v>
      </c>
      <c r="H119" s="66">
        <v>10.729351828</v>
      </c>
      <c r="I119" s="66">
        <f t="shared" si="4"/>
        <v>13.119471968500001</v>
      </c>
      <c r="J119" s="66">
        <f t="shared" si="5"/>
        <v>12.175222990066667</v>
      </c>
      <c r="K119" s="66">
        <f t="shared" si="6"/>
        <v>1.2492781414</v>
      </c>
      <c r="L119" s="66">
        <f t="shared" si="7"/>
        <v>19.240779886999999</v>
      </c>
    </row>
    <row r="120" spans="1:12">
      <c r="A120" s="65" t="s">
        <v>212</v>
      </c>
      <c r="B120" s="65" t="s">
        <v>211</v>
      </c>
      <c r="C120" s="66"/>
      <c r="D120" s="66">
        <v>1.2826692817000001</v>
      </c>
      <c r="E120" s="66">
        <v>14.550299529</v>
      </c>
      <c r="F120" s="66"/>
      <c r="G120" s="66">
        <v>14.564834530000001</v>
      </c>
      <c r="H120" s="66">
        <v>11.358059377</v>
      </c>
      <c r="I120" s="66">
        <f t="shared" si="4"/>
        <v>12.954179453</v>
      </c>
      <c r="J120" s="66">
        <f t="shared" si="5"/>
        <v>10.438965679424999</v>
      </c>
      <c r="K120" s="66">
        <f t="shared" si="6"/>
        <v>1.2826692817000001</v>
      </c>
      <c r="L120" s="66">
        <f t="shared" si="7"/>
        <v>14.564834530000001</v>
      </c>
    </row>
    <row r="121" spans="1:12">
      <c r="A121" s="65" t="s">
        <v>213</v>
      </c>
      <c r="B121" s="65" t="s">
        <v>211</v>
      </c>
      <c r="C121" s="66"/>
      <c r="D121" s="66"/>
      <c r="E121" s="66"/>
      <c r="F121" s="66"/>
      <c r="G121" s="66"/>
      <c r="H121" s="66"/>
      <c r="I121" s="66" t="str">
        <f t="shared" si="4"/>
        <v/>
      </c>
      <c r="J121" s="66" t="str">
        <f t="shared" si="5"/>
        <v/>
      </c>
      <c r="K121" s="66">
        <f t="shared" si="6"/>
        <v>0</v>
      </c>
      <c r="L121" s="66">
        <f t="shared" si="7"/>
        <v>0</v>
      </c>
    </row>
    <row r="122" spans="1:12">
      <c r="A122" s="65" t="s">
        <v>214</v>
      </c>
      <c r="B122" s="65" t="s">
        <v>215</v>
      </c>
      <c r="C122" s="66"/>
      <c r="D122" s="66">
        <v>0</v>
      </c>
      <c r="E122" s="66">
        <v>0</v>
      </c>
      <c r="F122" s="66">
        <v>0</v>
      </c>
      <c r="G122" s="66">
        <v>0</v>
      </c>
      <c r="H122" s="66">
        <v>0</v>
      </c>
      <c r="I122" s="66">
        <f t="shared" si="4"/>
        <v>0</v>
      </c>
      <c r="J122" s="66">
        <f t="shared" si="5"/>
        <v>0</v>
      </c>
      <c r="K122" s="66">
        <f t="shared" si="6"/>
        <v>0</v>
      </c>
      <c r="L122" s="66">
        <f t="shared" si="7"/>
        <v>0</v>
      </c>
    </row>
    <row r="123" spans="1:12">
      <c r="A123" s="65" t="s">
        <v>216</v>
      </c>
      <c r="B123" s="65" t="s">
        <v>215</v>
      </c>
      <c r="C123" s="66">
        <v>0</v>
      </c>
      <c r="D123" s="66">
        <v>0</v>
      </c>
      <c r="E123" s="66">
        <v>0</v>
      </c>
      <c r="F123" s="66"/>
      <c r="G123" s="66">
        <v>0</v>
      </c>
      <c r="H123" s="66">
        <v>0</v>
      </c>
      <c r="I123" s="66">
        <f t="shared" si="4"/>
        <v>0</v>
      </c>
      <c r="J123" s="66">
        <f t="shared" si="5"/>
        <v>0</v>
      </c>
      <c r="K123" s="66">
        <f t="shared" si="6"/>
        <v>0</v>
      </c>
      <c r="L123" s="66">
        <f t="shared" si="7"/>
        <v>0</v>
      </c>
    </row>
    <row r="124" spans="1:12">
      <c r="A124" s="65" t="s">
        <v>217</v>
      </c>
      <c r="B124" s="65" t="s">
        <v>218</v>
      </c>
      <c r="C124" s="66">
        <v>7.9166303029999998</v>
      </c>
      <c r="D124" s="66">
        <v>0.59522895521999997</v>
      </c>
      <c r="E124" s="66">
        <v>3.9130449999999999</v>
      </c>
      <c r="F124" s="66">
        <v>1.2320548966</v>
      </c>
      <c r="G124" s="66"/>
      <c r="H124" s="66"/>
      <c r="I124" s="66">
        <f t="shared" si="4"/>
        <v>2.5725499482999998</v>
      </c>
      <c r="J124" s="66">
        <f t="shared" si="5"/>
        <v>3.4142397887049998</v>
      </c>
      <c r="K124" s="66">
        <f t="shared" si="6"/>
        <v>0.59522895521999997</v>
      </c>
      <c r="L124" s="66">
        <f t="shared" si="7"/>
        <v>7.9166303029999998</v>
      </c>
    </row>
    <row r="125" spans="1:12">
      <c r="A125" s="65" t="s">
        <v>219</v>
      </c>
      <c r="B125" s="65" t="s">
        <v>220</v>
      </c>
      <c r="C125" s="66">
        <v>23.998919938</v>
      </c>
      <c r="D125" s="66">
        <v>5.8721405084000002</v>
      </c>
      <c r="E125" s="66">
        <v>7.0001965239999997</v>
      </c>
      <c r="F125" s="66">
        <v>9.3988948405000006</v>
      </c>
      <c r="G125" s="66">
        <v>2.4272407107</v>
      </c>
      <c r="H125" s="66">
        <v>2.5670790393999998</v>
      </c>
      <c r="I125" s="66">
        <f t="shared" si="4"/>
        <v>6.4361685162000004</v>
      </c>
      <c r="J125" s="66">
        <f t="shared" si="5"/>
        <v>8.5440785934999983</v>
      </c>
      <c r="K125" s="66">
        <f t="shared" si="6"/>
        <v>2.4272407107</v>
      </c>
      <c r="L125" s="66">
        <f t="shared" si="7"/>
        <v>23.998919938</v>
      </c>
    </row>
    <row r="126" spans="1:12">
      <c r="A126" s="65" t="s">
        <v>221</v>
      </c>
      <c r="B126" s="65" t="s">
        <v>220</v>
      </c>
      <c r="C126" s="66">
        <v>27.805250763</v>
      </c>
      <c r="D126" s="66">
        <v>6.4783980023999996</v>
      </c>
      <c r="E126" s="66">
        <v>7.7621888502000003</v>
      </c>
      <c r="F126" s="66">
        <v>10.200477407999999</v>
      </c>
      <c r="G126" s="66">
        <v>2.6802735260000001</v>
      </c>
      <c r="H126" s="66">
        <v>2.7369083184999998</v>
      </c>
      <c r="I126" s="66">
        <f t="shared" si="4"/>
        <v>7.1202934263</v>
      </c>
      <c r="J126" s="66">
        <f t="shared" si="5"/>
        <v>9.6105828113499996</v>
      </c>
      <c r="K126" s="66">
        <f t="shared" si="6"/>
        <v>2.6802735260000001</v>
      </c>
      <c r="L126" s="66">
        <f t="shared" si="7"/>
        <v>27.805250763</v>
      </c>
    </row>
    <row r="127" spans="1:12">
      <c r="A127" s="65" t="s">
        <v>222</v>
      </c>
      <c r="B127" s="65" t="s">
        <v>223</v>
      </c>
      <c r="C127" s="66"/>
      <c r="D127" s="66"/>
      <c r="E127" s="66"/>
      <c r="F127" s="66"/>
      <c r="G127" s="66"/>
      <c r="H127" s="66"/>
      <c r="I127" s="66" t="str">
        <f t="shared" si="4"/>
        <v/>
      </c>
      <c r="J127" s="66" t="str">
        <f t="shared" si="5"/>
        <v/>
      </c>
      <c r="K127" s="66">
        <f t="shared" si="6"/>
        <v>0</v>
      </c>
      <c r="L127" s="66">
        <f t="shared" si="7"/>
        <v>0</v>
      </c>
    </row>
    <row r="128" spans="1:12">
      <c r="A128" s="65" t="s">
        <v>224</v>
      </c>
      <c r="B128" s="65" t="s">
        <v>223</v>
      </c>
      <c r="C128" s="66"/>
      <c r="D128" s="66"/>
      <c r="E128" s="66"/>
      <c r="F128" s="66"/>
      <c r="G128" s="66"/>
      <c r="H128" s="66"/>
      <c r="I128" s="66" t="str">
        <f t="shared" si="4"/>
        <v/>
      </c>
      <c r="J128" s="66" t="str">
        <f t="shared" si="5"/>
        <v/>
      </c>
      <c r="K128" s="66">
        <f t="shared" si="6"/>
        <v>0</v>
      </c>
      <c r="L128" s="66">
        <f t="shared" si="7"/>
        <v>0</v>
      </c>
    </row>
    <row r="129" spans="1:12">
      <c r="A129" s="65" t="s">
        <v>225</v>
      </c>
      <c r="B129" s="65" t="s">
        <v>226</v>
      </c>
      <c r="C129" s="66">
        <v>5.7688146837999996</v>
      </c>
      <c r="D129" s="66">
        <v>5.7314916387999997</v>
      </c>
      <c r="E129" s="66">
        <v>3.8651957702000002</v>
      </c>
      <c r="F129" s="66">
        <v>8.6329841593999994</v>
      </c>
      <c r="G129" s="66">
        <v>9.5663221238999991</v>
      </c>
      <c r="H129" s="66">
        <v>9.7668449584000001</v>
      </c>
      <c r="I129" s="66">
        <f t="shared" si="4"/>
        <v>7.2008994215999991</v>
      </c>
      <c r="J129" s="66">
        <f t="shared" si="5"/>
        <v>7.2219422224166658</v>
      </c>
      <c r="K129" s="66">
        <f t="shared" si="6"/>
        <v>3.8651957702000002</v>
      </c>
      <c r="L129" s="66">
        <f t="shared" si="7"/>
        <v>9.7668449584000001</v>
      </c>
    </row>
    <row r="130" spans="1:12">
      <c r="A130" s="65" t="s">
        <v>227</v>
      </c>
      <c r="B130" s="65" t="s">
        <v>226</v>
      </c>
      <c r="C130" s="66">
        <v>5.5268177965999996</v>
      </c>
      <c r="D130" s="66">
        <v>5.7895810810999997</v>
      </c>
      <c r="E130" s="66">
        <v>3.8640914286000001</v>
      </c>
      <c r="F130" s="66">
        <v>9.0201548317999993</v>
      </c>
      <c r="G130" s="66">
        <v>10.121670412</v>
      </c>
      <c r="H130" s="66">
        <v>10.198060376999999</v>
      </c>
      <c r="I130" s="66">
        <f t="shared" ref="I130:I193" si="8">IFERROR(MEDIAN(C130:H130),"")</f>
        <v>7.4048679564499995</v>
      </c>
      <c r="J130" s="66">
        <f t="shared" ref="J130:J193" si="9">IFERROR(AVERAGE(C130:H130),"")</f>
        <v>7.4200626545166664</v>
      </c>
      <c r="K130" s="66">
        <f t="shared" ref="K130:K193" si="10">IFERROR(MIN(C130:H130),"")</f>
        <v>3.8640914286000001</v>
      </c>
      <c r="L130" s="66">
        <f t="shared" ref="L130:L193" si="11">IFERROR(MAX(C130:H130),"")</f>
        <v>10.198060376999999</v>
      </c>
    </row>
    <row r="131" spans="1:12">
      <c r="A131" s="65" t="s">
        <v>228</v>
      </c>
      <c r="B131" s="65" t="s">
        <v>229</v>
      </c>
      <c r="C131" s="66">
        <v>5.5445526271999999</v>
      </c>
      <c r="D131" s="66">
        <v>1.0290313026</v>
      </c>
      <c r="E131" s="66">
        <v>4.3889962963000002</v>
      </c>
      <c r="F131" s="66">
        <v>11.025451181999999</v>
      </c>
      <c r="G131" s="66">
        <v>4.1412197871999998</v>
      </c>
      <c r="H131" s="66">
        <v>8.6008311441000007</v>
      </c>
      <c r="I131" s="66">
        <f t="shared" si="8"/>
        <v>4.96677446175</v>
      </c>
      <c r="J131" s="66">
        <f t="shared" si="9"/>
        <v>5.7883470565666668</v>
      </c>
      <c r="K131" s="66">
        <f t="shared" si="10"/>
        <v>1.0290313026</v>
      </c>
      <c r="L131" s="66">
        <f t="shared" si="11"/>
        <v>11.025451181999999</v>
      </c>
    </row>
    <row r="132" spans="1:12">
      <c r="A132" s="65" t="s">
        <v>230</v>
      </c>
      <c r="B132" s="65" t="s">
        <v>231</v>
      </c>
      <c r="C132" s="66"/>
      <c r="D132" s="66"/>
      <c r="E132" s="66"/>
      <c r="F132" s="66">
        <v>0</v>
      </c>
      <c r="G132" s="66">
        <v>0</v>
      </c>
      <c r="H132" s="66">
        <v>0</v>
      </c>
      <c r="I132" s="66">
        <f t="shared" si="8"/>
        <v>0</v>
      </c>
      <c r="J132" s="66">
        <f t="shared" si="9"/>
        <v>0</v>
      </c>
      <c r="K132" s="66">
        <f t="shared" si="10"/>
        <v>0</v>
      </c>
      <c r="L132" s="66">
        <f t="shared" si="11"/>
        <v>0</v>
      </c>
    </row>
    <row r="133" spans="1:12">
      <c r="A133" s="65" t="s">
        <v>232</v>
      </c>
      <c r="B133" s="65" t="s">
        <v>233</v>
      </c>
      <c r="C133" s="66">
        <v>2.0845214783000001</v>
      </c>
      <c r="D133" s="66">
        <v>3.7452644178000001</v>
      </c>
      <c r="E133" s="66">
        <v>10.660506766999999</v>
      </c>
      <c r="F133" s="66">
        <v>5.5984615706999996</v>
      </c>
      <c r="G133" s="66">
        <v>19.211872160999999</v>
      </c>
      <c r="H133" s="66">
        <v>19.707079833000002</v>
      </c>
      <c r="I133" s="66">
        <f t="shared" si="8"/>
        <v>8.1294841688499986</v>
      </c>
      <c r="J133" s="66">
        <f t="shared" si="9"/>
        <v>10.167951037966667</v>
      </c>
      <c r="K133" s="66">
        <f t="shared" si="10"/>
        <v>2.0845214783000001</v>
      </c>
      <c r="L133" s="66">
        <f t="shared" si="11"/>
        <v>19.707079833000002</v>
      </c>
    </row>
    <row r="134" spans="1:12">
      <c r="A134" s="65" t="s">
        <v>234</v>
      </c>
      <c r="B134" s="65" t="s">
        <v>233</v>
      </c>
      <c r="C134" s="66">
        <v>2.1150348306</v>
      </c>
      <c r="D134" s="66">
        <v>3.8416149960000001</v>
      </c>
      <c r="E134" s="66">
        <v>12.540042204000001</v>
      </c>
      <c r="F134" s="66">
        <v>5.4889461420999996</v>
      </c>
      <c r="G134" s="66">
        <v>19.398032316999998</v>
      </c>
      <c r="H134" s="66">
        <v>21.190546976</v>
      </c>
      <c r="I134" s="66">
        <f t="shared" si="8"/>
        <v>9.0144941730500001</v>
      </c>
      <c r="J134" s="66">
        <f t="shared" si="9"/>
        <v>10.762369577616667</v>
      </c>
      <c r="K134" s="66">
        <f t="shared" si="10"/>
        <v>2.1150348306</v>
      </c>
      <c r="L134" s="66">
        <f t="shared" si="11"/>
        <v>21.190546976</v>
      </c>
    </row>
    <row r="135" spans="1:12">
      <c r="A135" s="65" t="s">
        <v>235</v>
      </c>
      <c r="B135" s="65" t="s">
        <v>236</v>
      </c>
      <c r="C135" s="66">
        <v>4.8244200404999997</v>
      </c>
      <c r="D135" s="66">
        <v>2.1298398639</v>
      </c>
      <c r="E135" s="66">
        <v>9.4726229075999999</v>
      </c>
      <c r="F135" s="66">
        <v>9.5534305961000001</v>
      </c>
      <c r="G135" s="66">
        <v>7.9921052176999998</v>
      </c>
      <c r="H135" s="66">
        <v>8.3976902580000008</v>
      </c>
      <c r="I135" s="66">
        <f t="shared" si="8"/>
        <v>8.1948977378500008</v>
      </c>
      <c r="J135" s="66">
        <f t="shared" si="9"/>
        <v>7.061684813966667</v>
      </c>
      <c r="K135" s="66">
        <f t="shared" si="10"/>
        <v>2.1298398639</v>
      </c>
      <c r="L135" s="66">
        <f t="shared" si="11"/>
        <v>9.5534305961000001</v>
      </c>
    </row>
    <row r="136" spans="1:12">
      <c r="A136" s="65" t="s">
        <v>237</v>
      </c>
      <c r="B136" s="65" t="s">
        <v>236</v>
      </c>
      <c r="C136" s="66">
        <v>5.2316762776000001</v>
      </c>
      <c r="D136" s="66">
        <v>2.4078465175999999</v>
      </c>
      <c r="E136" s="66">
        <v>10.693658109999999</v>
      </c>
      <c r="F136" s="66">
        <v>13.495769232000001</v>
      </c>
      <c r="G136" s="66">
        <v>11.586400293000001</v>
      </c>
      <c r="H136" s="66">
        <v>12.142285914</v>
      </c>
      <c r="I136" s="66">
        <f t="shared" si="8"/>
        <v>11.140029201499999</v>
      </c>
      <c r="J136" s="66">
        <f t="shared" si="9"/>
        <v>9.2596060573666659</v>
      </c>
      <c r="K136" s="66">
        <f t="shared" si="10"/>
        <v>2.4078465175999999</v>
      </c>
      <c r="L136" s="66">
        <f t="shared" si="11"/>
        <v>13.495769232000001</v>
      </c>
    </row>
    <row r="137" spans="1:12">
      <c r="A137" s="65" t="s">
        <v>238</v>
      </c>
      <c r="B137" s="65" t="s">
        <v>239</v>
      </c>
      <c r="C137" s="66"/>
      <c r="D137" s="66"/>
      <c r="E137" s="66"/>
      <c r="F137" s="66">
        <v>13.666461419000001</v>
      </c>
      <c r="G137" s="66">
        <v>17.096945986000001</v>
      </c>
      <c r="H137" s="66">
        <v>17.112391844000001</v>
      </c>
      <c r="I137" s="66">
        <f t="shared" si="8"/>
        <v>17.096945986000001</v>
      </c>
      <c r="J137" s="66">
        <f t="shared" si="9"/>
        <v>15.958599749666668</v>
      </c>
      <c r="K137" s="66">
        <f t="shared" si="10"/>
        <v>13.666461419000001</v>
      </c>
      <c r="L137" s="66">
        <f t="shared" si="11"/>
        <v>17.112391844000001</v>
      </c>
    </row>
    <row r="138" spans="1:12">
      <c r="A138" s="65" t="s">
        <v>240</v>
      </c>
      <c r="B138" s="65" t="s">
        <v>241</v>
      </c>
      <c r="C138" s="66"/>
      <c r="D138" s="66"/>
      <c r="E138" s="66"/>
      <c r="F138" s="66"/>
      <c r="G138" s="66"/>
      <c r="H138" s="66"/>
      <c r="I138" s="66" t="str">
        <f t="shared" si="8"/>
        <v/>
      </c>
      <c r="J138" s="66" t="str">
        <f t="shared" si="9"/>
        <v/>
      </c>
      <c r="K138" s="66">
        <f t="shared" si="10"/>
        <v>0</v>
      </c>
      <c r="L138" s="66">
        <f t="shared" si="11"/>
        <v>0</v>
      </c>
    </row>
    <row r="139" spans="1:12">
      <c r="A139" s="65" t="s">
        <v>242</v>
      </c>
      <c r="B139" s="65" t="s">
        <v>241</v>
      </c>
      <c r="C139" s="66"/>
      <c r="D139" s="66"/>
      <c r="E139" s="66"/>
      <c r="F139" s="66"/>
      <c r="G139" s="66"/>
      <c r="H139" s="66"/>
      <c r="I139" s="66" t="str">
        <f t="shared" si="8"/>
        <v/>
      </c>
      <c r="J139" s="66" t="str">
        <f t="shared" si="9"/>
        <v/>
      </c>
      <c r="K139" s="66">
        <f t="shared" si="10"/>
        <v>0</v>
      </c>
      <c r="L139" s="66">
        <f t="shared" si="11"/>
        <v>0</v>
      </c>
    </row>
    <row r="140" spans="1:12">
      <c r="A140" s="65" t="s">
        <v>243</v>
      </c>
      <c r="B140" s="65" t="s">
        <v>244</v>
      </c>
      <c r="C140" s="66">
        <v>4.9214504211000003</v>
      </c>
      <c r="D140" s="66">
        <v>4.0840638845999999</v>
      </c>
      <c r="E140" s="66">
        <v>4.9813739118000004</v>
      </c>
      <c r="F140" s="66">
        <v>3.2984775016999999</v>
      </c>
      <c r="G140" s="66"/>
      <c r="H140" s="66"/>
      <c r="I140" s="66">
        <f t="shared" si="8"/>
        <v>4.5027571528500001</v>
      </c>
      <c r="J140" s="66">
        <f t="shared" si="9"/>
        <v>4.3213414298000004</v>
      </c>
      <c r="K140" s="66">
        <f t="shared" si="10"/>
        <v>3.2984775016999999</v>
      </c>
      <c r="L140" s="66">
        <f t="shared" si="11"/>
        <v>4.9813739118000004</v>
      </c>
    </row>
    <row r="141" spans="1:12">
      <c r="A141" s="65" t="s">
        <v>245</v>
      </c>
      <c r="B141" s="65" t="s">
        <v>244</v>
      </c>
      <c r="C141" s="66">
        <v>3.89614825</v>
      </c>
      <c r="D141" s="66">
        <v>3.4028412434000002</v>
      </c>
      <c r="E141" s="66">
        <v>6.0274624333000002</v>
      </c>
      <c r="F141" s="66">
        <v>3.3456067206000002</v>
      </c>
      <c r="G141" s="66">
        <v>0.68342696405000003</v>
      </c>
      <c r="H141" s="66">
        <v>0.70777336244</v>
      </c>
      <c r="I141" s="66">
        <f t="shared" si="8"/>
        <v>3.3742239820000002</v>
      </c>
      <c r="J141" s="66">
        <f t="shared" si="9"/>
        <v>3.0105431622983336</v>
      </c>
      <c r="K141" s="66">
        <f t="shared" si="10"/>
        <v>0.68342696405000003</v>
      </c>
      <c r="L141" s="66">
        <f t="shared" si="11"/>
        <v>6.0274624333000002</v>
      </c>
    </row>
    <row r="142" spans="1:12">
      <c r="A142" s="65" t="s">
        <v>246</v>
      </c>
      <c r="B142" s="65" t="s">
        <v>244</v>
      </c>
      <c r="C142" s="66"/>
      <c r="D142" s="66"/>
      <c r="E142" s="66"/>
      <c r="F142" s="66"/>
      <c r="G142" s="66"/>
      <c r="H142" s="66"/>
      <c r="I142" s="66" t="str">
        <f t="shared" si="8"/>
        <v/>
      </c>
      <c r="J142" s="66" t="str">
        <f t="shared" si="9"/>
        <v/>
      </c>
      <c r="K142" s="66">
        <f t="shared" si="10"/>
        <v>0</v>
      </c>
      <c r="L142" s="66">
        <f t="shared" si="11"/>
        <v>0</v>
      </c>
    </row>
    <row r="143" spans="1:12">
      <c r="A143" s="65" t="s">
        <v>247</v>
      </c>
      <c r="B143" s="65" t="s">
        <v>248</v>
      </c>
      <c r="C143" s="66">
        <v>1.3568900981000001</v>
      </c>
      <c r="D143" s="66">
        <v>0</v>
      </c>
      <c r="E143" s="66">
        <v>0</v>
      </c>
      <c r="F143" s="66">
        <v>0</v>
      </c>
      <c r="G143" s="66">
        <v>0</v>
      </c>
      <c r="H143" s="66">
        <v>0</v>
      </c>
      <c r="I143" s="66">
        <f t="shared" si="8"/>
        <v>0</v>
      </c>
      <c r="J143" s="66">
        <f t="shared" si="9"/>
        <v>0.22614834968333333</v>
      </c>
      <c r="K143" s="66">
        <f t="shared" si="10"/>
        <v>0</v>
      </c>
      <c r="L143" s="66">
        <f t="shared" si="11"/>
        <v>1.3568900981000001</v>
      </c>
    </row>
    <row r="144" spans="1:12">
      <c r="A144" s="65" t="s">
        <v>249</v>
      </c>
      <c r="B144" s="65" t="s">
        <v>250</v>
      </c>
      <c r="C144" s="66"/>
      <c r="D144" s="66"/>
      <c r="E144" s="66"/>
      <c r="F144" s="66"/>
      <c r="G144" s="66"/>
      <c r="H144" s="66"/>
      <c r="I144" s="66" t="str">
        <f t="shared" si="8"/>
        <v/>
      </c>
      <c r="J144" s="66" t="str">
        <f t="shared" si="9"/>
        <v/>
      </c>
      <c r="K144" s="66">
        <f t="shared" si="10"/>
        <v>0</v>
      </c>
      <c r="L144" s="66">
        <f t="shared" si="11"/>
        <v>0</v>
      </c>
    </row>
    <row r="145" spans="1:12">
      <c r="A145" s="65" t="s">
        <v>251</v>
      </c>
      <c r="B145" s="65" t="s">
        <v>252</v>
      </c>
      <c r="C145" s="66">
        <v>1.6644098163000001</v>
      </c>
      <c r="D145" s="66">
        <v>5.0660292883000002</v>
      </c>
      <c r="E145" s="66">
        <v>11.37152764</v>
      </c>
      <c r="F145" s="66">
        <v>12.084534163000001</v>
      </c>
      <c r="G145" s="66">
        <v>8.6915287771000003</v>
      </c>
      <c r="H145" s="66">
        <v>9.6766852917000001</v>
      </c>
      <c r="I145" s="66">
        <f t="shared" si="8"/>
        <v>9.1841070344000002</v>
      </c>
      <c r="J145" s="66">
        <f t="shared" si="9"/>
        <v>8.0924524960666648</v>
      </c>
      <c r="K145" s="66">
        <f t="shared" si="10"/>
        <v>1.6644098163000001</v>
      </c>
      <c r="L145" s="66">
        <f t="shared" si="11"/>
        <v>12.084534163000001</v>
      </c>
    </row>
    <row r="146" spans="1:12">
      <c r="A146" s="65" t="s">
        <v>253</v>
      </c>
      <c r="B146" s="65" t="s">
        <v>254</v>
      </c>
      <c r="C146" s="66">
        <v>8.6801942281999995</v>
      </c>
      <c r="D146" s="66">
        <v>4.0786164689</v>
      </c>
      <c r="E146" s="66">
        <v>15.614588571000001</v>
      </c>
      <c r="F146" s="66">
        <v>14.986844208999999</v>
      </c>
      <c r="G146" s="66">
        <v>4.4253992722</v>
      </c>
      <c r="H146" s="66">
        <v>5.0418728027000004</v>
      </c>
      <c r="I146" s="66">
        <f t="shared" si="8"/>
        <v>6.86103351545</v>
      </c>
      <c r="J146" s="66">
        <f t="shared" si="9"/>
        <v>8.804585925333333</v>
      </c>
      <c r="K146" s="66">
        <f t="shared" si="10"/>
        <v>4.0786164689</v>
      </c>
      <c r="L146" s="66">
        <f t="shared" si="11"/>
        <v>15.614588571000001</v>
      </c>
    </row>
    <row r="147" spans="1:12">
      <c r="A147" s="65" t="s">
        <v>255</v>
      </c>
      <c r="B147" s="65" t="s">
        <v>254</v>
      </c>
      <c r="C147" s="66"/>
      <c r="D147" s="66"/>
      <c r="E147" s="66"/>
      <c r="F147" s="66">
        <v>2.7661588582999999</v>
      </c>
      <c r="G147" s="66">
        <v>1.8030270761</v>
      </c>
      <c r="H147" s="66">
        <v>1.9210131797000001</v>
      </c>
      <c r="I147" s="66">
        <f t="shared" si="8"/>
        <v>1.9210131797000001</v>
      </c>
      <c r="J147" s="66">
        <f t="shared" si="9"/>
        <v>2.1633997047000002</v>
      </c>
      <c r="K147" s="66">
        <f t="shared" si="10"/>
        <v>1.8030270761</v>
      </c>
      <c r="L147" s="66">
        <f t="shared" si="11"/>
        <v>2.7661588582999999</v>
      </c>
    </row>
    <row r="148" spans="1:12">
      <c r="A148" s="65" t="s">
        <v>256</v>
      </c>
      <c r="B148" s="65" t="s">
        <v>254</v>
      </c>
      <c r="C148" s="66">
        <v>9.3149891979999992</v>
      </c>
      <c r="D148" s="66">
        <v>4.4884267843999996</v>
      </c>
      <c r="E148" s="66">
        <v>16.043812917</v>
      </c>
      <c r="F148" s="66">
        <v>15.677996236</v>
      </c>
      <c r="G148" s="66">
        <v>4.2279074588999999</v>
      </c>
      <c r="H148" s="66">
        <v>4.9765994048</v>
      </c>
      <c r="I148" s="66">
        <f t="shared" si="8"/>
        <v>7.1457943013999996</v>
      </c>
      <c r="J148" s="66">
        <f t="shared" si="9"/>
        <v>9.1216219998499994</v>
      </c>
      <c r="K148" s="66">
        <f t="shared" si="10"/>
        <v>4.2279074588999999</v>
      </c>
      <c r="L148" s="66">
        <f t="shared" si="11"/>
        <v>16.043812917</v>
      </c>
    </row>
    <row r="149" spans="1:12">
      <c r="A149" s="65" t="s">
        <v>257</v>
      </c>
      <c r="B149" s="65" t="s">
        <v>258</v>
      </c>
      <c r="C149" s="66">
        <v>1.5603057435000001</v>
      </c>
      <c r="D149" s="66">
        <v>1.0657048994</v>
      </c>
      <c r="E149" s="66">
        <v>4.6759600412999998</v>
      </c>
      <c r="F149" s="66">
        <v>2.2704860859</v>
      </c>
      <c r="G149" s="66">
        <v>0.99985039106999996</v>
      </c>
      <c r="H149" s="66">
        <v>1.2895103646999999</v>
      </c>
      <c r="I149" s="66">
        <f t="shared" si="8"/>
        <v>1.4249080540999999</v>
      </c>
      <c r="J149" s="66">
        <f t="shared" si="9"/>
        <v>1.976969587645</v>
      </c>
      <c r="K149" s="66">
        <f t="shared" si="10"/>
        <v>0.99985039106999996</v>
      </c>
      <c r="L149" s="66">
        <f t="shared" si="11"/>
        <v>4.6759600412999998</v>
      </c>
    </row>
    <row r="150" spans="1:12">
      <c r="A150" s="65" t="s">
        <v>259</v>
      </c>
      <c r="B150" s="65" t="s">
        <v>260</v>
      </c>
      <c r="C150" s="66">
        <v>0.49209302325999998</v>
      </c>
      <c r="D150" s="66">
        <v>0.56381260096999997</v>
      </c>
      <c r="E150" s="66">
        <v>0</v>
      </c>
      <c r="F150" s="66">
        <v>0.53072033898000004</v>
      </c>
      <c r="G150" s="66">
        <v>0</v>
      </c>
      <c r="H150" s="66">
        <v>0</v>
      </c>
      <c r="I150" s="66">
        <f t="shared" si="8"/>
        <v>0.24604651162999999</v>
      </c>
      <c r="J150" s="66">
        <f t="shared" si="9"/>
        <v>0.26443766053500001</v>
      </c>
      <c r="K150" s="66">
        <f t="shared" si="10"/>
        <v>0</v>
      </c>
      <c r="L150" s="66">
        <f t="shared" si="11"/>
        <v>0.56381260096999997</v>
      </c>
    </row>
    <row r="151" spans="1:12">
      <c r="A151" s="65" t="s">
        <v>261</v>
      </c>
      <c r="B151" s="65" t="s">
        <v>260</v>
      </c>
      <c r="C151" s="66">
        <v>5.7242477876000004</v>
      </c>
      <c r="D151" s="66">
        <v>6.6642465753</v>
      </c>
      <c r="E151" s="66">
        <v>7.0324031007999999</v>
      </c>
      <c r="F151" s="66">
        <v>8.0957894737</v>
      </c>
      <c r="G151" s="66">
        <v>9.3159223300999994</v>
      </c>
      <c r="H151" s="66">
        <v>9.6910179641000003</v>
      </c>
      <c r="I151" s="66">
        <f t="shared" si="8"/>
        <v>7.5640962872499999</v>
      </c>
      <c r="J151" s="66">
        <f t="shared" si="9"/>
        <v>7.7539378719333341</v>
      </c>
      <c r="K151" s="66">
        <f t="shared" si="10"/>
        <v>5.7242477876000004</v>
      </c>
      <c r="L151" s="66">
        <f t="shared" si="11"/>
        <v>9.6910179641000003</v>
      </c>
    </row>
    <row r="152" spans="1:12">
      <c r="A152" s="65" t="s">
        <v>262</v>
      </c>
      <c r="B152" s="65" t="s">
        <v>263</v>
      </c>
      <c r="C152" s="66">
        <v>2.2810863424000001</v>
      </c>
      <c r="D152" s="66">
        <v>0.49658757255000002</v>
      </c>
      <c r="E152" s="66">
        <v>17.144540292999999</v>
      </c>
      <c r="F152" s="66">
        <v>6.2749825347000003</v>
      </c>
      <c r="G152" s="66"/>
      <c r="H152" s="66"/>
      <c r="I152" s="66">
        <f t="shared" si="8"/>
        <v>4.2780344385499998</v>
      </c>
      <c r="J152" s="66">
        <f t="shared" si="9"/>
        <v>6.5492991856625</v>
      </c>
      <c r="K152" s="66">
        <f t="shared" si="10"/>
        <v>0.49658757255000002</v>
      </c>
      <c r="L152" s="66">
        <f t="shared" si="11"/>
        <v>17.144540292999999</v>
      </c>
    </row>
    <row r="153" spans="1:12">
      <c r="A153" s="65" t="s">
        <v>264</v>
      </c>
      <c r="B153" s="65" t="s">
        <v>263</v>
      </c>
      <c r="C153" s="66">
        <v>2.1845738269999999</v>
      </c>
      <c r="D153" s="66">
        <v>0.55650345225999998</v>
      </c>
      <c r="E153" s="66">
        <v>16.620060850000002</v>
      </c>
      <c r="F153" s="66">
        <v>6.8975656582999996</v>
      </c>
      <c r="G153" s="66">
        <v>3.0287166080999999</v>
      </c>
      <c r="H153" s="66">
        <v>3.3120518471999998</v>
      </c>
      <c r="I153" s="66">
        <f t="shared" si="8"/>
        <v>3.1703842276499996</v>
      </c>
      <c r="J153" s="66">
        <f t="shared" si="9"/>
        <v>5.4332453738100002</v>
      </c>
      <c r="K153" s="66">
        <f t="shared" si="10"/>
        <v>0.55650345225999998</v>
      </c>
      <c r="L153" s="66">
        <f t="shared" si="11"/>
        <v>16.620060850000002</v>
      </c>
    </row>
    <row r="154" spans="1:12">
      <c r="A154" s="65" t="s">
        <v>265</v>
      </c>
      <c r="B154" s="65" t="s">
        <v>263</v>
      </c>
      <c r="C154" s="66">
        <v>2.2989287746999998</v>
      </c>
      <c r="D154" s="66">
        <v>0.55806415904999995</v>
      </c>
      <c r="E154" s="66">
        <v>16.697161740999999</v>
      </c>
      <c r="F154" s="66">
        <v>6.6524646961</v>
      </c>
      <c r="G154" s="66">
        <v>3.1594996211000002</v>
      </c>
      <c r="H154" s="66">
        <v>3.2173871187</v>
      </c>
      <c r="I154" s="66">
        <f t="shared" si="8"/>
        <v>3.1884433698999999</v>
      </c>
      <c r="J154" s="66">
        <f t="shared" si="9"/>
        <v>5.4305843517749999</v>
      </c>
      <c r="K154" s="66">
        <f t="shared" si="10"/>
        <v>0.55806415904999995</v>
      </c>
      <c r="L154" s="66">
        <f t="shared" si="11"/>
        <v>16.697161740999999</v>
      </c>
    </row>
    <row r="155" spans="1:12">
      <c r="A155" s="65" t="s">
        <v>266</v>
      </c>
      <c r="B155" s="65" t="s">
        <v>267</v>
      </c>
      <c r="C155" s="66"/>
      <c r="D155" s="66"/>
      <c r="E155" s="66"/>
      <c r="F155" s="66"/>
      <c r="G155" s="66"/>
      <c r="H155" s="66"/>
      <c r="I155" s="66" t="str">
        <f t="shared" si="8"/>
        <v/>
      </c>
      <c r="J155" s="66" t="str">
        <f t="shared" si="9"/>
        <v/>
      </c>
      <c r="K155" s="66">
        <f t="shared" si="10"/>
        <v>0</v>
      </c>
      <c r="L155" s="66">
        <f t="shared" si="11"/>
        <v>0</v>
      </c>
    </row>
    <row r="156" spans="1:12">
      <c r="A156" s="65" t="s">
        <v>268</v>
      </c>
      <c r="B156" s="65" t="s">
        <v>267</v>
      </c>
      <c r="C156" s="66"/>
      <c r="D156" s="66"/>
      <c r="E156" s="66"/>
      <c r="F156" s="66"/>
      <c r="G156" s="66"/>
      <c r="H156" s="66"/>
      <c r="I156" s="66" t="str">
        <f t="shared" si="8"/>
        <v/>
      </c>
      <c r="J156" s="66" t="str">
        <f t="shared" si="9"/>
        <v/>
      </c>
      <c r="K156" s="66">
        <f t="shared" si="10"/>
        <v>0</v>
      </c>
      <c r="L156" s="66">
        <f t="shared" si="11"/>
        <v>0</v>
      </c>
    </row>
    <row r="157" spans="1:12">
      <c r="A157" s="65" t="s">
        <v>269</v>
      </c>
      <c r="B157" s="65" t="s">
        <v>270</v>
      </c>
      <c r="C157" s="66">
        <v>2.9879564752999999</v>
      </c>
      <c r="D157" s="66">
        <v>2.1528714244999998</v>
      </c>
      <c r="E157" s="66">
        <v>3.3395882608999998</v>
      </c>
      <c r="F157" s="66">
        <v>1.9737706316000001</v>
      </c>
      <c r="G157" s="66">
        <v>2.5033866238</v>
      </c>
      <c r="H157" s="66">
        <v>3.0634724089000001</v>
      </c>
      <c r="I157" s="66">
        <f t="shared" si="8"/>
        <v>2.7456715495499999</v>
      </c>
      <c r="J157" s="66">
        <f t="shared" si="9"/>
        <v>2.6701743041666668</v>
      </c>
      <c r="K157" s="66">
        <f t="shared" si="10"/>
        <v>1.9737706316000001</v>
      </c>
      <c r="L157" s="66">
        <f t="shared" si="11"/>
        <v>3.3395882608999998</v>
      </c>
    </row>
    <row r="158" spans="1:12">
      <c r="A158" s="65" t="s">
        <v>271</v>
      </c>
      <c r="B158" s="65" t="s">
        <v>272</v>
      </c>
      <c r="C158" s="66"/>
      <c r="D158" s="66"/>
      <c r="E158" s="66"/>
      <c r="F158" s="66">
        <v>1.7006621964999999</v>
      </c>
      <c r="G158" s="66">
        <v>6.0779700877999998</v>
      </c>
      <c r="H158" s="66">
        <v>10.373068949</v>
      </c>
      <c r="I158" s="66">
        <f t="shared" si="8"/>
        <v>6.0779700877999998</v>
      </c>
      <c r="J158" s="66">
        <f t="shared" si="9"/>
        <v>6.050567077766666</v>
      </c>
      <c r="K158" s="66">
        <f t="shared" si="10"/>
        <v>1.7006621964999999</v>
      </c>
      <c r="L158" s="66">
        <f t="shared" si="11"/>
        <v>10.373068949</v>
      </c>
    </row>
    <row r="159" spans="1:12">
      <c r="A159" s="65" t="s">
        <v>273</v>
      </c>
      <c r="B159" s="65" t="s">
        <v>274</v>
      </c>
      <c r="C159" s="66">
        <v>2.8071471895000002</v>
      </c>
      <c r="D159" s="66">
        <v>12.299880264</v>
      </c>
      <c r="E159" s="66">
        <v>5.7605013085000003</v>
      </c>
      <c r="F159" s="66">
        <v>3.0238554098999999</v>
      </c>
      <c r="G159" s="66">
        <v>18.438586355999998</v>
      </c>
      <c r="H159" s="66">
        <v>12.164521398</v>
      </c>
      <c r="I159" s="66">
        <f t="shared" si="8"/>
        <v>8.9625113532500009</v>
      </c>
      <c r="J159" s="66">
        <f t="shared" si="9"/>
        <v>9.0824153209833334</v>
      </c>
      <c r="K159" s="66">
        <f t="shared" si="10"/>
        <v>2.8071471895000002</v>
      </c>
      <c r="L159" s="66">
        <f t="shared" si="11"/>
        <v>18.438586355999998</v>
      </c>
    </row>
    <row r="160" spans="1:12">
      <c r="A160" s="65" t="s">
        <v>275</v>
      </c>
      <c r="B160" s="65" t="s">
        <v>276</v>
      </c>
      <c r="C160" s="66">
        <v>10.745626634000001</v>
      </c>
      <c r="D160" s="66">
        <v>6.2876479659999998E-2</v>
      </c>
      <c r="E160" s="66">
        <v>6.0312720591</v>
      </c>
      <c r="F160" s="66">
        <v>10.325963514</v>
      </c>
      <c r="G160" s="66">
        <v>17.497816699000001</v>
      </c>
      <c r="H160" s="66">
        <v>18.488978428999999</v>
      </c>
      <c r="I160" s="66">
        <f t="shared" si="8"/>
        <v>10.535795073999999</v>
      </c>
      <c r="J160" s="66">
        <f t="shared" si="9"/>
        <v>10.525422302460001</v>
      </c>
      <c r="K160" s="66">
        <f t="shared" si="10"/>
        <v>6.2876479659999998E-2</v>
      </c>
      <c r="L160" s="66">
        <f t="shared" si="11"/>
        <v>18.488978428999999</v>
      </c>
    </row>
    <row r="161" spans="1:12">
      <c r="A161" s="65" t="s">
        <v>277</v>
      </c>
      <c r="B161" s="65" t="s">
        <v>278</v>
      </c>
      <c r="C161" s="66">
        <v>6.7898518944999999</v>
      </c>
      <c r="D161" s="66">
        <v>0.88111564064000003</v>
      </c>
      <c r="E161" s="66">
        <v>12.468310903000001</v>
      </c>
      <c r="F161" s="66">
        <v>25.483323650999999</v>
      </c>
      <c r="G161" s="66">
        <v>12.372489463999999</v>
      </c>
      <c r="H161" s="66">
        <v>9.6599583081000002</v>
      </c>
      <c r="I161" s="66">
        <f t="shared" si="8"/>
        <v>11.01622388605</v>
      </c>
      <c r="J161" s="66">
        <f t="shared" si="9"/>
        <v>11.27584164354</v>
      </c>
      <c r="K161" s="66">
        <f t="shared" si="10"/>
        <v>0.88111564064000003</v>
      </c>
      <c r="L161" s="66">
        <f t="shared" si="11"/>
        <v>25.483323650999999</v>
      </c>
    </row>
    <row r="162" spans="1:12">
      <c r="A162" s="65" t="s">
        <v>279</v>
      </c>
      <c r="B162" s="65" t="s">
        <v>278</v>
      </c>
      <c r="C162" s="66">
        <v>8.0106664158999994</v>
      </c>
      <c r="D162" s="66"/>
      <c r="E162" s="66">
        <v>13.318706540999999</v>
      </c>
      <c r="F162" s="66">
        <v>29.227231895999999</v>
      </c>
      <c r="G162" s="66">
        <v>15.090590776999999</v>
      </c>
      <c r="H162" s="66">
        <v>11.514040569000001</v>
      </c>
      <c r="I162" s="66">
        <f t="shared" si="8"/>
        <v>13.318706540999999</v>
      </c>
      <c r="J162" s="66">
        <f t="shared" si="9"/>
        <v>15.432247239780001</v>
      </c>
      <c r="K162" s="66">
        <f t="shared" si="10"/>
        <v>8.0106664158999994</v>
      </c>
      <c r="L162" s="66">
        <f t="shared" si="11"/>
        <v>29.227231895999999</v>
      </c>
    </row>
    <row r="163" spans="1:12">
      <c r="A163" s="65" t="s">
        <v>280</v>
      </c>
      <c r="B163" s="65" t="s">
        <v>278</v>
      </c>
      <c r="C163" s="66"/>
      <c r="D163" s="66"/>
      <c r="E163" s="66">
        <v>13.922343443999999</v>
      </c>
      <c r="F163" s="66">
        <v>25.926834348</v>
      </c>
      <c r="G163" s="66"/>
      <c r="H163" s="66">
        <v>11.48045795</v>
      </c>
      <c r="I163" s="66">
        <f t="shared" si="8"/>
        <v>13.922343443999999</v>
      </c>
      <c r="J163" s="66">
        <f t="shared" si="9"/>
        <v>17.109878580666667</v>
      </c>
      <c r="K163" s="66">
        <f t="shared" si="10"/>
        <v>11.48045795</v>
      </c>
      <c r="L163" s="66">
        <f t="shared" si="11"/>
        <v>25.926834348</v>
      </c>
    </row>
    <row r="164" spans="1:12">
      <c r="A164" s="65" t="s">
        <v>281</v>
      </c>
      <c r="B164" s="65" t="s">
        <v>282</v>
      </c>
      <c r="C164" s="66">
        <v>3.7255930334</v>
      </c>
      <c r="D164" s="66">
        <v>2.4803692251</v>
      </c>
      <c r="E164" s="66">
        <v>3.2223970576999998</v>
      </c>
      <c r="F164" s="66">
        <v>5.9344907198000003</v>
      </c>
      <c r="G164" s="66">
        <v>9.5376400328000006</v>
      </c>
      <c r="H164" s="66">
        <v>11.005089859</v>
      </c>
      <c r="I164" s="66">
        <f t="shared" si="8"/>
        <v>4.8300418766000002</v>
      </c>
      <c r="J164" s="66">
        <f t="shared" si="9"/>
        <v>5.9842633213000012</v>
      </c>
      <c r="K164" s="66">
        <f t="shared" si="10"/>
        <v>2.4803692251</v>
      </c>
      <c r="L164" s="66">
        <f t="shared" si="11"/>
        <v>11.005089859</v>
      </c>
    </row>
    <row r="165" spans="1:12">
      <c r="A165" s="65" t="s">
        <v>283</v>
      </c>
      <c r="B165" s="65" t="s">
        <v>284</v>
      </c>
      <c r="C165" s="66"/>
      <c r="D165" s="66"/>
      <c r="E165" s="66"/>
      <c r="F165" s="66"/>
      <c r="G165" s="66"/>
      <c r="H165" s="66"/>
      <c r="I165" s="66" t="str">
        <f t="shared" si="8"/>
        <v/>
      </c>
      <c r="J165" s="66" t="str">
        <f t="shared" si="9"/>
        <v/>
      </c>
      <c r="K165" s="66">
        <f t="shared" si="10"/>
        <v>0</v>
      </c>
      <c r="L165" s="66">
        <f t="shared" si="11"/>
        <v>0</v>
      </c>
    </row>
    <row r="166" spans="1:12">
      <c r="A166" s="65" t="s">
        <v>285</v>
      </c>
      <c r="B166" s="65" t="s">
        <v>286</v>
      </c>
      <c r="C166" s="66"/>
      <c r="D166" s="66">
        <v>0</v>
      </c>
      <c r="E166" s="66">
        <v>0</v>
      </c>
      <c r="F166" s="66">
        <v>0</v>
      </c>
      <c r="G166" s="66">
        <v>0</v>
      </c>
      <c r="H166" s="66"/>
      <c r="I166" s="66">
        <f t="shared" si="8"/>
        <v>0</v>
      </c>
      <c r="J166" s="66">
        <f t="shared" si="9"/>
        <v>0</v>
      </c>
      <c r="K166" s="66">
        <f t="shared" si="10"/>
        <v>0</v>
      </c>
      <c r="L166" s="66">
        <f t="shared" si="11"/>
        <v>0</v>
      </c>
    </row>
    <row r="167" spans="1:12">
      <c r="A167" s="65" t="s">
        <v>287</v>
      </c>
      <c r="B167" s="65" t="s">
        <v>286</v>
      </c>
      <c r="C167" s="66">
        <v>0</v>
      </c>
      <c r="D167" s="66">
        <v>0</v>
      </c>
      <c r="E167" s="66">
        <v>0</v>
      </c>
      <c r="F167" s="66">
        <v>0</v>
      </c>
      <c r="G167" s="66">
        <v>0</v>
      </c>
      <c r="H167" s="66">
        <v>0</v>
      </c>
      <c r="I167" s="66">
        <f t="shared" si="8"/>
        <v>0</v>
      </c>
      <c r="J167" s="66">
        <f t="shared" si="9"/>
        <v>0</v>
      </c>
      <c r="K167" s="66">
        <f t="shared" si="10"/>
        <v>0</v>
      </c>
      <c r="L167" s="66">
        <f t="shared" si="11"/>
        <v>0</v>
      </c>
    </row>
    <row r="168" spans="1:12">
      <c r="A168" s="65" t="s">
        <v>288</v>
      </c>
      <c r="B168" s="65" t="s">
        <v>289</v>
      </c>
      <c r="C168" s="66">
        <v>0</v>
      </c>
      <c r="D168" s="66">
        <v>0</v>
      </c>
      <c r="E168" s="66">
        <v>0</v>
      </c>
      <c r="F168" s="66">
        <v>0</v>
      </c>
      <c r="G168" s="66">
        <v>0</v>
      </c>
      <c r="H168" s="66">
        <v>0</v>
      </c>
      <c r="I168" s="66">
        <f t="shared" si="8"/>
        <v>0</v>
      </c>
      <c r="J168" s="66">
        <f t="shared" si="9"/>
        <v>0</v>
      </c>
      <c r="K168" s="66">
        <f t="shared" si="10"/>
        <v>0</v>
      </c>
      <c r="L168" s="66">
        <f t="shared" si="11"/>
        <v>0</v>
      </c>
    </row>
    <row r="169" spans="1:12">
      <c r="A169" s="65" t="s">
        <v>290</v>
      </c>
      <c r="B169" s="65" t="s">
        <v>289</v>
      </c>
      <c r="C169" s="66">
        <v>0</v>
      </c>
      <c r="D169" s="66">
        <v>0</v>
      </c>
      <c r="E169" s="66">
        <v>0</v>
      </c>
      <c r="F169" s="66">
        <v>0</v>
      </c>
      <c r="G169" s="66">
        <v>0</v>
      </c>
      <c r="H169" s="66">
        <v>0</v>
      </c>
      <c r="I169" s="66">
        <f t="shared" si="8"/>
        <v>0</v>
      </c>
      <c r="J169" s="66">
        <f t="shared" si="9"/>
        <v>0</v>
      </c>
      <c r="K169" s="66">
        <f t="shared" si="10"/>
        <v>0</v>
      </c>
      <c r="L169" s="66">
        <f t="shared" si="11"/>
        <v>0</v>
      </c>
    </row>
    <row r="170" spans="1:12">
      <c r="A170" s="65" t="s">
        <v>291</v>
      </c>
      <c r="B170" s="65" t="s">
        <v>292</v>
      </c>
      <c r="C170" s="66">
        <v>6.8223085469999996</v>
      </c>
      <c r="D170" s="66">
        <v>0.4755875</v>
      </c>
      <c r="E170" s="66">
        <v>0</v>
      </c>
      <c r="F170" s="66">
        <v>2.8563694737000001</v>
      </c>
      <c r="G170" s="66">
        <v>0</v>
      </c>
      <c r="H170" s="66">
        <v>0</v>
      </c>
      <c r="I170" s="66">
        <f t="shared" si="8"/>
        <v>0.23779375</v>
      </c>
      <c r="J170" s="66">
        <f t="shared" si="9"/>
        <v>1.6923775867833333</v>
      </c>
      <c r="K170" s="66">
        <f t="shared" si="10"/>
        <v>0</v>
      </c>
      <c r="L170" s="66">
        <f t="shared" si="11"/>
        <v>6.8223085469999996</v>
      </c>
    </row>
    <row r="171" spans="1:12">
      <c r="A171" s="65" t="s">
        <v>293</v>
      </c>
      <c r="B171" s="65" t="s">
        <v>292</v>
      </c>
      <c r="C171" s="66">
        <v>5.1271890511000002</v>
      </c>
      <c r="D171" s="66">
        <v>0.47694871794999999</v>
      </c>
      <c r="E171" s="66">
        <v>0</v>
      </c>
      <c r="F171" s="66">
        <v>4.3259507246000002</v>
      </c>
      <c r="G171" s="66">
        <v>0</v>
      </c>
      <c r="H171" s="66">
        <v>0</v>
      </c>
      <c r="I171" s="66">
        <f t="shared" si="8"/>
        <v>0.23847435897499999</v>
      </c>
      <c r="J171" s="66">
        <f t="shared" si="9"/>
        <v>1.6550147489416667</v>
      </c>
      <c r="K171" s="66">
        <f t="shared" si="10"/>
        <v>0</v>
      </c>
      <c r="L171" s="66">
        <f t="shared" si="11"/>
        <v>5.1271890511000002</v>
      </c>
    </row>
    <row r="172" spans="1:12">
      <c r="A172" s="65" t="s">
        <v>294</v>
      </c>
      <c r="B172" s="65" t="s">
        <v>295</v>
      </c>
      <c r="C172" s="66"/>
      <c r="D172" s="66"/>
      <c r="E172" s="66">
        <v>5.4356761769000004</v>
      </c>
      <c r="F172" s="66">
        <v>7.3621428571000003</v>
      </c>
      <c r="G172" s="66">
        <v>8.9469584773000008</v>
      </c>
      <c r="H172" s="66">
        <v>7.3410452450000001</v>
      </c>
      <c r="I172" s="66">
        <f t="shared" si="8"/>
        <v>7.3515940510500002</v>
      </c>
      <c r="J172" s="66">
        <f t="shared" si="9"/>
        <v>7.2714556890750002</v>
      </c>
      <c r="K172" s="66">
        <f t="shared" si="10"/>
        <v>5.4356761769000004</v>
      </c>
      <c r="L172" s="66">
        <f t="shared" si="11"/>
        <v>8.9469584773000008</v>
      </c>
    </row>
    <row r="173" spans="1:12">
      <c r="A173" s="65" t="s">
        <v>296</v>
      </c>
      <c r="B173" s="65" t="s">
        <v>297</v>
      </c>
      <c r="C173" s="66">
        <v>0.72487337856</v>
      </c>
      <c r="D173" s="66">
        <v>0</v>
      </c>
      <c r="E173" s="66">
        <v>0</v>
      </c>
      <c r="F173" s="66">
        <v>0</v>
      </c>
      <c r="G173" s="66">
        <v>0</v>
      </c>
      <c r="H173" s="66">
        <v>0</v>
      </c>
      <c r="I173" s="66">
        <f t="shared" si="8"/>
        <v>0</v>
      </c>
      <c r="J173" s="66">
        <f t="shared" si="9"/>
        <v>0.12081222976</v>
      </c>
      <c r="K173" s="66">
        <f t="shared" si="10"/>
        <v>0</v>
      </c>
      <c r="L173" s="66">
        <f t="shared" si="11"/>
        <v>0.72487337856</v>
      </c>
    </row>
    <row r="174" spans="1:12">
      <c r="A174" s="65" t="s">
        <v>298</v>
      </c>
      <c r="B174" s="65" t="s">
        <v>299</v>
      </c>
      <c r="C174" s="66"/>
      <c r="D174" s="66"/>
      <c r="E174" s="66"/>
      <c r="F174" s="66">
        <v>7.7580240909000002</v>
      </c>
      <c r="G174" s="66">
        <v>12.100231269</v>
      </c>
      <c r="H174" s="66">
        <v>11.721221705</v>
      </c>
      <c r="I174" s="66">
        <f t="shared" si="8"/>
        <v>11.721221705</v>
      </c>
      <c r="J174" s="66">
        <f t="shared" si="9"/>
        <v>10.526492354966665</v>
      </c>
      <c r="K174" s="66">
        <f t="shared" si="10"/>
        <v>7.7580240909000002</v>
      </c>
      <c r="L174" s="66">
        <f t="shared" si="11"/>
        <v>12.100231269</v>
      </c>
    </row>
    <row r="175" spans="1:12">
      <c r="A175" s="65" t="s">
        <v>300</v>
      </c>
      <c r="B175" s="65" t="s">
        <v>301</v>
      </c>
      <c r="C175" s="66">
        <v>11.770492365000001</v>
      </c>
      <c r="D175" s="66">
        <v>6.1211202977000001</v>
      </c>
      <c r="E175" s="66">
        <v>3.6881739819999999</v>
      </c>
      <c r="F175" s="66">
        <v>3.5790800873999999</v>
      </c>
      <c r="G175" s="66">
        <v>6.4628808470000001</v>
      </c>
      <c r="H175" s="66">
        <v>6.4431619122999999</v>
      </c>
      <c r="I175" s="66">
        <f t="shared" si="8"/>
        <v>6.282141105</v>
      </c>
      <c r="J175" s="66">
        <f t="shared" si="9"/>
        <v>6.3441515819000003</v>
      </c>
      <c r="K175" s="66">
        <f t="shared" si="10"/>
        <v>3.5790800873999999</v>
      </c>
      <c r="L175" s="66">
        <f t="shared" si="11"/>
        <v>11.770492365000001</v>
      </c>
    </row>
    <row r="176" spans="1:12">
      <c r="A176" s="65" t="s">
        <v>302</v>
      </c>
      <c r="B176" s="65" t="s">
        <v>303</v>
      </c>
      <c r="C176" s="66">
        <v>2.1227410728999998</v>
      </c>
      <c r="D176" s="66">
        <v>0.98594378755000001</v>
      </c>
      <c r="E176" s="66">
        <v>0.80916279955000003</v>
      </c>
      <c r="F176" s="66">
        <v>0.28734564449</v>
      </c>
      <c r="G176" s="66">
        <v>0</v>
      </c>
      <c r="H176" s="66">
        <v>0</v>
      </c>
      <c r="I176" s="66">
        <f t="shared" si="8"/>
        <v>0.54825422201999996</v>
      </c>
      <c r="J176" s="66">
        <f t="shared" si="9"/>
        <v>0.70086555074833334</v>
      </c>
      <c r="K176" s="66">
        <f t="shared" si="10"/>
        <v>0</v>
      </c>
      <c r="L176" s="66">
        <f t="shared" si="11"/>
        <v>2.1227410728999998</v>
      </c>
    </row>
    <row r="177" spans="1:12">
      <c r="A177" s="65" t="s">
        <v>304</v>
      </c>
      <c r="B177" s="65" t="s">
        <v>305</v>
      </c>
      <c r="C177" s="66"/>
      <c r="D177" s="66"/>
      <c r="E177" s="66"/>
      <c r="F177" s="66">
        <v>7.6782170120000007E-2</v>
      </c>
      <c r="G177" s="66">
        <v>0.24726971049999999</v>
      </c>
      <c r="H177" s="66">
        <v>0.25039970684000001</v>
      </c>
      <c r="I177" s="66">
        <f t="shared" si="8"/>
        <v>0.24726971049999999</v>
      </c>
      <c r="J177" s="66">
        <f t="shared" si="9"/>
        <v>0.19148386248666668</v>
      </c>
      <c r="K177" s="66">
        <f t="shared" si="10"/>
        <v>7.6782170120000007E-2</v>
      </c>
      <c r="L177" s="66">
        <f t="shared" si="11"/>
        <v>0.25039970684000001</v>
      </c>
    </row>
    <row r="178" spans="1:12">
      <c r="A178" s="65" t="s">
        <v>306</v>
      </c>
      <c r="B178" s="65" t="s">
        <v>307</v>
      </c>
      <c r="C178" s="66">
        <v>2.070212766</v>
      </c>
      <c r="D178" s="66">
        <v>0.76867167920000001</v>
      </c>
      <c r="E178" s="66">
        <v>3.8006805623000002</v>
      </c>
      <c r="F178" s="66">
        <v>3.6965579208000001</v>
      </c>
      <c r="G178" s="66">
        <v>5.6731187179999996</v>
      </c>
      <c r="H178" s="66">
        <v>5.5053222488999998</v>
      </c>
      <c r="I178" s="66">
        <f t="shared" si="8"/>
        <v>3.7486192415500001</v>
      </c>
      <c r="J178" s="66">
        <f t="shared" si="9"/>
        <v>3.5857606491999996</v>
      </c>
      <c r="K178" s="66">
        <f t="shared" si="10"/>
        <v>0.76867167920000001</v>
      </c>
      <c r="L178" s="66">
        <f t="shared" si="11"/>
        <v>5.6731187179999996</v>
      </c>
    </row>
    <row r="179" spans="1:12">
      <c r="A179" s="65" t="s">
        <v>308</v>
      </c>
      <c r="B179" s="65" t="s">
        <v>307</v>
      </c>
      <c r="C179" s="66"/>
      <c r="D179" s="66"/>
      <c r="E179" s="66">
        <v>3.5058518315999998</v>
      </c>
      <c r="F179" s="66">
        <v>4.5123688459000002</v>
      </c>
      <c r="G179" s="66">
        <v>7.9406278417999996</v>
      </c>
      <c r="H179" s="66">
        <v>7.7172976838</v>
      </c>
      <c r="I179" s="66">
        <f t="shared" si="8"/>
        <v>6.1148332648500006</v>
      </c>
      <c r="J179" s="66">
        <f t="shared" si="9"/>
        <v>5.919036550775</v>
      </c>
      <c r="K179" s="66">
        <f t="shared" si="10"/>
        <v>3.5058518315999998</v>
      </c>
      <c r="L179" s="66">
        <f t="shared" si="11"/>
        <v>7.9406278417999996</v>
      </c>
    </row>
    <row r="180" spans="1:12">
      <c r="A180" s="65" t="s">
        <v>309</v>
      </c>
      <c r="B180" s="65" t="s">
        <v>310</v>
      </c>
      <c r="C180" s="66">
        <v>11.733333332999999</v>
      </c>
      <c r="D180" s="66">
        <v>5.4</v>
      </c>
      <c r="E180" s="66">
        <v>5.2711993888000004</v>
      </c>
      <c r="F180" s="66">
        <v>9.2053501180000001</v>
      </c>
      <c r="G180" s="66">
        <v>3.0051150894999998</v>
      </c>
      <c r="H180" s="66">
        <v>2.9541169076</v>
      </c>
      <c r="I180" s="66">
        <f t="shared" si="8"/>
        <v>5.3355996944000008</v>
      </c>
      <c r="J180" s="66">
        <f t="shared" si="9"/>
        <v>6.2615191394833341</v>
      </c>
      <c r="K180" s="66">
        <f t="shared" si="10"/>
        <v>2.9541169076</v>
      </c>
      <c r="L180" s="66">
        <f t="shared" si="11"/>
        <v>11.733333332999999</v>
      </c>
    </row>
    <row r="181" spans="1:12">
      <c r="A181" s="65" t="s">
        <v>311</v>
      </c>
      <c r="B181" s="65" t="s">
        <v>312</v>
      </c>
      <c r="C181" s="66"/>
      <c r="D181" s="66"/>
      <c r="E181" s="66"/>
      <c r="F181" s="66"/>
      <c r="G181" s="66">
        <v>4.0896793870000003</v>
      </c>
      <c r="H181" s="66"/>
      <c r="I181" s="66">
        <f t="shared" si="8"/>
        <v>4.0896793870000003</v>
      </c>
      <c r="J181" s="66">
        <f t="shared" si="9"/>
        <v>4.0896793870000003</v>
      </c>
      <c r="K181" s="66">
        <f t="shared" si="10"/>
        <v>4.0896793870000003</v>
      </c>
      <c r="L181" s="66">
        <f t="shared" si="11"/>
        <v>4.0896793870000003</v>
      </c>
    </row>
    <row r="182" spans="1:12">
      <c r="A182" s="65" t="s">
        <v>313</v>
      </c>
      <c r="B182" s="65" t="s">
        <v>314</v>
      </c>
      <c r="C182" s="66"/>
      <c r="D182" s="66"/>
      <c r="E182" s="66">
        <v>0</v>
      </c>
      <c r="F182" s="66">
        <v>0</v>
      </c>
      <c r="G182" s="66">
        <v>0</v>
      </c>
      <c r="H182" s="66">
        <v>0</v>
      </c>
      <c r="I182" s="66">
        <f t="shared" si="8"/>
        <v>0</v>
      </c>
      <c r="J182" s="66">
        <f t="shared" si="9"/>
        <v>0</v>
      </c>
      <c r="K182" s="66">
        <f t="shared" si="10"/>
        <v>0</v>
      </c>
      <c r="L182" s="66">
        <f t="shared" si="11"/>
        <v>0</v>
      </c>
    </row>
    <row r="183" spans="1:12">
      <c r="A183" s="65" t="s">
        <v>315</v>
      </c>
      <c r="B183" s="65" t="s">
        <v>316</v>
      </c>
      <c r="C183" s="66"/>
      <c r="D183" s="66">
        <v>4.8375000000000004</v>
      </c>
      <c r="E183" s="66">
        <v>0.93</v>
      </c>
      <c r="F183" s="66">
        <v>0.63157894736999998</v>
      </c>
      <c r="G183" s="66"/>
      <c r="H183" s="66"/>
      <c r="I183" s="66">
        <f t="shared" si="8"/>
        <v>0.93</v>
      </c>
      <c r="J183" s="66">
        <f t="shared" si="9"/>
        <v>2.13302631579</v>
      </c>
      <c r="K183" s="66">
        <f t="shared" si="10"/>
        <v>0.63157894736999998</v>
      </c>
      <c r="L183" s="66">
        <f t="shared" si="11"/>
        <v>4.8375000000000004</v>
      </c>
    </row>
    <row r="184" spans="1:12">
      <c r="A184" s="65" t="s">
        <v>317</v>
      </c>
      <c r="B184" s="65" t="s">
        <v>316</v>
      </c>
      <c r="C184" s="66">
        <v>0</v>
      </c>
      <c r="D184" s="66">
        <v>7.0108695652000002</v>
      </c>
      <c r="E184" s="66">
        <v>3.8676748582</v>
      </c>
      <c r="F184" s="66">
        <v>2.1890547264000002</v>
      </c>
      <c r="G184" s="66">
        <v>0</v>
      </c>
      <c r="H184" s="66">
        <v>0</v>
      </c>
      <c r="I184" s="66">
        <f t="shared" si="8"/>
        <v>1.0945273632000001</v>
      </c>
      <c r="J184" s="66">
        <f t="shared" si="9"/>
        <v>2.1779331916333335</v>
      </c>
      <c r="K184" s="66">
        <f t="shared" si="10"/>
        <v>0</v>
      </c>
      <c r="L184" s="66">
        <f t="shared" si="11"/>
        <v>7.0108695652000002</v>
      </c>
    </row>
    <row r="185" spans="1:12">
      <c r="A185" s="65" t="s">
        <v>318</v>
      </c>
      <c r="B185" s="65" t="s">
        <v>319</v>
      </c>
      <c r="C185" s="66"/>
      <c r="D185" s="66"/>
      <c r="E185" s="66"/>
      <c r="F185" s="66">
        <v>0</v>
      </c>
      <c r="G185" s="66">
        <v>0</v>
      </c>
      <c r="H185" s="66">
        <v>0</v>
      </c>
      <c r="I185" s="66">
        <f t="shared" si="8"/>
        <v>0</v>
      </c>
      <c r="J185" s="66">
        <f t="shared" si="9"/>
        <v>0</v>
      </c>
      <c r="K185" s="66">
        <f t="shared" si="10"/>
        <v>0</v>
      </c>
      <c r="L185" s="66">
        <f t="shared" si="11"/>
        <v>0</v>
      </c>
    </row>
    <row r="186" spans="1:12">
      <c r="A186" s="65" t="s">
        <v>320</v>
      </c>
      <c r="B186" s="65" t="s">
        <v>321</v>
      </c>
      <c r="C186" s="66">
        <v>0</v>
      </c>
      <c r="D186" s="66">
        <v>0</v>
      </c>
      <c r="E186" s="66">
        <v>0</v>
      </c>
      <c r="F186" s="66">
        <v>0</v>
      </c>
      <c r="G186" s="66">
        <v>0</v>
      </c>
      <c r="H186" s="66">
        <v>0</v>
      </c>
      <c r="I186" s="66">
        <f t="shared" si="8"/>
        <v>0</v>
      </c>
      <c r="J186" s="66">
        <f t="shared" si="9"/>
        <v>0</v>
      </c>
      <c r="K186" s="66">
        <f t="shared" si="10"/>
        <v>0</v>
      </c>
      <c r="L186" s="66">
        <f t="shared" si="11"/>
        <v>0</v>
      </c>
    </row>
    <row r="187" spans="1:12">
      <c r="A187" s="65" t="s">
        <v>322</v>
      </c>
      <c r="B187" s="65" t="s">
        <v>321</v>
      </c>
      <c r="C187" s="66"/>
      <c r="D187" s="66"/>
      <c r="E187" s="66"/>
      <c r="F187" s="66"/>
      <c r="G187" s="66"/>
      <c r="H187" s="66"/>
      <c r="I187" s="66" t="str">
        <f t="shared" si="8"/>
        <v/>
      </c>
      <c r="J187" s="66" t="str">
        <f t="shared" si="9"/>
        <v/>
      </c>
      <c r="K187" s="66">
        <f t="shared" si="10"/>
        <v>0</v>
      </c>
      <c r="L187" s="66">
        <f t="shared" si="11"/>
        <v>0</v>
      </c>
    </row>
    <row r="188" spans="1:12">
      <c r="A188" s="65" t="s">
        <v>323</v>
      </c>
      <c r="B188" s="65" t="s">
        <v>324</v>
      </c>
      <c r="C188" s="66">
        <v>3.1564283821000001</v>
      </c>
      <c r="D188" s="66">
        <v>1.8802761041</v>
      </c>
      <c r="E188" s="66">
        <v>8.9609009524999994</v>
      </c>
      <c r="F188" s="66">
        <v>2.1872792893000002</v>
      </c>
      <c r="G188" s="66">
        <v>3.1756436823</v>
      </c>
      <c r="H188" s="66">
        <v>5.1937790545000002</v>
      </c>
      <c r="I188" s="66">
        <f t="shared" si="8"/>
        <v>3.1660360322000001</v>
      </c>
      <c r="J188" s="66">
        <f t="shared" si="9"/>
        <v>4.0923845774666665</v>
      </c>
      <c r="K188" s="66">
        <f t="shared" si="10"/>
        <v>1.8802761041</v>
      </c>
      <c r="L188" s="66">
        <f t="shared" si="11"/>
        <v>8.9609009524999994</v>
      </c>
    </row>
    <row r="189" spans="1:12">
      <c r="A189" s="65" t="s">
        <v>325</v>
      </c>
      <c r="B189" s="65" t="s">
        <v>326</v>
      </c>
      <c r="C189" s="66">
        <v>3.1234729064</v>
      </c>
      <c r="D189" s="66">
        <v>1.1719285714000001</v>
      </c>
      <c r="E189" s="66">
        <v>2.1697505846</v>
      </c>
      <c r="F189" s="66">
        <v>9.1738955823000001</v>
      </c>
      <c r="G189" s="66">
        <v>3.8140000000000001</v>
      </c>
      <c r="H189" s="66">
        <v>4.6386486487000003</v>
      </c>
      <c r="I189" s="66">
        <f t="shared" si="8"/>
        <v>3.4687364532</v>
      </c>
      <c r="J189" s="66">
        <f t="shared" si="9"/>
        <v>4.0152827155666664</v>
      </c>
      <c r="K189" s="66">
        <f t="shared" si="10"/>
        <v>1.1719285714000001</v>
      </c>
      <c r="L189" s="66">
        <f t="shared" si="11"/>
        <v>9.1738955823000001</v>
      </c>
    </row>
    <row r="190" spans="1:12">
      <c r="A190" s="65" t="s">
        <v>327</v>
      </c>
      <c r="B190" s="65" t="s">
        <v>326</v>
      </c>
      <c r="C190" s="66">
        <v>3.2516083916</v>
      </c>
      <c r="D190" s="66">
        <v>2.7553740458</v>
      </c>
      <c r="E190" s="66">
        <v>6.0042941176999998</v>
      </c>
      <c r="F190" s="66">
        <v>16.531184210999999</v>
      </c>
      <c r="G190" s="66">
        <v>5.6359701493000003</v>
      </c>
      <c r="H190" s="66">
        <v>5.4885174419</v>
      </c>
      <c r="I190" s="66">
        <f t="shared" si="8"/>
        <v>5.5622437956000006</v>
      </c>
      <c r="J190" s="66">
        <f t="shared" si="9"/>
        <v>6.6111580595500001</v>
      </c>
      <c r="K190" s="66">
        <f t="shared" si="10"/>
        <v>2.7553740458</v>
      </c>
      <c r="L190" s="66">
        <f t="shared" si="11"/>
        <v>16.531184210999999</v>
      </c>
    </row>
    <row r="191" spans="1:12">
      <c r="A191" s="65" t="s">
        <v>328</v>
      </c>
      <c r="B191" s="65" t="s">
        <v>329</v>
      </c>
      <c r="C191" s="66">
        <v>0</v>
      </c>
      <c r="D191" s="66">
        <v>0</v>
      </c>
      <c r="E191" s="66">
        <v>0</v>
      </c>
      <c r="F191" s="66">
        <v>0.10365009945000001</v>
      </c>
      <c r="G191" s="66">
        <v>1.8850697466999999</v>
      </c>
      <c r="H191" s="66">
        <v>1.7224969965000001</v>
      </c>
      <c r="I191" s="66">
        <f t="shared" si="8"/>
        <v>5.1825049725000003E-2</v>
      </c>
      <c r="J191" s="66">
        <f t="shared" si="9"/>
        <v>0.6185361404416666</v>
      </c>
      <c r="K191" s="66">
        <f t="shared" si="10"/>
        <v>0</v>
      </c>
      <c r="L191" s="66">
        <f t="shared" si="11"/>
        <v>1.8850697466999999</v>
      </c>
    </row>
    <row r="192" spans="1:12">
      <c r="A192" s="65" t="s">
        <v>330</v>
      </c>
      <c r="B192" s="65" t="s">
        <v>331</v>
      </c>
      <c r="C192" s="66"/>
      <c r="D192" s="66"/>
      <c r="E192" s="66"/>
      <c r="F192" s="66"/>
      <c r="G192" s="66"/>
      <c r="H192" s="66"/>
      <c r="I192" s="66" t="str">
        <f t="shared" si="8"/>
        <v/>
      </c>
      <c r="J192" s="66" t="str">
        <f t="shared" si="9"/>
        <v/>
      </c>
      <c r="K192" s="66">
        <f t="shared" si="10"/>
        <v>0</v>
      </c>
      <c r="L192" s="66">
        <f t="shared" si="11"/>
        <v>0</v>
      </c>
    </row>
    <row r="193" spans="1:12">
      <c r="A193" s="65" t="s">
        <v>332</v>
      </c>
      <c r="B193" s="65" t="s">
        <v>333</v>
      </c>
      <c r="C193" s="66">
        <v>4.9146537296000004</v>
      </c>
      <c r="D193" s="66">
        <v>3.3949091482</v>
      </c>
      <c r="E193" s="66">
        <v>4.0698356948000001</v>
      </c>
      <c r="F193" s="66">
        <v>7.7829691597000004</v>
      </c>
      <c r="G193" s="66">
        <v>7.6595336571999999</v>
      </c>
      <c r="H193" s="66">
        <v>7.2900285159999996</v>
      </c>
      <c r="I193" s="66">
        <f t="shared" si="8"/>
        <v>6.1023411228000004</v>
      </c>
      <c r="J193" s="66">
        <f t="shared" si="9"/>
        <v>5.8519883175833343</v>
      </c>
      <c r="K193" s="66">
        <f t="shared" si="10"/>
        <v>3.3949091482</v>
      </c>
      <c r="L193" s="66">
        <f t="shared" si="11"/>
        <v>7.7829691597000004</v>
      </c>
    </row>
    <row r="194" spans="1:12">
      <c r="A194" s="65" t="s">
        <v>334</v>
      </c>
      <c r="B194" s="65" t="s">
        <v>335</v>
      </c>
      <c r="C194" s="66"/>
      <c r="D194" s="66">
        <v>1.3151057676</v>
      </c>
      <c r="E194" s="66">
        <v>13.934341201000001</v>
      </c>
      <c r="F194" s="66">
        <v>21.013146753000001</v>
      </c>
      <c r="G194" s="66">
        <v>11.381537603</v>
      </c>
      <c r="H194" s="66">
        <v>10.708107151</v>
      </c>
      <c r="I194" s="66">
        <f t="shared" ref="I194:I257" si="12">IFERROR(MEDIAN(C194:H194),"")</f>
        <v>11.381537603</v>
      </c>
      <c r="J194" s="66">
        <f t="shared" ref="J194:J257" si="13">IFERROR(AVERAGE(C194:H194),"")</f>
        <v>11.67044769512</v>
      </c>
      <c r="K194" s="66">
        <f t="shared" ref="K194:K257" si="14">IFERROR(MIN(C194:H194),"")</f>
        <v>1.3151057676</v>
      </c>
      <c r="L194" s="66">
        <f t="shared" ref="L194:L257" si="15">IFERROR(MAX(C194:H194),"")</f>
        <v>21.013146753000001</v>
      </c>
    </row>
    <row r="195" spans="1:12">
      <c r="A195" s="65" t="s">
        <v>336</v>
      </c>
      <c r="B195" s="65" t="s">
        <v>335</v>
      </c>
      <c r="C195" s="66">
        <v>5.8939886340000003</v>
      </c>
      <c r="D195" s="66">
        <v>1.3915124512999999</v>
      </c>
      <c r="E195" s="66">
        <v>13.124301137</v>
      </c>
      <c r="F195" s="66">
        <v>27.399681581999999</v>
      </c>
      <c r="G195" s="66">
        <v>11.482641807</v>
      </c>
      <c r="H195" s="66">
        <v>11.158974819999999</v>
      </c>
      <c r="I195" s="66">
        <f t="shared" si="12"/>
        <v>11.320808313499999</v>
      </c>
      <c r="J195" s="66">
        <f t="shared" si="13"/>
        <v>11.741850071883334</v>
      </c>
      <c r="K195" s="66">
        <f t="shared" si="14"/>
        <v>1.3915124512999999</v>
      </c>
      <c r="L195" s="66">
        <f t="shared" si="15"/>
        <v>27.399681581999999</v>
      </c>
    </row>
    <row r="196" spans="1:12">
      <c r="A196" s="65" t="s">
        <v>337</v>
      </c>
      <c r="B196" s="65" t="s">
        <v>338</v>
      </c>
      <c r="C196" s="66">
        <v>3.4126966143000002</v>
      </c>
      <c r="D196" s="66">
        <v>4.2904062849000004</v>
      </c>
      <c r="E196" s="66">
        <v>6.5043056753000004</v>
      </c>
      <c r="F196" s="66">
        <v>2.2078388540999998</v>
      </c>
      <c r="G196" s="66">
        <v>0.52452264376000002</v>
      </c>
      <c r="H196" s="66">
        <v>0.71290396111999998</v>
      </c>
      <c r="I196" s="66">
        <f t="shared" si="12"/>
        <v>2.8102677342</v>
      </c>
      <c r="J196" s="66">
        <f t="shared" si="13"/>
        <v>2.9421123389133332</v>
      </c>
      <c r="K196" s="66">
        <f t="shared" si="14"/>
        <v>0.52452264376000002</v>
      </c>
      <c r="L196" s="66">
        <f t="shared" si="15"/>
        <v>6.5043056753000004</v>
      </c>
    </row>
    <row r="197" spans="1:12">
      <c r="A197" s="65" t="s">
        <v>339</v>
      </c>
      <c r="B197" s="65" t="s">
        <v>338</v>
      </c>
      <c r="C197" s="66">
        <v>6.3596209861000004</v>
      </c>
      <c r="D197" s="66">
        <v>5.4559820308000004</v>
      </c>
      <c r="E197" s="66">
        <v>6.7933094170999997</v>
      </c>
      <c r="F197" s="66">
        <v>3.1819337623999999</v>
      </c>
      <c r="G197" s="66"/>
      <c r="H197" s="66">
        <v>3.1576282014000001</v>
      </c>
      <c r="I197" s="66">
        <f t="shared" si="12"/>
        <v>5.4559820308000004</v>
      </c>
      <c r="J197" s="66">
        <f t="shared" si="13"/>
        <v>4.98969487956</v>
      </c>
      <c r="K197" s="66">
        <f t="shared" si="14"/>
        <v>3.1576282014000001</v>
      </c>
      <c r="L197" s="66">
        <f t="shared" si="15"/>
        <v>6.7933094170999997</v>
      </c>
    </row>
    <row r="198" spans="1:12">
      <c r="A198" s="65" t="s">
        <v>340</v>
      </c>
      <c r="B198" s="65" t="s">
        <v>338</v>
      </c>
      <c r="C198" s="66">
        <v>5.0287737829000001</v>
      </c>
      <c r="D198" s="66">
        <v>4.6651436539000004</v>
      </c>
      <c r="E198" s="66">
        <v>7.0909237329000003</v>
      </c>
      <c r="F198" s="66">
        <v>4.6630125892000001</v>
      </c>
      <c r="G198" s="66">
        <v>3.4551276474999999</v>
      </c>
      <c r="H198" s="66">
        <v>4.4282587667</v>
      </c>
      <c r="I198" s="66">
        <f t="shared" si="12"/>
        <v>4.6640781215500002</v>
      </c>
      <c r="J198" s="66">
        <f t="shared" si="13"/>
        <v>4.8885400288500005</v>
      </c>
      <c r="K198" s="66">
        <f t="shared" si="14"/>
        <v>3.4551276474999999</v>
      </c>
      <c r="L198" s="66">
        <f t="shared" si="15"/>
        <v>7.0909237329000003</v>
      </c>
    </row>
    <row r="199" spans="1:12">
      <c r="A199" s="65" t="s">
        <v>341</v>
      </c>
      <c r="B199" s="65" t="s">
        <v>342</v>
      </c>
      <c r="C199" s="66"/>
      <c r="D199" s="66"/>
      <c r="E199" s="66"/>
      <c r="F199" s="66">
        <v>0</v>
      </c>
      <c r="G199" s="66">
        <v>0</v>
      </c>
      <c r="H199" s="66">
        <v>0</v>
      </c>
      <c r="I199" s="66">
        <f t="shared" si="12"/>
        <v>0</v>
      </c>
      <c r="J199" s="66">
        <f t="shared" si="13"/>
        <v>0</v>
      </c>
      <c r="K199" s="66">
        <f t="shared" si="14"/>
        <v>0</v>
      </c>
      <c r="L199" s="66">
        <f t="shared" si="15"/>
        <v>0</v>
      </c>
    </row>
    <row r="200" spans="1:12">
      <c r="A200" s="65" t="s">
        <v>343</v>
      </c>
      <c r="B200" s="65" t="s">
        <v>344</v>
      </c>
      <c r="C200" s="66"/>
      <c r="D200" s="66"/>
      <c r="E200" s="66"/>
      <c r="F200" s="66"/>
      <c r="G200" s="66"/>
      <c r="H200" s="66"/>
      <c r="I200" s="66" t="str">
        <f t="shared" si="12"/>
        <v/>
      </c>
      <c r="J200" s="66" t="str">
        <f t="shared" si="13"/>
        <v/>
      </c>
      <c r="K200" s="66">
        <f t="shared" si="14"/>
        <v>0</v>
      </c>
      <c r="L200" s="66">
        <f t="shared" si="15"/>
        <v>0</v>
      </c>
    </row>
    <row r="201" spans="1:12">
      <c r="A201" s="65" t="s">
        <v>345</v>
      </c>
      <c r="B201" s="65" t="s">
        <v>344</v>
      </c>
      <c r="C201" s="66">
        <v>3.5677482211</v>
      </c>
      <c r="D201" s="66">
        <v>3.9119495531999999</v>
      </c>
      <c r="E201" s="66">
        <v>10.71726106</v>
      </c>
      <c r="F201" s="66">
        <v>1.1597507106</v>
      </c>
      <c r="G201" s="66">
        <v>4.8350205913000002</v>
      </c>
      <c r="H201" s="66">
        <v>7.4882243735999996</v>
      </c>
      <c r="I201" s="66">
        <f t="shared" si="12"/>
        <v>4.3734850722500003</v>
      </c>
      <c r="J201" s="66">
        <f t="shared" si="13"/>
        <v>5.2799924183</v>
      </c>
      <c r="K201" s="66">
        <f t="shared" si="14"/>
        <v>1.1597507106</v>
      </c>
      <c r="L201" s="66">
        <f t="shared" si="15"/>
        <v>10.71726106</v>
      </c>
    </row>
    <row r="202" spans="1:12">
      <c r="A202" s="65" t="s">
        <v>346</v>
      </c>
      <c r="B202" s="65" t="s">
        <v>347</v>
      </c>
      <c r="C202" s="66">
        <v>0</v>
      </c>
      <c r="D202" s="66">
        <v>0</v>
      </c>
      <c r="E202" s="66">
        <v>0</v>
      </c>
      <c r="F202" s="66">
        <v>0</v>
      </c>
      <c r="G202" s="66">
        <v>0</v>
      </c>
      <c r="H202" s="66">
        <v>0</v>
      </c>
      <c r="I202" s="66">
        <f t="shared" si="12"/>
        <v>0</v>
      </c>
      <c r="J202" s="66">
        <f t="shared" si="13"/>
        <v>0</v>
      </c>
      <c r="K202" s="66">
        <f t="shared" si="14"/>
        <v>0</v>
      </c>
      <c r="L202" s="66">
        <f t="shared" si="15"/>
        <v>0</v>
      </c>
    </row>
    <row r="203" spans="1:12">
      <c r="A203" s="65" t="s">
        <v>348</v>
      </c>
      <c r="B203" s="65" t="s">
        <v>349</v>
      </c>
      <c r="C203" s="66">
        <v>20.39409933</v>
      </c>
      <c r="D203" s="66">
        <v>7.1418431375000004</v>
      </c>
      <c r="E203" s="66">
        <v>1.6359164401999999</v>
      </c>
      <c r="F203" s="66">
        <v>12.835575644</v>
      </c>
      <c r="G203" s="66">
        <v>1.1111111111</v>
      </c>
      <c r="H203" s="66">
        <v>1.3761467890000001</v>
      </c>
      <c r="I203" s="66">
        <f t="shared" si="12"/>
        <v>4.3888797888499997</v>
      </c>
      <c r="J203" s="66">
        <f t="shared" si="13"/>
        <v>7.415782075300001</v>
      </c>
      <c r="K203" s="66">
        <f t="shared" si="14"/>
        <v>1.1111111111</v>
      </c>
      <c r="L203" s="66">
        <f t="shared" si="15"/>
        <v>20.39409933</v>
      </c>
    </row>
    <row r="204" spans="1:12">
      <c r="A204" s="65" t="s">
        <v>350</v>
      </c>
      <c r="B204" s="65" t="s">
        <v>351</v>
      </c>
      <c r="C204" s="66">
        <v>5.6001137140999999</v>
      </c>
      <c r="D204" s="66">
        <v>2.6921957977000002</v>
      </c>
      <c r="E204" s="66">
        <v>5.0887747023000003</v>
      </c>
      <c r="F204" s="66">
        <v>10.472959647</v>
      </c>
      <c r="G204" s="66">
        <v>6.8302460220999999</v>
      </c>
      <c r="H204" s="66">
        <v>1.221618839</v>
      </c>
      <c r="I204" s="66">
        <f t="shared" si="12"/>
        <v>5.3444442082000005</v>
      </c>
      <c r="J204" s="66">
        <f t="shared" si="13"/>
        <v>5.3176514536999999</v>
      </c>
      <c r="K204" s="66">
        <f t="shared" si="14"/>
        <v>1.221618839</v>
      </c>
      <c r="L204" s="66">
        <f t="shared" si="15"/>
        <v>10.472959647</v>
      </c>
    </row>
    <row r="205" spans="1:12">
      <c r="A205" s="65" t="s">
        <v>352</v>
      </c>
      <c r="B205" s="65" t="s">
        <v>353</v>
      </c>
      <c r="C205" s="66">
        <v>0</v>
      </c>
      <c r="D205" s="66">
        <v>0</v>
      </c>
      <c r="E205" s="66">
        <v>0</v>
      </c>
      <c r="F205" s="66">
        <v>0</v>
      </c>
      <c r="G205" s="66">
        <v>0</v>
      </c>
      <c r="H205" s="66">
        <v>0</v>
      </c>
      <c r="I205" s="66">
        <f t="shared" si="12"/>
        <v>0</v>
      </c>
      <c r="J205" s="66">
        <f t="shared" si="13"/>
        <v>0</v>
      </c>
      <c r="K205" s="66">
        <f t="shared" si="14"/>
        <v>0</v>
      </c>
      <c r="L205" s="66">
        <f t="shared" si="15"/>
        <v>0</v>
      </c>
    </row>
    <row r="206" spans="1:12">
      <c r="A206" s="65" t="s">
        <v>354</v>
      </c>
      <c r="B206" s="65" t="s">
        <v>355</v>
      </c>
      <c r="C206" s="66">
        <v>2.9110512128999999</v>
      </c>
      <c r="D206" s="66">
        <v>1.1208668037</v>
      </c>
      <c r="E206" s="66">
        <v>3.3422459892999998</v>
      </c>
      <c r="F206" s="66">
        <v>7.967749585</v>
      </c>
      <c r="G206" s="66">
        <v>3.3928975344999999</v>
      </c>
      <c r="H206" s="66">
        <v>4.5466702327000004</v>
      </c>
      <c r="I206" s="66">
        <f t="shared" si="12"/>
        <v>3.3675717618999998</v>
      </c>
      <c r="J206" s="66">
        <f t="shared" si="13"/>
        <v>3.8802468930166669</v>
      </c>
      <c r="K206" s="66">
        <f t="shared" si="14"/>
        <v>1.1208668037</v>
      </c>
      <c r="L206" s="66">
        <f t="shared" si="15"/>
        <v>7.967749585</v>
      </c>
    </row>
    <row r="207" spans="1:12">
      <c r="A207" s="65" t="s">
        <v>356</v>
      </c>
      <c r="B207" s="65" t="s">
        <v>355</v>
      </c>
      <c r="C207" s="66">
        <v>2.6666666666999999</v>
      </c>
      <c r="D207" s="66">
        <v>0.88105726872000001</v>
      </c>
      <c r="E207" s="66">
        <v>2.0576131687000001</v>
      </c>
      <c r="F207" s="66">
        <v>5.0793650793999996</v>
      </c>
      <c r="G207" s="66">
        <v>2.1352313167000001</v>
      </c>
      <c r="H207" s="66">
        <v>2.8813559322</v>
      </c>
      <c r="I207" s="66">
        <f t="shared" si="12"/>
        <v>2.4009489917</v>
      </c>
      <c r="J207" s="66">
        <f t="shared" si="13"/>
        <v>2.6168815720700001</v>
      </c>
      <c r="K207" s="66">
        <f t="shared" si="14"/>
        <v>0.88105726872000001</v>
      </c>
      <c r="L207" s="66">
        <f t="shared" si="15"/>
        <v>5.0793650793999996</v>
      </c>
    </row>
    <row r="208" spans="1:12">
      <c r="A208" s="65" t="s">
        <v>357</v>
      </c>
      <c r="B208" s="65" t="s">
        <v>355</v>
      </c>
      <c r="C208" s="66">
        <v>2.9508196721000002</v>
      </c>
      <c r="D208" s="66">
        <v>1.1822660099</v>
      </c>
      <c r="E208" s="66">
        <v>4.1176470588000003</v>
      </c>
      <c r="F208" s="66">
        <v>9.2946058091000001</v>
      </c>
      <c r="G208" s="66">
        <v>4.0268456376000001</v>
      </c>
      <c r="H208" s="66">
        <v>5.2795031055999999</v>
      </c>
      <c r="I208" s="66">
        <f t="shared" si="12"/>
        <v>4.0722463482000002</v>
      </c>
      <c r="J208" s="66">
        <f t="shared" si="13"/>
        <v>4.4752812155166675</v>
      </c>
      <c r="K208" s="66">
        <f t="shared" si="14"/>
        <v>1.1822660099</v>
      </c>
      <c r="L208" s="66">
        <f t="shared" si="15"/>
        <v>9.2946058091000001</v>
      </c>
    </row>
    <row r="209" spans="1:12">
      <c r="A209" s="65" t="s">
        <v>358</v>
      </c>
      <c r="B209" s="65" t="s">
        <v>359</v>
      </c>
      <c r="C209" s="66"/>
      <c r="D209" s="66"/>
      <c r="E209" s="66">
        <v>0</v>
      </c>
      <c r="F209" s="66">
        <v>0</v>
      </c>
      <c r="G209" s="66">
        <v>0</v>
      </c>
      <c r="H209" s="66">
        <v>0</v>
      </c>
      <c r="I209" s="66">
        <f t="shared" si="12"/>
        <v>0</v>
      </c>
      <c r="J209" s="66">
        <f t="shared" si="13"/>
        <v>0</v>
      </c>
      <c r="K209" s="66">
        <f t="shared" si="14"/>
        <v>0</v>
      </c>
      <c r="L209" s="66">
        <f t="shared" si="15"/>
        <v>0</v>
      </c>
    </row>
    <row r="210" spans="1:12">
      <c r="A210" s="65" t="s">
        <v>360</v>
      </c>
      <c r="B210" s="65" t="s">
        <v>361</v>
      </c>
      <c r="C210" s="66">
        <v>5.5685352603</v>
      </c>
      <c r="D210" s="66">
        <v>0</v>
      </c>
      <c r="E210" s="66">
        <v>18.347649616000002</v>
      </c>
      <c r="F210" s="66">
        <v>4.3702054054000001</v>
      </c>
      <c r="G210" s="66">
        <v>4.3511189416000002</v>
      </c>
      <c r="H210" s="66">
        <v>4.4879273979000001</v>
      </c>
      <c r="I210" s="66">
        <f t="shared" si="12"/>
        <v>4.4290664016500001</v>
      </c>
      <c r="J210" s="66">
        <f t="shared" si="13"/>
        <v>6.1875727702000001</v>
      </c>
      <c r="K210" s="66">
        <f t="shared" si="14"/>
        <v>0</v>
      </c>
      <c r="L210" s="66">
        <f t="shared" si="15"/>
        <v>18.347649616000002</v>
      </c>
    </row>
    <row r="211" spans="1:12">
      <c r="A211" s="65" t="s">
        <v>362</v>
      </c>
      <c r="B211" s="65" t="s">
        <v>361</v>
      </c>
      <c r="C211" s="66">
        <v>5.7232167955</v>
      </c>
      <c r="D211" s="66">
        <v>1.7310622672</v>
      </c>
      <c r="E211" s="66">
        <v>14.904036114</v>
      </c>
      <c r="F211" s="66">
        <v>4.3940744517999999</v>
      </c>
      <c r="G211" s="66">
        <v>4.3288327210000004</v>
      </c>
      <c r="H211" s="66">
        <v>4.2289425413000004</v>
      </c>
      <c r="I211" s="66">
        <f t="shared" si="12"/>
        <v>4.3614535863999997</v>
      </c>
      <c r="J211" s="66">
        <f t="shared" si="13"/>
        <v>5.885027481799999</v>
      </c>
      <c r="K211" s="66">
        <f t="shared" si="14"/>
        <v>1.7310622672</v>
      </c>
      <c r="L211" s="66">
        <f t="shared" si="15"/>
        <v>14.904036114</v>
      </c>
    </row>
    <row r="212" spans="1:12">
      <c r="A212" s="65" t="s">
        <v>363</v>
      </c>
      <c r="B212" s="65" t="s">
        <v>364</v>
      </c>
      <c r="C212" s="66">
        <v>0</v>
      </c>
      <c r="D212" s="66">
        <v>0</v>
      </c>
      <c r="E212" s="66">
        <v>0</v>
      </c>
      <c r="F212" s="66">
        <v>15.386931143</v>
      </c>
      <c r="G212" s="66">
        <v>39.658724903</v>
      </c>
      <c r="H212" s="66">
        <v>38.171033346000002</v>
      </c>
      <c r="I212" s="66">
        <f t="shared" si="12"/>
        <v>7.6934655715</v>
      </c>
      <c r="J212" s="66">
        <f t="shared" si="13"/>
        <v>15.536114898666668</v>
      </c>
      <c r="K212" s="66">
        <f t="shared" si="14"/>
        <v>0</v>
      </c>
      <c r="L212" s="66">
        <f t="shared" si="15"/>
        <v>39.658724903</v>
      </c>
    </row>
    <row r="213" spans="1:12">
      <c r="A213" s="65" t="s">
        <v>365</v>
      </c>
      <c r="B213" s="65" t="s">
        <v>366</v>
      </c>
      <c r="C213" s="66">
        <v>15.3125</v>
      </c>
      <c r="D213" s="66">
        <v>6.0625</v>
      </c>
      <c r="E213" s="66">
        <v>9.625</v>
      </c>
      <c r="F213" s="66">
        <v>4.9093107617999996</v>
      </c>
      <c r="G213" s="66">
        <v>11.16</v>
      </c>
      <c r="H213" s="66">
        <v>12.4</v>
      </c>
      <c r="I213" s="66">
        <f t="shared" si="12"/>
        <v>10.3925</v>
      </c>
      <c r="J213" s="66">
        <f t="shared" si="13"/>
        <v>9.9115517936333326</v>
      </c>
      <c r="K213" s="66">
        <f t="shared" si="14"/>
        <v>4.9093107617999996</v>
      </c>
      <c r="L213" s="66">
        <f t="shared" si="15"/>
        <v>15.3125</v>
      </c>
    </row>
    <row r="214" spans="1:12">
      <c r="A214" s="65" t="s">
        <v>367</v>
      </c>
      <c r="B214" s="65" t="s">
        <v>366</v>
      </c>
      <c r="C214" s="66"/>
      <c r="D214" s="66"/>
      <c r="E214" s="66"/>
      <c r="F214" s="66"/>
      <c r="G214" s="66"/>
      <c r="H214" s="66"/>
      <c r="I214" s="66" t="str">
        <f t="shared" si="12"/>
        <v/>
      </c>
      <c r="J214" s="66" t="str">
        <f t="shared" si="13"/>
        <v/>
      </c>
      <c r="K214" s="66">
        <f t="shared" si="14"/>
        <v>0</v>
      </c>
      <c r="L214" s="66">
        <f t="shared" si="15"/>
        <v>0</v>
      </c>
    </row>
    <row r="215" spans="1:12">
      <c r="A215" s="65" t="s">
        <v>368</v>
      </c>
      <c r="B215" s="65" t="s">
        <v>366</v>
      </c>
      <c r="C215" s="66"/>
      <c r="D215" s="66"/>
      <c r="E215" s="66"/>
      <c r="F215" s="66"/>
      <c r="G215" s="66"/>
      <c r="H215" s="66"/>
      <c r="I215" s="66" t="str">
        <f t="shared" si="12"/>
        <v/>
      </c>
      <c r="J215" s="66" t="str">
        <f t="shared" si="13"/>
        <v/>
      </c>
      <c r="K215" s="66">
        <f t="shared" si="14"/>
        <v>0</v>
      </c>
      <c r="L215" s="66">
        <f t="shared" si="15"/>
        <v>0</v>
      </c>
    </row>
    <row r="216" spans="1:12">
      <c r="A216" s="65" t="s">
        <v>369</v>
      </c>
      <c r="B216" s="65" t="s">
        <v>370</v>
      </c>
      <c r="C216" s="66">
        <v>4.7210300428999998</v>
      </c>
      <c r="D216" s="66">
        <v>8.2840236685999997</v>
      </c>
      <c r="E216" s="66">
        <v>12.424242423999999</v>
      </c>
      <c r="F216" s="66">
        <v>17.217543859999999</v>
      </c>
      <c r="G216" s="66">
        <v>2.3197869182000002</v>
      </c>
      <c r="H216" s="66">
        <v>2.4816170284000001</v>
      </c>
      <c r="I216" s="66">
        <f t="shared" si="12"/>
        <v>6.5025268557500002</v>
      </c>
      <c r="J216" s="66">
        <f t="shared" si="13"/>
        <v>7.9080406570166675</v>
      </c>
      <c r="K216" s="66">
        <f t="shared" si="14"/>
        <v>2.3197869182000002</v>
      </c>
      <c r="L216" s="66">
        <f t="shared" si="15"/>
        <v>17.217543859999999</v>
      </c>
    </row>
    <row r="217" spans="1:12">
      <c r="A217" s="65" t="s">
        <v>371</v>
      </c>
      <c r="B217" s="65" t="s">
        <v>370</v>
      </c>
      <c r="C217" s="66">
        <v>2.6258205689</v>
      </c>
      <c r="D217" s="66">
        <v>3.8759689921999998</v>
      </c>
      <c r="E217" s="66">
        <v>7.7946768061</v>
      </c>
      <c r="F217" s="66">
        <v>12.763872832000001</v>
      </c>
      <c r="G217" s="66">
        <v>1.7235799999999999</v>
      </c>
      <c r="H217" s="66"/>
      <c r="I217" s="66">
        <f t="shared" si="12"/>
        <v>3.8759689921999998</v>
      </c>
      <c r="J217" s="66">
        <f t="shared" si="13"/>
        <v>5.7567838398399998</v>
      </c>
      <c r="K217" s="66">
        <f t="shared" si="14"/>
        <v>1.7235799999999999</v>
      </c>
      <c r="L217" s="66">
        <f t="shared" si="15"/>
        <v>12.763872832000001</v>
      </c>
    </row>
    <row r="218" spans="1:12">
      <c r="A218" s="65" t="s">
        <v>372</v>
      </c>
      <c r="B218" s="65" t="s">
        <v>370</v>
      </c>
      <c r="C218" s="66"/>
      <c r="D218" s="66">
        <v>2.8</v>
      </c>
      <c r="E218" s="66"/>
      <c r="F218" s="66"/>
      <c r="G218" s="66"/>
      <c r="H218" s="66"/>
      <c r="I218" s="66">
        <f t="shared" si="12"/>
        <v>2.8</v>
      </c>
      <c r="J218" s="66">
        <f t="shared" si="13"/>
        <v>2.8</v>
      </c>
      <c r="K218" s="66">
        <f t="shared" si="14"/>
        <v>2.8</v>
      </c>
      <c r="L218" s="66">
        <f t="shared" si="15"/>
        <v>2.8</v>
      </c>
    </row>
    <row r="219" spans="1:12">
      <c r="A219" s="65" t="s">
        <v>373</v>
      </c>
      <c r="B219" s="65" t="s">
        <v>370</v>
      </c>
      <c r="C219" s="66">
        <v>3.0640668523999999</v>
      </c>
      <c r="D219" s="66">
        <v>4.0057224607000004</v>
      </c>
      <c r="E219" s="66">
        <v>7.6350093110000001</v>
      </c>
      <c r="F219" s="66">
        <v>13.182985073999999</v>
      </c>
      <c r="G219" s="66">
        <v>1.9160837402999999</v>
      </c>
      <c r="H219" s="66">
        <v>1.85811075</v>
      </c>
      <c r="I219" s="66">
        <f t="shared" si="12"/>
        <v>3.5348946565500001</v>
      </c>
      <c r="J219" s="66">
        <f t="shared" si="13"/>
        <v>5.2769963647333338</v>
      </c>
      <c r="K219" s="66">
        <f t="shared" si="14"/>
        <v>1.85811075</v>
      </c>
      <c r="L219" s="66">
        <f t="shared" si="15"/>
        <v>13.182985073999999</v>
      </c>
    </row>
    <row r="220" spans="1:12">
      <c r="A220" s="65" t="s">
        <v>374</v>
      </c>
      <c r="B220" s="65" t="s">
        <v>375</v>
      </c>
      <c r="C220" s="66">
        <v>1.2741416309</v>
      </c>
      <c r="D220" s="66">
        <v>1.40398552</v>
      </c>
      <c r="E220" s="66">
        <v>3.1088082901999998</v>
      </c>
      <c r="F220" s="66">
        <v>2.8306059266000001</v>
      </c>
      <c r="G220" s="66">
        <v>1.2953367875999999</v>
      </c>
      <c r="H220" s="66">
        <v>1.3795821837</v>
      </c>
      <c r="I220" s="66">
        <f t="shared" si="12"/>
        <v>1.3917838518500001</v>
      </c>
      <c r="J220" s="66">
        <f t="shared" si="13"/>
        <v>1.8820767231666666</v>
      </c>
      <c r="K220" s="66">
        <f t="shared" si="14"/>
        <v>1.2741416309</v>
      </c>
      <c r="L220" s="66">
        <f t="shared" si="15"/>
        <v>3.1088082901999998</v>
      </c>
    </row>
    <row r="221" spans="1:12">
      <c r="A221" s="65" t="s">
        <v>376</v>
      </c>
      <c r="B221" s="65" t="s">
        <v>377</v>
      </c>
      <c r="C221" s="66"/>
      <c r="D221" s="66"/>
      <c r="E221" s="66"/>
      <c r="F221" s="66">
        <v>0</v>
      </c>
      <c r="G221" s="66">
        <v>0</v>
      </c>
      <c r="H221" s="66">
        <v>0</v>
      </c>
      <c r="I221" s="66">
        <f t="shared" si="12"/>
        <v>0</v>
      </c>
      <c r="J221" s="66">
        <f t="shared" si="13"/>
        <v>0</v>
      </c>
      <c r="K221" s="66">
        <f t="shared" si="14"/>
        <v>0</v>
      </c>
      <c r="L221" s="66">
        <f t="shared" si="15"/>
        <v>0</v>
      </c>
    </row>
    <row r="222" spans="1:12">
      <c r="A222" s="65" t="s">
        <v>378</v>
      </c>
      <c r="B222" s="65" t="s">
        <v>379</v>
      </c>
      <c r="C222" s="66">
        <v>0</v>
      </c>
      <c r="D222" s="66"/>
      <c r="E222" s="66"/>
      <c r="F222" s="66"/>
      <c r="G222" s="66"/>
      <c r="H222" s="66"/>
      <c r="I222" s="66">
        <f t="shared" si="12"/>
        <v>0</v>
      </c>
      <c r="J222" s="66">
        <f t="shared" si="13"/>
        <v>0</v>
      </c>
      <c r="K222" s="66">
        <f t="shared" si="14"/>
        <v>0</v>
      </c>
      <c r="L222" s="66">
        <f t="shared" si="15"/>
        <v>0</v>
      </c>
    </row>
    <row r="223" spans="1:12">
      <c r="A223" s="65" t="s">
        <v>380</v>
      </c>
      <c r="B223" s="65" t="s">
        <v>379</v>
      </c>
      <c r="C223" s="66">
        <v>0</v>
      </c>
      <c r="D223" s="66">
        <v>0</v>
      </c>
      <c r="E223" s="66">
        <v>0</v>
      </c>
      <c r="F223" s="66"/>
      <c r="G223" s="66">
        <v>0</v>
      </c>
      <c r="H223" s="66">
        <v>0</v>
      </c>
      <c r="I223" s="66">
        <f t="shared" si="12"/>
        <v>0</v>
      </c>
      <c r="J223" s="66">
        <f t="shared" si="13"/>
        <v>0</v>
      </c>
      <c r="K223" s="66">
        <f t="shared" si="14"/>
        <v>0</v>
      </c>
      <c r="L223" s="66">
        <f t="shared" si="15"/>
        <v>0</v>
      </c>
    </row>
    <row r="224" spans="1:12">
      <c r="A224" s="65" t="s">
        <v>381</v>
      </c>
      <c r="B224" s="65" t="s">
        <v>382</v>
      </c>
      <c r="C224" s="66">
        <v>0</v>
      </c>
      <c r="D224" s="66">
        <v>0</v>
      </c>
      <c r="E224" s="66">
        <v>1.9092937549</v>
      </c>
      <c r="F224" s="66">
        <v>4.7844543416</v>
      </c>
      <c r="G224" s="66">
        <v>4.8394948549999999</v>
      </c>
      <c r="H224" s="66">
        <v>7.3567999999999998</v>
      </c>
      <c r="I224" s="66">
        <f t="shared" si="12"/>
        <v>3.3468740482500001</v>
      </c>
      <c r="J224" s="66">
        <f t="shared" si="13"/>
        <v>3.1483404919166667</v>
      </c>
      <c r="K224" s="66">
        <f t="shared" si="14"/>
        <v>0</v>
      </c>
      <c r="L224" s="66">
        <f t="shared" si="15"/>
        <v>7.3567999999999998</v>
      </c>
    </row>
    <row r="225" spans="1:12">
      <c r="A225" s="65" t="s">
        <v>383</v>
      </c>
      <c r="B225" s="65" t="s">
        <v>384</v>
      </c>
      <c r="C225" s="66"/>
      <c r="D225" s="66">
        <v>0</v>
      </c>
      <c r="E225" s="66">
        <v>2.7128561638000002</v>
      </c>
      <c r="F225" s="66">
        <v>0</v>
      </c>
      <c r="G225" s="66">
        <v>13.059488008000001</v>
      </c>
      <c r="H225" s="66">
        <v>8.8202092879999991</v>
      </c>
      <c r="I225" s="66">
        <f t="shared" si="12"/>
        <v>2.7128561638000002</v>
      </c>
      <c r="J225" s="66">
        <f t="shared" si="13"/>
        <v>4.9185106919599999</v>
      </c>
      <c r="K225" s="66">
        <f t="shared" si="14"/>
        <v>0</v>
      </c>
      <c r="L225" s="66">
        <f t="shared" si="15"/>
        <v>13.059488008000001</v>
      </c>
    </row>
    <row r="226" spans="1:12">
      <c r="A226" s="65" t="s">
        <v>385</v>
      </c>
      <c r="B226" s="65" t="s">
        <v>384</v>
      </c>
      <c r="C226" s="66">
        <v>1.0599535963</v>
      </c>
      <c r="D226" s="66">
        <v>0</v>
      </c>
      <c r="E226" s="66">
        <v>9.7236203652000004</v>
      </c>
      <c r="F226" s="66">
        <v>0</v>
      </c>
      <c r="G226" s="66">
        <v>20.268319941000001</v>
      </c>
      <c r="H226" s="66">
        <v>9.6921489434999994</v>
      </c>
      <c r="I226" s="66">
        <f t="shared" si="12"/>
        <v>5.3760512698999996</v>
      </c>
      <c r="J226" s="66">
        <f t="shared" si="13"/>
        <v>6.7906738076666668</v>
      </c>
      <c r="K226" s="66">
        <f t="shared" si="14"/>
        <v>0</v>
      </c>
      <c r="L226" s="66">
        <f t="shared" si="15"/>
        <v>20.268319941000001</v>
      </c>
    </row>
    <row r="227" spans="1:12">
      <c r="A227" s="65" t="s">
        <v>386</v>
      </c>
      <c r="B227" s="65" t="s">
        <v>387</v>
      </c>
      <c r="C227" s="66"/>
      <c r="D227" s="66"/>
      <c r="E227" s="66"/>
      <c r="F227" s="66"/>
      <c r="G227" s="66"/>
      <c r="H227" s="66"/>
      <c r="I227" s="66" t="str">
        <f t="shared" si="12"/>
        <v/>
      </c>
      <c r="J227" s="66" t="str">
        <f t="shared" si="13"/>
        <v/>
      </c>
      <c r="K227" s="66">
        <f t="shared" si="14"/>
        <v>0</v>
      </c>
      <c r="L227" s="66">
        <f t="shared" si="15"/>
        <v>0</v>
      </c>
    </row>
    <row r="228" spans="1:12">
      <c r="A228" s="65" t="s">
        <v>388</v>
      </c>
      <c r="B228" s="65" t="s">
        <v>389</v>
      </c>
      <c r="C228" s="66">
        <v>0</v>
      </c>
      <c r="D228" s="66">
        <v>0.91488650386000003</v>
      </c>
      <c r="E228" s="66">
        <v>6.9117771215000001</v>
      </c>
      <c r="F228" s="66">
        <v>2.2763505310999999</v>
      </c>
      <c r="G228" s="66">
        <v>10.993120742</v>
      </c>
      <c r="H228" s="66">
        <v>11.163745676</v>
      </c>
      <c r="I228" s="66">
        <f t="shared" si="12"/>
        <v>4.5940638262999993</v>
      </c>
      <c r="J228" s="66">
        <f t="shared" si="13"/>
        <v>5.3766467624100001</v>
      </c>
      <c r="K228" s="66">
        <f t="shared" si="14"/>
        <v>0</v>
      </c>
      <c r="L228" s="66">
        <f t="shared" si="15"/>
        <v>11.163745676</v>
      </c>
    </row>
    <row r="229" spans="1:12">
      <c r="A229" s="65" t="s">
        <v>390</v>
      </c>
      <c r="B229" s="65" t="s">
        <v>391</v>
      </c>
      <c r="C229" s="66">
        <v>0.56114266987000005</v>
      </c>
      <c r="D229" s="66">
        <v>0.56663541618000002</v>
      </c>
      <c r="E229" s="66">
        <v>0.98824040092999998</v>
      </c>
      <c r="F229" s="66">
        <v>3.8048884055999999</v>
      </c>
      <c r="G229" s="66">
        <v>1.5256438731999999</v>
      </c>
      <c r="H229" s="66">
        <v>2.1129389198999999</v>
      </c>
      <c r="I229" s="66">
        <f t="shared" si="12"/>
        <v>1.256942137065</v>
      </c>
      <c r="J229" s="66">
        <f t="shared" si="13"/>
        <v>1.5932482809466666</v>
      </c>
      <c r="K229" s="66">
        <f t="shared" si="14"/>
        <v>0.56114266987000005</v>
      </c>
      <c r="L229" s="66">
        <f t="shared" si="15"/>
        <v>3.8048884055999999</v>
      </c>
    </row>
    <row r="230" spans="1:12">
      <c r="A230" s="65" t="s">
        <v>392</v>
      </c>
      <c r="B230" s="65" t="s">
        <v>393</v>
      </c>
      <c r="C230" s="66">
        <v>5.0418623915999996</v>
      </c>
      <c r="D230" s="66">
        <v>2.5371876103000002</v>
      </c>
      <c r="E230" s="66">
        <v>2.4379623792</v>
      </c>
      <c r="F230" s="66">
        <v>8.6831782042000007</v>
      </c>
      <c r="G230" s="66">
        <v>4.1520459990000003</v>
      </c>
      <c r="H230" s="66">
        <v>4.2952199990000004</v>
      </c>
      <c r="I230" s="66">
        <f t="shared" si="12"/>
        <v>4.2236329990000003</v>
      </c>
      <c r="J230" s="66">
        <f t="shared" si="13"/>
        <v>4.5245760972166673</v>
      </c>
      <c r="K230" s="66">
        <f t="shared" si="14"/>
        <v>2.4379623792</v>
      </c>
      <c r="L230" s="66">
        <f t="shared" si="15"/>
        <v>8.6831782042000007</v>
      </c>
    </row>
    <row r="231" spans="1:12">
      <c r="A231" s="65" t="s">
        <v>394</v>
      </c>
      <c r="B231" s="65" t="s">
        <v>393</v>
      </c>
      <c r="C231" s="66">
        <v>6.5955942637999998</v>
      </c>
      <c r="D231" s="66">
        <v>4.6392911303000002</v>
      </c>
      <c r="E231" s="66">
        <v>4.3918223090000001</v>
      </c>
      <c r="F231" s="66">
        <v>11.151890073000001</v>
      </c>
      <c r="G231" s="66">
        <v>5.1250240496000004</v>
      </c>
      <c r="H231" s="66">
        <v>5.5226730337000003</v>
      </c>
      <c r="I231" s="66">
        <f t="shared" si="12"/>
        <v>5.3238485416500003</v>
      </c>
      <c r="J231" s="66">
        <f t="shared" si="13"/>
        <v>6.2377158099000001</v>
      </c>
      <c r="K231" s="66">
        <f t="shared" si="14"/>
        <v>4.3918223090000001</v>
      </c>
      <c r="L231" s="66">
        <f t="shared" si="15"/>
        <v>11.151890073000001</v>
      </c>
    </row>
    <row r="232" spans="1:12">
      <c r="A232" s="65" t="s">
        <v>395</v>
      </c>
      <c r="B232" s="65" t="s">
        <v>396</v>
      </c>
      <c r="C232" s="66">
        <v>0</v>
      </c>
      <c r="D232" s="66">
        <v>0</v>
      </c>
      <c r="E232" s="66">
        <v>0</v>
      </c>
      <c r="F232" s="66">
        <v>0</v>
      </c>
      <c r="G232" s="66">
        <v>0</v>
      </c>
      <c r="H232" s="66">
        <v>0</v>
      </c>
      <c r="I232" s="66">
        <f t="shared" si="12"/>
        <v>0</v>
      </c>
      <c r="J232" s="66">
        <f t="shared" si="13"/>
        <v>0</v>
      </c>
      <c r="K232" s="66">
        <f t="shared" si="14"/>
        <v>0</v>
      </c>
      <c r="L232" s="66">
        <f t="shared" si="15"/>
        <v>0</v>
      </c>
    </row>
    <row r="233" spans="1:12">
      <c r="A233" s="65" t="s">
        <v>397</v>
      </c>
      <c r="B233" s="65" t="s">
        <v>398</v>
      </c>
      <c r="C233" s="66">
        <v>0</v>
      </c>
      <c r="D233" s="66">
        <v>0</v>
      </c>
      <c r="E233" s="66">
        <v>0</v>
      </c>
      <c r="F233" s="66">
        <v>0</v>
      </c>
      <c r="G233" s="66">
        <v>0</v>
      </c>
      <c r="H233" s="66"/>
      <c r="I233" s="66">
        <f t="shared" si="12"/>
        <v>0</v>
      </c>
      <c r="J233" s="66">
        <f t="shared" si="13"/>
        <v>0</v>
      </c>
      <c r="K233" s="66">
        <f t="shared" si="14"/>
        <v>0</v>
      </c>
      <c r="L233" s="66">
        <f t="shared" si="15"/>
        <v>0</v>
      </c>
    </row>
    <row r="234" spans="1:12">
      <c r="A234" s="65" t="s">
        <v>399</v>
      </c>
      <c r="B234" s="65" t="s">
        <v>400</v>
      </c>
      <c r="C234" s="66"/>
      <c r="D234" s="66"/>
      <c r="E234" s="66"/>
      <c r="F234" s="66"/>
      <c r="G234" s="66"/>
      <c r="H234" s="66"/>
      <c r="I234" s="66" t="str">
        <f t="shared" si="12"/>
        <v/>
      </c>
      <c r="J234" s="66" t="str">
        <f t="shared" si="13"/>
        <v/>
      </c>
      <c r="K234" s="66">
        <f t="shared" si="14"/>
        <v>0</v>
      </c>
      <c r="L234" s="66">
        <f t="shared" si="15"/>
        <v>0</v>
      </c>
    </row>
    <row r="235" spans="1:12">
      <c r="A235" s="65" t="s">
        <v>401</v>
      </c>
      <c r="B235" s="65" t="s">
        <v>400</v>
      </c>
      <c r="C235" s="66"/>
      <c r="D235" s="66"/>
      <c r="E235" s="66"/>
      <c r="F235" s="66"/>
      <c r="G235" s="66"/>
      <c r="H235" s="66"/>
      <c r="I235" s="66" t="str">
        <f t="shared" si="12"/>
        <v/>
      </c>
      <c r="J235" s="66" t="str">
        <f t="shared" si="13"/>
        <v/>
      </c>
      <c r="K235" s="66">
        <f t="shared" si="14"/>
        <v>0</v>
      </c>
      <c r="L235" s="66">
        <f t="shared" si="15"/>
        <v>0</v>
      </c>
    </row>
    <row r="236" spans="1:12">
      <c r="A236" s="65" t="s">
        <v>402</v>
      </c>
      <c r="B236" s="65" t="s">
        <v>403</v>
      </c>
      <c r="C236" s="66"/>
      <c r="D236" s="66"/>
      <c r="E236" s="66"/>
      <c r="F236" s="66">
        <v>1.2766351667</v>
      </c>
      <c r="G236" s="66">
        <v>3.9696607180000001</v>
      </c>
      <c r="H236" s="66">
        <v>3.7160596501000001</v>
      </c>
      <c r="I236" s="66">
        <f t="shared" si="12"/>
        <v>3.7160596501000001</v>
      </c>
      <c r="J236" s="66">
        <f t="shared" si="13"/>
        <v>2.9874518449333336</v>
      </c>
      <c r="K236" s="66">
        <f t="shared" si="14"/>
        <v>1.2766351667</v>
      </c>
      <c r="L236" s="66">
        <f t="shared" si="15"/>
        <v>3.9696607180000001</v>
      </c>
    </row>
    <row r="237" spans="1:12">
      <c r="A237" s="65" t="s">
        <v>404</v>
      </c>
      <c r="B237" s="65" t="s">
        <v>405</v>
      </c>
      <c r="C237" s="66">
        <v>5.1297371144000001</v>
      </c>
      <c r="D237" s="66">
        <v>2.4132434791000001</v>
      </c>
      <c r="E237" s="66">
        <v>3.5442842859999999</v>
      </c>
      <c r="F237" s="66">
        <v>5.5825028839000002</v>
      </c>
      <c r="G237" s="66">
        <v>2.9549579649000002</v>
      </c>
      <c r="H237" s="66">
        <v>4.1885979717000001</v>
      </c>
      <c r="I237" s="66">
        <f t="shared" si="12"/>
        <v>3.86644112885</v>
      </c>
      <c r="J237" s="66">
        <f t="shared" si="13"/>
        <v>3.9688872833333342</v>
      </c>
      <c r="K237" s="66">
        <f t="shared" si="14"/>
        <v>2.4132434791000001</v>
      </c>
      <c r="L237" s="66">
        <f t="shared" si="15"/>
        <v>5.5825028839000002</v>
      </c>
    </row>
    <row r="238" spans="1:12">
      <c r="A238" s="65" t="s">
        <v>406</v>
      </c>
      <c r="B238" s="65" t="s">
        <v>407</v>
      </c>
      <c r="C238" s="66">
        <v>6.4921452174000001</v>
      </c>
      <c r="D238" s="66">
        <v>3.0661403509</v>
      </c>
      <c r="E238" s="66">
        <v>2.9656847825999999</v>
      </c>
      <c r="F238" s="66">
        <v>2.5228348886999998</v>
      </c>
      <c r="G238" s="66">
        <v>4.9274713840000004</v>
      </c>
      <c r="H238" s="66">
        <v>5.2266004414999996</v>
      </c>
      <c r="I238" s="66">
        <f t="shared" si="12"/>
        <v>3.99680586745</v>
      </c>
      <c r="J238" s="66">
        <f t="shared" si="13"/>
        <v>4.2001461775166673</v>
      </c>
      <c r="K238" s="66">
        <f t="shared" si="14"/>
        <v>2.5228348886999998</v>
      </c>
      <c r="L238" s="66">
        <f t="shared" si="15"/>
        <v>6.4921452174000001</v>
      </c>
    </row>
    <row r="239" spans="1:12">
      <c r="A239" s="65" t="s">
        <v>408</v>
      </c>
      <c r="B239" s="65" t="s">
        <v>409</v>
      </c>
      <c r="C239" s="66">
        <v>0</v>
      </c>
      <c r="D239" s="66">
        <v>0</v>
      </c>
      <c r="E239" s="66">
        <v>0</v>
      </c>
      <c r="F239" s="66">
        <v>0</v>
      </c>
      <c r="G239" s="66"/>
      <c r="H239" s="66">
        <v>0</v>
      </c>
      <c r="I239" s="66">
        <f t="shared" si="12"/>
        <v>0</v>
      </c>
      <c r="J239" s="66">
        <f t="shared" si="13"/>
        <v>0</v>
      </c>
      <c r="K239" s="66">
        <f t="shared" si="14"/>
        <v>0</v>
      </c>
      <c r="L239" s="66">
        <f t="shared" si="15"/>
        <v>0</v>
      </c>
    </row>
    <row r="240" spans="1:12">
      <c r="A240" s="65" t="s">
        <v>410</v>
      </c>
      <c r="B240" s="65" t="s">
        <v>411</v>
      </c>
      <c r="C240" s="66"/>
      <c r="D240" s="66"/>
      <c r="E240" s="66"/>
      <c r="F240" s="66"/>
      <c r="G240" s="66"/>
      <c r="H240" s="66"/>
      <c r="I240" s="66" t="str">
        <f t="shared" si="12"/>
        <v/>
      </c>
      <c r="J240" s="66" t="str">
        <f t="shared" si="13"/>
        <v/>
      </c>
      <c r="K240" s="66">
        <f t="shared" si="14"/>
        <v>0</v>
      </c>
      <c r="L240" s="66">
        <f t="shared" si="15"/>
        <v>0</v>
      </c>
    </row>
    <row r="241" spans="1:12">
      <c r="A241" s="65" t="s">
        <v>412</v>
      </c>
      <c r="B241" s="65" t="s">
        <v>411</v>
      </c>
      <c r="C241" s="66"/>
      <c r="D241" s="66"/>
      <c r="E241" s="66"/>
      <c r="F241" s="66"/>
      <c r="G241" s="66"/>
      <c r="H241" s="66"/>
      <c r="I241" s="66" t="str">
        <f t="shared" si="12"/>
        <v/>
      </c>
      <c r="J241" s="66" t="str">
        <f t="shared" si="13"/>
        <v/>
      </c>
      <c r="K241" s="66">
        <f t="shared" si="14"/>
        <v>0</v>
      </c>
      <c r="L241" s="66">
        <f t="shared" si="15"/>
        <v>0</v>
      </c>
    </row>
    <row r="242" spans="1:12">
      <c r="A242" s="65" t="s">
        <v>413</v>
      </c>
      <c r="B242" s="65" t="s">
        <v>411</v>
      </c>
      <c r="C242" s="66"/>
      <c r="D242" s="66"/>
      <c r="E242" s="66"/>
      <c r="F242" s="66"/>
      <c r="G242" s="66"/>
      <c r="H242" s="66"/>
      <c r="I242" s="66" t="str">
        <f t="shared" si="12"/>
        <v/>
      </c>
      <c r="J242" s="66" t="str">
        <f t="shared" si="13"/>
        <v/>
      </c>
      <c r="K242" s="66">
        <f t="shared" si="14"/>
        <v>0</v>
      </c>
      <c r="L242" s="66">
        <f t="shared" si="15"/>
        <v>0</v>
      </c>
    </row>
    <row r="243" spans="1:12">
      <c r="A243" s="65" t="s">
        <v>414</v>
      </c>
      <c r="B243" s="65" t="s">
        <v>415</v>
      </c>
      <c r="C243" s="66">
        <v>0</v>
      </c>
      <c r="D243" s="66">
        <v>0</v>
      </c>
      <c r="E243" s="66">
        <v>0</v>
      </c>
      <c r="F243" s="66">
        <v>0</v>
      </c>
      <c r="G243" s="66">
        <v>0</v>
      </c>
      <c r="H243" s="66">
        <v>0</v>
      </c>
      <c r="I243" s="66">
        <f t="shared" si="12"/>
        <v>0</v>
      </c>
      <c r="J243" s="66">
        <f t="shared" si="13"/>
        <v>0</v>
      </c>
      <c r="K243" s="66">
        <f t="shared" si="14"/>
        <v>0</v>
      </c>
      <c r="L243" s="66">
        <f t="shared" si="15"/>
        <v>0</v>
      </c>
    </row>
    <row r="244" spans="1:12">
      <c r="A244" s="65" t="s">
        <v>416</v>
      </c>
      <c r="B244" s="65" t="s">
        <v>417</v>
      </c>
      <c r="C244" s="66"/>
      <c r="D244" s="66"/>
      <c r="E244" s="66"/>
      <c r="F244" s="66">
        <v>0</v>
      </c>
      <c r="G244" s="66">
        <v>0</v>
      </c>
      <c r="H244" s="66">
        <v>0</v>
      </c>
      <c r="I244" s="66">
        <f t="shared" si="12"/>
        <v>0</v>
      </c>
      <c r="J244" s="66">
        <f t="shared" si="13"/>
        <v>0</v>
      </c>
      <c r="K244" s="66">
        <f t="shared" si="14"/>
        <v>0</v>
      </c>
      <c r="L244" s="66">
        <f t="shared" si="15"/>
        <v>0</v>
      </c>
    </row>
    <row r="245" spans="1:12">
      <c r="A245" s="65" t="s">
        <v>418</v>
      </c>
      <c r="B245" s="65" t="s">
        <v>419</v>
      </c>
      <c r="C245" s="66">
        <v>12.477157420999999</v>
      </c>
      <c r="D245" s="66">
        <v>4.0142640370000002</v>
      </c>
      <c r="E245" s="66">
        <v>7.0164742959000002</v>
      </c>
      <c r="F245" s="66">
        <v>4.1852121187</v>
      </c>
      <c r="G245" s="66">
        <v>12.196012208000001</v>
      </c>
      <c r="H245" s="66">
        <v>8.6977060686000005</v>
      </c>
      <c r="I245" s="66">
        <f t="shared" si="12"/>
        <v>7.8570901822500003</v>
      </c>
      <c r="J245" s="66">
        <f t="shared" si="13"/>
        <v>8.0978043581999994</v>
      </c>
      <c r="K245" s="66">
        <f t="shared" si="14"/>
        <v>4.0142640370000002</v>
      </c>
      <c r="L245" s="66">
        <f t="shared" si="15"/>
        <v>12.477157420999999</v>
      </c>
    </row>
    <row r="246" spans="1:12">
      <c r="A246" s="65" t="s">
        <v>420</v>
      </c>
      <c r="B246" s="65" t="s">
        <v>419</v>
      </c>
      <c r="C246" s="66">
        <v>10.629295313</v>
      </c>
      <c r="D246" s="66">
        <v>3.9694921528</v>
      </c>
      <c r="E246" s="66">
        <v>6.7182420703999997</v>
      </c>
      <c r="F246" s="66">
        <v>4.0461265195999996</v>
      </c>
      <c r="G246" s="66">
        <v>11.268300705</v>
      </c>
      <c r="H246" s="66">
        <v>7.9114334399999997</v>
      </c>
      <c r="I246" s="66">
        <f t="shared" si="12"/>
        <v>7.3148377551999992</v>
      </c>
      <c r="J246" s="66">
        <f t="shared" si="13"/>
        <v>7.423815033466667</v>
      </c>
      <c r="K246" s="66">
        <f t="shared" si="14"/>
        <v>3.9694921528</v>
      </c>
      <c r="L246" s="66">
        <f t="shared" si="15"/>
        <v>11.268300705</v>
      </c>
    </row>
    <row r="247" spans="1:12">
      <c r="A247" s="65" t="s">
        <v>421</v>
      </c>
      <c r="B247" s="65" t="s">
        <v>422</v>
      </c>
      <c r="C247" s="66">
        <v>0</v>
      </c>
      <c r="D247" s="66">
        <v>0</v>
      </c>
      <c r="E247" s="66">
        <v>0</v>
      </c>
      <c r="F247" s="66">
        <v>0</v>
      </c>
      <c r="G247" s="66">
        <v>0</v>
      </c>
      <c r="H247" s="66">
        <v>0</v>
      </c>
      <c r="I247" s="66">
        <f t="shared" si="12"/>
        <v>0</v>
      </c>
      <c r="J247" s="66">
        <f t="shared" si="13"/>
        <v>0</v>
      </c>
      <c r="K247" s="66">
        <f t="shared" si="14"/>
        <v>0</v>
      </c>
      <c r="L247" s="66">
        <f t="shared" si="15"/>
        <v>0</v>
      </c>
    </row>
    <row r="248" spans="1:12">
      <c r="A248" s="65" t="s">
        <v>423</v>
      </c>
      <c r="B248" s="65" t="s">
        <v>424</v>
      </c>
      <c r="C248" s="66">
        <v>2.2875816993</v>
      </c>
      <c r="D248" s="66">
        <v>1.870251315</v>
      </c>
      <c r="E248" s="66">
        <v>15.138067060999999</v>
      </c>
      <c r="F248" s="66">
        <v>16.154873164000001</v>
      </c>
      <c r="G248" s="66">
        <v>6.8563851489000003</v>
      </c>
      <c r="H248" s="66">
        <v>6.9810448450999996</v>
      </c>
      <c r="I248" s="66">
        <f t="shared" si="12"/>
        <v>6.9187149970000004</v>
      </c>
      <c r="J248" s="66">
        <f t="shared" si="13"/>
        <v>8.2147005388833332</v>
      </c>
      <c r="K248" s="66">
        <f t="shared" si="14"/>
        <v>1.870251315</v>
      </c>
      <c r="L248" s="66">
        <f t="shared" si="15"/>
        <v>16.154873164000001</v>
      </c>
    </row>
    <row r="249" spans="1:12">
      <c r="A249" s="65" t="s">
        <v>425</v>
      </c>
      <c r="B249" s="65" t="s">
        <v>424</v>
      </c>
      <c r="C249" s="66">
        <v>1.8893387314000001</v>
      </c>
      <c r="D249" s="66">
        <v>1.6</v>
      </c>
      <c r="E249" s="66">
        <v>12.556237218</v>
      </c>
      <c r="F249" s="66">
        <v>13.316214233</v>
      </c>
      <c r="G249" s="66">
        <v>5.7218249915000001</v>
      </c>
      <c r="H249" s="66">
        <v>6.1407076047000002</v>
      </c>
      <c r="I249" s="66">
        <f t="shared" si="12"/>
        <v>5.9312662981000006</v>
      </c>
      <c r="J249" s="66">
        <f t="shared" si="13"/>
        <v>6.8707204630999996</v>
      </c>
      <c r="K249" s="66">
        <f t="shared" si="14"/>
        <v>1.6</v>
      </c>
      <c r="L249" s="66">
        <f t="shared" si="15"/>
        <v>13.316214233</v>
      </c>
    </row>
    <row r="250" spans="1:12">
      <c r="A250" s="65" t="s">
        <v>426</v>
      </c>
      <c r="B250" s="65" t="s">
        <v>427</v>
      </c>
      <c r="C250" s="66"/>
      <c r="D250" s="66"/>
      <c r="E250" s="66"/>
      <c r="F250" s="66">
        <v>0</v>
      </c>
      <c r="G250" s="66">
        <v>2.1750453524000002</v>
      </c>
      <c r="H250" s="66">
        <v>2.1823749070999998</v>
      </c>
      <c r="I250" s="66">
        <f t="shared" si="12"/>
        <v>2.1750453524000002</v>
      </c>
      <c r="J250" s="66">
        <f t="shared" si="13"/>
        <v>1.4524734198333331</v>
      </c>
      <c r="K250" s="66">
        <f t="shared" si="14"/>
        <v>0</v>
      </c>
      <c r="L250" s="66">
        <f t="shared" si="15"/>
        <v>2.1823749070999998</v>
      </c>
    </row>
    <row r="251" spans="1:12">
      <c r="A251" s="65" t="s">
        <v>428</v>
      </c>
      <c r="B251" s="65" t="s">
        <v>429</v>
      </c>
      <c r="C251" s="66"/>
      <c r="D251" s="66"/>
      <c r="E251" s="66">
        <v>0</v>
      </c>
      <c r="F251" s="66">
        <v>0</v>
      </c>
      <c r="G251" s="66">
        <v>0</v>
      </c>
      <c r="H251" s="66">
        <v>0</v>
      </c>
      <c r="I251" s="66">
        <f t="shared" si="12"/>
        <v>0</v>
      </c>
      <c r="J251" s="66">
        <f t="shared" si="13"/>
        <v>0</v>
      </c>
      <c r="K251" s="66">
        <f t="shared" si="14"/>
        <v>0</v>
      </c>
      <c r="L251" s="66">
        <f t="shared" si="15"/>
        <v>0</v>
      </c>
    </row>
    <row r="252" spans="1:12">
      <c r="A252" s="65" t="s">
        <v>430</v>
      </c>
      <c r="B252" s="65" t="s">
        <v>431</v>
      </c>
      <c r="C252" s="66">
        <v>2.0325203252000001</v>
      </c>
      <c r="D252" s="66">
        <v>2.0809248555000002</v>
      </c>
      <c r="E252" s="66">
        <v>23.577235772000002</v>
      </c>
      <c r="F252" s="66">
        <v>11.759172154</v>
      </c>
      <c r="G252" s="66">
        <v>13.173156585999999</v>
      </c>
      <c r="H252" s="66">
        <v>14.259259259</v>
      </c>
      <c r="I252" s="66">
        <f t="shared" si="12"/>
        <v>12.46616437</v>
      </c>
      <c r="J252" s="66">
        <f t="shared" si="13"/>
        <v>11.147044825283333</v>
      </c>
      <c r="K252" s="66">
        <f t="shared" si="14"/>
        <v>2.0325203252000001</v>
      </c>
      <c r="L252" s="66">
        <f t="shared" si="15"/>
        <v>23.577235772000002</v>
      </c>
    </row>
    <row r="253" spans="1:12">
      <c r="A253" s="65" t="s">
        <v>432</v>
      </c>
      <c r="B253" s="65" t="s">
        <v>431</v>
      </c>
      <c r="C253" s="66">
        <v>2.1613832852999999</v>
      </c>
      <c r="D253" s="66">
        <v>1.9396551724</v>
      </c>
      <c r="E253" s="66">
        <v>20.603907637999999</v>
      </c>
      <c r="F253" s="66">
        <v>10.984182776000001</v>
      </c>
      <c r="G253" s="66">
        <v>12.259059367000001</v>
      </c>
      <c r="H253" s="66">
        <v>13.333333333000001</v>
      </c>
      <c r="I253" s="66">
        <f t="shared" si="12"/>
        <v>11.621621071500002</v>
      </c>
      <c r="J253" s="66">
        <f t="shared" si="13"/>
        <v>10.213586928616666</v>
      </c>
      <c r="K253" s="66">
        <f t="shared" si="14"/>
        <v>1.9396551724</v>
      </c>
      <c r="L253" s="66">
        <f t="shared" si="15"/>
        <v>20.603907637999999</v>
      </c>
    </row>
    <row r="254" spans="1:12">
      <c r="A254" s="65" t="s">
        <v>433</v>
      </c>
      <c r="B254" s="65" t="s">
        <v>434</v>
      </c>
      <c r="C254" s="66"/>
      <c r="D254" s="66"/>
      <c r="E254" s="66"/>
      <c r="F254" s="66"/>
      <c r="G254" s="66"/>
      <c r="H254" s="66"/>
      <c r="I254" s="66" t="str">
        <f t="shared" si="12"/>
        <v/>
      </c>
      <c r="J254" s="66" t="str">
        <f t="shared" si="13"/>
        <v/>
      </c>
      <c r="K254" s="66">
        <f t="shared" si="14"/>
        <v>0</v>
      </c>
      <c r="L254" s="66">
        <f t="shared" si="15"/>
        <v>0</v>
      </c>
    </row>
    <row r="255" spans="1:12">
      <c r="A255" s="65" t="s">
        <v>435</v>
      </c>
      <c r="B255" s="65" t="s">
        <v>434</v>
      </c>
      <c r="C255" s="66">
        <v>0</v>
      </c>
      <c r="D255" s="66">
        <v>0</v>
      </c>
      <c r="E255" s="66">
        <v>0</v>
      </c>
      <c r="F255" s="66">
        <v>0</v>
      </c>
      <c r="G255" s="66">
        <v>0</v>
      </c>
      <c r="H255" s="66">
        <v>0</v>
      </c>
      <c r="I255" s="66">
        <f t="shared" si="12"/>
        <v>0</v>
      </c>
      <c r="J255" s="66">
        <f t="shared" si="13"/>
        <v>0</v>
      </c>
      <c r="K255" s="66">
        <f t="shared" si="14"/>
        <v>0</v>
      </c>
      <c r="L255" s="66">
        <f t="shared" si="15"/>
        <v>0</v>
      </c>
    </row>
    <row r="256" spans="1:12">
      <c r="A256" s="65" t="s">
        <v>436</v>
      </c>
      <c r="B256" s="65" t="s">
        <v>437</v>
      </c>
      <c r="C256" s="66"/>
      <c r="D256" s="66"/>
      <c r="E256" s="66">
        <v>1.8445160618000001</v>
      </c>
      <c r="F256" s="66"/>
      <c r="G256" s="66">
        <v>0</v>
      </c>
      <c r="H256" s="66">
        <v>0</v>
      </c>
      <c r="I256" s="66">
        <f t="shared" si="12"/>
        <v>0</v>
      </c>
      <c r="J256" s="66">
        <f t="shared" si="13"/>
        <v>0.61483868726666668</v>
      </c>
      <c r="K256" s="66">
        <f t="shared" si="14"/>
        <v>0</v>
      </c>
      <c r="L256" s="66">
        <f t="shared" si="15"/>
        <v>1.8445160618000001</v>
      </c>
    </row>
    <row r="257" spans="1:12">
      <c r="A257" s="65" t="s">
        <v>438</v>
      </c>
      <c r="B257" s="65" t="s">
        <v>439</v>
      </c>
      <c r="C257" s="66">
        <v>0</v>
      </c>
      <c r="D257" s="66">
        <v>0</v>
      </c>
      <c r="E257" s="66">
        <v>0</v>
      </c>
      <c r="F257" s="66">
        <v>0</v>
      </c>
      <c r="G257" s="66">
        <v>0</v>
      </c>
      <c r="H257" s="66">
        <v>0</v>
      </c>
      <c r="I257" s="66">
        <f t="shared" si="12"/>
        <v>0</v>
      </c>
      <c r="J257" s="66">
        <f t="shared" si="13"/>
        <v>0</v>
      </c>
      <c r="K257" s="66">
        <f t="shared" si="14"/>
        <v>0</v>
      </c>
      <c r="L257" s="66">
        <f t="shared" si="15"/>
        <v>0</v>
      </c>
    </row>
    <row r="258" spans="1:12">
      <c r="A258" s="65" t="s">
        <v>440</v>
      </c>
      <c r="B258" s="65" t="s">
        <v>441</v>
      </c>
      <c r="C258" s="66"/>
      <c r="D258" s="66"/>
      <c r="E258" s="66"/>
      <c r="F258" s="66"/>
      <c r="G258" s="66"/>
      <c r="H258" s="66"/>
      <c r="I258" s="66" t="str">
        <f t="shared" ref="I258:I321" si="16">IFERROR(MEDIAN(C258:H258),"")</f>
        <v/>
      </c>
      <c r="J258" s="66" t="str">
        <f t="shared" ref="J258:J321" si="17">IFERROR(AVERAGE(C258:H258),"")</f>
        <v/>
      </c>
      <c r="K258" s="66">
        <f t="shared" ref="K258:K321" si="18">IFERROR(MIN(C258:H258),"")</f>
        <v>0</v>
      </c>
      <c r="L258" s="66">
        <f t="shared" ref="L258:L321" si="19">IFERROR(MAX(C258:H258),"")</f>
        <v>0</v>
      </c>
    </row>
    <row r="259" spans="1:12">
      <c r="A259" s="65" t="s">
        <v>442</v>
      </c>
      <c r="B259" s="65" t="s">
        <v>443</v>
      </c>
      <c r="C259" s="66">
        <v>3.9120980732000001</v>
      </c>
      <c r="D259" s="66">
        <v>1.3657035098000001</v>
      </c>
      <c r="E259" s="66">
        <v>10.327769582</v>
      </c>
      <c r="F259" s="66">
        <v>3.5328584855999998</v>
      </c>
      <c r="G259" s="66">
        <v>23.003686997999999</v>
      </c>
      <c r="H259" s="66">
        <v>19.592123249</v>
      </c>
      <c r="I259" s="66">
        <f t="shared" si="16"/>
        <v>7.1199338276000006</v>
      </c>
      <c r="J259" s="66">
        <f t="shared" si="17"/>
        <v>10.289039982933332</v>
      </c>
      <c r="K259" s="66">
        <f t="shared" si="18"/>
        <v>1.3657035098000001</v>
      </c>
      <c r="L259" s="66">
        <f t="shared" si="19"/>
        <v>23.003686997999999</v>
      </c>
    </row>
    <row r="260" spans="1:12">
      <c r="A260" s="65" t="s">
        <v>444</v>
      </c>
      <c r="B260" s="65" t="s">
        <v>445</v>
      </c>
      <c r="C260" s="66">
        <v>46.651278120999997</v>
      </c>
      <c r="D260" s="66">
        <v>0</v>
      </c>
      <c r="E260" s="66">
        <v>0</v>
      </c>
      <c r="F260" s="66">
        <v>0</v>
      </c>
      <c r="G260" s="66">
        <v>0</v>
      </c>
      <c r="H260" s="66">
        <v>0</v>
      </c>
      <c r="I260" s="66">
        <f t="shared" si="16"/>
        <v>0</v>
      </c>
      <c r="J260" s="66">
        <f t="shared" si="17"/>
        <v>7.7752130201666665</v>
      </c>
      <c r="K260" s="66">
        <f t="shared" si="18"/>
        <v>0</v>
      </c>
      <c r="L260" s="66">
        <f t="shared" si="19"/>
        <v>46.651278120999997</v>
      </c>
    </row>
    <row r="261" spans="1:12">
      <c r="A261" s="65" t="s">
        <v>446</v>
      </c>
      <c r="B261" s="65" t="s">
        <v>447</v>
      </c>
      <c r="C261" s="66">
        <v>0.78521343339000005</v>
      </c>
      <c r="D261" s="66">
        <v>3.7217203630000002</v>
      </c>
      <c r="E261" s="66">
        <v>3.1522468142000002</v>
      </c>
      <c r="F261" s="66">
        <v>1.4263959391000001</v>
      </c>
      <c r="G261" s="66">
        <v>0</v>
      </c>
      <c r="H261" s="66">
        <v>0</v>
      </c>
      <c r="I261" s="66">
        <f t="shared" si="16"/>
        <v>1.1058046862449999</v>
      </c>
      <c r="J261" s="66">
        <f t="shared" si="17"/>
        <v>1.514262758281667</v>
      </c>
      <c r="K261" s="66">
        <f t="shared" si="18"/>
        <v>0</v>
      </c>
      <c r="L261" s="66">
        <f t="shared" si="19"/>
        <v>3.7217203630000002</v>
      </c>
    </row>
    <row r="262" spans="1:12">
      <c r="A262" s="65" t="s">
        <v>448</v>
      </c>
      <c r="B262" s="65" t="s">
        <v>449</v>
      </c>
      <c r="C262" s="66">
        <v>0</v>
      </c>
      <c r="D262" s="66">
        <v>0</v>
      </c>
      <c r="E262" s="66">
        <v>0</v>
      </c>
      <c r="F262" s="66">
        <v>0</v>
      </c>
      <c r="G262" s="66">
        <v>0</v>
      </c>
      <c r="H262" s="66">
        <v>0</v>
      </c>
      <c r="I262" s="66">
        <f t="shared" si="16"/>
        <v>0</v>
      </c>
      <c r="J262" s="66">
        <f t="shared" si="17"/>
        <v>0</v>
      </c>
      <c r="K262" s="66">
        <f t="shared" si="18"/>
        <v>0</v>
      </c>
      <c r="L262" s="66">
        <f t="shared" si="19"/>
        <v>0</v>
      </c>
    </row>
    <row r="263" spans="1:12">
      <c r="A263" s="65" t="s">
        <v>450</v>
      </c>
      <c r="B263" s="65" t="s">
        <v>449</v>
      </c>
      <c r="C263" s="66">
        <v>0</v>
      </c>
      <c r="D263" s="66">
        <v>0</v>
      </c>
      <c r="E263" s="66">
        <v>0</v>
      </c>
      <c r="F263" s="66">
        <v>0</v>
      </c>
      <c r="G263" s="66">
        <v>0</v>
      </c>
      <c r="H263" s="66">
        <v>0</v>
      </c>
      <c r="I263" s="66">
        <f t="shared" si="16"/>
        <v>0</v>
      </c>
      <c r="J263" s="66">
        <f t="shared" si="17"/>
        <v>0</v>
      </c>
      <c r="K263" s="66">
        <f t="shared" si="18"/>
        <v>0</v>
      </c>
      <c r="L263" s="66">
        <f t="shared" si="19"/>
        <v>0</v>
      </c>
    </row>
    <row r="264" spans="1:12">
      <c r="A264" s="65" t="s">
        <v>451</v>
      </c>
      <c r="B264" s="65" t="s">
        <v>452</v>
      </c>
      <c r="C264" s="66">
        <v>0.88786690063999996</v>
      </c>
      <c r="D264" s="66">
        <v>0.50901287324</v>
      </c>
      <c r="E264" s="66">
        <v>0.410032273</v>
      </c>
      <c r="F264" s="66">
        <v>0</v>
      </c>
      <c r="G264" s="66">
        <v>0</v>
      </c>
      <c r="H264" s="66">
        <v>0</v>
      </c>
      <c r="I264" s="66">
        <f t="shared" si="16"/>
        <v>0.2050161365</v>
      </c>
      <c r="J264" s="66">
        <f t="shared" si="17"/>
        <v>0.30115200781333334</v>
      </c>
      <c r="K264" s="66">
        <f t="shared" si="18"/>
        <v>0</v>
      </c>
      <c r="L264" s="66">
        <f t="shared" si="19"/>
        <v>0.88786690063999996</v>
      </c>
    </row>
    <row r="265" spans="1:12">
      <c r="A265" s="65" t="s">
        <v>453</v>
      </c>
      <c r="B265" s="65" t="s">
        <v>454</v>
      </c>
      <c r="C265" s="66">
        <v>0</v>
      </c>
      <c r="D265" s="66">
        <v>0</v>
      </c>
      <c r="E265" s="66">
        <v>0.38808830008</v>
      </c>
      <c r="F265" s="66">
        <v>3.8615021004000001</v>
      </c>
      <c r="G265" s="66">
        <v>4.4406423186000001</v>
      </c>
      <c r="H265" s="66">
        <v>4.3137668238</v>
      </c>
      <c r="I265" s="66">
        <f t="shared" si="16"/>
        <v>2.1247952002399999</v>
      </c>
      <c r="J265" s="66">
        <f t="shared" si="17"/>
        <v>2.1673332571466668</v>
      </c>
      <c r="K265" s="66">
        <f t="shared" si="18"/>
        <v>0</v>
      </c>
      <c r="L265" s="66">
        <f t="shared" si="19"/>
        <v>4.4406423186000001</v>
      </c>
    </row>
    <row r="266" spans="1:12">
      <c r="A266" s="65" t="s">
        <v>455</v>
      </c>
      <c r="B266" s="65" t="s">
        <v>456</v>
      </c>
      <c r="C266" s="66"/>
      <c r="D266" s="66"/>
      <c r="E266" s="66"/>
      <c r="F266" s="66">
        <v>0</v>
      </c>
      <c r="G266" s="66">
        <v>0</v>
      </c>
      <c r="H266" s="66">
        <v>0</v>
      </c>
      <c r="I266" s="66">
        <f t="shared" si="16"/>
        <v>0</v>
      </c>
      <c r="J266" s="66">
        <f t="shared" si="17"/>
        <v>0</v>
      </c>
      <c r="K266" s="66">
        <f t="shared" si="18"/>
        <v>0</v>
      </c>
      <c r="L266" s="66">
        <f t="shared" si="19"/>
        <v>0</v>
      </c>
    </row>
    <row r="267" spans="1:12">
      <c r="A267" s="65" t="s">
        <v>457</v>
      </c>
      <c r="B267" s="65" t="s">
        <v>458</v>
      </c>
      <c r="C267" s="66"/>
      <c r="D267" s="66"/>
      <c r="E267" s="66">
        <v>0</v>
      </c>
      <c r="F267" s="66">
        <v>0</v>
      </c>
      <c r="G267" s="66">
        <v>0</v>
      </c>
      <c r="H267" s="66">
        <v>0</v>
      </c>
      <c r="I267" s="66">
        <f t="shared" si="16"/>
        <v>0</v>
      </c>
      <c r="J267" s="66">
        <f t="shared" si="17"/>
        <v>0</v>
      </c>
      <c r="K267" s="66">
        <f t="shared" si="18"/>
        <v>0</v>
      </c>
      <c r="L267" s="66">
        <f t="shared" si="19"/>
        <v>0</v>
      </c>
    </row>
    <row r="268" spans="1:12">
      <c r="A268" s="65" t="s">
        <v>459</v>
      </c>
      <c r="B268" s="65" t="s">
        <v>460</v>
      </c>
      <c r="C268" s="66"/>
      <c r="D268" s="66"/>
      <c r="E268" s="66"/>
      <c r="F268" s="66"/>
      <c r="G268" s="66"/>
      <c r="H268" s="66"/>
      <c r="I268" s="66" t="str">
        <f t="shared" si="16"/>
        <v/>
      </c>
      <c r="J268" s="66" t="str">
        <f t="shared" si="17"/>
        <v/>
      </c>
      <c r="K268" s="66">
        <f t="shared" si="18"/>
        <v>0</v>
      </c>
      <c r="L268" s="66">
        <f t="shared" si="19"/>
        <v>0</v>
      </c>
    </row>
    <row r="269" spans="1:12">
      <c r="A269" s="65" t="s">
        <v>461</v>
      </c>
      <c r="B269" s="65" t="s">
        <v>460</v>
      </c>
      <c r="C269" s="66">
        <v>0.94472769409000001</v>
      </c>
      <c r="D269" s="66">
        <v>0.39098880000000003</v>
      </c>
      <c r="E269" s="66">
        <v>0.64786160000000004</v>
      </c>
      <c r="F269" s="66">
        <v>2.3104</v>
      </c>
      <c r="G269" s="66">
        <v>8.2421000000000006</v>
      </c>
      <c r="H269" s="66">
        <v>8.5364607143000004</v>
      </c>
      <c r="I269" s="66">
        <f t="shared" si="16"/>
        <v>1.627563847045</v>
      </c>
      <c r="J269" s="66">
        <f t="shared" si="17"/>
        <v>3.5120898013983335</v>
      </c>
      <c r="K269" s="66">
        <f t="shared" si="18"/>
        <v>0.39098880000000003</v>
      </c>
      <c r="L269" s="66">
        <f t="shared" si="19"/>
        <v>8.5364607143000004</v>
      </c>
    </row>
    <row r="270" spans="1:12">
      <c r="A270" s="65" t="s">
        <v>462</v>
      </c>
      <c r="B270" s="65" t="s">
        <v>460</v>
      </c>
      <c r="C270" s="66"/>
      <c r="D270" s="66"/>
      <c r="E270" s="66"/>
      <c r="F270" s="66"/>
      <c r="G270" s="66"/>
      <c r="H270" s="66"/>
      <c r="I270" s="66" t="str">
        <f t="shared" si="16"/>
        <v/>
      </c>
      <c r="J270" s="66" t="str">
        <f t="shared" si="17"/>
        <v/>
      </c>
      <c r="K270" s="66">
        <f t="shared" si="18"/>
        <v>0</v>
      </c>
      <c r="L270" s="66">
        <f t="shared" si="19"/>
        <v>0</v>
      </c>
    </row>
    <row r="271" spans="1:12">
      <c r="A271" s="65" t="s">
        <v>463</v>
      </c>
      <c r="B271" s="65" t="s">
        <v>464</v>
      </c>
      <c r="C271" s="66"/>
      <c r="D271" s="66"/>
      <c r="E271" s="66"/>
      <c r="F271" s="66"/>
      <c r="G271" s="66"/>
      <c r="H271" s="66"/>
      <c r="I271" s="66" t="str">
        <f t="shared" si="16"/>
        <v/>
      </c>
      <c r="J271" s="66" t="str">
        <f t="shared" si="17"/>
        <v/>
      </c>
      <c r="K271" s="66">
        <f t="shared" si="18"/>
        <v>0</v>
      </c>
      <c r="L271" s="66">
        <f t="shared" si="19"/>
        <v>0</v>
      </c>
    </row>
    <row r="272" spans="1:12">
      <c r="A272" s="65" t="s">
        <v>465</v>
      </c>
      <c r="B272" s="65" t="s">
        <v>464</v>
      </c>
      <c r="C272" s="66">
        <v>0</v>
      </c>
      <c r="D272" s="66">
        <v>0</v>
      </c>
      <c r="E272" s="66">
        <v>0</v>
      </c>
      <c r="F272" s="66">
        <v>0</v>
      </c>
      <c r="G272" s="66">
        <v>0</v>
      </c>
      <c r="H272" s="66">
        <v>0</v>
      </c>
      <c r="I272" s="66">
        <f t="shared" si="16"/>
        <v>0</v>
      </c>
      <c r="J272" s="66">
        <f t="shared" si="17"/>
        <v>0</v>
      </c>
      <c r="K272" s="66">
        <f t="shared" si="18"/>
        <v>0</v>
      </c>
      <c r="L272" s="66">
        <f t="shared" si="19"/>
        <v>0</v>
      </c>
    </row>
    <row r="273" spans="1:12">
      <c r="A273" s="65" t="s">
        <v>466</v>
      </c>
      <c r="B273" s="65" t="s">
        <v>467</v>
      </c>
      <c r="C273" s="66"/>
      <c r="D273" s="66"/>
      <c r="E273" s="66"/>
      <c r="F273" s="66"/>
      <c r="G273" s="66"/>
      <c r="H273" s="66"/>
      <c r="I273" s="66" t="str">
        <f t="shared" si="16"/>
        <v/>
      </c>
      <c r="J273" s="66" t="str">
        <f t="shared" si="17"/>
        <v/>
      </c>
      <c r="K273" s="66">
        <f t="shared" si="18"/>
        <v>0</v>
      </c>
      <c r="L273" s="66">
        <f t="shared" si="19"/>
        <v>0</v>
      </c>
    </row>
    <row r="274" spans="1:12">
      <c r="A274" s="65" t="s">
        <v>468</v>
      </c>
      <c r="B274" s="65" t="s">
        <v>469</v>
      </c>
      <c r="C274" s="66"/>
      <c r="D274" s="66"/>
      <c r="E274" s="66"/>
      <c r="F274" s="66"/>
      <c r="G274" s="66"/>
      <c r="H274" s="66"/>
      <c r="I274" s="66" t="str">
        <f t="shared" si="16"/>
        <v/>
      </c>
      <c r="J274" s="66" t="str">
        <f t="shared" si="17"/>
        <v/>
      </c>
      <c r="K274" s="66">
        <f t="shared" si="18"/>
        <v>0</v>
      </c>
      <c r="L274" s="66">
        <f t="shared" si="19"/>
        <v>0</v>
      </c>
    </row>
    <row r="275" spans="1:12">
      <c r="A275" s="65" t="s">
        <v>470</v>
      </c>
      <c r="B275" s="65" t="s">
        <v>469</v>
      </c>
      <c r="C275" s="66">
        <v>0</v>
      </c>
      <c r="D275" s="66">
        <v>0</v>
      </c>
      <c r="E275" s="66">
        <v>0</v>
      </c>
      <c r="F275" s="66">
        <v>0</v>
      </c>
      <c r="G275" s="66">
        <v>0</v>
      </c>
      <c r="H275" s="66">
        <v>0</v>
      </c>
      <c r="I275" s="66">
        <f t="shared" si="16"/>
        <v>0</v>
      </c>
      <c r="J275" s="66">
        <f t="shared" si="17"/>
        <v>0</v>
      </c>
      <c r="K275" s="66">
        <f t="shared" si="18"/>
        <v>0</v>
      </c>
      <c r="L275" s="66">
        <f t="shared" si="19"/>
        <v>0</v>
      </c>
    </row>
    <row r="276" spans="1:12">
      <c r="A276" s="65" t="s">
        <v>471</v>
      </c>
      <c r="B276" s="65" t="s">
        <v>472</v>
      </c>
      <c r="C276" s="66">
        <v>3.5428807946999998</v>
      </c>
      <c r="D276" s="66">
        <v>3.2871392547</v>
      </c>
      <c r="E276" s="66">
        <v>3.6025401459999999</v>
      </c>
      <c r="F276" s="66">
        <v>4.3578705340999999</v>
      </c>
      <c r="G276" s="66">
        <v>2.7244247788</v>
      </c>
      <c r="H276" s="66">
        <v>3.8395765061999998</v>
      </c>
      <c r="I276" s="66">
        <f t="shared" si="16"/>
        <v>3.5727104703499997</v>
      </c>
      <c r="J276" s="66">
        <f t="shared" si="17"/>
        <v>3.5590720024166669</v>
      </c>
      <c r="K276" s="66">
        <f t="shared" si="18"/>
        <v>2.7244247788</v>
      </c>
      <c r="L276" s="66">
        <f t="shared" si="19"/>
        <v>4.3578705340999999</v>
      </c>
    </row>
    <row r="277" spans="1:12">
      <c r="A277" s="65" t="s">
        <v>473</v>
      </c>
      <c r="B277" s="65" t="s">
        <v>474</v>
      </c>
      <c r="C277" s="66"/>
      <c r="D277" s="66"/>
      <c r="E277" s="66"/>
      <c r="F277" s="66">
        <v>0</v>
      </c>
      <c r="G277" s="66">
        <v>0</v>
      </c>
      <c r="H277" s="66">
        <v>0</v>
      </c>
      <c r="I277" s="66">
        <f t="shared" si="16"/>
        <v>0</v>
      </c>
      <c r="J277" s="66">
        <f t="shared" si="17"/>
        <v>0</v>
      </c>
      <c r="K277" s="66">
        <f t="shared" si="18"/>
        <v>0</v>
      </c>
      <c r="L277" s="66">
        <f t="shared" si="19"/>
        <v>0</v>
      </c>
    </row>
    <row r="278" spans="1:12">
      <c r="A278" s="65" t="s">
        <v>475</v>
      </c>
      <c r="B278" s="65" t="s">
        <v>476</v>
      </c>
      <c r="C278" s="66"/>
      <c r="D278" s="66"/>
      <c r="E278" s="66"/>
      <c r="F278" s="66"/>
      <c r="G278" s="66"/>
      <c r="H278" s="66"/>
      <c r="I278" s="66" t="str">
        <f t="shared" si="16"/>
        <v/>
      </c>
      <c r="J278" s="66" t="str">
        <f t="shared" si="17"/>
        <v/>
      </c>
      <c r="K278" s="66">
        <f t="shared" si="18"/>
        <v>0</v>
      </c>
      <c r="L278" s="66">
        <f t="shared" si="19"/>
        <v>0</v>
      </c>
    </row>
    <row r="279" spans="1:12">
      <c r="A279" s="65" t="s">
        <v>477</v>
      </c>
      <c r="B279" s="65" t="s">
        <v>478</v>
      </c>
      <c r="C279" s="66"/>
      <c r="D279" s="66"/>
      <c r="E279" s="66"/>
      <c r="F279" s="66">
        <v>1.8888276712000001</v>
      </c>
      <c r="G279" s="66">
        <v>1.9785583618</v>
      </c>
      <c r="H279" s="66">
        <v>2.3308133695</v>
      </c>
      <c r="I279" s="66">
        <f t="shared" si="16"/>
        <v>1.9785583618</v>
      </c>
      <c r="J279" s="66">
        <f t="shared" si="17"/>
        <v>2.0660664675000002</v>
      </c>
      <c r="K279" s="66">
        <f t="shared" si="18"/>
        <v>1.8888276712000001</v>
      </c>
      <c r="L279" s="66">
        <f t="shared" si="19"/>
        <v>2.3308133695</v>
      </c>
    </row>
    <row r="280" spans="1:12">
      <c r="A280" s="65" t="s">
        <v>479</v>
      </c>
      <c r="B280" s="65" t="s">
        <v>478</v>
      </c>
      <c r="C280" s="66">
        <v>1.7473839403</v>
      </c>
      <c r="D280" s="66">
        <v>0.30100449735000001</v>
      </c>
      <c r="E280" s="66">
        <v>0.43278682465000001</v>
      </c>
      <c r="F280" s="66">
        <v>1.7860343286</v>
      </c>
      <c r="G280" s="66">
        <v>1.9732253207999999</v>
      </c>
      <c r="H280" s="66">
        <v>2.6318767633000002</v>
      </c>
      <c r="I280" s="66">
        <f t="shared" si="16"/>
        <v>1.7667091344500001</v>
      </c>
      <c r="J280" s="66">
        <f t="shared" si="17"/>
        <v>1.4787186125</v>
      </c>
      <c r="K280" s="66">
        <f t="shared" si="18"/>
        <v>0.30100449735000001</v>
      </c>
      <c r="L280" s="66">
        <f t="shared" si="19"/>
        <v>2.6318767633000002</v>
      </c>
    </row>
    <row r="281" spans="1:12">
      <c r="A281" s="65" t="s">
        <v>480</v>
      </c>
      <c r="B281" s="65" t="s">
        <v>478</v>
      </c>
      <c r="C281" s="66"/>
      <c r="D281" s="66"/>
      <c r="E281" s="66"/>
      <c r="F281" s="66"/>
      <c r="G281" s="66">
        <v>5.7673313587999999</v>
      </c>
      <c r="H281" s="66">
        <v>5.1428843388000001</v>
      </c>
      <c r="I281" s="66">
        <f t="shared" si="16"/>
        <v>5.4551078488</v>
      </c>
      <c r="J281" s="66">
        <f t="shared" si="17"/>
        <v>5.4551078488</v>
      </c>
      <c r="K281" s="66">
        <f t="shared" si="18"/>
        <v>5.1428843388000001</v>
      </c>
      <c r="L281" s="66">
        <f t="shared" si="19"/>
        <v>5.7673313587999999</v>
      </c>
    </row>
    <row r="282" spans="1:12">
      <c r="A282" s="65" t="s">
        <v>481</v>
      </c>
      <c r="B282" s="65" t="s">
        <v>482</v>
      </c>
      <c r="C282" s="66">
        <v>0</v>
      </c>
      <c r="D282" s="66">
        <v>0</v>
      </c>
      <c r="E282" s="66">
        <v>0</v>
      </c>
      <c r="F282" s="66">
        <v>0</v>
      </c>
      <c r="G282" s="66">
        <v>0</v>
      </c>
      <c r="H282" s="66">
        <v>0</v>
      </c>
      <c r="I282" s="66">
        <f t="shared" si="16"/>
        <v>0</v>
      </c>
      <c r="J282" s="66">
        <f t="shared" si="17"/>
        <v>0</v>
      </c>
      <c r="K282" s="66">
        <f t="shared" si="18"/>
        <v>0</v>
      </c>
      <c r="L282" s="66">
        <f t="shared" si="19"/>
        <v>0</v>
      </c>
    </row>
    <row r="283" spans="1:12">
      <c r="A283" s="65" t="s">
        <v>483</v>
      </c>
      <c r="B283" s="65" t="s">
        <v>482</v>
      </c>
      <c r="C283" s="66">
        <v>0</v>
      </c>
      <c r="D283" s="66">
        <v>0</v>
      </c>
      <c r="E283" s="66">
        <v>0</v>
      </c>
      <c r="F283" s="66">
        <v>0</v>
      </c>
      <c r="G283" s="66">
        <v>0</v>
      </c>
      <c r="H283" s="66">
        <v>0</v>
      </c>
      <c r="I283" s="66">
        <f t="shared" si="16"/>
        <v>0</v>
      </c>
      <c r="J283" s="66">
        <f t="shared" si="17"/>
        <v>0</v>
      </c>
      <c r="K283" s="66">
        <f t="shared" si="18"/>
        <v>0</v>
      </c>
      <c r="L283" s="66">
        <f t="shared" si="19"/>
        <v>0</v>
      </c>
    </row>
    <row r="284" spans="1:12">
      <c r="A284" s="65" t="s">
        <v>484</v>
      </c>
      <c r="B284" s="65" t="s">
        <v>485</v>
      </c>
      <c r="C284" s="66"/>
      <c r="D284" s="66"/>
      <c r="E284" s="66"/>
      <c r="F284" s="66"/>
      <c r="G284" s="66"/>
      <c r="H284" s="66"/>
      <c r="I284" s="66" t="str">
        <f t="shared" si="16"/>
        <v/>
      </c>
      <c r="J284" s="66" t="str">
        <f t="shared" si="17"/>
        <v/>
      </c>
      <c r="K284" s="66">
        <f t="shared" si="18"/>
        <v>0</v>
      </c>
      <c r="L284" s="66">
        <f t="shared" si="19"/>
        <v>0</v>
      </c>
    </row>
    <row r="285" spans="1:12">
      <c r="A285" s="65" t="s">
        <v>486</v>
      </c>
      <c r="B285" s="65" t="s">
        <v>487</v>
      </c>
      <c r="C285" s="66"/>
      <c r="D285" s="66"/>
      <c r="E285" s="66"/>
      <c r="F285" s="66">
        <v>2.0101540672999998</v>
      </c>
      <c r="G285" s="66">
        <v>1.7546676794</v>
      </c>
      <c r="H285" s="66">
        <v>2.9341753677</v>
      </c>
      <c r="I285" s="66">
        <f t="shared" si="16"/>
        <v>2.0101540672999998</v>
      </c>
      <c r="J285" s="66">
        <f t="shared" si="17"/>
        <v>2.2329990381333333</v>
      </c>
      <c r="K285" s="66">
        <f t="shared" si="18"/>
        <v>1.7546676794</v>
      </c>
      <c r="L285" s="66">
        <f t="shared" si="19"/>
        <v>2.9341753677</v>
      </c>
    </row>
    <row r="286" spans="1:12">
      <c r="A286" s="65" t="s">
        <v>488</v>
      </c>
      <c r="B286" s="65" t="s">
        <v>489</v>
      </c>
      <c r="C286" s="66">
        <v>3.5552641598000001</v>
      </c>
      <c r="D286" s="66">
        <v>0.33647300020999998</v>
      </c>
      <c r="E286" s="66">
        <v>0</v>
      </c>
      <c r="F286" s="66">
        <v>0</v>
      </c>
      <c r="G286" s="66">
        <v>0</v>
      </c>
      <c r="H286" s="66">
        <v>0</v>
      </c>
      <c r="I286" s="66">
        <f t="shared" si="16"/>
        <v>0</v>
      </c>
      <c r="J286" s="66">
        <f t="shared" si="17"/>
        <v>0.64862286000166669</v>
      </c>
      <c r="K286" s="66">
        <f t="shared" si="18"/>
        <v>0</v>
      </c>
      <c r="L286" s="66">
        <f t="shared" si="19"/>
        <v>3.5552641598000001</v>
      </c>
    </row>
    <row r="287" spans="1:12">
      <c r="A287" s="65" t="s">
        <v>490</v>
      </c>
      <c r="B287" s="65" t="s">
        <v>491</v>
      </c>
      <c r="C287" s="66">
        <v>8.9530075187999998</v>
      </c>
      <c r="D287" s="66">
        <v>4.5911032028000003</v>
      </c>
      <c r="E287" s="66">
        <v>3.1942058347</v>
      </c>
      <c r="F287" s="66">
        <v>6.8827467742000001</v>
      </c>
      <c r="G287" s="66">
        <v>6.6276907303000003</v>
      </c>
      <c r="H287" s="66">
        <v>11.104132226000001</v>
      </c>
      <c r="I287" s="66">
        <f t="shared" si="16"/>
        <v>6.7552187522500002</v>
      </c>
      <c r="J287" s="66">
        <f t="shared" si="17"/>
        <v>6.8921477144666667</v>
      </c>
      <c r="K287" s="66">
        <f t="shared" si="18"/>
        <v>3.1942058347</v>
      </c>
      <c r="L287" s="66">
        <f t="shared" si="19"/>
        <v>11.104132226000001</v>
      </c>
    </row>
    <row r="288" spans="1:12">
      <c r="A288" s="65" t="s">
        <v>492</v>
      </c>
      <c r="B288" s="65" t="s">
        <v>491</v>
      </c>
      <c r="C288" s="66">
        <v>9.8572019867999998</v>
      </c>
      <c r="D288" s="66">
        <v>4.5780695528999997</v>
      </c>
      <c r="E288" s="66">
        <v>3.3603154305</v>
      </c>
      <c r="F288" s="66">
        <v>7.1679221725</v>
      </c>
      <c r="G288" s="66">
        <v>6.9314274383000001</v>
      </c>
      <c r="H288" s="66">
        <v>11.500203184</v>
      </c>
      <c r="I288" s="66">
        <f t="shared" si="16"/>
        <v>7.0496748054000005</v>
      </c>
      <c r="J288" s="66">
        <f t="shared" si="17"/>
        <v>7.2325232941666657</v>
      </c>
      <c r="K288" s="66">
        <f t="shared" si="18"/>
        <v>3.3603154305</v>
      </c>
      <c r="L288" s="66">
        <f t="shared" si="19"/>
        <v>11.500203184</v>
      </c>
    </row>
    <row r="289" spans="1:12">
      <c r="A289" s="65" t="s">
        <v>493</v>
      </c>
      <c r="B289" s="65" t="s">
        <v>494</v>
      </c>
      <c r="C289" s="66">
        <v>9.3376394207000004</v>
      </c>
      <c r="D289" s="66">
        <v>4.0717163829</v>
      </c>
      <c r="E289" s="66">
        <v>3.9945541509</v>
      </c>
      <c r="F289" s="66">
        <v>5.3383038796999998</v>
      </c>
      <c r="G289" s="66">
        <v>5.7453360063999996</v>
      </c>
      <c r="H289" s="66">
        <v>11.891062437</v>
      </c>
      <c r="I289" s="66">
        <f t="shared" si="16"/>
        <v>5.5418199430499993</v>
      </c>
      <c r="J289" s="66">
        <f t="shared" si="17"/>
        <v>6.7297687129333328</v>
      </c>
      <c r="K289" s="66">
        <f t="shared" si="18"/>
        <v>3.9945541509</v>
      </c>
      <c r="L289" s="66">
        <f t="shared" si="19"/>
        <v>11.891062437</v>
      </c>
    </row>
    <row r="290" spans="1:12">
      <c r="A290" s="65" t="s">
        <v>495</v>
      </c>
      <c r="B290" s="65" t="s">
        <v>494</v>
      </c>
      <c r="C290" s="66">
        <v>7.9035085247000003</v>
      </c>
      <c r="D290" s="66">
        <v>3.5150599972999998</v>
      </c>
      <c r="E290" s="66">
        <v>3.4780267977000001</v>
      </c>
      <c r="F290" s="66">
        <v>4.8639545966000002</v>
      </c>
      <c r="G290" s="66">
        <v>5.0301112584999998</v>
      </c>
      <c r="H290" s="66">
        <v>10.170391903000001</v>
      </c>
      <c r="I290" s="66">
        <f t="shared" si="16"/>
        <v>4.9470329275499996</v>
      </c>
      <c r="J290" s="66">
        <f t="shared" si="17"/>
        <v>5.8268421796333341</v>
      </c>
      <c r="K290" s="66">
        <f t="shared" si="18"/>
        <v>3.4780267977000001</v>
      </c>
      <c r="L290" s="66">
        <f t="shared" si="19"/>
        <v>10.170391903000001</v>
      </c>
    </row>
    <row r="291" spans="1:12">
      <c r="A291" s="65" t="s">
        <v>496</v>
      </c>
      <c r="B291" s="65" t="s">
        <v>497</v>
      </c>
      <c r="C291" s="66"/>
      <c r="D291" s="66"/>
      <c r="E291" s="66"/>
      <c r="F291" s="66"/>
      <c r="G291" s="66"/>
      <c r="H291" s="66"/>
      <c r="I291" s="66" t="str">
        <f t="shared" si="16"/>
        <v/>
      </c>
      <c r="J291" s="66" t="str">
        <f t="shared" si="17"/>
        <v/>
      </c>
      <c r="K291" s="66">
        <f t="shared" si="18"/>
        <v>0</v>
      </c>
      <c r="L291" s="66">
        <f t="shared" si="19"/>
        <v>0</v>
      </c>
    </row>
    <row r="292" spans="1:12">
      <c r="A292" s="65" t="s">
        <v>498</v>
      </c>
      <c r="B292" s="65" t="s">
        <v>497</v>
      </c>
      <c r="C292" s="66"/>
      <c r="D292" s="66"/>
      <c r="E292" s="66"/>
      <c r="F292" s="66"/>
      <c r="G292" s="66"/>
      <c r="H292" s="66"/>
      <c r="I292" s="66" t="str">
        <f t="shared" si="16"/>
        <v/>
      </c>
      <c r="J292" s="66" t="str">
        <f t="shared" si="17"/>
        <v/>
      </c>
      <c r="K292" s="66">
        <f t="shared" si="18"/>
        <v>0</v>
      </c>
      <c r="L292" s="66">
        <f t="shared" si="19"/>
        <v>0</v>
      </c>
    </row>
    <row r="293" spans="1:12">
      <c r="A293" s="65" t="s">
        <v>499</v>
      </c>
      <c r="B293" s="65" t="s">
        <v>500</v>
      </c>
      <c r="C293" s="66"/>
      <c r="D293" s="66"/>
      <c r="E293" s="66"/>
      <c r="F293" s="66">
        <v>1.7040959090000001</v>
      </c>
      <c r="G293" s="66">
        <v>5.7932857312000001</v>
      </c>
      <c r="H293" s="66">
        <v>6.6060750725000004</v>
      </c>
      <c r="I293" s="66">
        <f t="shared" si="16"/>
        <v>5.7932857312000001</v>
      </c>
      <c r="J293" s="66">
        <f t="shared" si="17"/>
        <v>4.7011522375666672</v>
      </c>
      <c r="K293" s="66">
        <f t="shared" si="18"/>
        <v>1.7040959090000001</v>
      </c>
      <c r="L293" s="66">
        <f t="shared" si="19"/>
        <v>6.6060750725000004</v>
      </c>
    </row>
    <row r="294" spans="1:12">
      <c r="A294" s="65" t="s">
        <v>501</v>
      </c>
      <c r="B294" s="65" t="s">
        <v>502</v>
      </c>
      <c r="C294" s="66">
        <v>1.937635893E-2</v>
      </c>
      <c r="D294" s="66">
        <v>2.0953300000000001</v>
      </c>
      <c r="E294" s="66">
        <v>12.750125486</v>
      </c>
      <c r="F294" s="66">
        <v>5.2700922266000001</v>
      </c>
      <c r="G294" s="66">
        <v>4.5475216006999997</v>
      </c>
      <c r="H294" s="66">
        <v>5.5218111540999999</v>
      </c>
      <c r="I294" s="66">
        <f t="shared" si="16"/>
        <v>4.9088069136500003</v>
      </c>
      <c r="J294" s="66">
        <f t="shared" si="17"/>
        <v>5.0340428043883341</v>
      </c>
      <c r="K294" s="66">
        <f t="shared" si="18"/>
        <v>1.937635893E-2</v>
      </c>
      <c r="L294" s="66">
        <f t="shared" si="19"/>
        <v>12.750125486</v>
      </c>
    </row>
    <row r="295" spans="1:12">
      <c r="A295" s="65" t="s">
        <v>503</v>
      </c>
      <c r="B295" s="65" t="s">
        <v>504</v>
      </c>
      <c r="C295" s="66">
        <v>0</v>
      </c>
      <c r="D295" s="66">
        <v>0</v>
      </c>
      <c r="E295" s="66"/>
      <c r="F295" s="66">
        <v>0</v>
      </c>
      <c r="G295" s="66">
        <v>0</v>
      </c>
      <c r="H295" s="66">
        <v>0</v>
      </c>
      <c r="I295" s="66">
        <f t="shared" si="16"/>
        <v>0</v>
      </c>
      <c r="J295" s="66">
        <f t="shared" si="17"/>
        <v>0</v>
      </c>
      <c r="K295" s="66">
        <f t="shared" si="18"/>
        <v>0</v>
      </c>
      <c r="L295" s="66">
        <f t="shared" si="19"/>
        <v>0</v>
      </c>
    </row>
    <row r="296" spans="1:12">
      <c r="A296" s="65" t="s">
        <v>505</v>
      </c>
      <c r="B296" s="65" t="s">
        <v>506</v>
      </c>
      <c r="C296" s="66">
        <v>10.394110103999999</v>
      </c>
      <c r="D296" s="66">
        <v>2.045896216</v>
      </c>
      <c r="E296" s="66">
        <v>5.0427853099000002</v>
      </c>
      <c r="F296" s="66">
        <v>3.7402082115000002</v>
      </c>
      <c r="G296" s="66">
        <v>8.9867430556999999</v>
      </c>
      <c r="H296" s="66">
        <v>10.334353116999999</v>
      </c>
      <c r="I296" s="66">
        <f t="shared" si="16"/>
        <v>7.0147641828000005</v>
      </c>
      <c r="J296" s="66">
        <f t="shared" si="17"/>
        <v>6.7573493356833332</v>
      </c>
      <c r="K296" s="66">
        <f t="shared" si="18"/>
        <v>2.045896216</v>
      </c>
      <c r="L296" s="66">
        <f t="shared" si="19"/>
        <v>10.394110103999999</v>
      </c>
    </row>
    <row r="297" spans="1:12">
      <c r="A297" s="65" t="s">
        <v>507</v>
      </c>
      <c r="B297" s="65" t="s">
        <v>508</v>
      </c>
      <c r="C297" s="66"/>
      <c r="D297" s="66">
        <v>1.0645551740999999</v>
      </c>
      <c r="E297" s="66">
        <v>2.4461444429000001</v>
      </c>
      <c r="F297" s="66">
        <v>2.8714071324999999</v>
      </c>
      <c r="G297" s="66">
        <v>3.6511131859999999</v>
      </c>
      <c r="H297" s="66">
        <v>3.8032429021</v>
      </c>
      <c r="I297" s="66">
        <f t="shared" si="16"/>
        <v>2.8714071324999999</v>
      </c>
      <c r="J297" s="66">
        <f t="shared" si="17"/>
        <v>2.7672925675199997</v>
      </c>
      <c r="K297" s="66">
        <f t="shared" si="18"/>
        <v>1.0645551740999999</v>
      </c>
      <c r="L297" s="66">
        <f t="shared" si="19"/>
        <v>3.8032429021</v>
      </c>
    </row>
    <row r="298" spans="1:12">
      <c r="A298" s="65" t="s">
        <v>509</v>
      </c>
      <c r="B298" s="65" t="s">
        <v>508</v>
      </c>
      <c r="C298" s="66"/>
      <c r="D298" s="66">
        <v>1.3746647217000001</v>
      </c>
      <c r="E298" s="66">
        <v>2.9375097006000002</v>
      </c>
      <c r="F298" s="66">
        <v>2.5990336559</v>
      </c>
      <c r="G298" s="66">
        <v>2.4161778436999999</v>
      </c>
      <c r="H298" s="66">
        <v>2.4161778436999999</v>
      </c>
      <c r="I298" s="66">
        <f t="shared" si="16"/>
        <v>2.4161778436999999</v>
      </c>
      <c r="J298" s="66">
        <f t="shared" si="17"/>
        <v>2.3487127531200001</v>
      </c>
      <c r="K298" s="66">
        <f t="shared" si="18"/>
        <v>1.3746647217000001</v>
      </c>
      <c r="L298" s="66">
        <f t="shared" si="19"/>
        <v>2.9375097006000002</v>
      </c>
    </row>
    <row r="299" spans="1:12">
      <c r="A299" s="65" t="s">
        <v>510</v>
      </c>
      <c r="B299" s="65" t="s">
        <v>511</v>
      </c>
      <c r="C299" s="66"/>
      <c r="D299" s="66"/>
      <c r="E299" s="66">
        <v>2.7155782994000002</v>
      </c>
      <c r="F299" s="66">
        <v>6.0060836122000003</v>
      </c>
      <c r="G299" s="66">
        <v>5.7507769509999997</v>
      </c>
      <c r="H299" s="66">
        <v>5.0137311708999999</v>
      </c>
      <c r="I299" s="66">
        <f t="shared" si="16"/>
        <v>5.3822540609500003</v>
      </c>
      <c r="J299" s="66">
        <f t="shared" si="17"/>
        <v>4.8715425083750006</v>
      </c>
      <c r="K299" s="66">
        <f t="shared" si="18"/>
        <v>2.7155782994000002</v>
      </c>
      <c r="L299" s="66">
        <f t="shared" si="19"/>
        <v>6.0060836122000003</v>
      </c>
    </row>
    <row r="300" spans="1:12">
      <c r="A300" s="65" t="s">
        <v>512</v>
      </c>
      <c r="B300" s="65" t="s">
        <v>513</v>
      </c>
      <c r="C300" s="66">
        <v>1.6785607038999999</v>
      </c>
      <c r="D300" s="66">
        <v>1.8568590832</v>
      </c>
      <c r="E300" s="66">
        <v>4.4037382367999998</v>
      </c>
      <c r="F300" s="66">
        <v>15.295991364000001</v>
      </c>
      <c r="G300" s="66">
        <v>8.5361563834999998</v>
      </c>
      <c r="H300" s="66">
        <v>4.7621052749999997</v>
      </c>
      <c r="I300" s="66">
        <f t="shared" si="16"/>
        <v>4.5829217558999993</v>
      </c>
      <c r="J300" s="66">
        <f t="shared" si="17"/>
        <v>6.0889018410666678</v>
      </c>
      <c r="K300" s="66">
        <f t="shared" si="18"/>
        <v>1.6785607038999999</v>
      </c>
      <c r="L300" s="66">
        <f t="shared" si="19"/>
        <v>15.295991364000001</v>
      </c>
    </row>
    <row r="301" spans="1:12">
      <c r="A301" s="65" t="s">
        <v>514</v>
      </c>
      <c r="B301" s="65" t="s">
        <v>515</v>
      </c>
      <c r="C301" s="66"/>
      <c r="D301" s="66"/>
      <c r="E301" s="66"/>
      <c r="F301" s="66"/>
      <c r="G301" s="66"/>
      <c r="H301" s="66"/>
      <c r="I301" s="66" t="str">
        <f t="shared" si="16"/>
        <v/>
      </c>
      <c r="J301" s="66" t="str">
        <f t="shared" si="17"/>
        <v/>
      </c>
      <c r="K301" s="66">
        <f t="shared" si="18"/>
        <v>0</v>
      </c>
      <c r="L301" s="66">
        <f t="shared" si="19"/>
        <v>0</v>
      </c>
    </row>
    <row r="302" spans="1:12">
      <c r="A302" s="65" t="s">
        <v>516</v>
      </c>
      <c r="B302" s="65" t="s">
        <v>517</v>
      </c>
      <c r="C302" s="66">
        <v>5.4189083292999998</v>
      </c>
      <c r="D302" s="66">
        <v>0.11852742259</v>
      </c>
      <c r="E302" s="66">
        <v>1.3825946774</v>
      </c>
      <c r="F302" s="66">
        <v>5.8812334915999998</v>
      </c>
      <c r="G302" s="66">
        <v>6.7807033045000003</v>
      </c>
      <c r="H302" s="66">
        <v>6.6335699219000004</v>
      </c>
      <c r="I302" s="66">
        <f t="shared" si="16"/>
        <v>5.6500709104499993</v>
      </c>
      <c r="J302" s="66">
        <f t="shared" si="17"/>
        <v>4.3692561912150003</v>
      </c>
      <c r="K302" s="66">
        <f t="shared" si="18"/>
        <v>0.11852742259</v>
      </c>
      <c r="L302" s="66">
        <f t="shared" si="19"/>
        <v>6.7807033045000003</v>
      </c>
    </row>
    <row r="303" spans="1:12">
      <c r="A303" s="65" t="s">
        <v>518</v>
      </c>
      <c r="B303" s="65" t="s">
        <v>517</v>
      </c>
      <c r="C303" s="66">
        <v>3.9203765043000001</v>
      </c>
      <c r="D303" s="66">
        <v>0.10244553285999999</v>
      </c>
      <c r="E303" s="66">
        <v>1.3579696145</v>
      </c>
      <c r="F303" s="66">
        <v>5.3610100038999997</v>
      </c>
      <c r="G303" s="66">
        <v>6.720131265</v>
      </c>
      <c r="H303" s="66">
        <v>6.6371948234999998</v>
      </c>
      <c r="I303" s="66">
        <f t="shared" si="16"/>
        <v>4.6406932541000003</v>
      </c>
      <c r="J303" s="66">
        <f t="shared" si="17"/>
        <v>4.0165212906766667</v>
      </c>
      <c r="K303" s="66">
        <f t="shared" si="18"/>
        <v>0.10244553285999999</v>
      </c>
      <c r="L303" s="66">
        <f t="shared" si="19"/>
        <v>6.720131265</v>
      </c>
    </row>
    <row r="304" spans="1:12">
      <c r="A304" s="65" t="s">
        <v>519</v>
      </c>
      <c r="B304" s="65" t="s">
        <v>517</v>
      </c>
      <c r="C304" s="66">
        <v>6.0814321039000001</v>
      </c>
      <c r="D304" s="66">
        <v>0.12293463943000001</v>
      </c>
      <c r="E304" s="66">
        <v>1.4048860311</v>
      </c>
      <c r="F304" s="66">
        <v>6.0364980558000001</v>
      </c>
      <c r="G304" s="66">
        <v>6.7368480095000001</v>
      </c>
      <c r="H304" s="66">
        <v>6.6191098239999997</v>
      </c>
      <c r="I304" s="66">
        <f t="shared" si="16"/>
        <v>6.0589650798500001</v>
      </c>
      <c r="J304" s="66">
        <f t="shared" si="17"/>
        <v>4.500284777288333</v>
      </c>
      <c r="K304" s="66">
        <f t="shared" si="18"/>
        <v>0.12293463943000001</v>
      </c>
      <c r="L304" s="66">
        <f t="shared" si="19"/>
        <v>6.7368480095000001</v>
      </c>
    </row>
    <row r="305" spans="1:12">
      <c r="A305" s="65" t="s">
        <v>520</v>
      </c>
      <c r="B305" s="65" t="s">
        <v>521</v>
      </c>
      <c r="C305" s="66"/>
      <c r="D305" s="66"/>
      <c r="E305" s="66"/>
      <c r="F305" s="66">
        <v>0</v>
      </c>
      <c r="G305" s="66">
        <v>0</v>
      </c>
      <c r="H305" s="66">
        <v>0</v>
      </c>
      <c r="I305" s="66">
        <f t="shared" si="16"/>
        <v>0</v>
      </c>
      <c r="J305" s="66">
        <f t="shared" si="17"/>
        <v>0</v>
      </c>
      <c r="K305" s="66">
        <f t="shared" si="18"/>
        <v>0</v>
      </c>
      <c r="L305" s="66">
        <f t="shared" si="19"/>
        <v>0</v>
      </c>
    </row>
    <row r="306" spans="1:12">
      <c r="A306" s="65" t="s">
        <v>522</v>
      </c>
      <c r="B306" s="65" t="s">
        <v>523</v>
      </c>
      <c r="C306" s="66">
        <v>0</v>
      </c>
      <c r="D306" s="66">
        <v>0</v>
      </c>
      <c r="E306" s="66">
        <v>0</v>
      </c>
      <c r="F306" s="66">
        <v>0.91158135231000004</v>
      </c>
      <c r="G306" s="66">
        <v>4.7111719477999996</v>
      </c>
      <c r="H306" s="66">
        <v>0</v>
      </c>
      <c r="I306" s="66">
        <f t="shared" si="16"/>
        <v>0</v>
      </c>
      <c r="J306" s="66">
        <f t="shared" si="17"/>
        <v>0.9371255500183332</v>
      </c>
      <c r="K306" s="66">
        <f t="shared" si="18"/>
        <v>0</v>
      </c>
      <c r="L306" s="66">
        <f t="shared" si="19"/>
        <v>4.7111719477999996</v>
      </c>
    </row>
    <row r="307" spans="1:12">
      <c r="A307" s="65" t="s">
        <v>524</v>
      </c>
      <c r="B307" s="65" t="s">
        <v>525</v>
      </c>
      <c r="C307" s="66"/>
      <c r="D307" s="66"/>
      <c r="E307" s="66">
        <v>7.3980760507000003</v>
      </c>
      <c r="F307" s="66">
        <v>11.629043012</v>
      </c>
      <c r="G307" s="66">
        <v>13.841791611</v>
      </c>
      <c r="H307" s="66">
        <v>11.603131342999999</v>
      </c>
      <c r="I307" s="66">
        <f t="shared" si="16"/>
        <v>11.616087177499999</v>
      </c>
      <c r="J307" s="66">
        <f t="shared" si="17"/>
        <v>11.118010504175</v>
      </c>
      <c r="K307" s="66">
        <f t="shared" si="18"/>
        <v>7.3980760507000003</v>
      </c>
      <c r="L307" s="66">
        <f t="shared" si="19"/>
        <v>13.841791611</v>
      </c>
    </row>
    <row r="308" spans="1:12">
      <c r="A308" s="65" t="s">
        <v>526</v>
      </c>
      <c r="B308" s="65" t="s">
        <v>527</v>
      </c>
      <c r="C308" s="66">
        <v>8.5871771047000003</v>
      </c>
      <c r="D308" s="66">
        <v>0.32261674549000002</v>
      </c>
      <c r="E308" s="66">
        <v>4.4302650662999996</v>
      </c>
      <c r="F308" s="66">
        <v>13.890783118</v>
      </c>
      <c r="G308" s="66">
        <v>35.799331498999997</v>
      </c>
      <c r="H308" s="66">
        <v>34.10936401</v>
      </c>
      <c r="I308" s="66">
        <f t="shared" si="16"/>
        <v>11.238980111349999</v>
      </c>
      <c r="J308" s="66">
        <f t="shared" si="17"/>
        <v>16.189922923915002</v>
      </c>
      <c r="K308" s="66">
        <f t="shared" si="18"/>
        <v>0.32261674549000002</v>
      </c>
      <c r="L308" s="66">
        <f t="shared" si="19"/>
        <v>35.799331498999997</v>
      </c>
    </row>
    <row r="309" spans="1:12">
      <c r="A309" s="65" t="s">
        <v>528</v>
      </c>
      <c r="B309" s="65" t="s">
        <v>529</v>
      </c>
      <c r="C309" s="66">
        <v>1.1703030302999999</v>
      </c>
      <c r="D309" s="66">
        <v>0</v>
      </c>
      <c r="E309" s="66">
        <v>1.8151967900999999</v>
      </c>
      <c r="F309" s="66">
        <v>2.1590297581</v>
      </c>
      <c r="G309" s="66">
        <v>0</v>
      </c>
      <c r="H309" s="66">
        <v>0</v>
      </c>
      <c r="I309" s="66">
        <f t="shared" si="16"/>
        <v>0.58515151514999997</v>
      </c>
      <c r="J309" s="66">
        <f t="shared" si="17"/>
        <v>0.85742159641666671</v>
      </c>
      <c r="K309" s="66">
        <f t="shared" si="18"/>
        <v>0</v>
      </c>
      <c r="L309" s="66">
        <f t="shared" si="19"/>
        <v>2.1590297581</v>
      </c>
    </row>
    <row r="310" spans="1:12">
      <c r="A310" s="65" t="s">
        <v>530</v>
      </c>
      <c r="B310" s="65" t="s">
        <v>531</v>
      </c>
      <c r="C310" s="66">
        <v>3.8389816267999999</v>
      </c>
      <c r="D310" s="66">
        <v>0</v>
      </c>
      <c r="E310" s="66">
        <v>2.5603449784999999</v>
      </c>
      <c r="F310" s="66">
        <v>2.4624330749999999</v>
      </c>
      <c r="G310" s="66">
        <v>3.5239004871000001</v>
      </c>
      <c r="H310" s="66"/>
      <c r="I310" s="66">
        <f t="shared" si="16"/>
        <v>2.5603449784999999</v>
      </c>
      <c r="J310" s="66">
        <f t="shared" si="17"/>
        <v>2.4771320334800002</v>
      </c>
      <c r="K310" s="66">
        <f t="shared" si="18"/>
        <v>0</v>
      </c>
      <c r="L310" s="66">
        <f t="shared" si="19"/>
        <v>3.8389816267999999</v>
      </c>
    </row>
    <row r="311" spans="1:12">
      <c r="A311" s="65" t="s">
        <v>532</v>
      </c>
      <c r="B311" s="65" t="s">
        <v>533</v>
      </c>
      <c r="C311" s="66"/>
      <c r="D311" s="66"/>
      <c r="E311" s="66">
        <v>0.86726708644999995</v>
      </c>
      <c r="F311" s="66">
        <v>0</v>
      </c>
      <c r="G311" s="66">
        <v>0</v>
      </c>
      <c r="H311" s="66">
        <v>4.7522393318000002</v>
      </c>
      <c r="I311" s="66">
        <f t="shared" si="16"/>
        <v>0.43363354322499997</v>
      </c>
      <c r="J311" s="66">
        <f t="shared" si="17"/>
        <v>1.4048766045625001</v>
      </c>
      <c r="K311" s="66">
        <f t="shared" si="18"/>
        <v>0</v>
      </c>
      <c r="L311" s="66">
        <f t="shared" si="19"/>
        <v>4.7522393318000002</v>
      </c>
    </row>
    <row r="312" spans="1:12">
      <c r="A312" s="65" t="s">
        <v>534</v>
      </c>
      <c r="B312" s="65" t="s">
        <v>535</v>
      </c>
      <c r="C312" s="66"/>
      <c r="D312" s="66"/>
      <c r="E312" s="66"/>
      <c r="F312" s="66"/>
      <c r="G312" s="66"/>
      <c r="H312" s="66"/>
      <c r="I312" s="66" t="str">
        <f t="shared" si="16"/>
        <v/>
      </c>
      <c r="J312" s="66" t="str">
        <f t="shared" si="17"/>
        <v/>
      </c>
      <c r="K312" s="66">
        <f t="shared" si="18"/>
        <v>0</v>
      </c>
      <c r="L312" s="66">
        <f t="shared" si="19"/>
        <v>0</v>
      </c>
    </row>
    <row r="313" spans="1:12">
      <c r="A313" s="65" t="s">
        <v>536</v>
      </c>
      <c r="B313" s="65" t="s">
        <v>537</v>
      </c>
      <c r="C313" s="66"/>
      <c r="D313" s="66"/>
      <c r="E313" s="66"/>
      <c r="F313" s="66"/>
      <c r="G313" s="66"/>
      <c r="H313" s="66"/>
      <c r="I313" s="66" t="str">
        <f t="shared" si="16"/>
        <v/>
      </c>
      <c r="J313" s="66" t="str">
        <f t="shared" si="17"/>
        <v/>
      </c>
      <c r="K313" s="66">
        <f t="shared" si="18"/>
        <v>0</v>
      </c>
      <c r="L313" s="66">
        <f t="shared" si="19"/>
        <v>0</v>
      </c>
    </row>
    <row r="314" spans="1:12">
      <c r="A314" s="65" t="s">
        <v>538</v>
      </c>
      <c r="B314" s="65" t="s">
        <v>539</v>
      </c>
      <c r="C314" s="66">
        <v>0.77678845316</v>
      </c>
      <c r="D314" s="66">
        <v>0.65231724207999997</v>
      </c>
      <c r="E314" s="66">
        <v>0.95111959771999999</v>
      </c>
      <c r="F314" s="66">
        <v>3.4267913207</v>
      </c>
      <c r="G314" s="66">
        <v>5.6933490359999999</v>
      </c>
      <c r="H314" s="66">
        <v>4.4805668243000003</v>
      </c>
      <c r="I314" s="66">
        <f t="shared" si="16"/>
        <v>2.1889554592099998</v>
      </c>
      <c r="J314" s="66">
        <f t="shared" si="17"/>
        <v>2.66348874566</v>
      </c>
      <c r="K314" s="66">
        <f t="shared" si="18"/>
        <v>0.65231724207999997</v>
      </c>
      <c r="L314" s="66">
        <f t="shared" si="19"/>
        <v>5.6933490359999999</v>
      </c>
    </row>
    <row r="315" spans="1:12">
      <c r="A315" s="65" t="s">
        <v>540</v>
      </c>
      <c r="B315" s="65" t="s">
        <v>541</v>
      </c>
      <c r="C315" s="66">
        <v>0</v>
      </c>
      <c r="D315" s="66">
        <v>0</v>
      </c>
      <c r="E315" s="66">
        <v>0</v>
      </c>
      <c r="F315" s="66">
        <v>0</v>
      </c>
      <c r="G315" s="66">
        <v>0</v>
      </c>
      <c r="H315" s="66">
        <v>0</v>
      </c>
      <c r="I315" s="66">
        <f t="shared" si="16"/>
        <v>0</v>
      </c>
      <c r="J315" s="66">
        <f t="shared" si="17"/>
        <v>0</v>
      </c>
      <c r="K315" s="66">
        <f t="shared" si="18"/>
        <v>0</v>
      </c>
      <c r="L315" s="66">
        <f t="shared" si="19"/>
        <v>0</v>
      </c>
    </row>
    <row r="316" spans="1:12">
      <c r="A316" s="65" t="s">
        <v>542</v>
      </c>
      <c r="B316" s="65" t="s">
        <v>543</v>
      </c>
      <c r="C316" s="66">
        <v>0</v>
      </c>
      <c r="D316" s="66">
        <v>0</v>
      </c>
      <c r="E316" s="66">
        <v>0</v>
      </c>
      <c r="F316" s="66">
        <v>3.3890448431000002</v>
      </c>
      <c r="G316" s="66">
        <v>1.1369493407</v>
      </c>
      <c r="H316" s="66">
        <v>1.3613472367999999</v>
      </c>
      <c r="I316" s="66">
        <f t="shared" si="16"/>
        <v>0.56847467034999999</v>
      </c>
      <c r="J316" s="66">
        <f t="shared" si="17"/>
        <v>0.98122357010000005</v>
      </c>
      <c r="K316" s="66">
        <f t="shared" si="18"/>
        <v>0</v>
      </c>
      <c r="L316" s="66">
        <f t="shared" si="19"/>
        <v>3.3890448431000002</v>
      </c>
    </row>
    <row r="317" spans="1:12">
      <c r="A317" s="65" t="s">
        <v>544</v>
      </c>
      <c r="B317" s="65" t="s">
        <v>545</v>
      </c>
      <c r="C317" s="66">
        <v>1.424525</v>
      </c>
      <c r="D317" s="66">
        <v>0.57598861007000002</v>
      </c>
      <c r="E317" s="66">
        <v>1.103222554</v>
      </c>
      <c r="F317" s="66">
        <v>2.7283224223000002</v>
      </c>
      <c r="G317" s="66">
        <v>3.4850488281000001</v>
      </c>
      <c r="H317" s="66">
        <v>4.0123660977000002</v>
      </c>
      <c r="I317" s="66">
        <f t="shared" si="16"/>
        <v>2.0764237111500004</v>
      </c>
      <c r="J317" s="66">
        <f t="shared" si="17"/>
        <v>2.2215789186950001</v>
      </c>
      <c r="K317" s="66">
        <f t="shared" si="18"/>
        <v>0.57598861007000002</v>
      </c>
      <c r="L317" s="66">
        <f t="shared" si="19"/>
        <v>4.0123660977000002</v>
      </c>
    </row>
    <row r="318" spans="1:12">
      <c r="A318" s="65" t="s">
        <v>546</v>
      </c>
      <c r="B318" s="65" t="s">
        <v>547</v>
      </c>
      <c r="C318" s="66"/>
      <c r="D318" s="66"/>
      <c r="E318" s="66"/>
      <c r="F318" s="66"/>
      <c r="G318" s="66"/>
      <c r="H318" s="66"/>
      <c r="I318" s="66" t="str">
        <f t="shared" si="16"/>
        <v/>
      </c>
      <c r="J318" s="66" t="str">
        <f t="shared" si="17"/>
        <v/>
      </c>
      <c r="K318" s="66">
        <f t="shared" si="18"/>
        <v>0</v>
      </c>
      <c r="L318" s="66">
        <f t="shared" si="19"/>
        <v>0</v>
      </c>
    </row>
    <row r="319" spans="1:12">
      <c r="A319" s="65" t="s">
        <v>548</v>
      </c>
      <c r="B319" s="65" t="s">
        <v>549</v>
      </c>
      <c r="C319" s="66"/>
      <c r="D319" s="66"/>
      <c r="E319" s="66"/>
      <c r="F319" s="66"/>
      <c r="G319" s="66"/>
      <c r="H319" s="66"/>
      <c r="I319" s="66" t="str">
        <f t="shared" si="16"/>
        <v/>
      </c>
      <c r="J319" s="66" t="str">
        <f t="shared" si="17"/>
        <v/>
      </c>
      <c r="K319" s="66">
        <f t="shared" si="18"/>
        <v>0</v>
      </c>
      <c r="L319" s="66">
        <f t="shared" si="19"/>
        <v>0</v>
      </c>
    </row>
    <row r="320" spans="1:12">
      <c r="A320" s="65" t="s">
        <v>550</v>
      </c>
      <c r="B320" s="65" t="s">
        <v>551</v>
      </c>
      <c r="C320" s="66">
        <v>0</v>
      </c>
      <c r="D320" s="66">
        <v>0</v>
      </c>
      <c r="E320" s="66">
        <v>0</v>
      </c>
      <c r="F320" s="66">
        <v>0</v>
      </c>
      <c r="G320" s="66">
        <v>0</v>
      </c>
      <c r="H320" s="66">
        <v>0</v>
      </c>
      <c r="I320" s="66">
        <f t="shared" si="16"/>
        <v>0</v>
      </c>
      <c r="J320" s="66">
        <f t="shared" si="17"/>
        <v>0</v>
      </c>
      <c r="K320" s="66">
        <f t="shared" si="18"/>
        <v>0</v>
      </c>
      <c r="L320" s="66">
        <f t="shared" si="19"/>
        <v>0</v>
      </c>
    </row>
    <row r="321" spans="1:12">
      <c r="A321" s="65" t="s">
        <v>552</v>
      </c>
      <c r="B321" s="65" t="s">
        <v>553</v>
      </c>
      <c r="C321" s="66"/>
      <c r="D321" s="66"/>
      <c r="E321" s="66"/>
      <c r="F321" s="66"/>
      <c r="G321" s="66"/>
      <c r="H321" s="66"/>
      <c r="I321" s="66" t="str">
        <f t="shared" si="16"/>
        <v/>
      </c>
      <c r="J321" s="66" t="str">
        <f t="shared" si="17"/>
        <v/>
      </c>
      <c r="K321" s="66">
        <f t="shared" si="18"/>
        <v>0</v>
      </c>
      <c r="L321" s="66">
        <f t="shared" si="19"/>
        <v>0</v>
      </c>
    </row>
    <row r="322" spans="1:12">
      <c r="A322" s="65" t="s">
        <v>554</v>
      </c>
      <c r="B322" s="65" t="s">
        <v>553</v>
      </c>
      <c r="C322" s="66">
        <v>10.395645555</v>
      </c>
      <c r="D322" s="66">
        <v>17.965280769</v>
      </c>
      <c r="E322" s="66">
        <v>2.5115271136000001</v>
      </c>
      <c r="F322" s="66">
        <v>0.84929869495999999</v>
      </c>
      <c r="G322" s="66">
        <v>0.72512501524999995</v>
      </c>
      <c r="H322" s="66">
        <v>0.72787708128999995</v>
      </c>
      <c r="I322" s="66">
        <f t="shared" ref="I322:I385" si="20">IFERROR(MEDIAN(C322:H322),"")</f>
        <v>1.6804129042800002</v>
      </c>
      <c r="J322" s="66">
        <f t="shared" ref="J322:J385" si="21">IFERROR(AVERAGE(C322:H322),"")</f>
        <v>5.5291257048500002</v>
      </c>
      <c r="K322" s="66">
        <f t="shared" ref="K322:K385" si="22">IFERROR(MIN(C322:H322),"")</f>
        <v>0.72512501524999995</v>
      </c>
      <c r="L322" s="66">
        <f t="shared" ref="L322:L385" si="23">IFERROR(MAX(C322:H322),"")</f>
        <v>17.965280769</v>
      </c>
    </row>
    <row r="323" spans="1:12">
      <c r="A323" s="65" t="s">
        <v>555</v>
      </c>
      <c r="B323" s="65" t="s">
        <v>556</v>
      </c>
      <c r="C323" s="66"/>
      <c r="D323" s="66"/>
      <c r="E323" s="66"/>
      <c r="F323" s="66">
        <v>1.0163694603</v>
      </c>
      <c r="G323" s="66">
        <v>0.22954319338000001</v>
      </c>
      <c r="H323" s="66">
        <v>0.2418621483</v>
      </c>
      <c r="I323" s="66">
        <f t="shared" si="20"/>
        <v>0.2418621483</v>
      </c>
      <c r="J323" s="66">
        <f t="shared" si="21"/>
        <v>0.49592493399333337</v>
      </c>
      <c r="K323" s="66">
        <f t="shared" si="22"/>
        <v>0.22954319338000001</v>
      </c>
      <c r="L323" s="66">
        <f t="shared" si="23"/>
        <v>1.0163694603</v>
      </c>
    </row>
    <row r="324" spans="1:12">
      <c r="A324" s="65" t="s">
        <v>557</v>
      </c>
      <c r="B324" s="65" t="s">
        <v>558</v>
      </c>
      <c r="C324" s="66"/>
      <c r="D324" s="66"/>
      <c r="E324" s="66">
        <v>0</v>
      </c>
      <c r="F324" s="66">
        <v>0</v>
      </c>
      <c r="G324" s="66">
        <v>0.74674202279000002</v>
      </c>
      <c r="H324" s="66">
        <v>1.1153465956999999</v>
      </c>
      <c r="I324" s="66">
        <f t="shared" si="20"/>
        <v>0.37337101139500001</v>
      </c>
      <c r="J324" s="66">
        <f t="shared" si="21"/>
        <v>0.46552215462250002</v>
      </c>
      <c r="K324" s="66">
        <f t="shared" si="22"/>
        <v>0</v>
      </c>
      <c r="L324" s="66">
        <f t="shared" si="23"/>
        <v>1.1153465956999999</v>
      </c>
    </row>
    <row r="325" spans="1:12">
      <c r="A325" s="65" t="s">
        <v>559</v>
      </c>
      <c r="B325" s="65" t="s">
        <v>560</v>
      </c>
      <c r="C325" s="66"/>
      <c r="D325" s="66"/>
      <c r="E325" s="66">
        <v>0</v>
      </c>
      <c r="F325" s="66"/>
      <c r="G325" s="66"/>
      <c r="H325" s="66">
        <v>0</v>
      </c>
      <c r="I325" s="66">
        <f t="shared" si="20"/>
        <v>0</v>
      </c>
      <c r="J325" s="66">
        <f t="shared" si="21"/>
        <v>0</v>
      </c>
      <c r="K325" s="66">
        <f t="shared" si="22"/>
        <v>0</v>
      </c>
      <c r="L325" s="66">
        <f t="shared" si="23"/>
        <v>0</v>
      </c>
    </row>
    <row r="326" spans="1:12">
      <c r="A326" s="65" t="s">
        <v>561</v>
      </c>
      <c r="B326" s="65" t="s">
        <v>560</v>
      </c>
      <c r="C326" s="66"/>
      <c r="D326" s="66">
        <v>0</v>
      </c>
      <c r="E326" s="66">
        <v>0</v>
      </c>
      <c r="F326" s="66">
        <v>0</v>
      </c>
      <c r="G326" s="66"/>
      <c r="H326" s="66"/>
      <c r="I326" s="66">
        <f t="shared" si="20"/>
        <v>0</v>
      </c>
      <c r="J326" s="66">
        <f t="shared" si="21"/>
        <v>0</v>
      </c>
      <c r="K326" s="66">
        <f t="shared" si="22"/>
        <v>0</v>
      </c>
      <c r="L326" s="66">
        <f t="shared" si="23"/>
        <v>0</v>
      </c>
    </row>
    <row r="327" spans="1:12">
      <c r="A327" s="65" t="s">
        <v>562</v>
      </c>
      <c r="B327" s="65" t="s">
        <v>563</v>
      </c>
      <c r="C327" s="66"/>
      <c r="D327" s="66"/>
      <c r="E327" s="66"/>
      <c r="F327" s="66">
        <v>0.66683167193000004</v>
      </c>
      <c r="G327" s="66">
        <v>0.89243507406</v>
      </c>
      <c r="H327" s="66">
        <v>0.81448821315999997</v>
      </c>
      <c r="I327" s="66">
        <f t="shared" si="20"/>
        <v>0.81448821315999997</v>
      </c>
      <c r="J327" s="66">
        <f t="shared" si="21"/>
        <v>0.79125165305000011</v>
      </c>
      <c r="K327" s="66">
        <f t="shared" si="22"/>
        <v>0.66683167193000004</v>
      </c>
      <c r="L327" s="66">
        <f t="shared" si="23"/>
        <v>0.89243507406</v>
      </c>
    </row>
    <row r="328" spans="1:12">
      <c r="A328" s="65" t="s">
        <v>564</v>
      </c>
      <c r="B328" s="65" t="s">
        <v>565</v>
      </c>
      <c r="C328" s="66"/>
      <c r="D328" s="66"/>
      <c r="E328" s="66"/>
      <c r="F328" s="66">
        <v>0</v>
      </c>
      <c r="G328" s="66">
        <v>0</v>
      </c>
      <c r="H328" s="66">
        <v>0</v>
      </c>
      <c r="I328" s="66">
        <f t="shared" si="20"/>
        <v>0</v>
      </c>
      <c r="J328" s="66">
        <f t="shared" si="21"/>
        <v>0</v>
      </c>
      <c r="K328" s="66">
        <f t="shared" si="22"/>
        <v>0</v>
      </c>
      <c r="L328" s="66">
        <f t="shared" si="23"/>
        <v>0</v>
      </c>
    </row>
    <row r="329" spans="1:12">
      <c r="A329" s="65" t="s">
        <v>566</v>
      </c>
      <c r="B329" s="65" t="s">
        <v>567</v>
      </c>
      <c r="C329" s="66">
        <v>0</v>
      </c>
      <c r="D329" s="66">
        <v>1.8680168275</v>
      </c>
      <c r="E329" s="66">
        <v>0.58719906048000003</v>
      </c>
      <c r="F329" s="66">
        <v>7.6368239494000001</v>
      </c>
      <c r="G329" s="66">
        <v>1.7593198314</v>
      </c>
      <c r="H329" s="66">
        <v>2.6593201645</v>
      </c>
      <c r="I329" s="66">
        <f t="shared" si="20"/>
        <v>1.81366832945</v>
      </c>
      <c r="J329" s="66">
        <f t="shared" si="21"/>
        <v>2.4184466388799999</v>
      </c>
      <c r="K329" s="66">
        <f t="shared" si="22"/>
        <v>0</v>
      </c>
      <c r="L329" s="66">
        <f t="shared" si="23"/>
        <v>7.6368239494000001</v>
      </c>
    </row>
    <row r="330" spans="1:12">
      <c r="A330" s="65" t="s">
        <v>568</v>
      </c>
      <c r="B330" s="65" t="s">
        <v>569</v>
      </c>
      <c r="C330" s="66"/>
      <c r="D330" s="66"/>
      <c r="E330" s="66">
        <v>0</v>
      </c>
      <c r="F330" s="66">
        <v>0</v>
      </c>
      <c r="G330" s="66">
        <v>0</v>
      </c>
      <c r="H330" s="66">
        <v>0</v>
      </c>
      <c r="I330" s="66">
        <f t="shared" si="20"/>
        <v>0</v>
      </c>
      <c r="J330" s="66">
        <f t="shared" si="21"/>
        <v>0</v>
      </c>
      <c r="K330" s="66">
        <f t="shared" si="22"/>
        <v>0</v>
      </c>
      <c r="L330" s="66">
        <f t="shared" si="23"/>
        <v>0</v>
      </c>
    </row>
    <row r="331" spans="1:12">
      <c r="A331" s="65" t="s">
        <v>570</v>
      </c>
      <c r="B331" s="65" t="s">
        <v>571</v>
      </c>
      <c r="C331" s="66">
        <v>0.16737992384</v>
      </c>
      <c r="D331" s="66">
        <v>0</v>
      </c>
      <c r="E331" s="66">
        <v>0</v>
      </c>
      <c r="F331" s="66">
        <v>0</v>
      </c>
      <c r="G331" s="66">
        <v>0</v>
      </c>
      <c r="H331" s="66">
        <v>0</v>
      </c>
      <c r="I331" s="66">
        <f t="shared" si="20"/>
        <v>0</v>
      </c>
      <c r="J331" s="66">
        <f t="shared" si="21"/>
        <v>2.7896653973333334E-2</v>
      </c>
      <c r="K331" s="66">
        <f t="shared" si="22"/>
        <v>0</v>
      </c>
      <c r="L331" s="66">
        <f t="shared" si="23"/>
        <v>0.16737992384</v>
      </c>
    </row>
    <row r="332" spans="1:12">
      <c r="A332" s="65" t="s">
        <v>572</v>
      </c>
      <c r="B332" s="65" t="s">
        <v>573</v>
      </c>
      <c r="C332" s="66"/>
      <c r="D332" s="66"/>
      <c r="E332" s="66">
        <v>3.6843280124</v>
      </c>
      <c r="F332" s="66">
        <v>5.3727703096999999</v>
      </c>
      <c r="G332" s="66">
        <v>17.052228805999999</v>
      </c>
      <c r="H332" s="66">
        <v>18.097365410999998</v>
      </c>
      <c r="I332" s="66">
        <f t="shared" si="20"/>
        <v>11.212499557849998</v>
      </c>
      <c r="J332" s="66">
        <f t="shared" si="21"/>
        <v>11.051673134774999</v>
      </c>
      <c r="K332" s="66">
        <f t="shared" si="22"/>
        <v>3.6843280124</v>
      </c>
      <c r="L332" s="66">
        <f t="shared" si="23"/>
        <v>18.097365410999998</v>
      </c>
    </row>
    <row r="333" spans="1:12">
      <c r="A333" s="65" t="s">
        <v>574</v>
      </c>
      <c r="B333" s="65" t="s">
        <v>575</v>
      </c>
      <c r="C333" s="66"/>
      <c r="D333" s="66"/>
      <c r="E333" s="66">
        <v>0</v>
      </c>
      <c r="F333" s="66">
        <v>0</v>
      </c>
      <c r="G333" s="66"/>
      <c r="H333" s="66"/>
      <c r="I333" s="66">
        <f t="shared" si="20"/>
        <v>0</v>
      </c>
      <c r="J333" s="66">
        <f t="shared" si="21"/>
        <v>0</v>
      </c>
      <c r="K333" s="66">
        <f t="shared" si="22"/>
        <v>0</v>
      </c>
      <c r="L333" s="66">
        <f t="shared" si="23"/>
        <v>0</v>
      </c>
    </row>
    <row r="334" spans="1:12">
      <c r="A334" s="65" t="s">
        <v>576</v>
      </c>
      <c r="B334" s="65" t="s">
        <v>575</v>
      </c>
      <c r="C334" s="66">
        <v>6.9204481793000001</v>
      </c>
      <c r="D334" s="66">
        <v>3.5548028776999998</v>
      </c>
      <c r="E334" s="66">
        <v>4.5508151408000002</v>
      </c>
      <c r="F334" s="66">
        <v>4.3153169347000002</v>
      </c>
      <c r="G334" s="66">
        <v>6.1307901907</v>
      </c>
      <c r="H334" s="66">
        <v>13.235297297000001</v>
      </c>
      <c r="I334" s="66">
        <f t="shared" si="20"/>
        <v>5.3408026657500001</v>
      </c>
      <c r="J334" s="66">
        <f t="shared" si="21"/>
        <v>6.4512451033666665</v>
      </c>
      <c r="K334" s="66">
        <f t="shared" si="22"/>
        <v>3.5548028776999998</v>
      </c>
      <c r="L334" s="66">
        <f t="shared" si="23"/>
        <v>13.235297297000001</v>
      </c>
    </row>
    <row r="335" spans="1:12">
      <c r="A335" s="65" t="s">
        <v>577</v>
      </c>
      <c r="B335" s="65" t="s">
        <v>578</v>
      </c>
      <c r="C335" s="66"/>
      <c r="D335" s="66"/>
      <c r="E335" s="66"/>
      <c r="F335" s="66"/>
      <c r="G335" s="66"/>
      <c r="H335" s="66"/>
      <c r="I335" s="66" t="str">
        <f t="shared" si="20"/>
        <v/>
      </c>
      <c r="J335" s="66" t="str">
        <f t="shared" si="21"/>
        <v/>
      </c>
      <c r="K335" s="66">
        <f t="shared" si="22"/>
        <v>0</v>
      </c>
      <c r="L335" s="66">
        <f t="shared" si="23"/>
        <v>0</v>
      </c>
    </row>
    <row r="336" spans="1:12">
      <c r="A336" s="65" t="s">
        <v>579</v>
      </c>
      <c r="B336" s="65" t="s">
        <v>578</v>
      </c>
      <c r="C336" s="66">
        <v>0</v>
      </c>
      <c r="D336" s="66">
        <v>0</v>
      </c>
      <c r="E336" s="66">
        <v>0</v>
      </c>
      <c r="F336" s="66">
        <v>0</v>
      </c>
      <c r="G336" s="66">
        <v>0</v>
      </c>
      <c r="H336" s="66">
        <v>0</v>
      </c>
      <c r="I336" s="66">
        <f t="shared" si="20"/>
        <v>0</v>
      </c>
      <c r="J336" s="66">
        <f t="shared" si="21"/>
        <v>0</v>
      </c>
      <c r="K336" s="66">
        <f t="shared" si="22"/>
        <v>0</v>
      </c>
      <c r="L336" s="66">
        <f t="shared" si="23"/>
        <v>0</v>
      </c>
    </row>
    <row r="337" spans="1:12">
      <c r="A337" s="65" t="s">
        <v>580</v>
      </c>
      <c r="B337" s="65" t="s">
        <v>581</v>
      </c>
      <c r="C337" s="66">
        <v>0.85984091901000004</v>
      </c>
      <c r="D337" s="66">
        <v>0.49337461954</v>
      </c>
      <c r="E337" s="66">
        <v>6.2101235671000003E-2</v>
      </c>
      <c r="F337" s="66">
        <v>0</v>
      </c>
      <c r="G337" s="66">
        <v>0</v>
      </c>
      <c r="H337" s="66">
        <v>0</v>
      </c>
      <c r="I337" s="66">
        <f t="shared" si="20"/>
        <v>3.1050617835500002E-2</v>
      </c>
      <c r="J337" s="66">
        <f t="shared" si="21"/>
        <v>0.23588612903683334</v>
      </c>
      <c r="K337" s="66">
        <f t="shared" si="22"/>
        <v>0</v>
      </c>
      <c r="L337" s="66">
        <f t="shared" si="23"/>
        <v>0.85984091901000004</v>
      </c>
    </row>
    <row r="338" spans="1:12">
      <c r="A338" s="65" t="s">
        <v>582</v>
      </c>
      <c r="B338" s="65" t="s">
        <v>583</v>
      </c>
      <c r="C338" s="66">
        <v>0</v>
      </c>
      <c r="D338" s="66">
        <v>0</v>
      </c>
      <c r="E338" s="66">
        <v>3.0465901610000001</v>
      </c>
      <c r="F338" s="66">
        <v>4.1045554045000001</v>
      </c>
      <c r="G338" s="66">
        <v>2.6079985302000002</v>
      </c>
      <c r="H338" s="66">
        <v>3.0263373806999998</v>
      </c>
      <c r="I338" s="66">
        <f t="shared" si="20"/>
        <v>2.81716795545</v>
      </c>
      <c r="J338" s="66">
        <f t="shared" si="21"/>
        <v>2.1309135794</v>
      </c>
      <c r="K338" s="66">
        <f t="shared" si="22"/>
        <v>0</v>
      </c>
      <c r="L338" s="66">
        <f t="shared" si="23"/>
        <v>4.1045554045000001</v>
      </c>
    </row>
    <row r="339" spans="1:12">
      <c r="A339" s="65" t="s">
        <v>584</v>
      </c>
      <c r="B339" s="65" t="s">
        <v>585</v>
      </c>
      <c r="C339" s="66"/>
      <c r="D339" s="66"/>
      <c r="E339" s="66"/>
      <c r="F339" s="66">
        <v>1.4737078802000001</v>
      </c>
      <c r="G339" s="66">
        <v>0</v>
      </c>
      <c r="H339" s="66">
        <v>0</v>
      </c>
      <c r="I339" s="66">
        <f t="shared" si="20"/>
        <v>0</v>
      </c>
      <c r="J339" s="66">
        <f t="shared" si="21"/>
        <v>0.4912359600666667</v>
      </c>
      <c r="K339" s="66">
        <f t="shared" si="22"/>
        <v>0</v>
      </c>
      <c r="L339" s="66">
        <f t="shared" si="23"/>
        <v>1.4737078802000001</v>
      </c>
    </row>
    <row r="340" spans="1:12">
      <c r="A340" s="65" t="s">
        <v>586</v>
      </c>
      <c r="B340" s="65" t="s">
        <v>587</v>
      </c>
      <c r="C340" s="66"/>
      <c r="D340" s="66"/>
      <c r="E340" s="66"/>
      <c r="F340" s="66"/>
      <c r="G340" s="66"/>
      <c r="H340" s="66"/>
      <c r="I340" s="66" t="str">
        <f t="shared" si="20"/>
        <v/>
      </c>
      <c r="J340" s="66" t="str">
        <f t="shared" si="21"/>
        <v/>
      </c>
      <c r="K340" s="66">
        <f t="shared" si="22"/>
        <v>0</v>
      </c>
      <c r="L340" s="66">
        <f t="shared" si="23"/>
        <v>0</v>
      </c>
    </row>
    <row r="341" spans="1:12">
      <c r="A341" s="65" t="s">
        <v>588</v>
      </c>
      <c r="B341" s="65" t="s">
        <v>587</v>
      </c>
      <c r="C341" s="66"/>
      <c r="D341" s="66"/>
      <c r="E341" s="66"/>
      <c r="F341" s="66"/>
      <c r="G341" s="66"/>
      <c r="H341" s="66"/>
      <c r="I341" s="66" t="str">
        <f t="shared" si="20"/>
        <v/>
      </c>
      <c r="J341" s="66" t="str">
        <f t="shared" si="21"/>
        <v/>
      </c>
      <c r="K341" s="66">
        <f t="shared" si="22"/>
        <v>0</v>
      </c>
      <c r="L341" s="66">
        <f t="shared" si="23"/>
        <v>0</v>
      </c>
    </row>
    <row r="342" spans="1:12">
      <c r="A342" s="65" t="s">
        <v>589</v>
      </c>
      <c r="B342" s="65" t="s">
        <v>590</v>
      </c>
      <c r="C342" s="66">
        <v>0</v>
      </c>
      <c r="D342" s="66">
        <v>0</v>
      </c>
      <c r="E342" s="66">
        <v>0</v>
      </c>
      <c r="F342" s="66">
        <v>0</v>
      </c>
      <c r="G342" s="66">
        <v>0</v>
      </c>
      <c r="H342" s="66">
        <v>0</v>
      </c>
      <c r="I342" s="66">
        <f t="shared" si="20"/>
        <v>0</v>
      </c>
      <c r="J342" s="66">
        <f t="shared" si="21"/>
        <v>0</v>
      </c>
      <c r="K342" s="66">
        <f t="shared" si="22"/>
        <v>0</v>
      </c>
      <c r="L342" s="66">
        <f t="shared" si="23"/>
        <v>0</v>
      </c>
    </row>
    <row r="343" spans="1:12">
      <c r="A343" s="65" t="s">
        <v>591</v>
      </c>
      <c r="B343" s="65" t="s">
        <v>592</v>
      </c>
      <c r="C343" s="66">
        <v>0</v>
      </c>
      <c r="D343" s="66">
        <v>0</v>
      </c>
      <c r="E343" s="66">
        <v>0</v>
      </c>
      <c r="F343" s="66">
        <v>0</v>
      </c>
      <c r="G343" s="66">
        <v>0</v>
      </c>
      <c r="H343" s="66">
        <v>0</v>
      </c>
      <c r="I343" s="66">
        <f t="shared" si="20"/>
        <v>0</v>
      </c>
      <c r="J343" s="66">
        <f t="shared" si="21"/>
        <v>0</v>
      </c>
      <c r="K343" s="66">
        <f t="shared" si="22"/>
        <v>0</v>
      </c>
      <c r="L343" s="66">
        <f t="shared" si="23"/>
        <v>0</v>
      </c>
    </row>
    <row r="344" spans="1:12">
      <c r="A344" s="65" t="s">
        <v>593</v>
      </c>
      <c r="B344" s="65" t="s">
        <v>594</v>
      </c>
      <c r="C344" s="66"/>
      <c r="D344" s="66"/>
      <c r="E344" s="66"/>
      <c r="F344" s="66"/>
      <c r="G344" s="66"/>
      <c r="H344" s="66"/>
      <c r="I344" s="66" t="str">
        <f t="shared" si="20"/>
        <v/>
      </c>
      <c r="J344" s="66" t="str">
        <f t="shared" si="21"/>
        <v/>
      </c>
      <c r="K344" s="66">
        <f t="shared" si="22"/>
        <v>0</v>
      </c>
      <c r="L344" s="66">
        <f t="shared" si="23"/>
        <v>0</v>
      </c>
    </row>
    <row r="345" spans="1:12">
      <c r="A345" s="65" t="s">
        <v>595</v>
      </c>
      <c r="B345" s="65" t="s">
        <v>596</v>
      </c>
      <c r="C345" s="66">
        <v>8.0398923868000001</v>
      </c>
      <c r="D345" s="66">
        <v>3.5050527988</v>
      </c>
      <c r="E345" s="66">
        <v>19.590754840999999</v>
      </c>
      <c r="F345" s="66">
        <v>3.7195982539000001</v>
      </c>
      <c r="G345" s="66">
        <v>3.0771384802999999</v>
      </c>
      <c r="H345" s="66">
        <v>7.1719190837999998</v>
      </c>
      <c r="I345" s="66">
        <f t="shared" si="20"/>
        <v>5.4457586688499999</v>
      </c>
      <c r="J345" s="66">
        <f t="shared" si="21"/>
        <v>7.5173926407666665</v>
      </c>
      <c r="K345" s="66">
        <f t="shared" si="22"/>
        <v>3.0771384802999999</v>
      </c>
      <c r="L345" s="66">
        <f t="shared" si="23"/>
        <v>19.590754840999999</v>
      </c>
    </row>
    <row r="346" spans="1:12">
      <c r="A346" s="65" t="s">
        <v>597</v>
      </c>
      <c r="B346" s="65" t="s">
        <v>598</v>
      </c>
      <c r="C346" s="66">
        <v>2.8566365</v>
      </c>
      <c r="D346" s="66">
        <v>0.69938823222000002</v>
      </c>
      <c r="E346" s="66">
        <v>2.5221900097000001</v>
      </c>
      <c r="F346" s="66">
        <v>9.1809152345000005</v>
      </c>
      <c r="G346" s="66">
        <v>1.5808733639000001</v>
      </c>
      <c r="H346" s="66">
        <v>1.6454867166</v>
      </c>
      <c r="I346" s="66">
        <f t="shared" si="20"/>
        <v>2.0838383631499999</v>
      </c>
      <c r="J346" s="66">
        <f t="shared" si="21"/>
        <v>3.0809150094866666</v>
      </c>
      <c r="K346" s="66">
        <f t="shared" si="22"/>
        <v>0.69938823222000002</v>
      </c>
      <c r="L346" s="66">
        <f t="shared" si="23"/>
        <v>9.1809152345000005</v>
      </c>
    </row>
    <row r="347" spans="1:12">
      <c r="A347" s="65" t="s">
        <v>599</v>
      </c>
      <c r="B347" s="65" t="s">
        <v>600</v>
      </c>
      <c r="C347" s="66">
        <v>0</v>
      </c>
      <c r="D347" s="66">
        <v>0</v>
      </c>
      <c r="E347" s="66">
        <v>19.674069828</v>
      </c>
      <c r="F347" s="66">
        <v>10.184104096</v>
      </c>
      <c r="G347" s="66">
        <v>0</v>
      </c>
      <c r="H347" s="66">
        <v>0</v>
      </c>
      <c r="I347" s="66">
        <f t="shared" si="20"/>
        <v>0</v>
      </c>
      <c r="J347" s="66">
        <f t="shared" si="21"/>
        <v>4.9763623206666665</v>
      </c>
      <c r="K347" s="66">
        <f t="shared" si="22"/>
        <v>0</v>
      </c>
      <c r="L347" s="66">
        <f t="shared" si="23"/>
        <v>19.674069828</v>
      </c>
    </row>
    <row r="348" spans="1:12">
      <c r="A348" s="65" t="s">
        <v>601</v>
      </c>
      <c r="B348" s="65" t="s">
        <v>602</v>
      </c>
      <c r="C348" s="66"/>
      <c r="D348" s="66">
        <v>3.3659343083</v>
      </c>
      <c r="E348" s="66">
        <v>0.79924826222000001</v>
      </c>
      <c r="F348" s="66">
        <v>1.2088169072999999</v>
      </c>
      <c r="G348" s="66"/>
      <c r="H348" s="66"/>
      <c r="I348" s="66">
        <f t="shared" si="20"/>
        <v>1.2088169072999999</v>
      </c>
      <c r="J348" s="66">
        <f t="shared" si="21"/>
        <v>1.7913331592733333</v>
      </c>
      <c r="K348" s="66">
        <f t="shared" si="22"/>
        <v>0.79924826222000001</v>
      </c>
      <c r="L348" s="66">
        <f t="shared" si="23"/>
        <v>3.3659343083</v>
      </c>
    </row>
    <row r="349" spans="1:12">
      <c r="A349" s="65" t="s">
        <v>603</v>
      </c>
      <c r="B349" s="65" t="s">
        <v>602</v>
      </c>
      <c r="C349" s="66"/>
      <c r="D349" s="66"/>
      <c r="E349" s="66"/>
      <c r="F349" s="66">
        <v>1.1327170535</v>
      </c>
      <c r="G349" s="66">
        <v>2.9148561657999998</v>
      </c>
      <c r="H349" s="66"/>
      <c r="I349" s="66">
        <f t="shared" si="20"/>
        <v>2.0237866096500001</v>
      </c>
      <c r="J349" s="66">
        <f t="shared" si="21"/>
        <v>2.0237866096500001</v>
      </c>
      <c r="K349" s="66">
        <f t="shared" si="22"/>
        <v>1.1327170535</v>
      </c>
      <c r="L349" s="66">
        <f t="shared" si="23"/>
        <v>2.9148561657999998</v>
      </c>
    </row>
    <row r="350" spans="1:12">
      <c r="A350" s="65" t="s">
        <v>604</v>
      </c>
      <c r="B350" s="65" t="s">
        <v>602</v>
      </c>
      <c r="C350" s="66"/>
      <c r="D350" s="66"/>
      <c r="E350" s="66"/>
      <c r="F350" s="66">
        <v>1.2252222796000001</v>
      </c>
      <c r="G350" s="66">
        <v>2.7884530363</v>
      </c>
      <c r="H350" s="66"/>
      <c r="I350" s="66">
        <f t="shared" si="20"/>
        <v>2.0068376579500002</v>
      </c>
      <c r="J350" s="66">
        <f t="shared" si="21"/>
        <v>2.0068376579500002</v>
      </c>
      <c r="K350" s="66">
        <f t="shared" si="22"/>
        <v>1.2252222796000001</v>
      </c>
      <c r="L350" s="66">
        <f t="shared" si="23"/>
        <v>2.7884530363</v>
      </c>
    </row>
    <row r="351" spans="1:12">
      <c r="A351" s="65" t="s">
        <v>605</v>
      </c>
      <c r="B351" s="65" t="s">
        <v>606</v>
      </c>
      <c r="C351" s="66">
        <v>8.9908887541000002</v>
      </c>
      <c r="D351" s="66">
        <v>1.5783931787000001</v>
      </c>
      <c r="E351" s="66">
        <v>3.3774649128999998</v>
      </c>
      <c r="F351" s="66">
        <v>3.2968061833000002</v>
      </c>
      <c r="G351" s="66">
        <v>0</v>
      </c>
      <c r="H351" s="66">
        <v>0</v>
      </c>
      <c r="I351" s="66">
        <f t="shared" si="20"/>
        <v>2.437599681</v>
      </c>
      <c r="J351" s="66">
        <f t="shared" si="21"/>
        <v>2.8739255048333336</v>
      </c>
      <c r="K351" s="66">
        <f t="shared" si="22"/>
        <v>0</v>
      </c>
      <c r="L351" s="66">
        <f t="shared" si="23"/>
        <v>8.9908887541000002</v>
      </c>
    </row>
    <row r="352" spans="1:12">
      <c r="A352" s="65" t="s">
        <v>607</v>
      </c>
      <c r="B352" s="65" t="s">
        <v>608</v>
      </c>
      <c r="C352" s="66">
        <v>0.83333333333000004</v>
      </c>
      <c r="D352" s="66">
        <v>0</v>
      </c>
      <c r="E352" s="66"/>
      <c r="F352" s="66">
        <v>0</v>
      </c>
      <c r="G352" s="66"/>
      <c r="H352" s="66"/>
      <c r="I352" s="66">
        <f t="shared" si="20"/>
        <v>0</v>
      </c>
      <c r="J352" s="66">
        <f t="shared" si="21"/>
        <v>0.27777777777666668</v>
      </c>
      <c r="K352" s="66">
        <f t="shared" si="22"/>
        <v>0</v>
      </c>
      <c r="L352" s="66">
        <f t="shared" si="23"/>
        <v>0.83333333333000004</v>
      </c>
    </row>
    <row r="353" spans="1:12">
      <c r="A353" s="65" t="s">
        <v>609</v>
      </c>
      <c r="B353" s="65" t="s">
        <v>608</v>
      </c>
      <c r="C353" s="66">
        <v>0.91210613599000001</v>
      </c>
      <c r="D353" s="66"/>
      <c r="E353" s="66"/>
      <c r="F353" s="66">
        <v>0</v>
      </c>
      <c r="G353" s="66">
        <v>0.14941732194999999</v>
      </c>
      <c r="H353" s="66"/>
      <c r="I353" s="66">
        <f t="shared" si="20"/>
        <v>0.14941732194999999</v>
      </c>
      <c r="J353" s="66">
        <f t="shared" si="21"/>
        <v>0.35384115264666666</v>
      </c>
      <c r="K353" s="66">
        <f t="shared" si="22"/>
        <v>0</v>
      </c>
      <c r="L353" s="66">
        <f t="shared" si="23"/>
        <v>0.91210613599000001</v>
      </c>
    </row>
    <row r="354" spans="1:12">
      <c r="A354" s="65" t="s">
        <v>610</v>
      </c>
      <c r="B354" s="65" t="s">
        <v>611</v>
      </c>
      <c r="C354" s="66"/>
      <c r="D354" s="66"/>
      <c r="E354" s="66"/>
      <c r="F354" s="66"/>
      <c r="G354" s="66"/>
      <c r="H354" s="66"/>
      <c r="I354" s="66" t="str">
        <f t="shared" si="20"/>
        <v/>
      </c>
      <c r="J354" s="66" t="str">
        <f t="shared" si="21"/>
        <v/>
      </c>
      <c r="K354" s="66">
        <f t="shared" si="22"/>
        <v>0</v>
      </c>
      <c r="L354" s="66">
        <f t="shared" si="23"/>
        <v>0</v>
      </c>
    </row>
    <row r="355" spans="1:12">
      <c r="A355" s="65" t="s">
        <v>612</v>
      </c>
      <c r="B355" s="65" t="s">
        <v>613</v>
      </c>
      <c r="C355" s="66"/>
      <c r="D355" s="66"/>
      <c r="E355" s="66">
        <v>3.3218712456000001</v>
      </c>
      <c r="F355" s="66">
        <v>3.9121173032000001</v>
      </c>
      <c r="G355" s="66">
        <v>20.913014078</v>
      </c>
      <c r="H355" s="66">
        <v>22.237421641000001</v>
      </c>
      <c r="I355" s="66">
        <f t="shared" si="20"/>
        <v>12.412565690600001</v>
      </c>
      <c r="J355" s="66">
        <f t="shared" si="21"/>
        <v>12.59610606695</v>
      </c>
      <c r="K355" s="66">
        <f t="shared" si="22"/>
        <v>3.3218712456000001</v>
      </c>
      <c r="L355" s="66">
        <f t="shared" si="23"/>
        <v>22.237421641000001</v>
      </c>
    </row>
    <row r="356" spans="1:12">
      <c r="A356" s="65" t="s">
        <v>614</v>
      </c>
      <c r="B356" s="65" t="s">
        <v>615</v>
      </c>
      <c r="C356" s="66"/>
      <c r="D356" s="66"/>
      <c r="E356" s="66"/>
      <c r="F356" s="66"/>
      <c r="G356" s="66"/>
      <c r="H356" s="66">
        <v>4.2168674699000004</v>
      </c>
      <c r="I356" s="66">
        <f t="shared" si="20"/>
        <v>4.2168674699000004</v>
      </c>
      <c r="J356" s="66">
        <f t="shared" si="21"/>
        <v>4.2168674699000004</v>
      </c>
      <c r="K356" s="66">
        <f t="shared" si="22"/>
        <v>4.2168674699000004</v>
      </c>
      <c r="L356" s="66">
        <f t="shared" si="23"/>
        <v>4.2168674699000004</v>
      </c>
    </row>
    <row r="357" spans="1:12">
      <c r="A357" s="65" t="s">
        <v>616</v>
      </c>
      <c r="B357" s="65" t="s">
        <v>615</v>
      </c>
      <c r="C357" s="66">
        <v>5.4017555705999998</v>
      </c>
      <c r="D357" s="66">
        <v>3.2247765006</v>
      </c>
      <c r="E357" s="66">
        <v>7.0696087636999998</v>
      </c>
      <c r="F357" s="66">
        <v>6.2176165802999996</v>
      </c>
      <c r="G357" s="66">
        <v>7.4870354365000003</v>
      </c>
      <c r="H357" s="66">
        <v>8.7899543378999994</v>
      </c>
      <c r="I357" s="66">
        <f t="shared" si="20"/>
        <v>6.6436126719999997</v>
      </c>
      <c r="J357" s="66">
        <f t="shared" si="21"/>
        <v>6.3651245316000002</v>
      </c>
      <c r="K357" s="66">
        <f t="shared" si="22"/>
        <v>3.2247765006</v>
      </c>
      <c r="L357" s="66">
        <f t="shared" si="23"/>
        <v>8.7899543378999994</v>
      </c>
    </row>
    <row r="358" spans="1:12">
      <c r="A358" s="65" t="s">
        <v>617</v>
      </c>
      <c r="B358" s="65" t="s">
        <v>618</v>
      </c>
      <c r="C358" s="66">
        <v>1.8043885928000001</v>
      </c>
      <c r="D358" s="66">
        <v>1.8387858885999999</v>
      </c>
      <c r="E358" s="66">
        <v>2.1202723084000001</v>
      </c>
      <c r="F358" s="66">
        <v>3.8293670298000002</v>
      </c>
      <c r="G358" s="66">
        <v>4.5493524203</v>
      </c>
      <c r="H358" s="66">
        <v>4.1426535552999999</v>
      </c>
      <c r="I358" s="66">
        <f t="shared" si="20"/>
        <v>2.9748196691000004</v>
      </c>
      <c r="J358" s="66">
        <f t="shared" si="21"/>
        <v>3.0474699658666666</v>
      </c>
      <c r="K358" s="66">
        <f t="shared" si="22"/>
        <v>1.8043885928000001</v>
      </c>
      <c r="L358" s="66">
        <f t="shared" si="23"/>
        <v>4.5493524203</v>
      </c>
    </row>
    <row r="359" spans="1:12">
      <c r="A359" s="65" t="s">
        <v>619</v>
      </c>
      <c r="B359" s="65" t="s">
        <v>620</v>
      </c>
      <c r="C359" s="66"/>
      <c r="D359" s="66">
        <v>0</v>
      </c>
      <c r="E359" s="66">
        <v>0</v>
      </c>
      <c r="F359" s="66">
        <v>0</v>
      </c>
      <c r="G359" s="66"/>
      <c r="H359" s="66"/>
      <c r="I359" s="66">
        <f t="shared" si="20"/>
        <v>0</v>
      </c>
      <c r="J359" s="66">
        <f t="shared" si="21"/>
        <v>0</v>
      </c>
      <c r="K359" s="66">
        <f t="shared" si="22"/>
        <v>0</v>
      </c>
      <c r="L359" s="66">
        <f t="shared" si="23"/>
        <v>0</v>
      </c>
    </row>
    <row r="360" spans="1:12">
      <c r="A360" s="65" t="s">
        <v>621</v>
      </c>
      <c r="B360" s="65" t="s">
        <v>620</v>
      </c>
      <c r="C360" s="66">
        <v>0</v>
      </c>
      <c r="D360" s="66">
        <v>0</v>
      </c>
      <c r="E360" s="66">
        <v>0</v>
      </c>
      <c r="F360" s="66">
        <v>0</v>
      </c>
      <c r="G360" s="66">
        <v>0</v>
      </c>
      <c r="H360" s="66">
        <v>0</v>
      </c>
      <c r="I360" s="66">
        <f t="shared" si="20"/>
        <v>0</v>
      </c>
      <c r="J360" s="66">
        <f t="shared" si="21"/>
        <v>0</v>
      </c>
      <c r="K360" s="66">
        <f t="shared" si="22"/>
        <v>0</v>
      </c>
      <c r="L360" s="66">
        <f t="shared" si="23"/>
        <v>0</v>
      </c>
    </row>
    <row r="361" spans="1:12">
      <c r="A361" s="65" t="s">
        <v>622</v>
      </c>
      <c r="B361" s="65" t="s">
        <v>623</v>
      </c>
      <c r="C361" s="66">
        <v>0.77724317513999996</v>
      </c>
      <c r="D361" s="66">
        <v>2.8405393498999998</v>
      </c>
      <c r="E361" s="66">
        <v>6.4874400000000003</v>
      </c>
      <c r="F361" s="66">
        <v>5.4241452769</v>
      </c>
      <c r="G361" s="66">
        <v>2.5597298216</v>
      </c>
      <c r="H361" s="66">
        <v>0.74419897959000003</v>
      </c>
      <c r="I361" s="66">
        <f t="shared" si="20"/>
        <v>2.7001345857499999</v>
      </c>
      <c r="J361" s="66">
        <f t="shared" si="21"/>
        <v>3.1388827671883335</v>
      </c>
      <c r="K361" s="66">
        <f t="shared" si="22"/>
        <v>0.74419897959000003</v>
      </c>
      <c r="L361" s="66">
        <f t="shared" si="23"/>
        <v>6.4874400000000003</v>
      </c>
    </row>
    <row r="362" spans="1:12">
      <c r="A362" s="65" t="s">
        <v>624</v>
      </c>
      <c r="B362" s="65" t="s">
        <v>625</v>
      </c>
      <c r="C362" s="66"/>
      <c r="D362" s="66"/>
      <c r="E362" s="66"/>
      <c r="F362" s="66"/>
      <c r="G362" s="66"/>
      <c r="H362" s="66"/>
      <c r="I362" s="66" t="str">
        <f t="shared" si="20"/>
        <v/>
      </c>
      <c r="J362" s="66" t="str">
        <f t="shared" si="21"/>
        <v/>
      </c>
      <c r="K362" s="66">
        <f t="shared" si="22"/>
        <v>0</v>
      </c>
      <c r="L362" s="66">
        <f t="shared" si="23"/>
        <v>0</v>
      </c>
    </row>
    <row r="363" spans="1:12">
      <c r="A363" s="65" t="s">
        <v>626</v>
      </c>
      <c r="B363" s="65" t="s">
        <v>625</v>
      </c>
      <c r="C363" s="66"/>
      <c r="D363" s="66"/>
      <c r="E363" s="66"/>
      <c r="F363" s="66"/>
      <c r="G363" s="66"/>
      <c r="H363" s="66"/>
      <c r="I363" s="66" t="str">
        <f t="shared" si="20"/>
        <v/>
      </c>
      <c r="J363" s="66" t="str">
        <f t="shared" si="21"/>
        <v/>
      </c>
      <c r="K363" s="66">
        <f t="shared" si="22"/>
        <v>0</v>
      </c>
      <c r="L363" s="66">
        <f t="shared" si="23"/>
        <v>0</v>
      </c>
    </row>
    <row r="364" spans="1:12">
      <c r="A364" s="65" t="s">
        <v>627</v>
      </c>
      <c r="B364" s="65" t="s">
        <v>625</v>
      </c>
      <c r="C364" s="66"/>
      <c r="D364" s="66"/>
      <c r="E364" s="66"/>
      <c r="F364" s="66"/>
      <c r="G364" s="66"/>
      <c r="H364" s="66"/>
      <c r="I364" s="66" t="str">
        <f t="shared" si="20"/>
        <v/>
      </c>
      <c r="J364" s="66" t="str">
        <f t="shared" si="21"/>
        <v/>
      </c>
      <c r="K364" s="66">
        <f t="shared" si="22"/>
        <v>0</v>
      </c>
      <c r="L364" s="66">
        <f t="shared" si="23"/>
        <v>0</v>
      </c>
    </row>
    <row r="365" spans="1:12">
      <c r="A365" s="65" t="s">
        <v>628</v>
      </c>
      <c r="B365" s="65" t="s">
        <v>629</v>
      </c>
      <c r="C365" s="66"/>
      <c r="D365" s="66">
        <v>1.6427447058</v>
      </c>
      <c r="E365" s="66">
        <v>2.9833642168000001</v>
      </c>
      <c r="F365" s="66">
        <v>4.9299641648000003</v>
      </c>
      <c r="G365" s="66">
        <v>7.4893348847999999</v>
      </c>
      <c r="H365" s="66">
        <v>9.1897029929999992</v>
      </c>
      <c r="I365" s="66">
        <f t="shared" si="20"/>
        <v>4.9299641648000003</v>
      </c>
      <c r="J365" s="66">
        <f t="shared" si="21"/>
        <v>5.2470221930400003</v>
      </c>
      <c r="K365" s="66">
        <f t="shared" si="22"/>
        <v>1.6427447058</v>
      </c>
      <c r="L365" s="66">
        <f t="shared" si="23"/>
        <v>9.1897029929999992</v>
      </c>
    </row>
    <row r="366" spans="1:12">
      <c r="A366" s="65" t="s">
        <v>630</v>
      </c>
      <c r="B366" s="65" t="s">
        <v>631</v>
      </c>
      <c r="C366" s="66">
        <v>0</v>
      </c>
      <c r="D366" s="66">
        <v>0</v>
      </c>
      <c r="E366" s="66">
        <v>0</v>
      </c>
      <c r="F366" s="66">
        <v>0</v>
      </c>
      <c r="G366" s="66">
        <v>0</v>
      </c>
      <c r="H366" s="66">
        <v>0</v>
      </c>
      <c r="I366" s="66">
        <f t="shared" si="20"/>
        <v>0</v>
      </c>
      <c r="J366" s="66">
        <f t="shared" si="21"/>
        <v>0</v>
      </c>
      <c r="K366" s="66">
        <f t="shared" si="22"/>
        <v>0</v>
      </c>
      <c r="L366" s="66">
        <f t="shared" si="23"/>
        <v>0</v>
      </c>
    </row>
    <row r="367" spans="1:12">
      <c r="A367" s="65" t="s">
        <v>632</v>
      </c>
      <c r="B367" s="65" t="s">
        <v>633</v>
      </c>
      <c r="C367" s="66"/>
      <c r="D367" s="66"/>
      <c r="E367" s="66">
        <v>0.17372307692</v>
      </c>
      <c r="F367" s="66">
        <v>0.56519315588999997</v>
      </c>
      <c r="G367" s="66">
        <v>0.99262483221999998</v>
      </c>
      <c r="H367" s="66">
        <v>1.3694546296000001</v>
      </c>
      <c r="I367" s="66">
        <f t="shared" si="20"/>
        <v>0.77890899405500003</v>
      </c>
      <c r="J367" s="66">
        <f t="shared" si="21"/>
        <v>0.77524892365749998</v>
      </c>
      <c r="K367" s="66">
        <f t="shared" si="22"/>
        <v>0.17372307692</v>
      </c>
      <c r="L367" s="66">
        <f t="shared" si="23"/>
        <v>1.3694546296000001</v>
      </c>
    </row>
    <row r="368" spans="1:12">
      <c r="A368" s="65" t="s">
        <v>634</v>
      </c>
      <c r="B368" s="65" t="s">
        <v>635</v>
      </c>
      <c r="C368" s="66"/>
      <c r="D368" s="66"/>
      <c r="E368" s="66"/>
      <c r="F368" s="66">
        <v>0</v>
      </c>
      <c r="G368" s="66">
        <v>0</v>
      </c>
      <c r="H368" s="66">
        <v>0</v>
      </c>
      <c r="I368" s="66">
        <f t="shared" si="20"/>
        <v>0</v>
      </c>
      <c r="J368" s="66">
        <f t="shared" si="21"/>
        <v>0</v>
      </c>
      <c r="K368" s="66">
        <f t="shared" si="22"/>
        <v>0</v>
      </c>
      <c r="L368" s="66">
        <f t="shared" si="23"/>
        <v>0</v>
      </c>
    </row>
    <row r="369" spans="1:12">
      <c r="A369" s="65" t="s">
        <v>636</v>
      </c>
      <c r="B369" s="65" t="s">
        <v>637</v>
      </c>
      <c r="C369" s="66"/>
      <c r="D369" s="66">
        <v>0</v>
      </c>
      <c r="E369" s="66">
        <v>0</v>
      </c>
      <c r="F369" s="66">
        <v>0</v>
      </c>
      <c r="G369" s="66">
        <v>0</v>
      </c>
      <c r="H369" s="66">
        <v>0</v>
      </c>
      <c r="I369" s="66">
        <f t="shared" si="20"/>
        <v>0</v>
      </c>
      <c r="J369" s="66">
        <f t="shared" si="21"/>
        <v>0</v>
      </c>
      <c r="K369" s="66">
        <f t="shared" si="22"/>
        <v>0</v>
      </c>
      <c r="L369" s="66">
        <f t="shared" si="23"/>
        <v>0</v>
      </c>
    </row>
    <row r="370" spans="1:12">
      <c r="A370" s="65" t="s">
        <v>638</v>
      </c>
      <c r="B370" s="65" t="s">
        <v>639</v>
      </c>
      <c r="C370" s="66"/>
      <c r="D370" s="66"/>
      <c r="E370" s="66"/>
      <c r="F370" s="66"/>
      <c r="G370" s="66"/>
      <c r="H370" s="66"/>
      <c r="I370" s="66" t="str">
        <f t="shared" si="20"/>
        <v/>
      </c>
      <c r="J370" s="66" t="str">
        <f t="shared" si="21"/>
        <v/>
      </c>
      <c r="K370" s="66">
        <f t="shared" si="22"/>
        <v>0</v>
      </c>
      <c r="L370" s="66">
        <f t="shared" si="23"/>
        <v>0</v>
      </c>
    </row>
    <row r="371" spans="1:12">
      <c r="A371" s="65" t="s">
        <v>640</v>
      </c>
      <c r="B371" s="65" t="s">
        <v>641</v>
      </c>
      <c r="C371" s="66">
        <v>1.4355192994999999</v>
      </c>
      <c r="D371" s="66">
        <v>0</v>
      </c>
      <c r="E371" s="66">
        <v>0</v>
      </c>
      <c r="F371" s="66">
        <v>0.51805348013999997</v>
      </c>
      <c r="G371" s="66">
        <v>0</v>
      </c>
      <c r="H371" s="66">
        <v>5.1936683786</v>
      </c>
      <c r="I371" s="66">
        <f t="shared" si="20"/>
        <v>0.25902674006999998</v>
      </c>
      <c r="J371" s="66">
        <f t="shared" si="21"/>
        <v>1.1912068597066667</v>
      </c>
      <c r="K371" s="66">
        <f t="shared" si="22"/>
        <v>0</v>
      </c>
      <c r="L371" s="66">
        <f t="shared" si="23"/>
        <v>5.1936683786</v>
      </c>
    </row>
    <row r="372" spans="1:12">
      <c r="A372" s="65" t="s">
        <v>642</v>
      </c>
      <c r="B372" s="65" t="s">
        <v>643</v>
      </c>
      <c r="C372" s="66">
        <v>0</v>
      </c>
      <c r="D372" s="66">
        <v>0</v>
      </c>
      <c r="E372" s="66">
        <v>0</v>
      </c>
      <c r="F372" s="66"/>
      <c r="G372" s="66"/>
      <c r="H372" s="66"/>
      <c r="I372" s="66">
        <f t="shared" si="20"/>
        <v>0</v>
      </c>
      <c r="J372" s="66">
        <f t="shared" si="21"/>
        <v>0</v>
      </c>
      <c r="K372" s="66">
        <f t="shared" si="22"/>
        <v>0</v>
      </c>
      <c r="L372" s="66">
        <f t="shared" si="23"/>
        <v>0</v>
      </c>
    </row>
    <row r="373" spans="1:12">
      <c r="A373" s="65" t="s">
        <v>644</v>
      </c>
      <c r="B373" s="65" t="s">
        <v>645</v>
      </c>
      <c r="C373" s="66"/>
      <c r="D373" s="66"/>
      <c r="E373" s="66"/>
      <c r="F373" s="66"/>
      <c r="G373" s="66"/>
      <c r="H373" s="66"/>
      <c r="I373" s="66" t="str">
        <f t="shared" si="20"/>
        <v/>
      </c>
      <c r="J373" s="66" t="str">
        <f t="shared" si="21"/>
        <v/>
      </c>
      <c r="K373" s="66">
        <f t="shared" si="22"/>
        <v>0</v>
      </c>
      <c r="L373" s="66">
        <f t="shared" si="23"/>
        <v>0</v>
      </c>
    </row>
    <row r="374" spans="1:12">
      <c r="A374" s="65" t="s">
        <v>646</v>
      </c>
      <c r="B374" s="65" t="s">
        <v>645</v>
      </c>
      <c r="C374" s="66"/>
      <c r="D374" s="66"/>
      <c r="E374" s="66"/>
      <c r="F374" s="66"/>
      <c r="G374" s="66"/>
      <c r="H374" s="66"/>
      <c r="I374" s="66" t="str">
        <f t="shared" si="20"/>
        <v/>
      </c>
      <c r="J374" s="66" t="str">
        <f t="shared" si="21"/>
        <v/>
      </c>
      <c r="K374" s="66">
        <f t="shared" si="22"/>
        <v>0</v>
      </c>
      <c r="L374" s="66">
        <f t="shared" si="23"/>
        <v>0</v>
      </c>
    </row>
    <row r="375" spans="1:12">
      <c r="A375" s="65" t="s">
        <v>647</v>
      </c>
      <c r="B375" s="65" t="s">
        <v>648</v>
      </c>
      <c r="C375" s="66">
        <v>2.6210832364000001</v>
      </c>
      <c r="D375" s="66">
        <v>3.0005843212999999</v>
      </c>
      <c r="E375" s="66">
        <v>3.2427432096</v>
      </c>
      <c r="F375" s="66">
        <v>2.6501182476</v>
      </c>
      <c r="G375" s="66">
        <v>4.0583602436000001</v>
      </c>
      <c r="H375" s="66">
        <v>2.9875077869000002</v>
      </c>
      <c r="I375" s="66">
        <f t="shared" si="20"/>
        <v>2.9940460541</v>
      </c>
      <c r="J375" s="66">
        <f t="shared" si="21"/>
        <v>3.0933995075666672</v>
      </c>
      <c r="K375" s="66">
        <f t="shared" si="22"/>
        <v>2.6210832364000001</v>
      </c>
      <c r="L375" s="66">
        <f t="shared" si="23"/>
        <v>4.0583602436000001</v>
      </c>
    </row>
    <row r="376" spans="1:12">
      <c r="A376" s="65" t="s">
        <v>649</v>
      </c>
      <c r="B376" s="65" t="s">
        <v>650</v>
      </c>
      <c r="C376" s="66">
        <v>0.57770362017999999</v>
      </c>
      <c r="D376" s="66">
        <v>1.0206129302</v>
      </c>
      <c r="E376" s="66">
        <v>1.2459806578999999</v>
      </c>
      <c r="F376" s="66">
        <v>2.6521139640000002</v>
      </c>
      <c r="G376" s="66">
        <v>1.9445622277000001</v>
      </c>
      <c r="H376" s="66">
        <v>1.9077096371</v>
      </c>
      <c r="I376" s="66">
        <f t="shared" si="20"/>
        <v>1.5768451474999998</v>
      </c>
      <c r="J376" s="66">
        <f t="shared" si="21"/>
        <v>1.5581138395133334</v>
      </c>
      <c r="K376" s="66">
        <f t="shared" si="22"/>
        <v>0.57770362017999999</v>
      </c>
      <c r="L376" s="66">
        <f t="shared" si="23"/>
        <v>2.6521139640000002</v>
      </c>
    </row>
    <row r="377" spans="1:12">
      <c r="A377" s="65" t="s">
        <v>651</v>
      </c>
      <c r="B377" s="65" t="s">
        <v>652</v>
      </c>
      <c r="C377" s="66">
        <v>0</v>
      </c>
      <c r="D377" s="66">
        <v>0</v>
      </c>
      <c r="E377" s="66">
        <v>0</v>
      </c>
      <c r="F377" s="66">
        <v>0</v>
      </c>
      <c r="G377" s="66">
        <v>0</v>
      </c>
      <c r="H377" s="66">
        <v>0</v>
      </c>
      <c r="I377" s="66">
        <f t="shared" si="20"/>
        <v>0</v>
      </c>
      <c r="J377" s="66">
        <f t="shared" si="21"/>
        <v>0</v>
      </c>
      <c r="K377" s="66">
        <f t="shared" si="22"/>
        <v>0</v>
      </c>
      <c r="L377" s="66">
        <f t="shared" si="23"/>
        <v>0</v>
      </c>
    </row>
    <row r="378" spans="1:12">
      <c r="A378" s="65" t="s">
        <v>653</v>
      </c>
      <c r="B378" s="65" t="s">
        <v>652</v>
      </c>
      <c r="C378" s="66">
        <v>0</v>
      </c>
      <c r="D378" s="66">
        <v>0</v>
      </c>
      <c r="E378" s="66">
        <v>0</v>
      </c>
      <c r="F378" s="66">
        <v>0</v>
      </c>
      <c r="G378" s="66">
        <v>0</v>
      </c>
      <c r="H378" s="66">
        <v>0</v>
      </c>
      <c r="I378" s="66">
        <f t="shared" si="20"/>
        <v>0</v>
      </c>
      <c r="J378" s="66">
        <f t="shared" si="21"/>
        <v>0</v>
      </c>
      <c r="K378" s="66">
        <f t="shared" si="22"/>
        <v>0</v>
      </c>
      <c r="L378" s="66">
        <f t="shared" si="23"/>
        <v>0</v>
      </c>
    </row>
    <row r="379" spans="1:12">
      <c r="A379" s="65" t="s">
        <v>654</v>
      </c>
      <c r="B379" s="65" t="s">
        <v>655</v>
      </c>
      <c r="C379" s="66"/>
      <c r="D379" s="66"/>
      <c r="E379" s="66"/>
      <c r="F379" s="66">
        <v>0</v>
      </c>
      <c r="G379" s="66">
        <v>0</v>
      </c>
      <c r="H379" s="66">
        <v>0</v>
      </c>
      <c r="I379" s="66">
        <f t="shared" si="20"/>
        <v>0</v>
      </c>
      <c r="J379" s="66">
        <f t="shared" si="21"/>
        <v>0</v>
      </c>
      <c r="K379" s="66">
        <f t="shared" si="22"/>
        <v>0</v>
      </c>
      <c r="L379" s="66">
        <f t="shared" si="23"/>
        <v>0</v>
      </c>
    </row>
    <row r="380" spans="1:12">
      <c r="A380" s="65" t="s">
        <v>656</v>
      </c>
      <c r="B380" s="65" t="s">
        <v>657</v>
      </c>
      <c r="C380" s="66"/>
      <c r="D380" s="66"/>
      <c r="E380" s="66"/>
      <c r="F380" s="66">
        <v>0</v>
      </c>
      <c r="G380" s="66">
        <v>0</v>
      </c>
      <c r="H380" s="66">
        <v>0</v>
      </c>
      <c r="I380" s="66">
        <f t="shared" si="20"/>
        <v>0</v>
      </c>
      <c r="J380" s="66">
        <f t="shared" si="21"/>
        <v>0</v>
      </c>
      <c r="K380" s="66">
        <f t="shared" si="22"/>
        <v>0</v>
      </c>
      <c r="L380" s="66">
        <f t="shared" si="23"/>
        <v>0</v>
      </c>
    </row>
    <row r="381" spans="1:12">
      <c r="A381" s="65" t="s">
        <v>658</v>
      </c>
      <c r="B381" s="65" t="s">
        <v>659</v>
      </c>
      <c r="C381" s="66"/>
      <c r="D381" s="66"/>
      <c r="E381" s="66"/>
      <c r="F381" s="66"/>
      <c r="G381" s="66"/>
      <c r="H381" s="66"/>
      <c r="I381" s="66" t="str">
        <f t="shared" si="20"/>
        <v/>
      </c>
      <c r="J381" s="66" t="str">
        <f t="shared" si="21"/>
        <v/>
      </c>
      <c r="K381" s="66">
        <f t="shared" si="22"/>
        <v>0</v>
      </c>
      <c r="L381" s="66">
        <f t="shared" si="23"/>
        <v>0</v>
      </c>
    </row>
    <row r="382" spans="1:12">
      <c r="A382" s="65" t="s">
        <v>660</v>
      </c>
      <c r="B382" s="65" t="s">
        <v>661</v>
      </c>
      <c r="C382" s="66"/>
      <c r="D382" s="66"/>
      <c r="E382" s="66"/>
      <c r="F382" s="66"/>
      <c r="G382" s="66"/>
      <c r="H382" s="66"/>
      <c r="I382" s="66" t="str">
        <f t="shared" si="20"/>
        <v/>
      </c>
      <c r="J382" s="66" t="str">
        <f t="shared" si="21"/>
        <v/>
      </c>
      <c r="K382" s="66">
        <f t="shared" si="22"/>
        <v>0</v>
      </c>
      <c r="L382" s="66">
        <f t="shared" si="23"/>
        <v>0</v>
      </c>
    </row>
    <row r="383" spans="1:12">
      <c r="A383" s="65" t="s">
        <v>662</v>
      </c>
      <c r="B383" s="65" t="s">
        <v>663</v>
      </c>
      <c r="C383" s="66"/>
      <c r="D383" s="66"/>
      <c r="E383" s="66"/>
      <c r="F383" s="66"/>
      <c r="G383" s="66"/>
      <c r="H383" s="66"/>
      <c r="I383" s="66" t="str">
        <f t="shared" si="20"/>
        <v/>
      </c>
      <c r="J383" s="66" t="str">
        <f t="shared" si="21"/>
        <v/>
      </c>
      <c r="K383" s="66">
        <f t="shared" si="22"/>
        <v>0</v>
      </c>
      <c r="L383" s="66">
        <f t="shared" si="23"/>
        <v>0</v>
      </c>
    </row>
    <row r="384" spans="1:12">
      <c r="A384" s="65" t="s">
        <v>664</v>
      </c>
      <c r="B384" s="65" t="s">
        <v>665</v>
      </c>
      <c r="C384" s="66"/>
      <c r="D384" s="66"/>
      <c r="E384" s="66"/>
      <c r="F384" s="66">
        <v>0</v>
      </c>
      <c r="G384" s="66">
        <v>0</v>
      </c>
      <c r="H384" s="66">
        <v>0</v>
      </c>
      <c r="I384" s="66">
        <f t="shared" si="20"/>
        <v>0</v>
      </c>
      <c r="J384" s="66">
        <f t="shared" si="21"/>
        <v>0</v>
      </c>
      <c r="K384" s="66">
        <f t="shared" si="22"/>
        <v>0</v>
      </c>
      <c r="L384" s="66">
        <f t="shared" si="23"/>
        <v>0</v>
      </c>
    </row>
    <row r="385" spans="1:12">
      <c r="A385" s="65" t="s">
        <v>666</v>
      </c>
      <c r="B385" s="65" t="s">
        <v>667</v>
      </c>
      <c r="C385" s="66">
        <v>0</v>
      </c>
      <c r="D385" s="66">
        <v>0</v>
      </c>
      <c r="E385" s="66">
        <v>0</v>
      </c>
      <c r="F385" s="66">
        <v>0</v>
      </c>
      <c r="G385" s="66">
        <v>0</v>
      </c>
      <c r="H385" s="66">
        <v>0</v>
      </c>
      <c r="I385" s="66">
        <f t="shared" si="20"/>
        <v>0</v>
      </c>
      <c r="J385" s="66">
        <f t="shared" si="21"/>
        <v>0</v>
      </c>
      <c r="K385" s="66">
        <f t="shared" si="22"/>
        <v>0</v>
      </c>
      <c r="L385" s="66">
        <f t="shared" si="23"/>
        <v>0</v>
      </c>
    </row>
    <row r="386" spans="1:12">
      <c r="A386" s="65" t="s">
        <v>668</v>
      </c>
      <c r="B386" s="65" t="s">
        <v>669</v>
      </c>
      <c r="C386" s="66"/>
      <c r="D386" s="66"/>
      <c r="E386" s="66"/>
      <c r="F386" s="66"/>
      <c r="G386" s="66"/>
      <c r="H386" s="66"/>
      <c r="I386" s="66" t="str">
        <f t="shared" ref="I386:I449" si="24">IFERROR(MEDIAN(C386:H386),"")</f>
        <v/>
      </c>
      <c r="J386" s="66" t="str">
        <f t="shared" ref="J386:J449" si="25">IFERROR(AVERAGE(C386:H386),"")</f>
        <v/>
      </c>
      <c r="K386" s="66">
        <f t="shared" ref="K386:K449" si="26">IFERROR(MIN(C386:H386),"")</f>
        <v>0</v>
      </c>
      <c r="L386" s="66">
        <f t="shared" ref="L386:L449" si="27">IFERROR(MAX(C386:H386),"")</f>
        <v>0</v>
      </c>
    </row>
    <row r="387" spans="1:12">
      <c r="A387" s="65" t="s">
        <v>670</v>
      </c>
      <c r="B387" s="65" t="s">
        <v>669</v>
      </c>
      <c r="C387" s="66"/>
      <c r="D387" s="66"/>
      <c r="E387" s="66"/>
      <c r="F387" s="66"/>
      <c r="G387" s="66"/>
      <c r="H387" s="66"/>
      <c r="I387" s="66" t="str">
        <f t="shared" si="24"/>
        <v/>
      </c>
      <c r="J387" s="66" t="str">
        <f t="shared" si="25"/>
        <v/>
      </c>
      <c r="K387" s="66">
        <f t="shared" si="26"/>
        <v>0</v>
      </c>
      <c r="L387" s="66">
        <f t="shared" si="27"/>
        <v>0</v>
      </c>
    </row>
    <row r="388" spans="1:12">
      <c r="A388" s="65" t="s">
        <v>671</v>
      </c>
      <c r="B388" s="65" t="s">
        <v>672</v>
      </c>
      <c r="C388" s="66">
        <v>5.8133104895000001</v>
      </c>
      <c r="D388" s="66">
        <v>0.78348586463000003</v>
      </c>
      <c r="E388" s="66">
        <v>8.1833598241000001</v>
      </c>
      <c r="F388" s="66">
        <v>4.1386440587999997</v>
      </c>
      <c r="G388" s="66">
        <v>1.3802570743</v>
      </c>
      <c r="H388" s="66">
        <v>0.95472327273000002</v>
      </c>
      <c r="I388" s="66">
        <f t="shared" si="24"/>
        <v>2.75945056655</v>
      </c>
      <c r="J388" s="66">
        <f t="shared" si="25"/>
        <v>3.5422967640100005</v>
      </c>
      <c r="K388" s="66">
        <f t="shared" si="26"/>
        <v>0.78348586463000003</v>
      </c>
      <c r="L388" s="66">
        <f t="shared" si="27"/>
        <v>8.1833598241000001</v>
      </c>
    </row>
    <row r="389" spans="1:12">
      <c r="A389" s="65" t="s">
        <v>673</v>
      </c>
      <c r="B389" s="65" t="s">
        <v>672</v>
      </c>
      <c r="C389" s="66">
        <v>5.1548153925999998</v>
      </c>
      <c r="D389" s="66">
        <v>5.6009269719999999</v>
      </c>
      <c r="E389" s="66">
        <v>6.3262827013000003</v>
      </c>
      <c r="F389" s="66">
        <v>4.9341054763000001</v>
      </c>
      <c r="G389" s="66"/>
      <c r="H389" s="66">
        <v>4.7899411704999997</v>
      </c>
      <c r="I389" s="66">
        <f t="shared" si="24"/>
        <v>5.1548153925999998</v>
      </c>
      <c r="J389" s="66">
        <f t="shared" si="25"/>
        <v>5.3612143425400003</v>
      </c>
      <c r="K389" s="66">
        <f t="shared" si="26"/>
        <v>4.7899411704999997</v>
      </c>
      <c r="L389" s="66">
        <f t="shared" si="27"/>
        <v>6.3262827013000003</v>
      </c>
    </row>
    <row r="390" spans="1:12">
      <c r="A390" s="65" t="s">
        <v>674</v>
      </c>
      <c r="B390" s="65" t="s">
        <v>675</v>
      </c>
      <c r="C390" s="66"/>
      <c r="D390" s="66">
        <v>0.65484260462999999</v>
      </c>
      <c r="E390" s="66">
        <v>3.5248383087000001</v>
      </c>
      <c r="F390" s="66">
        <v>1.6312011045000001</v>
      </c>
      <c r="G390" s="66">
        <v>0</v>
      </c>
      <c r="H390" s="66">
        <v>0</v>
      </c>
      <c r="I390" s="66">
        <f t="shared" si="24"/>
        <v>0.65484260462999999</v>
      </c>
      <c r="J390" s="66">
        <f t="shared" si="25"/>
        <v>1.162176403566</v>
      </c>
      <c r="K390" s="66">
        <f t="shared" si="26"/>
        <v>0</v>
      </c>
      <c r="L390" s="66">
        <f t="shared" si="27"/>
        <v>3.5248383087000001</v>
      </c>
    </row>
    <row r="391" spans="1:12">
      <c r="A391" s="65" t="s">
        <v>676</v>
      </c>
      <c r="B391" s="65" t="s">
        <v>677</v>
      </c>
      <c r="C391" s="66">
        <v>0</v>
      </c>
      <c r="D391" s="66">
        <v>0</v>
      </c>
      <c r="E391" s="66">
        <v>0</v>
      </c>
      <c r="F391" s="66">
        <v>0</v>
      </c>
      <c r="G391" s="66">
        <v>0</v>
      </c>
      <c r="H391" s="66">
        <v>0</v>
      </c>
      <c r="I391" s="66">
        <f t="shared" si="24"/>
        <v>0</v>
      </c>
      <c r="J391" s="66">
        <f t="shared" si="25"/>
        <v>0</v>
      </c>
      <c r="K391" s="66">
        <f t="shared" si="26"/>
        <v>0</v>
      </c>
      <c r="L391" s="66">
        <f t="shared" si="27"/>
        <v>0</v>
      </c>
    </row>
    <row r="392" spans="1:12">
      <c r="A392" s="65" t="s">
        <v>678</v>
      </c>
      <c r="B392" s="65" t="s">
        <v>679</v>
      </c>
      <c r="C392" s="66">
        <v>0</v>
      </c>
      <c r="D392" s="66">
        <v>0</v>
      </c>
      <c r="E392" s="66">
        <v>0</v>
      </c>
      <c r="F392" s="66">
        <v>0</v>
      </c>
      <c r="G392" s="66">
        <v>0</v>
      </c>
      <c r="H392" s="66">
        <v>0</v>
      </c>
      <c r="I392" s="66">
        <f t="shared" si="24"/>
        <v>0</v>
      </c>
      <c r="J392" s="66">
        <f t="shared" si="25"/>
        <v>0</v>
      </c>
      <c r="K392" s="66">
        <f t="shared" si="26"/>
        <v>0</v>
      </c>
      <c r="L392" s="66">
        <f t="shared" si="27"/>
        <v>0</v>
      </c>
    </row>
    <row r="393" spans="1:12">
      <c r="A393" s="65" t="s">
        <v>680</v>
      </c>
      <c r="B393" s="65" t="s">
        <v>681</v>
      </c>
      <c r="C393" s="66">
        <v>10.452585311</v>
      </c>
      <c r="D393" s="66">
        <v>68.318980264000004</v>
      </c>
      <c r="E393" s="66">
        <v>19.819896880000002</v>
      </c>
      <c r="F393" s="66">
        <v>3.0191636115999998</v>
      </c>
      <c r="G393" s="66">
        <v>0.58703877880999999</v>
      </c>
      <c r="H393" s="66">
        <v>0.93666535007999996</v>
      </c>
      <c r="I393" s="66">
        <f t="shared" si="24"/>
        <v>6.7358744612999999</v>
      </c>
      <c r="J393" s="66">
        <f t="shared" si="25"/>
        <v>17.18905503258167</v>
      </c>
      <c r="K393" s="66">
        <f t="shared" si="26"/>
        <v>0.58703877880999999</v>
      </c>
      <c r="L393" s="66">
        <f t="shared" si="27"/>
        <v>68.318980264000004</v>
      </c>
    </row>
    <row r="394" spans="1:12">
      <c r="A394" s="65" t="s">
        <v>682</v>
      </c>
      <c r="B394" s="65" t="s">
        <v>681</v>
      </c>
      <c r="C394" s="66"/>
      <c r="D394" s="66">
        <v>72.098832423000005</v>
      </c>
      <c r="E394" s="66">
        <v>22.594682444</v>
      </c>
      <c r="F394" s="66">
        <v>2.6868004733999999</v>
      </c>
      <c r="G394" s="66">
        <v>0.45291672443999997</v>
      </c>
      <c r="H394" s="66">
        <v>0.50984997122999998</v>
      </c>
      <c r="I394" s="66">
        <f t="shared" si="24"/>
        <v>2.6868004733999999</v>
      </c>
      <c r="J394" s="66">
        <f t="shared" si="25"/>
        <v>19.668616407214</v>
      </c>
      <c r="K394" s="66">
        <f t="shared" si="26"/>
        <v>0.45291672443999997</v>
      </c>
      <c r="L394" s="66">
        <f t="shared" si="27"/>
        <v>72.098832423000005</v>
      </c>
    </row>
    <row r="395" spans="1:12">
      <c r="A395" s="65" t="s">
        <v>683</v>
      </c>
      <c r="B395" s="65" t="s">
        <v>684</v>
      </c>
      <c r="C395" s="66">
        <v>1.9685039369999999</v>
      </c>
      <c r="D395" s="66">
        <v>0.74396562499999996</v>
      </c>
      <c r="E395" s="66">
        <v>19.592409012000001</v>
      </c>
      <c r="F395" s="66">
        <v>54.523313029000001</v>
      </c>
      <c r="G395" s="66">
        <v>25.848039978999999</v>
      </c>
      <c r="H395" s="66">
        <v>28.245480943</v>
      </c>
      <c r="I395" s="66">
        <f t="shared" si="24"/>
        <v>22.720224495499998</v>
      </c>
      <c r="J395" s="66">
        <f t="shared" si="25"/>
        <v>21.820285420833329</v>
      </c>
      <c r="K395" s="66">
        <f t="shared" si="26"/>
        <v>0.74396562499999996</v>
      </c>
      <c r="L395" s="66">
        <f t="shared" si="27"/>
        <v>54.523313029000001</v>
      </c>
    </row>
    <row r="396" spans="1:12">
      <c r="A396" s="65" t="s">
        <v>685</v>
      </c>
      <c r="B396" s="65" t="s">
        <v>684</v>
      </c>
      <c r="C396" s="66">
        <v>4.1420502645999999</v>
      </c>
      <c r="D396" s="66">
        <v>1.5142478462000001E-3</v>
      </c>
      <c r="E396" s="66">
        <v>19.944989413999998</v>
      </c>
      <c r="F396" s="66">
        <v>58.835350087999998</v>
      </c>
      <c r="G396" s="66">
        <v>29.582818</v>
      </c>
      <c r="H396" s="66">
        <v>31.802502896</v>
      </c>
      <c r="I396" s="66">
        <f t="shared" si="24"/>
        <v>24.763903706999997</v>
      </c>
      <c r="J396" s="66">
        <f t="shared" si="25"/>
        <v>24.051537485074366</v>
      </c>
      <c r="K396" s="66">
        <f t="shared" si="26"/>
        <v>1.5142478462000001E-3</v>
      </c>
      <c r="L396" s="66">
        <f t="shared" si="27"/>
        <v>58.835350087999998</v>
      </c>
    </row>
    <row r="397" spans="1:12">
      <c r="A397" s="65" t="s">
        <v>686</v>
      </c>
      <c r="B397" s="65" t="s">
        <v>687</v>
      </c>
      <c r="C397" s="66"/>
      <c r="D397" s="66"/>
      <c r="E397" s="66">
        <v>0.22116442187999999</v>
      </c>
      <c r="F397" s="66">
        <v>0.16354425644000001</v>
      </c>
      <c r="G397" s="66">
        <v>0.27211564361000001</v>
      </c>
      <c r="H397" s="66">
        <v>0.28920949558999998</v>
      </c>
      <c r="I397" s="66">
        <f t="shared" si="24"/>
        <v>0.24664003274500002</v>
      </c>
      <c r="J397" s="66">
        <f t="shared" si="25"/>
        <v>0.23650845438000001</v>
      </c>
      <c r="K397" s="66">
        <f t="shared" si="26"/>
        <v>0.16354425644000001</v>
      </c>
      <c r="L397" s="66">
        <f t="shared" si="27"/>
        <v>0.28920949558999998</v>
      </c>
    </row>
    <row r="398" spans="1:12">
      <c r="A398" s="65" t="s">
        <v>688</v>
      </c>
      <c r="B398" s="65" t="s">
        <v>689</v>
      </c>
      <c r="C398" s="66">
        <v>0</v>
      </c>
      <c r="D398" s="66">
        <v>0</v>
      </c>
      <c r="E398" s="66">
        <v>4.4355708588000002</v>
      </c>
      <c r="F398" s="66">
        <v>2.9375905536000002</v>
      </c>
      <c r="G398" s="66">
        <v>3.1534678608000002</v>
      </c>
      <c r="H398" s="66">
        <v>12.859141166000001</v>
      </c>
      <c r="I398" s="66">
        <f t="shared" si="24"/>
        <v>3.0455292072000004</v>
      </c>
      <c r="J398" s="66">
        <f t="shared" si="25"/>
        <v>3.8976284065333338</v>
      </c>
      <c r="K398" s="66">
        <f t="shared" si="26"/>
        <v>0</v>
      </c>
      <c r="L398" s="66">
        <f t="shared" si="27"/>
        <v>12.859141166000001</v>
      </c>
    </row>
    <row r="399" spans="1:12">
      <c r="A399" s="65" t="s">
        <v>690</v>
      </c>
      <c r="B399" s="65" t="s">
        <v>691</v>
      </c>
      <c r="C399" s="66"/>
      <c r="D399" s="66"/>
      <c r="E399" s="66">
        <v>0</v>
      </c>
      <c r="F399" s="66">
        <v>0</v>
      </c>
      <c r="G399" s="66">
        <v>4.2457091758000001</v>
      </c>
      <c r="H399" s="66">
        <v>9.6666988987</v>
      </c>
      <c r="I399" s="66">
        <f t="shared" si="24"/>
        <v>2.1228545879</v>
      </c>
      <c r="J399" s="66">
        <f t="shared" si="25"/>
        <v>3.478102018625</v>
      </c>
      <c r="K399" s="66">
        <f t="shared" si="26"/>
        <v>0</v>
      </c>
      <c r="L399" s="66">
        <f t="shared" si="27"/>
        <v>9.6666988987</v>
      </c>
    </row>
    <row r="400" spans="1:12">
      <c r="A400" s="65" t="s">
        <v>692</v>
      </c>
      <c r="B400" s="65" t="s">
        <v>693</v>
      </c>
      <c r="C400" s="66"/>
      <c r="D400" s="66"/>
      <c r="E400" s="66"/>
      <c r="F400" s="66"/>
      <c r="G400" s="66"/>
      <c r="H400" s="66"/>
      <c r="I400" s="66" t="str">
        <f t="shared" si="24"/>
        <v/>
      </c>
      <c r="J400" s="66" t="str">
        <f t="shared" si="25"/>
        <v/>
      </c>
      <c r="K400" s="66">
        <f t="shared" si="26"/>
        <v>0</v>
      </c>
      <c r="L400" s="66">
        <f t="shared" si="27"/>
        <v>0</v>
      </c>
    </row>
    <row r="401" spans="1:12">
      <c r="A401" s="65" t="s">
        <v>694</v>
      </c>
      <c r="B401" s="65" t="s">
        <v>693</v>
      </c>
      <c r="C401" s="66">
        <v>0</v>
      </c>
      <c r="D401" s="66">
        <v>0</v>
      </c>
      <c r="E401" s="66">
        <v>0</v>
      </c>
      <c r="F401" s="66">
        <v>0</v>
      </c>
      <c r="G401" s="66">
        <v>9.8892430926999992</v>
      </c>
      <c r="H401" s="66">
        <v>18.824767177999998</v>
      </c>
      <c r="I401" s="66">
        <f t="shared" si="24"/>
        <v>0</v>
      </c>
      <c r="J401" s="66">
        <f t="shared" si="25"/>
        <v>4.7856683784499996</v>
      </c>
      <c r="K401" s="66">
        <f t="shared" si="26"/>
        <v>0</v>
      </c>
      <c r="L401" s="66">
        <f t="shared" si="27"/>
        <v>18.824767177999998</v>
      </c>
    </row>
    <row r="402" spans="1:12">
      <c r="A402" s="65" t="s">
        <v>695</v>
      </c>
      <c r="B402" s="65" t="s">
        <v>696</v>
      </c>
      <c r="C402" s="66">
        <v>0</v>
      </c>
      <c r="D402" s="66">
        <v>0</v>
      </c>
      <c r="E402" s="66">
        <v>0</v>
      </c>
      <c r="F402" s="66">
        <v>0</v>
      </c>
      <c r="G402" s="66">
        <v>0</v>
      </c>
      <c r="H402" s="66">
        <v>0</v>
      </c>
      <c r="I402" s="66">
        <f t="shared" si="24"/>
        <v>0</v>
      </c>
      <c r="J402" s="66">
        <f t="shared" si="25"/>
        <v>0</v>
      </c>
      <c r="K402" s="66">
        <f t="shared" si="26"/>
        <v>0</v>
      </c>
      <c r="L402" s="66">
        <f t="shared" si="27"/>
        <v>0</v>
      </c>
    </row>
    <row r="403" spans="1:12">
      <c r="A403" s="65" t="s">
        <v>697</v>
      </c>
      <c r="B403" s="65" t="s">
        <v>698</v>
      </c>
      <c r="C403" s="66"/>
      <c r="D403" s="66"/>
      <c r="E403" s="66">
        <v>2.5767457974000001</v>
      </c>
      <c r="F403" s="66">
        <v>4.9592283691999999</v>
      </c>
      <c r="G403" s="66">
        <v>4.0236400862000004</v>
      </c>
      <c r="H403" s="66">
        <v>11.761756266000001</v>
      </c>
      <c r="I403" s="66">
        <f t="shared" si="24"/>
        <v>4.4914342277000001</v>
      </c>
      <c r="J403" s="66">
        <f t="shared" si="25"/>
        <v>5.8303426297000005</v>
      </c>
      <c r="K403" s="66">
        <f t="shared" si="26"/>
        <v>2.5767457974000001</v>
      </c>
      <c r="L403" s="66">
        <f t="shared" si="27"/>
        <v>11.761756266000001</v>
      </c>
    </row>
    <row r="404" spans="1:12">
      <c r="A404" s="65" t="s">
        <v>699</v>
      </c>
      <c r="B404" s="65" t="s">
        <v>700</v>
      </c>
      <c r="C404" s="66">
        <v>0</v>
      </c>
      <c r="D404" s="66">
        <v>0</v>
      </c>
      <c r="E404" s="66">
        <v>0</v>
      </c>
      <c r="F404" s="66">
        <v>0</v>
      </c>
      <c r="G404" s="66">
        <v>0</v>
      </c>
      <c r="H404" s="66">
        <v>0</v>
      </c>
      <c r="I404" s="66">
        <f t="shared" si="24"/>
        <v>0</v>
      </c>
      <c r="J404" s="66">
        <f t="shared" si="25"/>
        <v>0</v>
      </c>
      <c r="K404" s="66">
        <f t="shared" si="26"/>
        <v>0</v>
      </c>
      <c r="L404" s="66">
        <f t="shared" si="27"/>
        <v>0</v>
      </c>
    </row>
    <row r="405" spans="1:12">
      <c r="A405" s="65" t="s">
        <v>701</v>
      </c>
      <c r="B405" s="65" t="s">
        <v>702</v>
      </c>
      <c r="C405" s="66">
        <v>1.6267596205999999</v>
      </c>
      <c r="D405" s="66">
        <v>0.11695422580000001</v>
      </c>
      <c r="E405" s="66">
        <v>1.3259984362999999</v>
      </c>
      <c r="F405" s="66">
        <v>1.6676465465000001</v>
      </c>
      <c r="G405" s="66">
        <v>2.5406214989999998</v>
      </c>
      <c r="H405" s="66">
        <v>2.7880846319999999</v>
      </c>
      <c r="I405" s="66">
        <f t="shared" si="24"/>
        <v>1.64720308355</v>
      </c>
      <c r="J405" s="66">
        <f t="shared" si="25"/>
        <v>1.6776774933666667</v>
      </c>
      <c r="K405" s="66">
        <f t="shared" si="26"/>
        <v>0.11695422580000001</v>
      </c>
      <c r="L405" s="66">
        <f t="shared" si="27"/>
        <v>2.7880846319999999</v>
      </c>
    </row>
    <row r="406" spans="1:12">
      <c r="A406" s="65" t="s">
        <v>703</v>
      </c>
      <c r="B406" s="65" t="s">
        <v>704</v>
      </c>
      <c r="C406" s="66">
        <v>1.8404907975</v>
      </c>
      <c r="D406" s="66">
        <v>2.0945945946000002</v>
      </c>
      <c r="E406" s="66">
        <v>3.9338235294000001</v>
      </c>
      <c r="F406" s="66">
        <v>5.68</v>
      </c>
      <c r="G406" s="66">
        <v>13.833333333000001</v>
      </c>
      <c r="H406" s="66">
        <v>18.951612903000001</v>
      </c>
      <c r="I406" s="66">
        <f t="shared" si="24"/>
        <v>4.8069117646999997</v>
      </c>
      <c r="J406" s="66">
        <f t="shared" si="25"/>
        <v>7.7223091929166658</v>
      </c>
      <c r="K406" s="66">
        <f t="shared" si="26"/>
        <v>1.8404907975</v>
      </c>
      <c r="L406" s="66">
        <f t="shared" si="27"/>
        <v>18.951612903000001</v>
      </c>
    </row>
    <row r="407" spans="1:12">
      <c r="A407" s="65" t="s">
        <v>705</v>
      </c>
      <c r="B407" s="65" t="s">
        <v>704</v>
      </c>
      <c r="C407" s="66">
        <v>1.4705882352999999</v>
      </c>
      <c r="D407" s="66">
        <v>2.0666666667000002</v>
      </c>
      <c r="E407" s="66">
        <v>3.7282229965</v>
      </c>
      <c r="F407" s="66">
        <v>4.6557377048999999</v>
      </c>
      <c r="G407" s="66">
        <v>11.731448763</v>
      </c>
      <c r="H407" s="66">
        <v>14.417177914</v>
      </c>
      <c r="I407" s="66">
        <f t="shared" si="24"/>
        <v>4.1919803506999997</v>
      </c>
      <c r="J407" s="66">
        <f t="shared" si="25"/>
        <v>6.344973713399999</v>
      </c>
      <c r="K407" s="66">
        <f t="shared" si="26"/>
        <v>1.4705882352999999</v>
      </c>
      <c r="L407" s="66">
        <f t="shared" si="27"/>
        <v>14.417177914</v>
      </c>
    </row>
    <row r="408" spans="1:12">
      <c r="A408" s="65" t="s">
        <v>706</v>
      </c>
      <c r="B408" s="65" t="s">
        <v>707</v>
      </c>
      <c r="C408" s="66">
        <v>5.3620650000000003</v>
      </c>
      <c r="D408" s="66">
        <v>6.7400468855</v>
      </c>
      <c r="E408" s="66">
        <v>6.5643078283999996</v>
      </c>
      <c r="F408" s="66">
        <v>6.5107112068999999</v>
      </c>
      <c r="G408" s="66">
        <v>5.8576563366999999</v>
      </c>
      <c r="H408" s="66">
        <v>7.6852093093000002</v>
      </c>
      <c r="I408" s="66">
        <f t="shared" si="24"/>
        <v>6.5375095176499993</v>
      </c>
      <c r="J408" s="66">
        <f t="shared" si="25"/>
        <v>6.4533327611333346</v>
      </c>
      <c r="K408" s="66">
        <f t="shared" si="26"/>
        <v>5.3620650000000003</v>
      </c>
      <c r="L408" s="66">
        <f t="shared" si="27"/>
        <v>7.6852093093000002</v>
      </c>
    </row>
    <row r="409" spans="1:12">
      <c r="A409" s="65" t="s">
        <v>708</v>
      </c>
      <c r="B409" s="65" t="s">
        <v>709</v>
      </c>
      <c r="C409" s="66">
        <v>0</v>
      </c>
      <c r="D409" s="66">
        <v>0.31501472031</v>
      </c>
      <c r="E409" s="66">
        <v>6.6835335975000003</v>
      </c>
      <c r="F409" s="66">
        <v>3.1212728319999998</v>
      </c>
      <c r="G409" s="66">
        <v>5.4755473875999998</v>
      </c>
      <c r="H409" s="66">
        <v>6.7919933910000001</v>
      </c>
      <c r="I409" s="66">
        <f t="shared" si="24"/>
        <v>4.2984101097999998</v>
      </c>
      <c r="J409" s="66">
        <f t="shared" si="25"/>
        <v>3.7312269880683337</v>
      </c>
      <c r="K409" s="66">
        <f t="shared" si="26"/>
        <v>0</v>
      </c>
      <c r="L409" s="66">
        <f t="shared" si="27"/>
        <v>6.7919933910000001</v>
      </c>
    </row>
    <row r="410" spans="1:12">
      <c r="A410" s="65" t="s">
        <v>710</v>
      </c>
      <c r="B410" s="65" t="s">
        <v>711</v>
      </c>
      <c r="C410" s="66"/>
      <c r="D410" s="66"/>
      <c r="E410" s="66"/>
      <c r="F410" s="66"/>
      <c r="G410" s="66"/>
      <c r="H410" s="66"/>
      <c r="I410" s="66" t="str">
        <f t="shared" si="24"/>
        <v/>
      </c>
      <c r="J410" s="66" t="str">
        <f t="shared" si="25"/>
        <v/>
      </c>
      <c r="K410" s="66">
        <f t="shared" si="26"/>
        <v>0</v>
      </c>
      <c r="L410" s="66">
        <f t="shared" si="27"/>
        <v>0</v>
      </c>
    </row>
    <row r="411" spans="1:12">
      <c r="A411" s="65" t="s">
        <v>712</v>
      </c>
      <c r="B411" s="65" t="s">
        <v>713</v>
      </c>
      <c r="C411" s="66">
        <v>0</v>
      </c>
      <c r="D411" s="66">
        <v>0</v>
      </c>
      <c r="E411" s="66">
        <v>0</v>
      </c>
      <c r="F411" s="66">
        <v>0</v>
      </c>
      <c r="G411" s="66">
        <v>0</v>
      </c>
      <c r="H411" s="66">
        <v>0</v>
      </c>
      <c r="I411" s="66">
        <f t="shared" si="24"/>
        <v>0</v>
      </c>
      <c r="J411" s="66">
        <f t="shared" si="25"/>
        <v>0</v>
      </c>
      <c r="K411" s="66">
        <f t="shared" si="26"/>
        <v>0</v>
      </c>
      <c r="L411" s="66">
        <f t="shared" si="27"/>
        <v>0</v>
      </c>
    </row>
    <row r="412" spans="1:12">
      <c r="A412" s="65" t="s">
        <v>714</v>
      </c>
      <c r="B412" s="65" t="s">
        <v>715</v>
      </c>
      <c r="C412" s="66">
        <v>0</v>
      </c>
      <c r="D412" s="66">
        <v>0</v>
      </c>
      <c r="E412" s="66">
        <v>0</v>
      </c>
      <c r="F412" s="66">
        <v>0</v>
      </c>
      <c r="G412" s="66">
        <v>0.19522574576999999</v>
      </c>
      <c r="H412" s="66">
        <v>0.23990587847</v>
      </c>
      <c r="I412" s="66">
        <f t="shared" si="24"/>
        <v>0</v>
      </c>
      <c r="J412" s="66">
        <f t="shared" si="25"/>
        <v>7.2521937373333331E-2</v>
      </c>
      <c r="K412" s="66">
        <f t="shared" si="26"/>
        <v>0</v>
      </c>
      <c r="L412" s="66">
        <f t="shared" si="27"/>
        <v>0.23990587847</v>
      </c>
    </row>
    <row r="413" spans="1:12">
      <c r="A413" s="65" t="s">
        <v>716</v>
      </c>
      <c r="B413" s="65" t="s">
        <v>717</v>
      </c>
      <c r="C413" s="66"/>
      <c r="D413" s="66"/>
      <c r="E413" s="66">
        <v>0.62314357471000004</v>
      </c>
      <c r="F413" s="66">
        <v>4.2361145803999998</v>
      </c>
      <c r="G413" s="66">
        <v>0</v>
      </c>
      <c r="H413" s="66">
        <v>0</v>
      </c>
      <c r="I413" s="66">
        <f t="shared" si="24"/>
        <v>0.31157178735500002</v>
      </c>
      <c r="J413" s="66">
        <f t="shared" si="25"/>
        <v>1.2148145387775</v>
      </c>
      <c r="K413" s="66">
        <f t="shared" si="26"/>
        <v>0</v>
      </c>
      <c r="L413" s="66">
        <f t="shared" si="27"/>
        <v>4.2361145803999998</v>
      </c>
    </row>
    <row r="414" spans="1:12">
      <c r="A414" s="65" t="s">
        <v>718</v>
      </c>
      <c r="B414" s="65" t="s">
        <v>719</v>
      </c>
      <c r="C414" s="66"/>
      <c r="D414" s="66"/>
      <c r="E414" s="66"/>
      <c r="F414" s="66"/>
      <c r="G414" s="66"/>
      <c r="H414" s="66"/>
      <c r="I414" s="66" t="str">
        <f t="shared" si="24"/>
        <v/>
      </c>
      <c r="J414" s="66" t="str">
        <f t="shared" si="25"/>
        <v/>
      </c>
      <c r="K414" s="66">
        <f t="shared" si="26"/>
        <v>0</v>
      </c>
      <c r="L414" s="66">
        <f t="shared" si="27"/>
        <v>0</v>
      </c>
    </row>
    <row r="415" spans="1:12">
      <c r="A415" s="65" t="s">
        <v>720</v>
      </c>
      <c r="B415" s="65" t="s">
        <v>721</v>
      </c>
      <c r="C415" s="66">
        <v>4.0671080537000002</v>
      </c>
      <c r="D415" s="66">
        <v>3.4130245541000002</v>
      </c>
      <c r="E415" s="66">
        <v>5.8907214716</v>
      </c>
      <c r="F415" s="66">
        <v>5.5381201864999996</v>
      </c>
      <c r="G415" s="66">
        <v>6.0964126210999998</v>
      </c>
      <c r="H415" s="66">
        <v>5.8488169157999996</v>
      </c>
      <c r="I415" s="66">
        <f t="shared" si="24"/>
        <v>5.6934685511499996</v>
      </c>
      <c r="J415" s="66">
        <f t="shared" si="25"/>
        <v>5.1423673004666668</v>
      </c>
      <c r="K415" s="66">
        <f t="shared" si="26"/>
        <v>3.4130245541000002</v>
      </c>
      <c r="L415" s="66">
        <f t="shared" si="27"/>
        <v>6.0964126210999998</v>
      </c>
    </row>
    <row r="416" spans="1:12">
      <c r="A416" s="65" t="s">
        <v>722</v>
      </c>
      <c r="B416" s="65" t="s">
        <v>723</v>
      </c>
      <c r="C416" s="66">
        <v>2.9850029114000001</v>
      </c>
      <c r="D416" s="66">
        <v>0.74112102421000003</v>
      </c>
      <c r="E416" s="66">
        <v>16.445137274</v>
      </c>
      <c r="F416" s="66">
        <v>3.4530565353</v>
      </c>
      <c r="G416" s="66">
        <v>2.5522767921999998</v>
      </c>
      <c r="H416" s="66">
        <v>3.5125816053999999</v>
      </c>
      <c r="I416" s="66">
        <f t="shared" si="24"/>
        <v>3.2190297233500003</v>
      </c>
      <c r="J416" s="66">
        <f t="shared" si="25"/>
        <v>4.9481960237516676</v>
      </c>
      <c r="K416" s="66">
        <f t="shared" si="26"/>
        <v>0.74112102421000003</v>
      </c>
      <c r="L416" s="66">
        <f t="shared" si="27"/>
        <v>16.445137274</v>
      </c>
    </row>
    <row r="417" spans="1:12">
      <c r="A417" s="65" t="s">
        <v>724</v>
      </c>
      <c r="B417" s="65" t="s">
        <v>725</v>
      </c>
      <c r="C417" s="66"/>
      <c r="D417" s="66"/>
      <c r="E417" s="66"/>
      <c r="F417" s="66"/>
      <c r="G417" s="66"/>
      <c r="H417" s="66"/>
      <c r="I417" s="66" t="str">
        <f t="shared" si="24"/>
        <v/>
      </c>
      <c r="J417" s="66" t="str">
        <f t="shared" si="25"/>
        <v/>
      </c>
      <c r="K417" s="66">
        <f t="shared" si="26"/>
        <v>0</v>
      </c>
      <c r="L417" s="66">
        <f t="shared" si="27"/>
        <v>0</v>
      </c>
    </row>
    <row r="418" spans="1:12">
      <c r="A418" s="65" t="s">
        <v>726</v>
      </c>
      <c r="B418" s="65" t="s">
        <v>725</v>
      </c>
      <c r="C418" s="66"/>
      <c r="D418" s="66"/>
      <c r="E418" s="66"/>
      <c r="F418" s="66"/>
      <c r="G418" s="66"/>
      <c r="H418" s="66"/>
      <c r="I418" s="66" t="str">
        <f t="shared" si="24"/>
        <v/>
      </c>
      <c r="J418" s="66" t="str">
        <f t="shared" si="25"/>
        <v/>
      </c>
      <c r="K418" s="66">
        <f t="shared" si="26"/>
        <v>0</v>
      </c>
      <c r="L418" s="66">
        <f t="shared" si="27"/>
        <v>0</v>
      </c>
    </row>
    <row r="419" spans="1:12">
      <c r="A419" s="65" t="s">
        <v>727</v>
      </c>
      <c r="B419" s="65" t="s">
        <v>728</v>
      </c>
      <c r="C419" s="66">
        <v>2.5208058330999998</v>
      </c>
      <c r="D419" s="66"/>
      <c r="E419" s="66">
        <v>3.5000090698999999</v>
      </c>
      <c r="F419" s="66">
        <v>2.1109178146000001</v>
      </c>
      <c r="G419" s="66">
        <v>2.3303445993</v>
      </c>
      <c r="H419" s="66">
        <v>2.6437657907999998</v>
      </c>
      <c r="I419" s="66">
        <f t="shared" si="24"/>
        <v>2.5208058330999998</v>
      </c>
      <c r="J419" s="66">
        <f t="shared" si="25"/>
        <v>2.6211686215399999</v>
      </c>
      <c r="K419" s="66">
        <f t="shared" si="26"/>
        <v>2.1109178146000001</v>
      </c>
      <c r="L419" s="66">
        <f t="shared" si="27"/>
        <v>3.5000090698999999</v>
      </c>
    </row>
    <row r="420" spans="1:12">
      <c r="A420" s="65" t="s">
        <v>729</v>
      </c>
      <c r="B420" s="65" t="s">
        <v>728</v>
      </c>
      <c r="C420" s="66">
        <v>5.6097932983999996</v>
      </c>
      <c r="D420" s="66">
        <v>0</v>
      </c>
      <c r="E420" s="66">
        <v>3.7667383857000001</v>
      </c>
      <c r="F420" s="66">
        <v>5.0837095693999999</v>
      </c>
      <c r="G420" s="66">
        <v>3.396710288</v>
      </c>
      <c r="H420" s="66">
        <v>4.0669423945999998</v>
      </c>
      <c r="I420" s="66">
        <f t="shared" si="24"/>
        <v>3.91684039015</v>
      </c>
      <c r="J420" s="66">
        <f t="shared" si="25"/>
        <v>3.6539823226833335</v>
      </c>
      <c r="K420" s="66">
        <f t="shared" si="26"/>
        <v>0</v>
      </c>
      <c r="L420" s="66">
        <f t="shared" si="27"/>
        <v>5.6097932983999996</v>
      </c>
    </row>
    <row r="421" spans="1:12">
      <c r="A421" s="65" t="s">
        <v>730</v>
      </c>
      <c r="B421" s="65" t="s">
        <v>731</v>
      </c>
      <c r="C421" s="66">
        <v>10.136361675</v>
      </c>
      <c r="D421" s="66">
        <v>0.46773636253</v>
      </c>
      <c r="E421" s="66">
        <v>6.2852163612999998</v>
      </c>
      <c r="F421" s="66">
        <v>1.5114290259000001</v>
      </c>
      <c r="G421" s="66">
        <v>1.3486674275999999</v>
      </c>
      <c r="H421" s="66">
        <v>2.1512711413000001</v>
      </c>
      <c r="I421" s="66">
        <f t="shared" si="24"/>
        <v>1.8313500836000001</v>
      </c>
      <c r="J421" s="66">
        <f t="shared" si="25"/>
        <v>3.6501136656049997</v>
      </c>
      <c r="K421" s="66">
        <f t="shared" si="26"/>
        <v>0.46773636253</v>
      </c>
      <c r="L421" s="66">
        <f t="shared" si="27"/>
        <v>10.136361675</v>
      </c>
    </row>
    <row r="422" spans="1:12">
      <c r="A422" s="65" t="s">
        <v>732</v>
      </c>
      <c r="B422" s="65" t="s">
        <v>733</v>
      </c>
      <c r="C422" s="66"/>
      <c r="D422" s="66"/>
      <c r="E422" s="66"/>
      <c r="F422" s="66"/>
      <c r="G422" s="66"/>
      <c r="H422" s="66"/>
      <c r="I422" s="66" t="str">
        <f t="shared" si="24"/>
        <v/>
      </c>
      <c r="J422" s="66" t="str">
        <f t="shared" si="25"/>
        <v/>
      </c>
      <c r="K422" s="66">
        <f t="shared" si="26"/>
        <v>0</v>
      </c>
      <c r="L422" s="66">
        <f t="shared" si="27"/>
        <v>0</v>
      </c>
    </row>
    <row r="423" spans="1:12">
      <c r="A423" s="65" t="s">
        <v>734</v>
      </c>
      <c r="B423" s="65" t="s">
        <v>735</v>
      </c>
      <c r="C423" s="66"/>
      <c r="D423" s="66"/>
      <c r="E423" s="66"/>
      <c r="F423" s="66"/>
      <c r="G423" s="66"/>
      <c r="H423" s="66"/>
      <c r="I423" s="66" t="str">
        <f t="shared" si="24"/>
        <v/>
      </c>
      <c r="J423" s="66" t="str">
        <f t="shared" si="25"/>
        <v/>
      </c>
      <c r="K423" s="66">
        <f t="shared" si="26"/>
        <v>0</v>
      </c>
      <c r="L423" s="66">
        <f t="shared" si="27"/>
        <v>0</v>
      </c>
    </row>
    <row r="424" spans="1:12">
      <c r="A424" s="65" t="s">
        <v>736</v>
      </c>
      <c r="B424" s="65" t="s">
        <v>737</v>
      </c>
      <c r="C424" s="66">
        <v>1.1226717987999999</v>
      </c>
      <c r="D424" s="66">
        <v>0.57883168308999999</v>
      </c>
      <c r="E424" s="66">
        <v>0.88701436656999999</v>
      </c>
      <c r="F424" s="66">
        <v>1.0476950486000001</v>
      </c>
      <c r="G424" s="66">
        <v>1.3355121151</v>
      </c>
      <c r="H424" s="66">
        <v>1.3199311405</v>
      </c>
      <c r="I424" s="66">
        <f t="shared" si="24"/>
        <v>1.0851834237</v>
      </c>
      <c r="J424" s="66">
        <f t="shared" si="25"/>
        <v>1.0486093587766667</v>
      </c>
      <c r="K424" s="66">
        <f t="shared" si="26"/>
        <v>0.57883168308999999</v>
      </c>
      <c r="L424" s="66">
        <f t="shared" si="27"/>
        <v>1.3355121151</v>
      </c>
    </row>
    <row r="425" spans="1:12">
      <c r="A425" s="65" t="s">
        <v>738</v>
      </c>
      <c r="B425" s="65" t="s">
        <v>739</v>
      </c>
      <c r="C425" s="66">
        <v>0</v>
      </c>
      <c r="D425" s="66">
        <v>0</v>
      </c>
      <c r="E425" s="66">
        <v>0</v>
      </c>
      <c r="F425" s="66">
        <v>0.1086215795</v>
      </c>
      <c r="G425" s="66">
        <v>0.35476817303000002</v>
      </c>
      <c r="H425" s="66">
        <v>0.36375954269999999</v>
      </c>
      <c r="I425" s="66">
        <f t="shared" si="24"/>
        <v>5.4310789749999998E-2</v>
      </c>
      <c r="J425" s="66">
        <f t="shared" si="25"/>
        <v>0.13785821587166666</v>
      </c>
      <c r="K425" s="66">
        <f t="shared" si="26"/>
        <v>0</v>
      </c>
      <c r="L425" s="66">
        <f t="shared" si="27"/>
        <v>0.36375954269999999</v>
      </c>
    </row>
    <row r="426" spans="1:12">
      <c r="A426" s="65" t="s">
        <v>740</v>
      </c>
      <c r="B426" s="65" t="s">
        <v>741</v>
      </c>
      <c r="C426" s="66"/>
      <c r="D426" s="66"/>
      <c r="E426" s="66"/>
      <c r="F426" s="66">
        <v>2.6420557374000002</v>
      </c>
      <c r="G426" s="66">
        <v>7.1261823496999996</v>
      </c>
      <c r="H426" s="66">
        <v>8.0366739734999992</v>
      </c>
      <c r="I426" s="66">
        <f t="shared" si="24"/>
        <v>7.1261823496999996</v>
      </c>
      <c r="J426" s="66">
        <f t="shared" si="25"/>
        <v>5.9349706868666665</v>
      </c>
      <c r="K426" s="66">
        <f t="shared" si="26"/>
        <v>2.6420557374000002</v>
      </c>
      <c r="L426" s="66">
        <f t="shared" si="27"/>
        <v>8.0366739734999992</v>
      </c>
    </row>
    <row r="427" spans="1:12">
      <c r="A427" s="65" t="s">
        <v>742</v>
      </c>
      <c r="B427" s="65" t="s">
        <v>743</v>
      </c>
      <c r="C427" s="66">
        <v>0.77267796609999995</v>
      </c>
      <c r="D427" s="66">
        <v>1.721658635</v>
      </c>
      <c r="E427" s="66">
        <v>6.5675695733000001</v>
      </c>
      <c r="F427" s="66">
        <v>9.2658913044000002</v>
      </c>
      <c r="G427" s="66">
        <v>10.600448899</v>
      </c>
      <c r="H427" s="66">
        <v>8.9164091079999999</v>
      </c>
      <c r="I427" s="66">
        <f t="shared" si="24"/>
        <v>7.74198934065</v>
      </c>
      <c r="J427" s="66">
        <f t="shared" si="25"/>
        <v>6.3074425809666677</v>
      </c>
      <c r="K427" s="66">
        <f t="shared" si="26"/>
        <v>0.77267796609999995</v>
      </c>
      <c r="L427" s="66">
        <f t="shared" si="27"/>
        <v>10.600448899</v>
      </c>
    </row>
    <row r="428" spans="1:12">
      <c r="A428" s="65" t="s">
        <v>744</v>
      </c>
      <c r="B428" s="65" t="s">
        <v>745</v>
      </c>
      <c r="C428" s="66">
        <v>5.2861393225000004</v>
      </c>
      <c r="D428" s="66">
        <v>2.1697757848000001</v>
      </c>
      <c r="E428" s="66">
        <v>5.5792395726999997</v>
      </c>
      <c r="F428" s="66">
        <v>6.8580382775000004</v>
      </c>
      <c r="G428" s="66">
        <v>7.2811013766999997</v>
      </c>
      <c r="H428" s="66">
        <v>8.6571428571000002</v>
      </c>
      <c r="I428" s="66">
        <f t="shared" si="24"/>
        <v>6.2186389251000005</v>
      </c>
      <c r="J428" s="66">
        <f t="shared" si="25"/>
        <v>5.971906198550001</v>
      </c>
      <c r="K428" s="66">
        <f t="shared" si="26"/>
        <v>2.1697757848000001</v>
      </c>
      <c r="L428" s="66">
        <f t="shared" si="27"/>
        <v>8.6571428571000002</v>
      </c>
    </row>
    <row r="429" spans="1:12">
      <c r="A429" s="65" t="s">
        <v>746</v>
      </c>
      <c r="B429" s="65" t="s">
        <v>745</v>
      </c>
      <c r="C429" s="66">
        <v>3.8761215983000001</v>
      </c>
      <c r="D429" s="66">
        <v>1.8054477611999999</v>
      </c>
      <c r="E429" s="66">
        <v>4.0595213308</v>
      </c>
      <c r="F429" s="66">
        <v>7.9116651333999997</v>
      </c>
      <c r="G429" s="66">
        <v>7.0859926917999996</v>
      </c>
      <c r="H429" s="66">
        <v>7.9475409835999997</v>
      </c>
      <c r="I429" s="66">
        <f t="shared" si="24"/>
        <v>5.5727570113000002</v>
      </c>
      <c r="J429" s="66">
        <f t="shared" si="25"/>
        <v>5.4477149165166665</v>
      </c>
      <c r="K429" s="66">
        <f t="shared" si="26"/>
        <v>1.8054477611999999</v>
      </c>
      <c r="L429" s="66">
        <f t="shared" si="27"/>
        <v>7.9475409835999997</v>
      </c>
    </row>
    <row r="430" spans="1:12">
      <c r="A430" s="65" t="s">
        <v>747</v>
      </c>
      <c r="B430" s="65" t="s">
        <v>748</v>
      </c>
      <c r="C430" s="66"/>
      <c r="D430" s="66"/>
      <c r="E430" s="66"/>
      <c r="F430" s="66"/>
      <c r="G430" s="66"/>
      <c r="H430" s="66"/>
      <c r="I430" s="66" t="str">
        <f t="shared" si="24"/>
        <v/>
      </c>
      <c r="J430" s="66" t="str">
        <f t="shared" si="25"/>
        <v/>
      </c>
      <c r="K430" s="66">
        <f t="shared" si="26"/>
        <v>0</v>
      </c>
      <c r="L430" s="66">
        <f t="shared" si="27"/>
        <v>0</v>
      </c>
    </row>
    <row r="431" spans="1:12">
      <c r="A431" s="65" t="s">
        <v>749</v>
      </c>
      <c r="B431" s="65" t="s">
        <v>750</v>
      </c>
      <c r="C431" s="66">
        <v>0</v>
      </c>
      <c r="D431" s="66">
        <v>0</v>
      </c>
      <c r="E431" s="66">
        <v>0</v>
      </c>
      <c r="F431" s="66">
        <v>0</v>
      </c>
      <c r="G431" s="66">
        <v>0</v>
      </c>
      <c r="H431" s="66">
        <v>0</v>
      </c>
      <c r="I431" s="66">
        <f t="shared" si="24"/>
        <v>0</v>
      </c>
      <c r="J431" s="66">
        <f t="shared" si="25"/>
        <v>0</v>
      </c>
      <c r="K431" s="66">
        <f t="shared" si="26"/>
        <v>0</v>
      </c>
      <c r="L431" s="66">
        <f t="shared" si="27"/>
        <v>0</v>
      </c>
    </row>
    <row r="432" spans="1:12">
      <c r="A432" s="65" t="s">
        <v>751</v>
      </c>
      <c r="B432" s="65" t="s">
        <v>750</v>
      </c>
      <c r="C432" s="66">
        <v>0</v>
      </c>
      <c r="D432" s="66">
        <v>0</v>
      </c>
      <c r="E432" s="66">
        <v>0</v>
      </c>
      <c r="F432" s="66">
        <v>0</v>
      </c>
      <c r="G432" s="66">
        <v>0</v>
      </c>
      <c r="H432" s="66">
        <v>0</v>
      </c>
      <c r="I432" s="66">
        <f t="shared" si="24"/>
        <v>0</v>
      </c>
      <c r="J432" s="66">
        <f t="shared" si="25"/>
        <v>0</v>
      </c>
      <c r="K432" s="66">
        <f t="shared" si="26"/>
        <v>0</v>
      </c>
      <c r="L432" s="66">
        <f t="shared" si="27"/>
        <v>0</v>
      </c>
    </row>
    <row r="433" spans="1:12">
      <c r="A433" s="65" t="s">
        <v>752</v>
      </c>
      <c r="B433" s="65" t="s">
        <v>753</v>
      </c>
      <c r="C433" s="66">
        <v>0</v>
      </c>
      <c r="D433" s="66">
        <v>5.7451123857999997E-2</v>
      </c>
      <c r="E433" s="66">
        <v>8.5783462199000002E-2</v>
      </c>
      <c r="F433" s="66">
        <v>0.56049207843000004</v>
      </c>
      <c r="G433" s="66">
        <v>2.0927674020000002</v>
      </c>
      <c r="H433" s="66">
        <v>2.5296784911999999</v>
      </c>
      <c r="I433" s="66">
        <f t="shared" si="24"/>
        <v>0.32313777031450003</v>
      </c>
      <c r="J433" s="66">
        <f t="shared" si="25"/>
        <v>0.88769542628116671</v>
      </c>
      <c r="K433" s="66">
        <f t="shared" si="26"/>
        <v>0</v>
      </c>
      <c r="L433" s="66">
        <f t="shared" si="27"/>
        <v>2.5296784911999999</v>
      </c>
    </row>
    <row r="434" spans="1:12">
      <c r="A434" s="65" t="s">
        <v>754</v>
      </c>
      <c r="B434" s="65" t="s">
        <v>755</v>
      </c>
      <c r="C434" s="66"/>
      <c r="D434" s="66"/>
      <c r="E434" s="66">
        <v>2.1371302638</v>
      </c>
      <c r="F434" s="66">
        <v>0.90409731958999995</v>
      </c>
      <c r="G434" s="66">
        <v>1.2484016121999999</v>
      </c>
      <c r="H434" s="66">
        <v>1.7501288952</v>
      </c>
      <c r="I434" s="66">
        <f t="shared" si="24"/>
        <v>1.4992652537</v>
      </c>
      <c r="J434" s="66">
        <f t="shared" si="25"/>
        <v>1.5099395226975001</v>
      </c>
      <c r="K434" s="66">
        <f t="shared" si="26"/>
        <v>0.90409731958999995</v>
      </c>
      <c r="L434" s="66">
        <f t="shared" si="27"/>
        <v>2.1371302638</v>
      </c>
    </row>
    <row r="435" spans="1:12">
      <c r="A435" s="65" t="s">
        <v>756</v>
      </c>
      <c r="B435" s="65" t="s">
        <v>757</v>
      </c>
      <c r="C435" s="66"/>
      <c r="D435" s="66"/>
      <c r="E435" s="66"/>
      <c r="F435" s="66">
        <v>4.1617332429999996</v>
      </c>
      <c r="G435" s="66">
        <v>2.9885614077999998</v>
      </c>
      <c r="H435" s="66">
        <v>4.8392492395</v>
      </c>
      <c r="I435" s="66">
        <f t="shared" si="24"/>
        <v>4.1617332429999996</v>
      </c>
      <c r="J435" s="66">
        <f t="shared" si="25"/>
        <v>3.9965146300999996</v>
      </c>
      <c r="K435" s="66">
        <f t="shared" si="26"/>
        <v>2.9885614077999998</v>
      </c>
      <c r="L435" s="66">
        <f t="shared" si="27"/>
        <v>4.8392492395</v>
      </c>
    </row>
    <row r="436" spans="1:12">
      <c r="A436" s="65" t="s">
        <v>758</v>
      </c>
      <c r="B436" s="65" t="s">
        <v>759</v>
      </c>
      <c r="C436" s="66">
        <v>6.6296368226000002</v>
      </c>
      <c r="D436" s="66">
        <v>1.0941176471</v>
      </c>
      <c r="E436" s="66">
        <v>8.7665138012000003</v>
      </c>
      <c r="F436" s="66">
        <v>7.9837959360999999</v>
      </c>
      <c r="G436" s="66">
        <v>13.171726435</v>
      </c>
      <c r="H436" s="66">
        <v>14.558414122</v>
      </c>
      <c r="I436" s="66">
        <f t="shared" si="24"/>
        <v>8.3751548686500001</v>
      </c>
      <c r="J436" s="66">
        <f t="shared" si="25"/>
        <v>8.7007007939999994</v>
      </c>
      <c r="K436" s="66">
        <f t="shared" si="26"/>
        <v>1.0941176471</v>
      </c>
      <c r="L436" s="66">
        <f t="shared" si="27"/>
        <v>14.558414122</v>
      </c>
    </row>
    <row r="437" spans="1:12">
      <c r="A437" s="65" t="s">
        <v>760</v>
      </c>
      <c r="B437" s="65" t="s">
        <v>761</v>
      </c>
      <c r="C437" s="66">
        <v>1.3945821545999999</v>
      </c>
      <c r="D437" s="66">
        <v>0.73291613162000002</v>
      </c>
      <c r="E437" s="66">
        <v>0.64317590862999996</v>
      </c>
      <c r="F437" s="66">
        <v>2.4845765472000001</v>
      </c>
      <c r="G437" s="66">
        <v>2.8341917613000001</v>
      </c>
      <c r="H437" s="66">
        <v>2.9397348742</v>
      </c>
      <c r="I437" s="66">
        <f t="shared" si="24"/>
        <v>1.9395793508999999</v>
      </c>
      <c r="J437" s="66">
        <f t="shared" si="25"/>
        <v>1.8381962295916665</v>
      </c>
      <c r="K437" s="66">
        <f t="shared" si="26"/>
        <v>0.64317590862999996</v>
      </c>
      <c r="L437" s="66">
        <f t="shared" si="27"/>
        <v>2.9397348742</v>
      </c>
    </row>
    <row r="438" spans="1:12">
      <c r="A438" s="65" t="s">
        <v>762</v>
      </c>
      <c r="B438" s="65" t="s">
        <v>763</v>
      </c>
      <c r="C438" s="66">
        <v>0</v>
      </c>
      <c r="D438" s="66">
        <v>0</v>
      </c>
      <c r="E438" s="66">
        <v>0</v>
      </c>
      <c r="F438" s="66">
        <v>0</v>
      </c>
      <c r="G438" s="66">
        <v>0</v>
      </c>
      <c r="H438" s="66">
        <v>0</v>
      </c>
      <c r="I438" s="66">
        <f t="shared" si="24"/>
        <v>0</v>
      </c>
      <c r="J438" s="66">
        <f t="shared" si="25"/>
        <v>0</v>
      </c>
      <c r="K438" s="66">
        <f t="shared" si="26"/>
        <v>0</v>
      </c>
      <c r="L438" s="66">
        <f t="shared" si="27"/>
        <v>0</v>
      </c>
    </row>
    <row r="439" spans="1:12">
      <c r="A439" s="65" t="s">
        <v>764</v>
      </c>
      <c r="B439" s="65" t="s">
        <v>763</v>
      </c>
      <c r="C439" s="66">
        <v>0</v>
      </c>
      <c r="D439" s="66">
        <v>0</v>
      </c>
      <c r="E439" s="66">
        <v>0</v>
      </c>
      <c r="F439" s="66">
        <v>0</v>
      </c>
      <c r="G439" s="66">
        <v>0</v>
      </c>
      <c r="H439" s="66">
        <v>0</v>
      </c>
      <c r="I439" s="66">
        <f t="shared" si="24"/>
        <v>0</v>
      </c>
      <c r="J439" s="66">
        <f t="shared" si="25"/>
        <v>0</v>
      </c>
      <c r="K439" s="66">
        <f t="shared" si="26"/>
        <v>0</v>
      </c>
      <c r="L439" s="66">
        <f t="shared" si="27"/>
        <v>0</v>
      </c>
    </row>
    <row r="440" spans="1:12">
      <c r="A440" s="65" t="s">
        <v>765</v>
      </c>
      <c r="B440" s="65" t="s">
        <v>763</v>
      </c>
      <c r="C440" s="66">
        <v>0</v>
      </c>
      <c r="D440" s="66">
        <v>0</v>
      </c>
      <c r="E440" s="66">
        <v>0</v>
      </c>
      <c r="F440" s="66">
        <v>0</v>
      </c>
      <c r="G440" s="66">
        <v>0</v>
      </c>
      <c r="H440" s="66">
        <v>0</v>
      </c>
      <c r="I440" s="66">
        <f t="shared" si="24"/>
        <v>0</v>
      </c>
      <c r="J440" s="66">
        <f t="shared" si="25"/>
        <v>0</v>
      </c>
      <c r="K440" s="66">
        <f t="shared" si="26"/>
        <v>0</v>
      </c>
      <c r="L440" s="66">
        <f t="shared" si="27"/>
        <v>0</v>
      </c>
    </row>
    <row r="441" spans="1:12">
      <c r="A441" s="65" t="s">
        <v>766</v>
      </c>
      <c r="B441" s="65" t="s">
        <v>767</v>
      </c>
      <c r="C441" s="66">
        <v>13.285883748</v>
      </c>
      <c r="D441" s="66">
        <v>14.624881336</v>
      </c>
      <c r="E441" s="66">
        <v>5.0284789643999996</v>
      </c>
      <c r="F441" s="66">
        <v>4.9538294404999998</v>
      </c>
      <c r="G441" s="66">
        <v>6.7954915790000001</v>
      </c>
      <c r="H441" s="66">
        <v>3.7476888387999998</v>
      </c>
      <c r="I441" s="66">
        <f t="shared" si="24"/>
        <v>5.9119852716999999</v>
      </c>
      <c r="J441" s="66">
        <f t="shared" si="25"/>
        <v>8.0727089844500011</v>
      </c>
      <c r="K441" s="66">
        <f t="shared" si="26"/>
        <v>3.7476888387999998</v>
      </c>
      <c r="L441" s="66">
        <f t="shared" si="27"/>
        <v>14.624881336</v>
      </c>
    </row>
    <row r="442" spans="1:12">
      <c r="A442" s="65" t="s">
        <v>768</v>
      </c>
      <c r="B442" s="65" t="s">
        <v>769</v>
      </c>
      <c r="C442" s="66"/>
      <c r="D442" s="66"/>
      <c r="E442" s="66"/>
      <c r="F442" s="66">
        <v>0</v>
      </c>
      <c r="G442" s="66">
        <v>0</v>
      </c>
      <c r="H442" s="66">
        <v>0</v>
      </c>
      <c r="I442" s="66">
        <f t="shared" si="24"/>
        <v>0</v>
      </c>
      <c r="J442" s="66">
        <f t="shared" si="25"/>
        <v>0</v>
      </c>
      <c r="K442" s="66">
        <f t="shared" si="26"/>
        <v>0</v>
      </c>
      <c r="L442" s="66">
        <f t="shared" si="27"/>
        <v>0</v>
      </c>
    </row>
    <row r="443" spans="1:12">
      <c r="A443" s="65" t="s">
        <v>770</v>
      </c>
      <c r="B443" s="65" t="s">
        <v>771</v>
      </c>
      <c r="C443" s="66">
        <v>0</v>
      </c>
      <c r="D443" s="66">
        <v>1.1456628477E-2</v>
      </c>
      <c r="E443" s="66">
        <v>0</v>
      </c>
      <c r="F443" s="66">
        <v>1.1308562197000001E-2</v>
      </c>
      <c r="G443" s="66">
        <v>0</v>
      </c>
      <c r="H443" s="66">
        <v>0</v>
      </c>
      <c r="I443" s="66">
        <f t="shared" si="24"/>
        <v>0</v>
      </c>
      <c r="J443" s="66">
        <f t="shared" si="25"/>
        <v>3.7941984456666667E-3</v>
      </c>
      <c r="K443" s="66">
        <f t="shared" si="26"/>
        <v>0</v>
      </c>
      <c r="L443" s="66">
        <f t="shared" si="27"/>
        <v>1.1456628477E-2</v>
      </c>
    </row>
    <row r="444" spans="1:12">
      <c r="A444" s="65" t="s">
        <v>772</v>
      </c>
      <c r="B444" s="65" t="s">
        <v>771</v>
      </c>
      <c r="C444" s="66">
        <v>7.1883802816999998</v>
      </c>
      <c r="D444" s="66">
        <v>6.4153658537</v>
      </c>
      <c r="E444" s="66">
        <v>5.8319488817999998</v>
      </c>
      <c r="F444" s="66">
        <v>7.2773195876000001</v>
      </c>
      <c r="G444" s="66">
        <v>8.3839130434999998</v>
      </c>
      <c r="H444" s="66">
        <v>8.7723741007000005</v>
      </c>
      <c r="I444" s="66">
        <f t="shared" si="24"/>
        <v>7.2328499346499999</v>
      </c>
      <c r="J444" s="66">
        <f t="shared" si="25"/>
        <v>7.3115502915000006</v>
      </c>
      <c r="K444" s="66">
        <f t="shared" si="26"/>
        <v>5.8319488817999998</v>
      </c>
      <c r="L444" s="66">
        <f t="shared" si="27"/>
        <v>8.7723741007000005</v>
      </c>
    </row>
    <row r="445" spans="1:12">
      <c r="A445" s="65" t="s">
        <v>773</v>
      </c>
      <c r="B445" s="65" t="s">
        <v>771</v>
      </c>
      <c r="C445" s="66">
        <v>0</v>
      </c>
      <c r="D445" s="66">
        <v>8.6614173227999997E-3</v>
      </c>
      <c r="E445" s="66">
        <v>0</v>
      </c>
      <c r="F445" s="66">
        <v>1.6849015317000001E-2</v>
      </c>
      <c r="G445" s="66">
        <v>0</v>
      </c>
      <c r="H445" s="66">
        <v>0</v>
      </c>
      <c r="I445" s="66">
        <f t="shared" si="24"/>
        <v>0</v>
      </c>
      <c r="J445" s="66">
        <f t="shared" si="25"/>
        <v>4.2517387733000001E-3</v>
      </c>
      <c r="K445" s="66">
        <f t="shared" si="26"/>
        <v>0</v>
      </c>
      <c r="L445" s="66">
        <f t="shared" si="27"/>
        <v>1.6849015317000001E-2</v>
      </c>
    </row>
    <row r="446" spans="1:12">
      <c r="A446" s="65" t="s">
        <v>774</v>
      </c>
      <c r="B446" s="65" t="s">
        <v>775</v>
      </c>
      <c r="C446" s="66">
        <v>0</v>
      </c>
      <c r="D446" s="66">
        <v>0</v>
      </c>
      <c r="E446" s="66">
        <v>0</v>
      </c>
      <c r="F446" s="66">
        <v>0</v>
      </c>
      <c r="G446" s="66">
        <v>0</v>
      </c>
      <c r="H446" s="66">
        <v>0</v>
      </c>
      <c r="I446" s="66">
        <f t="shared" si="24"/>
        <v>0</v>
      </c>
      <c r="J446" s="66">
        <f t="shared" si="25"/>
        <v>0</v>
      </c>
      <c r="K446" s="66">
        <f t="shared" si="26"/>
        <v>0</v>
      </c>
      <c r="L446" s="66">
        <f t="shared" si="27"/>
        <v>0</v>
      </c>
    </row>
    <row r="447" spans="1:12">
      <c r="A447" s="65" t="s">
        <v>776</v>
      </c>
      <c r="B447" s="65" t="s">
        <v>777</v>
      </c>
      <c r="C447" s="66"/>
      <c r="D447" s="66"/>
      <c r="E447" s="66">
        <v>0</v>
      </c>
      <c r="F447" s="66">
        <v>0</v>
      </c>
      <c r="G447" s="66">
        <v>0</v>
      </c>
      <c r="H447" s="66">
        <v>0</v>
      </c>
      <c r="I447" s="66">
        <f t="shared" si="24"/>
        <v>0</v>
      </c>
      <c r="J447" s="66">
        <f t="shared" si="25"/>
        <v>0</v>
      </c>
      <c r="K447" s="66">
        <f t="shared" si="26"/>
        <v>0</v>
      </c>
      <c r="L447" s="66">
        <f t="shared" si="27"/>
        <v>0</v>
      </c>
    </row>
    <row r="448" spans="1:12">
      <c r="A448" s="65" t="s">
        <v>778</v>
      </c>
      <c r="B448" s="65" t="s">
        <v>779</v>
      </c>
      <c r="C448" s="66">
        <v>0</v>
      </c>
      <c r="D448" s="66">
        <v>0</v>
      </c>
      <c r="E448" s="66">
        <v>0</v>
      </c>
      <c r="F448" s="66">
        <v>0</v>
      </c>
      <c r="G448" s="66">
        <v>0</v>
      </c>
      <c r="H448" s="66">
        <v>0</v>
      </c>
      <c r="I448" s="66">
        <f t="shared" si="24"/>
        <v>0</v>
      </c>
      <c r="J448" s="66">
        <f t="shared" si="25"/>
        <v>0</v>
      </c>
      <c r="K448" s="66">
        <f t="shared" si="26"/>
        <v>0</v>
      </c>
      <c r="L448" s="66">
        <f t="shared" si="27"/>
        <v>0</v>
      </c>
    </row>
    <row r="449" spans="1:12">
      <c r="A449" s="65" t="s">
        <v>780</v>
      </c>
      <c r="B449" s="65" t="s">
        <v>781</v>
      </c>
      <c r="C449" s="66"/>
      <c r="D449" s="66"/>
      <c r="E449" s="66"/>
      <c r="F449" s="66"/>
      <c r="G449" s="66"/>
      <c r="H449" s="66"/>
      <c r="I449" s="66" t="str">
        <f t="shared" si="24"/>
        <v/>
      </c>
      <c r="J449" s="66" t="str">
        <f t="shared" si="25"/>
        <v/>
      </c>
      <c r="K449" s="66">
        <f t="shared" si="26"/>
        <v>0</v>
      </c>
      <c r="L449" s="66">
        <f t="shared" si="27"/>
        <v>0</v>
      </c>
    </row>
    <row r="450" spans="1:12">
      <c r="A450" s="65" t="s">
        <v>782</v>
      </c>
      <c r="B450" s="65" t="s">
        <v>781</v>
      </c>
      <c r="C450" s="66"/>
      <c r="D450" s="66">
        <v>0</v>
      </c>
      <c r="E450" s="66">
        <v>0</v>
      </c>
      <c r="F450" s="66">
        <v>2.5850110404</v>
      </c>
      <c r="G450" s="66">
        <v>4.1299232549999996</v>
      </c>
      <c r="H450" s="66">
        <v>4.1600126958999999</v>
      </c>
      <c r="I450" s="66">
        <f t="shared" ref="I450:I513" si="28">IFERROR(MEDIAN(C450:H450),"")</f>
        <v>2.5850110404</v>
      </c>
      <c r="J450" s="66">
        <f t="shared" ref="J450:J513" si="29">IFERROR(AVERAGE(C450:H450),"")</f>
        <v>2.1749893982600002</v>
      </c>
      <c r="K450" s="66">
        <f t="shared" ref="K450:K513" si="30">IFERROR(MIN(C450:H450),"")</f>
        <v>0</v>
      </c>
      <c r="L450" s="66">
        <f t="shared" ref="L450:L513" si="31">IFERROR(MAX(C450:H450),"")</f>
        <v>4.1600126958999999</v>
      </c>
    </row>
    <row r="451" spans="1:12">
      <c r="A451" s="65" t="s">
        <v>783</v>
      </c>
      <c r="B451" s="65" t="s">
        <v>784</v>
      </c>
      <c r="C451" s="66"/>
      <c r="D451" s="66"/>
      <c r="E451" s="66"/>
      <c r="F451" s="66"/>
      <c r="G451" s="66"/>
      <c r="H451" s="66"/>
      <c r="I451" s="66" t="str">
        <f t="shared" si="28"/>
        <v/>
      </c>
      <c r="J451" s="66" t="str">
        <f t="shared" si="29"/>
        <v/>
      </c>
      <c r="K451" s="66">
        <f t="shared" si="30"/>
        <v>0</v>
      </c>
      <c r="L451" s="66">
        <f t="shared" si="31"/>
        <v>0</v>
      </c>
    </row>
    <row r="452" spans="1:12">
      <c r="A452" s="65" t="s">
        <v>785</v>
      </c>
      <c r="B452" s="65" t="s">
        <v>786</v>
      </c>
      <c r="C452" s="66">
        <v>4.8946445854</v>
      </c>
      <c r="D452" s="66">
        <v>5.6649159172000001</v>
      </c>
      <c r="E452" s="66">
        <v>6.7224701117999999</v>
      </c>
      <c r="F452" s="66">
        <v>7.4773366532000001</v>
      </c>
      <c r="G452" s="66">
        <v>5.9155813393000001</v>
      </c>
      <c r="H452" s="66">
        <v>6.2391829032999997</v>
      </c>
      <c r="I452" s="66">
        <f t="shared" si="28"/>
        <v>6.0773821212999994</v>
      </c>
      <c r="J452" s="66">
        <f t="shared" si="29"/>
        <v>6.1523552517000004</v>
      </c>
      <c r="K452" s="66">
        <f t="shared" si="30"/>
        <v>4.8946445854</v>
      </c>
      <c r="L452" s="66">
        <f t="shared" si="31"/>
        <v>7.4773366532000001</v>
      </c>
    </row>
    <row r="453" spans="1:12">
      <c r="A453" s="65" t="s">
        <v>787</v>
      </c>
      <c r="B453" s="65" t="s">
        <v>786</v>
      </c>
      <c r="C453" s="66">
        <v>4.4790477002999998</v>
      </c>
      <c r="D453" s="66">
        <v>5.2488845770000001</v>
      </c>
      <c r="E453" s="66">
        <v>6.4367661534999998</v>
      </c>
      <c r="F453" s="66">
        <v>7.5121662431000003</v>
      </c>
      <c r="G453" s="66">
        <v>5.9706494076999999</v>
      </c>
      <c r="H453" s="66">
        <v>6.3367467409999998</v>
      </c>
      <c r="I453" s="66">
        <f t="shared" si="28"/>
        <v>6.1536980743500003</v>
      </c>
      <c r="J453" s="66">
        <f t="shared" si="29"/>
        <v>5.9973768037666666</v>
      </c>
      <c r="K453" s="66">
        <f t="shared" si="30"/>
        <v>4.4790477002999998</v>
      </c>
      <c r="L453" s="66">
        <f t="shared" si="31"/>
        <v>7.5121662431000003</v>
      </c>
    </row>
    <row r="454" spans="1:12">
      <c r="A454" s="65" t="s">
        <v>788</v>
      </c>
      <c r="B454" s="65" t="s">
        <v>786</v>
      </c>
      <c r="C454" s="66">
        <v>5.3325320941000003</v>
      </c>
      <c r="D454" s="66">
        <v>6.2449011361000002</v>
      </c>
      <c r="E454" s="66">
        <v>6.5288373933999999</v>
      </c>
      <c r="F454" s="66">
        <v>7.3619229183000003</v>
      </c>
      <c r="G454" s="66">
        <v>5.8467604306999998</v>
      </c>
      <c r="H454" s="66">
        <v>6.0778062984999996</v>
      </c>
      <c r="I454" s="66">
        <f t="shared" si="28"/>
        <v>6.1613537172999999</v>
      </c>
      <c r="J454" s="66">
        <f t="shared" si="29"/>
        <v>6.2321267118500003</v>
      </c>
      <c r="K454" s="66">
        <f t="shared" si="30"/>
        <v>5.3325320941000003</v>
      </c>
      <c r="L454" s="66">
        <f t="shared" si="31"/>
        <v>7.3619229183000003</v>
      </c>
    </row>
    <row r="455" spans="1:12">
      <c r="A455" s="65" t="s">
        <v>789</v>
      </c>
      <c r="B455" s="65" t="s">
        <v>790</v>
      </c>
      <c r="C455" s="66">
        <v>7.3696387488999999</v>
      </c>
      <c r="D455" s="66">
        <v>3.0892966339000001</v>
      </c>
      <c r="E455" s="66">
        <v>3.8976256776999998</v>
      </c>
      <c r="F455" s="66">
        <v>6.2492546988999997</v>
      </c>
      <c r="G455" s="66">
        <v>10.704138434000001</v>
      </c>
      <c r="H455" s="66">
        <v>8.7345060749000005</v>
      </c>
      <c r="I455" s="66">
        <f t="shared" si="28"/>
        <v>6.8094467238999998</v>
      </c>
      <c r="J455" s="66">
        <f t="shared" si="29"/>
        <v>6.674076711383333</v>
      </c>
      <c r="K455" s="66">
        <f t="shared" si="30"/>
        <v>3.0892966339000001</v>
      </c>
      <c r="L455" s="66">
        <f t="shared" si="31"/>
        <v>10.704138434000001</v>
      </c>
    </row>
    <row r="456" spans="1:12">
      <c r="A456" s="65" t="s">
        <v>791</v>
      </c>
      <c r="B456" s="65" t="s">
        <v>790</v>
      </c>
      <c r="C456" s="66">
        <v>4.9602840787</v>
      </c>
      <c r="D456" s="66">
        <v>3.3387415626000001</v>
      </c>
      <c r="E456" s="66">
        <v>3.1159449328000002</v>
      </c>
      <c r="F456" s="66">
        <v>5.8260433969000003</v>
      </c>
      <c r="G456" s="66">
        <v>10.29654109</v>
      </c>
      <c r="H456" s="66">
        <v>8.3274909495999996</v>
      </c>
      <c r="I456" s="66">
        <f t="shared" si="28"/>
        <v>5.3931637378000001</v>
      </c>
      <c r="J456" s="66">
        <f t="shared" si="29"/>
        <v>5.9775076684333328</v>
      </c>
      <c r="K456" s="66">
        <f t="shared" si="30"/>
        <v>3.1159449328000002</v>
      </c>
      <c r="L456" s="66">
        <f t="shared" si="31"/>
        <v>10.29654109</v>
      </c>
    </row>
    <row r="457" spans="1:12">
      <c r="A457" s="65" t="s">
        <v>792</v>
      </c>
      <c r="B457" s="65" t="s">
        <v>790</v>
      </c>
      <c r="C457" s="66">
        <v>8.6700280718999991</v>
      </c>
      <c r="D457" s="66">
        <v>3.0267416972999999</v>
      </c>
      <c r="E457" s="66">
        <v>4.0506262550000001</v>
      </c>
      <c r="F457" s="66">
        <v>6.3075684085999999</v>
      </c>
      <c r="G457" s="66">
        <v>10.793511798999999</v>
      </c>
      <c r="H457" s="66">
        <v>8.8452747851000009</v>
      </c>
      <c r="I457" s="66">
        <f t="shared" si="28"/>
        <v>7.4887982402499995</v>
      </c>
      <c r="J457" s="66">
        <f t="shared" si="29"/>
        <v>6.9489585028166667</v>
      </c>
      <c r="K457" s="66">
        <f t="shared" si="30"/>
        <v>3.0267416972999999</v>
      </c>
      <c r="L457" s="66">
        <f t="shared" si="31"/>
        <v>10.793511798999999</v>
      </c>
    </row>
    <row r="458" spans="1:12">
      <c r="A458" s="65" t="s">
        <v>793</v>
      </c>
      <c r="B458" s="65" t="s">
        <v>794</v>
      </c>
      <c r="C458" s="66"/>
      <c r="D458" s="66">
        <v>0</v>
      </c>
      <c r="E458" s="66">
        <v>0</v>
      </c>
      <c r="F458" s="66">
        <v>0.52353836619000005</v>
      </c>
      <c r="G458" s="66">
        <v>1.0627510845999999</v>
      </c>
      <c r="H458" s="66">
        <v>1.7019998572999999</v>
      </c>
      <c r="I458" s="66">
        <f t="shared" si="28"/>
        <v>0.52353836619000005</v>
      </c>
      <c r="J458" s="66">
        <f t="shared" si="29"/>
        <v>0.65765786161799988</v>
      </c>
      <c r="K458" s="66">
        <f t="shared" si="30"/>
        <v>0</v>
      </c>
      <c r="L458" s="66">
        <f t="shared" si="31"/>
        <v>1.7019998572999999</v>
      </c>
    </row>
    <row r="459" spans="1:12">
      <c r="A459" s="65" t="s">
        <v>795</v>
      </c>
      <c r="B459" s="65" t="s">
        <v>796</v>
      </c>
      <c r="C459" s="66">
        <v>3.6793650794000001</v>
      </c>
      <c r="D459" s="66">
        <v>2.2732826947999998</v>
      </c>
      <c r="E459" s="66">
        <v>0.89536453645000003</v>
      </c>
      <c r="F459" s="66">
        <v>2.3461921353999999</v>
      </c>
      <c r="G459" s="66">
        <v>2.2323303009000002</v>
      </c>
      <c r="H459" s="66">
        <v>2.6965342350000001</v>
      </c>
      <c r="I459" s="66">
        <f t="shared" si="28"/>
        <v>2.3097374150999999</v>
      </c>
      <c r="J459" s="66">
        <f t="shared" si="29"/>
        <v>2.3538448303249999</v>
      </c>
      <c r="K459" s="66">
        <f t="shared" si="30"/>
        <v>0.89536453645000003</v>
      </c>
      <c r="L459" s="66">
        <f t="shared" si="31"/>
        <v>3.6793650794000001</v>
      </c>
    </row>
    <row r="460" spans="1:12">
      <c r="A460" s="65" t="s">
        <v>797</v>
      </c>
      <c r="B460" s="65" t="s">
        <v>798</v>
      </c>
      <c r="C460" s="66">
        <v>1.1310314039</v>
      </c>
      <c r="D460" s="66">
        <v>0.13392348565000001</v>
      </c>
      <c r="E460" s="66">
        <v>0.82608391607999998</v>
      </c>
      <c r="F460" s="66">
        <v>0.34877418728999998</v>
      </c>
      <c r="G460" s="66">
        <v>0</v>
      </c>
      <c r="H460" s="66">
        <v>0</v>
      </c>
      <c r="I460" s="66">
        <f t="shared" si="28"/>
        <v>0.24134883646999999</v>
      </c>
      <c r="J460" s="66">
        <f t="shared" si="29"/>
        <v>0.40663549882000005</v>
      </c>
      <c r="K460" s="66">
        <f t="shared" si="30"/>
        <v>0</v>
      </c>
      <c r="L460" s="66">
        <f t="shared" si="31"/>
        <v>1.1310314039</v>
      </c>
    </row>
    <row r="461" spans="1:12">
      <c r="A461" s="65" t="s">
        <v>799</v>
      </c>
      <c r="B461" s="65" t="s">
        <v>800</v>
      </c>
      <c r="C461" s="66">
        <v>15.961193234</v>
      </c>
      <c r="D461" s="66">
        <v>0.74007414775000002</v>
      </c>
      <c r="E461" s="66">
        <v>2.1165177465</v>
      </c>
      <c r="F461" s="66">
        <v>0</v>
      </c>
      <c r="G461" s="66">
        <v>0</v>
      </c>
      <c r="H461" s="66">
        <v>0</v>
      </c>
      <c r="I461" s="66">
        <f t="shared" si="28"/>
        <v>0.37003707387500001</v>
      </c>
      <c r="J461" s="66">
        <f t="shared" si="29"/>
        <v>3.1362975213750004</v>
      </c>
      <c r="K461" s="66">
        <f t="shared" si="30"/>
        <v>0</v>
      </c>
      <c r="L461" s="66">
        <f t="shared" si="31"/>
        <v>15.961193234</v>
      </c>
    </row>
    <row r="462" spans="1:12">
      <c r="A462" s="65" t="s">
        <v>801</v>
      </c>
      <c r="B462" s="65" t="s">
        <v>802</v>
      </c>
      <c r="C462" s="66"/>
      <c r="D462" s="66"/>
      <c r="E462" s="66">
        <v>0</v>
      </c>
      <c r="F462" s="66">
        <v>0</v>
      </c>
      <c r="G462" s="66">
        <v>0</v>
      </c>
      <c r="H462" s="66">
        <v>0</v>
      </c>
      <c r="I462" s="66">
        <f t="shared" si="28"/>
        <v>0</v>
      </c>
      <c r="J462" s="66">
        <f t="shared" si="29"/>
        <v>0</v>
      </c>
      <c r="K462" s="66">
        <f t="shared" si="30"/>
        <v>0</v>
      </c>
      <c r="L462" s="66">
        <f t="shared" si="31"/>
        <v>0</v>
      </c>
    </row>
    <row r="463" spans="1:12">
      <c r="A463" s="65" t="s">
        <v>803</v>
      </c>
      <c r="B463" s="65" t="s">
        <v>804</v>
      </c>
      <c r="C463" s="66">
        <v>0</v>
      </c>
      <c r="D463" s="66">
        <v>0</v>
      </c>
      <c r="E463" s="66">
        <v>0</v>
      </c>
      <c r="F463" s="66">
        <v>0</v>
      </c>
      <c r="G463" s="66">
        <v>0</v>
      </c>
      <c r="H463" s="66">
        <v>0</v>
      </c>
      <c r="I463" s="66">
        <f t="shared" si="28"/>
        <v>0</v>
      </c>
      <c r="J463" s="66">
        <f t="shared" si="29"/>
        <v>0</v>
      </c>
      <c r="K463" s="66">
        <f t="shared" si="30"/>
        <v>0</v>
      </c>
      <c r="L463" s="66">
        <f t="shared" si="31"/>
        <v>0</v>
      </c>
    </row>
    <row r="464" spans="1:12">
      <c r="A464" s="65" t="s">
        <v>805</v>
      </c>
      <c r="B464" s="65" t="s">
        <v>806</v>
      </c>
      <c r="C464" s="66">
        <v>0.80199756097999997</v>
      </c>
      <c r="D464" s="66">
        <v>0</v>
      </c>
      <c r="E464" s="66">
        <v>0</v>
      </c>
      <c r="F464" s="66">
        <v>0</v>
      </c>
      <c r="G464" s="66">
        <v>0</v>
      </c>
      <c r="H464" s="66">
        <v>0</v>
      </c>
      <c r="I464" s="66">
        <f t="shared" si="28"/>
        <v>0</v>
      </c>
      <c r="J464" s="66">
        <f t="shared" si="29"/>
        <v>0.13366626016333333</v>
      </c>
      <c r="K464" s="66">
        <f t="shared" si="30"/>
        <v>0</v>
      </c>
      <c r="L464" s="66">
        <f t="shared" si="31"/>
        <v>0.80199756097999997</v>
      </c>
    </row>
    <row r="465" spans="1:12">
      <c r="A465" s="65" t="s">
        <v>807</v>
      </c>
      <c r="B465" s="65" t="s">
        <v>808</v>
      </c>
      <c r="C465" s="66"/>
      <c r="D465" s="66"/>
      <c r="E465" s="66"/>
      <c r="F465" s="66"/>
      <c r="G465" s="66"/>
      <c r="H465" s="66"/>
      <c r="I465" s="66" t="str">
        <f t="shared" si="28"/>
        <v/>
      </c>
      <c r="J465" s="66" t="str">
        <f t="shared" si="29"/>
        <v/>
      </c>
      <c r="K465" s="66">
        <f t="shared" si="30"/>
        <v>0</v>
      </c>
      <c r="L465" s="66">
        <f t="shared" si="31"/>
        <v>0</v>
      </c>
    </row>
    <row r="466" spans="1:12">
      <c r="A466" s="65" t="s">
        <v>809</v>
      </c>
      <c r="B466" s="65" t="s">
        <v>808</v>
      </c>
      <c r="C466" s="66">
        <v>3.7972277825999998</v>
      </c>
      <c r="D466" s="66">
        <v>3.0579956565000002</v>
      </c>
      <c r="E466" s="66">
        <v>2.7624059555999998</v>
      </c>
      <c r="F466" s="66">
        <v>5.1480672057000003</v>
      </c>
      <c r="G466" s="66">
        <v>6.1964448619999999</v>
      </c>
      <c r="H466" s="66">
        <v>5.4228964762</v>
      </c>
      <c r="I466" s="66">
        <f t="shared" si="28"/>
        <v>4.4726474941500003</v>
      </c>
      <c r="J466" s="66">
        <f t="shared" si="29"/>
        <v>4.3975063231</v>
      </c>
      <c r="K466" s="66">
        <f t="shared" si="30"/>
        <v>2.7624059555999998</v>
      </c>
      <c r="L466" s="66">
        <f t="shared" si="31"/>
        <v>6.1964448619999999</v>
      </c>
    </row>
    <row r="467" spans="1:12">
      <c r="A467" s="65" t="s">
        <v>810</v>
      </c>
      <c r="B467" s="65" t="s">
        <v>811</v>
      </c>
      <c r="C467" s="66">
        <v>2.2740360455999999</v>
      </c>
      <c r="D467" s="66">
        <v>0.91319428838000005</v>
      </c>
      <c r="E467" s="66">
        <v>2.1505506540999999</v>
      </c>
      <c r="F467" s="66">
        <v>5.5945029365999996</v>
      </c>
      <c r="G467" s="66">
        <v>0.28886723373000001</v>
      </c>
      <c r="H467" s="66">
        <v>0.27542207334000002</v>
      </c>
      <c r="I467" s="66">
        <f t="shared" si="28"/>
        <v>1.5318724712399998</v>
      </c>
      <c r="J467" s="66">
        <f t="shared" si="29"/>
        <v>1.916095538625</v>
      </c>
      <c r="K467" s="66">
        <f t="shared" si="30"/>
        <v>0.27542207334000002</v>
      </c>
      <c r="L467" s="66">
        <f t="shared" si="31"/>
        <v>5.5945029365999996</v>
      </c>
    </row>
    <row r="468" spans="1:12">
      <c r="A468" s="65" t="s">
        <v>812</v>
      </c>
      <c r="B468" s="65" t="s">
        <v>813</v>
      </c>
      <c r="C468" s="66">
        <v>4.5154061156000003</v>
      </c>
      <c r="D468" s="66">
        <v>3.9747103992000001</v>
      </c>
      <c r="E468" s="66">
        <v>3.8714549727000001</v>
      </c>
      <c r="F468" s="66">
        <v>6.7761380918</v>
      </c>
      <c r="G468" s="66">
        <v>5.7901025919000002</v>
      </c>
      <c r="H468" s="66">
        <v>5.9787301912000004</v>
      </c>
      <c r="I468" s="66">
        <f t="shared" si="28"/>
        <v>5.1527543537499998</v>
      </c>
      <c r="J468" s="66">
        <f t="shared" si="29"/>
        <v>5.1510903937333339</v>
      </c>
      <c r="K468" s="66">
        <f t="shared" si="30"/>
        <v>3.8714549727000001</v>
      </c>
      <c r="L468" s="66">
        <f t="shared" si="31"/>
        <v>6.7761380918</v>
      </c>
    </row>
    <row r="469" spans="1:12">
      <c r="A469" s="65" t="s">
        <v>814</v>
      </c>
      <c r="B469" s="65" t="s">
        <v>815</v>
      </c>
      <c r="C469" s="66"/>
      <c r="D469" s="66"/>
      <c r="E469" s="66"/>
      <c r="F469" s="66">
        <v>0</v>
      </c>
      <c r="G469" s="66">
        <v>3.3387683238000001</v>
      </c>
      <c r="H469" s="66">
        <v>3.3785451616</v>
      </c>
      <c r="I469" s="66">
        <f t="shared" si="28"/>
        <v>3.3387683238000001</v>
      </c>
      <c r="J469" s="66">
        <f t="shared" si="29"/>
        <v>2.2391044951333332</v>
      </c>
      <c r="K469" s="66">
        <f t="shared" si="30"/>
        <v>0</v>
      </c>
      <c r="L469" s="66">
        <f t="shared" si="31"/>
        <v>3.3785451616</v>
      </c>
    </row>
    <row r="470" spans="1:12">
      <c r="A470" s="65" t="s">
        <v>816</v>
      </c>
      <c r="B470" s="65" t="s">
        <v>817</v>
      </c>
      <c r="C470" s="66">
        <v>3.6185234862</v>
      </c>
      <c r="D470" s="66">
        <v>2.2827728473</v>
      </c>
      <c r="E470" s="66">
        <v>8.5214569075999993</v>
      </c>
      <c r="F470" s="66">
        <v>3.2897193797000002</v>
      </c>
      <c r="G470" s="66">
        <v>4.6811053536999996</v>
      </c>
      <c r="H470" s="66">
        <v>5.1618675251999999</v>
      </c>
      <c r="I470" s="66">
        <f t="shared" si="28"/>
        <v>4.1498144199499993</v>
      </c>
      <c r="J470" s="66">
        <f t="shared" si="29"/>
        <v>4.5925742499500002</v>
      </c>
      <c r="K470" s="66">
        <f t="shared" si="30"/>
        <v>2.2827728473</v>
      </c>
      <c r="L470" s="66">
        <f t="shared" si="31"/>
        <v>8.5214569075999993</v>
      </c>
    </row>
    <row r="471" spans="1:12">
      <c r="A471" s="65" t="s">
        <v>818</v>
      </c>
      <c r="B471" s="65" t="s">
        <v>819</v>
      </c>
      <c r="C471" s="66"/>
      <c r="D471" s="66"/>
      <c r="E471" s="66">
        <v>0</v>
      </c>
      <c r="F471" s="66">
        <v>0</v>
      </c>
      <c r="G471" s="66">
        <v>0</v>
      </c>
      <c r="H471" s="66">
        <v>0</v>
      </c>
      <c r="I471" s="66">
        <f t="shared" si="28"/>
        <v>0</v>
      </c>
      <c r="J471" s="66">
        <f t="shared" si="29"/>
        <v>0</v>
      </c>
      <c r="K471" s="66">
        <f t="shared" si="30"/>
        <v>0</v>
      </c>
      <c r="L471" s="66">
        <f t="shared" si="31"/>
        <v>0</v>
      </c>
    </row>
    <row r="472" spans="1:12">
      <c r="A472" s="65" t="s">
        <v>820</v>
      </c>
      <c r="B472" s="65" t="s">
        <v>819</v>
      </c>
      <c r="C472" s="66">
        <v>0</v>
      </c>
      <c r="D472" s="66"/>
      <c r="E472" s="66">
        <v>0</v>
      </c>
      <c r="F472" s="66">
        <v>0</v>
      </c>
      <c r="G472" s="66">
        <v>0</v>
      </c>
      <c r="H472" s="66">
        <v>0</v>
      </c>
      <c r="I472" s="66">
        <f t="shared" si="28"/>
        <v>0</v>
      </c>
      <c r="J472" s="66">
        <f t="shared" si="29"/>
        <v>0</v>
      </c>
      <c r="K472" s="66">
        <f t="shared" si="30"/>
        <v>0</v>
      </c>
      <c r="L472" s="66">
        <f t="shared" si="31"/>
        <v>0</v>
      </c>
    </row>
    <row r="473" spans="1:12">
      <c r="A473" s="65" t="s">
        <v>821</v>
      </c>
      <c r="B473" s="65" t="s">
        <v>819</v>
      </c>
      <c r="C473" s="66"/>
      <c r="D473" s="66"/>
      <c r="E473" s="66"/>
      <c r="F473" s="66"/>
      <c r="G473" s="66"/>
      <c r="H473" s="66"/>
      <c r="I473" s="66" t="str">
        <f t="shared" si="28"/>
        <v/>
      </c>
      <c r="J473" s="66" t="str">
        <f t="shared" si="29"/>
        <v/>
      </c>
      <c r="K473" s="66">
        <f t="shared" si="30"/>
        <v>0</v>
      </c>
      <c r="L473" s="66">
        <f t="shared" si="31"/>
        <v>0</v>
      </c>
    </row>
    <row r="474" spans="1:12">
      <c r="A474" s="65" t="s">
        <v>822</v>
      </c>
      <c r="B474" s="65" t="s">
        <v>823</v>
      </c>
      <c r="C474" s="66"/>
      <c r="D474" s="66"/>
      <c r="E474" s="66"/>
      <c r="F474" s="66">
        <v>0.68895948927999995</v>
      </c>
      <c r="G474" s="66">
        <v>9.2342024837000007</v>
      </c>
      <c r="H474" s="66">
        <v>8.3292025871999993</v>
      </c>
      <c r="I474" s="66">
        <f t="shared" si="28"/>
        <v>8.3292025871999993</v>
      </c>
      <c r="J474" s="66">
        <f t="shared" si="29"/>
        <v>6.0841215200599992</v>
      </c>
      <c r="K474" s="66">
        <f t="shared" si="30"/>
        <v>0.68895948927999995</v>
      </c>
      <c r="L474" s="66">
        <f t="shared" si="31"/>
        <v>9.2342024837000007</v>
      </c>
    </row>
    <row r="475" spans="1:12">
      <c r="A475" s="65" t="s">
        <v>824</v>
      </c>
      <c r="B475" s="65" t="s">
        <v>825</v>
      </c>
      <c r="C475" s="66"/>
      <c r="D475" s="66"/>
      <c r="E475" s="66">
        <v>0</v>
      </c>
      <c r="F475" s="66">
        <v>0.71272669614999995</v>
      </c>
      <c r="G475" s="66">
        <v>1.0004240138</v>
      </c>
      <c r="H475" s="66">
        <v>1.2281234261</v>
      </c>
      <c r="I475" s="66">
        <f t="shared" si="28"/>
        <v>0.85657535497499993</v>
      </c>
      <c r="J475" s="66">
        <f t="shared" si="29"/>
        <v>0.73531853401249991</v>
      </c>
      <c r="K475" s="66">
        <f t="shared" si="30"/>
        <v>0</v>
      </c>
      <c r="L475" s="66">
        <f t="shared" si="31"/>
        <v>1.2281234261</v>
      </c>
    </row>
    <row r="476" spans="1:12">
      <c r="A476" s="65" t="s">
        <v>826</v>
      </c>
      <c r="B476" s="65" t="s">
        <v>827</v>
      </c>
      <c r="C476" s="66"/>
      <c r="D476" s="66"/>
      <c r="E476" s="66"/>
      <c r="F476" s="66"/>
      <c r="G476" s="66"/>
      <c r="H476" s="66"/>
      <c r="I476" s="66" t="str">
        <f t="shared" si="28"/>
        <v/>
      </c>
      <c r="J476" s="66" t="str">
        <f t="shared" si="29"/>
        <v/>
      </c>
      <c r="K476" s="66">
        <f t="shared" si="30"/>
        <v>0</v>
      </c>
      <c r="L476" s="66">
        <f t="shared" si="31"/>
        <v>0</v>
      </c>
    </row>
    <row r="477" spans="1:12">
      <c r="A477" s="65" t="s">
        <v>828</v>
      </c>
      <c r="B477" s="65" t="s">
        <v>827</v>
      </c>
      <c r="C477" s="66"/>
      <c r="D477" s="66"/>
      <c r="E477" s="66">
        <v>17.069430629999999</v>
      </c>
      <c r="F477" s="66">
        <v>18.421995932000002</v>
      </c>
      <c r="G477" s="66">
        <v>19.565665211999999</v>
      </c>
      <c r="H477" s="66">
        <v>16.929735314999999</v>
      </c>
      <c r="I477" s="66">
        <f t="shared" si="28"/>
        <v>17.745713281</v>
      </c>
      <c r="J477" s="66">
        <f t="shared" si="29"/>
        <v>17.99670677225</v>
      </c>
      <c r="K477" s="66">
        <f t="shared" si="30"/>
        <v>16.929735314999999</v>
      </c>
      <c r="L477" s="66">
        <f t="shared" si="31"/>
        <v>19.565665211999999</v>
      </c>
    </row>
    <row r="478" spans="1:12">
      <c r="A478" s="65" t="s">
        <v>829</v>
      </c>
      <c r="B478" s="65" t="s">
        <v>827</v>
      </c>
      <c r="C478" s="66">
        <v>39.774461592000002</v>
      </c>
      <c r="D478" s="66">
        <v>2.3028081749</v>
      </c>
      <c r="E478" s="66">
        <v>21.294114710999999</v>
      </c>
      <c r="F478" s="66"/>
      <c r="G478" s="66"/>
      <c r="H478" s="66"/>
      <c r="I478" s="66">
        <f t="shared" si="28"/>
        <v>21.294114710999999</v>
      </c>
      <c r="J478" s="66">
        <f t="shared" si="29"/>
        <v>21.123794825966666</v>
      </c>
      <c r="K478" s="66">
        <f t="shared" si="30"/>
        <v>2.3028081749</v>
      </c>
      <c r="L478" s="66">
        <f t="shared" si="31"/>
        <v>39.774461592000002</v>
      </c>
    </row>
    <row r="479" spans="1:12">
      <c r="A479" s="65" t="s">
        <v>830</v>
      </c>
      <c r="B479" s="65" t="s">
        <v>831</v>
      </c>
      <c r="C479" s="66">
        <v>0</v>
      </c>
      <c r="D479" s="66">
        <v>0</v>
      </c>
      <c r="E479" s="66">
        <v>0</v>
      </c>
      <c r="F479" s="66">
        <v>0</v>
      </c>
      <c r="G479" s="66">
        <v>0</v>
      </c>
      <c r="H479" s="66">
        <v>0</v>
      </c>
      <c r="I479" s="66">
        <f t="shared" si="28"/>
        <v>0</v>
      </c>
      <c r="J479" s="66">
        <f t="shared" si="29"/>
        <v>0</v>
      </c>
      <c r="K479" s="66">
        <f t="shared" si="30"/>
        <v>0</v>
      </c>
      <c r="L479" s="66">
        <f t="shared" si="31"/>
        <v>0</v>
      </c>
    </row>
    <row r="480" spans="1:12">
      <c r="A480" s="65" t="s">
        <v>832</v>
      </c>
      <c r="B480" s="65" t="s">
        <v>833</v>
      </c>
      <c r="C480" s="66">
        <v>0.10070603190999999</v>
      </c>
      <c r="D480" s="66">
        <v>0.21393643032000001</v>
      </c>
      <c r="E480" s="66">
        <v>4.9514988400000002</v>
      </c>
      <c r="F480" s="66">
        <v>10.247615939999999</v>
      </c>
      <c r="G480" s="66">
        <v>5.6558385275000003</v>
      </c>
      <c r="H480" s="66">
        <v>7.7029937278</v>
      </c>
      <c r="I480" s="66">
        <f t="shared" si="28"/>
        <v>5.3036686837500007</v>
      </c>
      <c r="J480" s="66">
        <f t="shared" si="29"/>
        <v>4.8120982495883338</v>
      </c>
      <c r="K480" s="66">
        <f t="shared" si="30"/>
        <v>0.10070603190999999</v>
      </c>
      <c r="L480" s="66">
        <f t="shared" si="31"/>
        <v>10.247615939999999</v>
      </c>
    </row>
    <row r="481" spans="1:12">
      <c r="A481" s="65" t="s">
        <v>834</v>
      </c>
      <c r="B481" s="65" t="s">
        <v>835</v>
      </c>
      <c r="C481" s="66">
        <v>1.1678068802999999</v>
      </c>
      <c r="D481" s="66">
        <v>0</v>
      </c>
      <c r="E481" s="66">
        <v>0</v>
      </c>
      <c r="F481" s="66">
        <v>5.2050483013999997</v>
      </c>
      <c r="G481" s="66">
        <v>2.4116398776999999</v>
      </c>
      <c r="H481" s="66">
        <v>2.7290055759</v>
      </c>
      <c r="I481" s="66">
        <f t="shared" si="28"/>
        <v>1.7897233789999998</v>
      </c>
      <c r="J481" s="66">
        <f t="shared" si="29"/>
        <v>1.91891677255</v>
      </c>
      <c r="K481" s="66">
        <f t="shared" si="30"/>
        <v>0</v>
      </c>
      <c r="L481" s="66">
        <f t="shared" si="31"/>
        <v>5.2050483013999997</v>
      </c>
    </row>
    <row r="482" spans="1:12">
      <c r="A482" s="65" t="s">
        <v>836</v>
      </c>
      <c r="B482" s="65" t="s">
        <v>837</v>
      </c>
      <c r="C482" s="66">
        <v>0</v>
      </c>
      <c r="D482" s="66">
        <v>3.6662874653999999</v>
      </c>
      <c r="E482" s="66">
        <v>60.348782155000002</v>
      </c>
      <c r="F482" s="66">
        <v>7.2790798978</v>
      </c>
      <c r="G482" s="66">
        <v>0</v>
      </c>
      <c r="H482" s="66">
        <v>0</v>
      </c>
      <c r="I482" s="66">
        <f t="shared" si="28"/>
        <v>1.8331437327</v>
      </c>
      <c r="J482" s="66">
        <f t="shared" si="29"/>
        <v>11.882358253033333</v>
      </c>
      <c r="K482" s="66">
        <f t="shared" si="30"/>
        <v>0</v>
      </c>
      <c r="L482" s="66">
        <f t="shared" si="31"/>
        <v>60.348782155000002</v>
      </c>
    </row>
    <row r="483" spans="1:12">
      <c r="A483" s="65" t="s">
        <v>838</v>
      </c>
      <c r="B483" s="65" t="s">
        <v>839</v>
      </c>
      <c r="C483" s="66">
        <v>8.0114478274999996</v>
      </c>
      <c r="D483" s="66">
        <v>10.29833114</v>
      </c>
      <c r="E483" s="66">
        <v>13.512459737</v>
      </c>
      <c r="F483" s="66">
        <v>13.347809266000001</v>
      </c>
      <c r="G483" s="66">
        <v>8.4064234992000006</v>
      </c>
      <c r="H483" s="66">
        <v>6.4030696155999998</v>
      </c>
      <c r="I483" s="66">
        <f t="shared" si="28"/>
        <v>9.3523773196000004</v>
      </c>
      <c r="J483" s="66">
        <f t="shared" si="29"/>
        <v>9.9965901808833326</v>
      </c>
      <c r="K483" s="66">
        <f t="shared" si="30"/>
        <v>6.4030696155999998</v>
      </c>
      <c r="L483" s="66">
        <f t="shared" si="31"/>
        <v>13.512459737</v>
      </c>
    </row>
    <row r="484" spans="1:12">
      <c r="A484" s="65" t="s">
        <v>840</v>
      </c>
      <c r="B484" s="65" t="s">
        <v>839</v>
      </c>
      <c r="C484" s="66">
        <v>7.4407779901</v>
      </c>
      <c r="D484" s="66">
        <v>10.411866568000001</v>
      </c>
      <c r="E484" s="66">
        <v>13.403877470999999</v>
      </c>
      <c r="F484" s="66">
        <v>13.351480281000001</v>
      </c>
      <c r="G484" s="66">
        <v>8.3534165296000005</v>
      </c>
      <c r="H484" s="66">
        <v>6.3902890375999997</v>
      </c>
      <c r="I484" s="66">
        <f t="shared" si="28"/>
        <v>9.3826415488000006</v>
      </c>
      <c r="J484" s="66">
        <f t="shared" si="29"/>
        <v>9.8919513128833341</v>
      </c>
      <c r="K484" s="66">
        <f t="shared" si="30"/>
        <v>6.3902890375999997</v>
      </c>
      <c r="L484" s="66">
        <f t="shared" si="31"/>
        <v>13.403877470999999</v>
      </c>
    </row>
    <row r="485" spans="1:12">
      <c r="A485" s="65" t="s">
        <v>841</v>
      </c>
      <c r="B485" s="65" t="s">
        <v>839</v>
      </c>
      <c r="C485" s="66">
        <v>8.2925512599999998</v>
      </c>
      <c r="D485" s="66">
        <v>10.193713173000001</v>
      </c>
      <c r="E485" s="66">
        <v>13.415855914</v>
      </c>
      <c r="F485" s="66">
        <v>13.285709442</v>
      </c>
      <c r="G485" s="66">
        <v>8.3390759003999992</v>
      </c>
      <c r="H485" s="66">
        <v>6.3793747950000004</v>
      </c>
      <c r="I485" s="66">
        <f t="shared" si="28"/>
        <v>9.2663945367</v>
      </c>
      <c r="J485" s="66">
        <f t="shared" si="29"/>
        <v>9.9843800807333327</v>
      </c>
      <c r="K485" s="66">
        <f t="shared" si="30"/>
        <v>6.3793747950000004</v>
      </c>
      <c r="L485" s="66">
        <f t="shared" si="31"/>
        <v>13.415855914</v>
      </c>
    </row>
    <row r="486" spans="1:12">
      <c r="A486" s="65" t="s">
        <v>842</v>
      </c>
      <c r="B486" s="65" t="s">
        <v>843</v>
      </c>
      <c r="C486" s="66">
        <v>0</v>
      </c>
      <c r="D486" s="66">
        <v>0</v>
      </c>
      <c r="E486" s="66">
        <v>0</v>
      </c>
      <c r="F486" s="66">
        <v>6.6273567703999996</v>
      </c>
      <c r="G486" s="66">
        <v>10.532984437</v>
      </c>
      <c r="H486" s="66">
        <v>9.6050959257000006</v>
      </c>
      <c r="I486" s="66">
        <f t="shared" si="28"/>
        <v>3.3136783851999998</v>
      </c>
      <c r="J486" s="66">
        <f t="shared" si="29"/>
        <v>4.4609061888500001</v>
      </c>
      <c r="K486" s="66">
        <f t="shared" si="30"/>
        <v>0</v>
      </c>
      <c r="L486" s="66">
        <f t="shared" si="31"/>
        <v>10.532984437</v>
      </c>
    </row>
    <row r="487" spans="1:12">
      <c r="A487" s="65" t="s">
        <v>844</v>
      </c>
      <c r="B487" s="65" t="s">
        <v>843</v>
      </c>
      <c r="C487" s="66">
        <v>0</v>
      </c>
      <c r="D487" s="66">
        <v>0</v>
      </c>
      <c r="E487" s="66">
        <v>0</v>
      </c>
      <c r="F487" s="66">
        <v>6.5870443813000001</v>
      </c>
      <c r="G487" s="66">
        <v>10.454085677</v>
      </c>
      <c r="H487" s="66">
        <v>9.4940165850000007</v>
      </c>
      <c r="I487" s="66">
        <f t="shared" si="28"/>
        <v>3.2935221906500001</v>
      </c>
      <c r="J487" s="66">
        <f t="shared" si="29"/>
        <v>4.4225244405500002</v>
      </c>
      <c r="K487" s="66">
        <f t="shared" si="30"/>
        <v>0</v>
      </c>
      <c r="L487" s="66">
        <f t="shared" si="31"/>
        <v>10.454085677</v>
      </c>
    </row>
    <row r="488" spans="1:12">
      <c r="A488" s="65" t="s">
        <v>845</v>
      </c>
      <c r="B488" s="65" t="s">
        <v>846</v>
      </c>
      <c r="C488" s="66">
        <v>0</v>
      </c>
      <c r="D488" s="66">
        <v>0</v>
      </c>
      <c r="E488" s="66">
        <v>0</v>
      </c>
      <c r="F488" s="66">
        <v>0</v>
      </c>
      <c r="G488" s="66">
        <v>0</v>
      </c>
      <c r="H488" s="66">
        <v>0</v>
      </c>
      <c r="I488" s="66">
        <f t="shared" si="28"/>
        <v>0</v>
      </c>
      <c r="J488" s="66">
        <f t="shared" si="29"/>
        <v>0</v>
      </c>
      <c r="K488" s="66">
        <f t="shared" si="30"/>
        <v>0</v>
      </c>
      <c r="L488" s="66">
        <f t="shared" si="31"/>
        <v>0</v>
      </c>
    </row>
    <row r="489" spans="1:12">
      <c r="A489" s="65" t="s">
        <v>847</v>
      </c>
      <c r="B489" s="65" t="s">
        <v>848</v>
      </c>
      <c r="C489" s="66">
        <v>0</v>
      </c>
      <c r="D489" s="66">
        <v>0</v>
      </c>
      <c r="E489" s="66">
        <v>0</v>
      </c>
      <c r="F489" s="66">
        <v>3.4908328878999999</v>
      </c>
      <c r="G489" s="66">
        <v>3.8682189150999999</v>
      </c>
      <c r="H489" s="66">
        <v>5.5167286244999998</v>
      </c>
      <c r="I489" s="66">
        <f t="shared" si="28"/>
        <v>1.74541644395</v>
      </c>
      <c r="J489" s="66">
        <f t="shared" si="29"/>
        <v>2.1459634045833336</v>
      </c>
      <c r="K489" s="66">
        <f t="shared" si="30"/>
        <v>0</v>
      </c>
      <c r="L489" s="66">
        <f t="shared" si="31"/>
        <v>5.5167286244999998</v>
      </c>
    </row>
    <row r="490" spans="1:12">
      <c r="A490" s="65" t="s">
        <v>849</v>
      </c>
      <c r="B490" s="65" t="s">
        <v>850</v>
      </c>
      <c r="C490" s="66"/>
      <c r="D490" s="66"/>
      <c r="E490" s="66"/>
      <c r="F490" s="66"/>
      <c r="G490" s="66"/>
      <c r="H490" s="66"/>
      <c r="I490" s="66" t="str">
        <f t="shared" si="28"/>
        <v/>
      </c>
      <c r="J490" s="66" t="str">
        <f t="shared" si="29"/>
        <v/>
      </c>
      <c r="K490" s="66">
        <f t="shared" si="30"/>
        <v>0</v>
      </c>
      <c r="L490" s="66">
        <f t="shared" si="31"/>
        <v>0</v>
      </c>
    </row>
    <row r="491" spans="1:12">
      <c r="A491" s="65" t="s">
        <v>851</v>
      </c>
      <c r="B491" s="65" t="s">
        <v>852</v>
      </c>
      <c r="C491" s="66"/>
      <c r="D491" s="66">
        <v>0</v>
      </c>
      <c r="E491" s="66">
        <v>0</v>
      </c>
      <c r="F491" s="66"/>
      <c r="G491" s="66"/>
      <c r="H491" s="66"/>
      <c r="I491" s="66">
        <f t="shared" si="28"/>
        <v>0</v>
      </c>
      <c r="J491" s="66">
        <f t="shared" si="29"/>
        <v>0</v>
      </c>
      <c r="K491" s="66">
        <f t="shared" si="30"/>
        <v>0</v>
      </c>
      <c r="L491" s="66">
        <f t="shared" si="31"/>
        <v>0</v>
      </c>
    </row>
    <row r="492" spans="1:12">
      <c r="A492" s="65" t="s">
        <v>853</v>
      </c>
      <c r="B492" s="65" t="s">
        <v>852</v>
      </c>
      <c r="C492" s="66">
        <v>0</v>
      </c>
      <c r="D492" s="66">
        <v>0</v>
      </c>
      <c r="E492" s="66">
        <v>0</v>
      </c>
      <c r="F492" s="66">
        <v>0</v>
      </c>
      <c r="G492" s="66">
        <v>0</v>
      </c>
      <c r="H492" s="66">
        <v>0</v>
      </c>
      <c r="I492" s="66">
        <f t="shared" si="28"/>
        <v>0</v>
      </c>
      <c r="J492" s="66">
        <f t="shared" si="29"/>
        <v>0</v>
      </c>
      <c r="K492" s="66">
        <f t="shared" si="30"/>
        <v>0</v>
      </c>
      <c r="L492" s="66">
        <f t="shared" si="31"/>
        <v>0</v>
      </c>
    </row>
    <row r="493" spans="1:12">
      <c r="A493" s="65" t="s">
        <v>854</v>
      </c>
      <c r="B493" s="65" t="s">
        <v>855</v>
      </c>
      <c r="C493" s="66"/>
      <c r="D493" s="66">
        <v>0</v>
      </c>
      <c r="E493" s="66">
        <v>0</v>
      </c>
      <c r="F493" s="66">
        <v>0</v>
      </c>
      <c r="G493" s="66">
        <v>0</v>
      </c>
      <c r="H493" s="66">
        <v>0</v>
      </c>
      <c r="I493" s="66">
        <f t="shared" si="28"/>
        <v>0</v>
      </c>
      <c r="J493" s="66">
        <f t="shared" si="29"/>
        <v>0</v>
      </c>
      <c r="K493" s="66">
        <f t="shared" si="30"/>
        <v>0</v>
      </c>
      <c r="L493" s="66">
        <f t="shared" si="31"/>
        <v>0</v>
      </c>
    </row>
    <row r="494" spans="1:12">
      <c r="A494" s="65" t="s">
        <v>856</v>
      </c>
      <c r="B494" s="65" t="s">
        <v>855</v>
      </c>
      <c r="C494" s="66">
        <v>0</v>
      </c>
      <c r="D494" s="66">
        <v>0</v>
      </c>
      <c r="E494" s="66">
        <v>0</v>
      </c>
      <c r="F494" s="66">
        <v>0</v>
      </c>
      <c r="G494" s="66">
        <v>0</v>
      </c>
      <c r="H494" s="66">
        <v>0</v>
      </c>
      <c r="I494" s="66">
        <f t="shared" si="28"/>
        <v>0</v>
      </c>
      <c r="J494" s="66">
        <f t="shared" si="29"/>
        <v>0</v>
      </c>
      <c r="K494" s="66">
        <f t="shared" si="30"/>
        <v>0</v>
      </c>
      <c r="L494" s="66">
        <f t="shared" si="31"/>
        <v>0</v>
      </c>
    </row>
    <row r="495" spans="1:12">
      <c r="A495" s="65" t="s">
        <v>857</v>
      </c>
      <c r="B495" s="65" t="s">
        <v>858</v>
      </c>
      <c r="C495" s="66">
        <v>3.7252183733000002</v>
      </c>
      <c r="D495" s="66">
        <v>1.6348720371000001</v>
      </c>
      <c r="E495" s="66">
        <v>0.58876260350999998</v>
      </c>
      <c r="F495" s="66">
        <v>0</v>
      </c>
      <c r="G495" s="66">
        <v>0</v>
      </c>
      <c r="H495" s="66">
        <v>0</v>
      </c>
      <c r="I495" s="66">
        <f t="shared" si="28"/>
        <v>0.29438130175499999</v>
      </c>
      <c r="J495" s="66">
        <f t="shared" si="29"/>
        <v>0.99147550231833337</v>
      </c>
      <c r="K495" s="66">
        <f t="shared" si="30"/>
        <v>0</v>
      </c>
      <c r="L495" s="66">
        <f t="shared" si="31"/>
        <v>3.7252183733000002</v>
      </c>
    </row>
    <row r="496" spans="1:12">
      <c r="A496" s="65" t="s">
        <v>859</v>
      </c>
      <c r="B496" s="65" t="s">
        <v>860</v>
      </c>
      <c r="C496" s="66"/>
      <c r="D496" s="66"/>
      <c r="E496" s="66">
        <v>0.77551667300000005</v>
      </c>
      <c r="F496" s="66">
        <v>1.3916576109000001</v>
      </c>
      <c r="G496" s="66">
        <v>1.6733095615</v>
      </c>
      <c r="H496" s="66">
        <v>1.6559613945</v>
      </c>
      <c r="I496" s="66">
        <f t="shared" si="28"/>
        <v>1.5238095027</v>
      </c>
      <c r="J496" s="66">
        <f t="shared" si="29"/>
        <v>1.374111309975</v>
      </c>
      <c r="K496" s="66">
        <f t="shared" si="30"/>
        <v>0.77551667300000005</v>
      </c>
      <c r="L496" s="66">
        <f t="shared" si="31"/>
        <v>1.6733095615</v>
      </c>
    </row>
    <row r="497" spans="1:12">
      <c r="A497" s="65" t="s">
        <v>861</v>
      </c>
      <c r="B497" s="65" t="s">
        <v>862</v>
      </c>
      <c r="C497" s="66">
        <v>5.7116814981999999</v>
      </c>
      <c r="D497" s="66">
        <v>0.90355161753000002</v>
      </c>
      <c r="E497" s="66">
        <v>2.9137459650999999</v>
      </c>
      <c r="F497" s="66">
        <v>7.1765408887</v>
      </c>
      <c r="G497" s="66">
        <v>8.8235294117999992</v>
      </c>
      <c r="H497" s="66">
        <v>9.6664782362999997</v>
      </c>
      <c r="I497" s="66">
        <f t="shared" si="28"/>
        <v>6.4441111934500004</v>
      </c>
      <c r="J497" s="66">
        <f t="shared" si="29"/>
        <v>5.8659212696049998</v>
      </c>
      <c r="K497" s="66">
        <f t="shared" si="30"/>
        <v>0.90355161753000002</v>
      </c>
      <c r="L497" s="66">
        <f t="shared" si="31"/>
        <v>9.6664782362999997</v>
      </c>
    </row>
    <row r="498" spans="1:12">
      <c r="A498" s="65" t="s">
        <v>863</v>
      </c>
      <c r="B498" s="65" t="s">
        <v>864</v>
      </c>
      <c r="C498" s="66">
        <v>3.9316504895</v>
      </c>
      <c r="D498" s="66">
        <v>3.5084023676</v>
      </c>
      <c r="E498" s="66">
        <v>2.9544744710000002</v>
      </c>
      <c r="F498" s="66">
        <v>4.3991246084000002</v>
      </c>
      <c r="G498" s="66">
        <v>7.3292662902999997</v>
      </c>
      <c r="H498" s="66">
        <v>7.8068121574999996</v>
      </c>
      <c r="I498" s="66">
        <f t="shared" si="28"/>
        <v>4.1653875489500001</v>
      </c>
      <c r="J498" s="66">
        <f t="shared" si="29"/>
        <v>4.9882883973833332</v>
      </c>
      <c r="K498" s="66">
        <f t="shared" si="30"/>
        <v>2.9544744710000002</v>
      </c>
      <c r="L498" s="66">
        <f t="shared" si="31"/>
        <v>7.8068121574999996</v>
      </c>
    </row>
    <row r="499" spans="1:12">
      <c r="A499" s="65" t="s">
        <v>865</v>
      </c>
      <c r="B499" s="65" t="s">
        <v>866</v>
      </c>
      <c r="C499" s="66"/>
      <c r="D499" s="66"/>
      <c r="E499" s="66"/>
      <c r="F499" s="66"/>
      <c r="G499" s="66"/>
      <c r="H499" s="66"/>
      <c r="I499" s="66" t="str">
        <f t="shared" si="28"/>
        <v/>
      </c>
      <c r="J499" s="66" t="str">
        <f t="shared" si="29"/>
        <v/>
      </c>
      <c r="K499" s="66">
        <f t="shared" si="30"/>
        <v>0</v>
      </c>
      <c r="L499" s="66">
        <f t="shared" si="31"/>
        <v>0</v>
      </c>
    </row>
    <row r="500" spans="1:12">
      <c r="A500" s="65" t="s">
        <v>867</v>
      </c>
      <c r="B500" s="65" t="s">
        <v>866</v>
      </c>
      <c r="C500" s="66">
        <v>0</v>
      </c>
      <c r="D500" s="66">
        <v>1.0264956162000001</v>
      </c>
      <c r="E500" s="66">
        <v>4.6362480514</v>
      </c>
      <c r="F500" s="66">
        <v>14.546223272000001</v>
      </c>
      <c r="G500" s="66">
        <v>6.7232262057999996</v>
      </c>
      <c r="H500" s="66">
        <v>7.0474069242999997</v>
      </c>
      <c r="I500" s="66">
        <f t="shared" si="28"/>
        <v>5.6797371285999994</v>
      </c>
      <c r="J500" s="66">
        <f t="shared" si="29"/>
        <v>5.6632666782833327</v>
      </c>
      <c r="K500" s="66">
        <f t="shared" si="30"/>
        <v>0</v>
      </c>
      <c r="L500" s="66">
        <f t="shared" si="31"/>
        <v>14.546223272000001</v>
      </c>
    </row>
    <row r="501" spans="1:12">
      <c r="A501" s="65" t="s">
        <v>868</v>
      </c>
      <c r="B501" s="65" t="s">
        <v>869</v>
      </c>
      <c r="C501" s="66">
        <v>1.8470631695999999</v>
      </c>
      <c r="D501" s="66">
        <v>0.99170275755000004</v>
      </c>
      <c r="E501" s="66">
        <v>1.0793871866</v>
      </c>
      <c r="F501" s="66">
        <v>0.34916201117000001</v>
      </c>
      <c r="G501" s="66">
        <v>2.3713973003</v>
      </c>
      <c r="H501" s="66">
        <v>1.6254155892</v>
      </c>
      <c r="I501" s="66">
        <f t="shared" si="28"/>
        <v>1.3524013879000001</v>
      </c>
      <c r="J501" s="66">
        <f t="shared" si="29"/>
        <v>1.3773546690699998</v>
      </c>
      <c r="K501" s="66">
        <f t="shared" si="30"/>
        <v>0.34916201117000001</v>
      </c>
      <c r="L501" s="66">
        <f t="shared" si="31"/>
        <v>2.3713973003</v>
      </c>
    </row>
    <row r="502" spans="1:12">
      <c r="A502" s="65" t="s">
        <v>870</v>
      </c>
      <c r="B502" s="65" t="s">
        <v>871</v>
      </c>
      <c r="C502" s="66">
        <v>0</v>
      </c>
      <c r="D502" s="66">
        <v>0</v>
      </c>
      <c r="E502" s="66">
        <v>1.7688951232000001</v>
      </c>
      <c r="F502" s="66">
        <v>0.88568982464000001</v>
      </c>
      <c r="G502" s="66">
        <v>5.0996252177999999</v>
      </c>
      <c r="H502" s="66">
        <v>5.4638841619000003</v>
      </c>
      <c r="I502" s="66">
        <f t="shared" si="28"/>
        <v>1.32729247392</v>
      </c>
      <c r="J502" s="66">
        <f t="shared" si="29"/>
        <v>2.203015721256667</v>
      </c>
      <c r="K502" s="66">
        <f t="shared" si="30"/>
        <v>0</v>
      </c>
      <c r="L502" s="66">
        <f t="shared" si="31"/>
        <v>5.4638841619000003</v>
      </c>
    </row>
    <row r="503" spans="1:12">
      <c r="A503" s="65" t="s">
        <v>872</v>
      </c>
      <c r="B503" s="65" t="s">
        <v>873</v>
      </c>
      <c r="C503" s="66"/>
      <c r="D503" s="66"/>
      <c r="E503" s="66"/>
      <c r="F503" s="66">
        <v>3.4083683946E-3</v>
      </c>
      <c r="G503" s="66">
        <v>0</v>
      </c>
      <c r="H503" s="66">
        <v>0</v>
      </c>
      <c r="I503" s="66">
        <f t="shared" si="28"/>
        <v>0</v>
      </c>
      <c r="J503" s="66">
        <f t="shared" si="29"/>
        <v>1.1361227982000001E-3</v>
      </c>
      <c r="K503" s="66">
        <f t="shared" si="30"/>
        <v>0</v>
      </c>
      <c r="L503" s="66">
        <f t="shared" si="31"/>
        <v>3.4083683946E-3</v>
      </c>
    </row>
    <row r="504" spans="1:12">
      <c r="A504" s="65" t="s">
        <v>874</v>
      </c>
      <c r="B504" s="65" t="s">
        <v>875</v>
      </c>
      <c r="C504" s="66">
        <v>3.3384417072999999</v>
      </c>
      <c r="D504" s="66">
        <v>1.4009289335999999</v>
      </c>
      <c r="E504" s="66">
        <v>1.9684480816000001</v>
      </c>
      <c r="F504" s="66">
        <v>3.6915026050000002</v>
      </c>
      <c r="G504" s="66">
        <v>3.9906323529000001</v>
      </c>
      <c r="H504" s="66">
        <v>4.6534831504999996</v>
      </c>
      <c r="I504" s="66">
        <f t="shared" si="28"/>
        <v>3.5149721561499998</v>
      </c>
      <c r="J504" s="66">
        <f t="shared" si="29"/>
        <v>3.1739061384833334</v>
      </c>
      <c r="K504" s="66">
        <f t="shared" si="30"/>
        <v>1.4009289335999999</v>
      </c>
      <c r="L504" s="66">
        <f t="shared" si="31"/>
        <v>4.6534831504999996</v>
      </c>
    </row>
    <row r="505" spans="1:12">
      <c r="A505" s="65" t="s">
        <v>876</v>
      </c>
      <c r="B505" s="65" t="s">
        <v>877</v>
      </c>
      <c r="C505" s="66">
        <v>8.7706546669000005</v>
      </c>
      <c r="D505" s="66">
        <v>6.3211482557999998</v>
      </c>
      <c r="E505" s="66">
        <v>12.227809198999999</v>
      </c>
      <c r="F505" s="66">
        <v>3.4719084966999998</v>
      </c>
      <c r="G505" s="66">
        <v>7.6134127807</v>
      </c>
      <c r="H505" s="66">
        <v>7.8158971630999998</v>
      </c>
      <c r="I505" s="66">
        <f t="shared" si="28"/>
        <v>7.7146549718999999</v>
      </c>
      <c r="J505" s="66">
        <f t="shared" si="29"/>
        <v>7.7034717603666669</v>
      </c>
      <c r="K505" s="66">
        <f t="shared" si="30"/>
        <v>3.4719084966999998</v>
      </c>
      <c r="L505" s="66">
        <f t="shared" si="31"/>
        <v>12.227809198999999</v>
      </c>
    </row>
    <row r="506" spans="1:12">
      <c r="A506" s="65" t="s">
        <v>878</v>
      </c>
      <c r="B506" s="65" t="s">
        <v>877</v>
      </c>
      <c r="C506" s="66">
        <v>8.7338884070000002</v>
      </c>
      <c r="D506" s="66">
        <v>7.7040744020999998</v>
      </c>
      <c r="E506" s="66">
        <v>12.904933477</v>
      </c>
      <c r="F506" s="66">
        <v>4.3702344713999999</v>
      </c>
      <c r="G506" s="66">
        <v>9.5829695652000009</v>
      </c>
      <c r="H506" s="66">
        <v>10.129057904</v>
      </c>
      <c r="I506" s="66">
        <f t="shared" si="28"/>
        <v>9.1584289861000006</v>
      </c>
      <c r="J506" s="66">
        <f t="shared" si="29"/>
        <v>8.9041930377833332</v>
      </c>
      <c r="K506" s="66">
        <f t="shared" si="30"/>
        <v>4.3702344713999999</v>
      </c>
      <c r="L506" s="66">
        <f t="shared" si="31"/>
        <v>12.904933477</v>
      </c>
    </row>
    <row r="507" spans="1:12">
      <c r="A507" s="65" t="s">
        <v>879</v>
      </c>
      <c r="B507" s="65" t="s">
        <v>880</v>
      </c>
      <c r="C507" s="66"/>
      <c r="D507" s="66"/>
      <c r="E507" s="66"/>
      <c r="F507" s="66">
        <v>0.15729126413</v>
      </c>
      <c r="G507" s="66">
        <v>1.2356624893000001</v>
      </c>
      <c r="H507" s="66">
        <v>0.93229790808000002</v>
      </c>
      <c r="I507" s="66">
        <f t="shared" si="28"/>
        <v>0.93229790808000002</v>
      </c>
      <c r="J507" s="66">
        <f t="shared" si="29"/>
        <v>0.7750838871700001</v>
      </c>
      <c r="K507" s="66">
        <f t="shared" si="30"/>
        <v>0.15729126413</v>
      </c>
      <c r="L507" s="66">
        <f t="shared" si="31"/>
        <v>1.2356624893000001</v>
      </c>
    </row>
    <row r="508" spans="1:12">
      <c r="A508" s="65" t="s">
        <v>881</v>
      </c>
      <c r="B508" s="65" t="s">
        <v>882</v>
      </c>
      <c r="C508" s="66">
        <v>5.5934633251000001</v>
      </c>
      <c r="D508" s="66">
        <v>0</v>
      </c>
      <c r="E508" s="66">
        <v>2.0605887724</v>
      </c>
      <c r="F508" s="66">
        <v>1.1272952237</v>
      </c>
      <c r="G508" s="66">
        <v>4.5391569263999996</v>
      </c>
      <c r="H508" s="66">
        <v>5.1088051353999999</v>
      </c>
      <c r="I508" s="66">
        <f t="shared" si="28"/>
        <v>3.2998728493999998</v>
      </c>
      <c r="J508" s="66">
        <f t="shared" si="29"/>
        <v>3.0715515638333333</v>
      </c>
      <c r="K508" s="66">
        <f t="shared" si="30"/>
        <v>0</v>
      </c>
      <c r="L508" s="66">
        <f t="shared" si="31"/>
        <v>5.5934633251000001</v>
      </c>
    </row>
    <row r="509" spans="1:12">
      <c r="A509" s="65" t="s">
        <v>883</v>
      </c>
      <c r="B509" s="65" t="s">
        <v>884</v>
      </c>
      <c r="C509" s="66"/>
      <c r="D509" s="66">
        <v>0</v>
      </c>
      <c r="E509" s="66">
        <v>0</v>
      </c>
      <c r="F509" s="66">
        <v>0</v>
      </c>
      <c r="G509" s="66"/>
      <c r="H509" s="66">
        <v>0</v>
      </c>
      <c r="I509" s="66">
        <f t="shared" si="28"/>
        <v>0</v>
      </c>
      <c r="J509" s="66">
        <f t="shared" si="29"/>
        <v>0</v>
      </c>
      <c r="K509" s="66">
        <f t="shared" si="30"/>
        <v>0</v>
      </c>
      <c r="L509" s="66">
        <f t="shared" si="31"/>
        <v>0</v>
      </c>
    </row>
    <row r="510" spans="1:12">
      <c r="A510" s="65" t="s">
        <v>885</v>
      </c>
      <c r="B510" s="65" t="s">
        <v>884</v>
      </c>
      <c r="C510" s="66">
        <v>0</v>
      </c>
      <c r="D510" s="66">
        <v>0</v>
      </c>
      <c r="E510" s="66">
        <v>0</v>
      </c>
      <c r="F510" s="66">
        <v>0</v>
      </c>
      <c r="G510" s="66">
        <v>0</v>
      </c>
      <c r="H510" s="66">
        <v>0</v>
      </c>
      <c r="I510" s="66">
        <f t="shared" si="28"/>
        <v>0</v>
      </c>
      <c r="J510" s="66">
        <f t="shared" si="29"/>
        <v>0</v>
      </c>
      <c r="K510" s="66">
        <f t="shared" si="30"/>
        <v>0</v>
      </c>
      <c r="L510" s="66">
        <f t="shared" si="31"/>
        <v>0</v>
      </c>
    </row>
    <row r="511" spans="1:12">
      <c r="A511" s="65" t="s">
        <v>886</v>
      </c>
      <c r="B511" s="65" t="s">
        <v>887</v>
      </c>
      <c r="C511" s="66">
        <v>2.6749116607999999</v>
      </c>
      <c r="D511" s="66">
        <v>5.7469653861000003</v>
      </c>
      <c r="E511" s="66">
        <v>5.0288858824</v>
      </c>
      <c r="F511" s="66">
        <v>4.3135391924000004</v>
      </c>
      <c r="G511" s="66">
        <v>7.9094488188999996</v>
      </c>
      <c r="H511" s="66">
        <v>8.5127118643999999</v>
      </c>
      <c r="I511" s="66">
        <f t="shared" si="28"/>
        <v>5.3879256342500002</v>
      </c>
      <c r="J511" s="66">
        <f t="shared" si="29"/>
        <v>5.6977438008333339</v>
      </c>
      <c r="K511" s="66">
        <f t="shared" si="30"/>
        <v>2.6749116607999999</v>
      </c>
      <c r="L511" s="66">
        <f t="shared" si="31"/>
        <v>8.5127118643999999</v>
      </c>
    </row>
    <row r="512" spans="1:12">
      <c r="A512" s="65" t="s">
        <v>888</v>
      </c>
      <c r="B512" s="65" t="s">
        <v>889</v>
      </c>
      <c r="C512" s="66">
        <v>2.0676691729000001</v>
      </c>
      <c r="D512" s="66">
        <v>0.94191522763000002</v>
      </c>
      <c r="E512" s="66">
        <v>2.6958719461</v>
      </c>
      <c r="F512" s="66">
        <v>4.0087345255000004</v>
      </c>
      <c r="G512" s="66">
        <v>2.7755749404999999</v>
      </c>
      <c r="H512" s="66">
        <v>4.9656226126999998</v>
      </c>
      <c r="I512" s="66">
        <f t="shared" si="28"/>
        <v>2.7357234432999999</v>
      </c>
      <c r="J512" s="66">
        <f t="shared" si="29"/>
        <v>2.9092314042216665</v>
      </c>
      <c r="K512" s="66">
        <f t="shared" si="30"/>
        <v>0.94191522763000002</v>
      </c>
      <c r="L512" s="66">
        <f t="shared" si="31"/>
        <v>4.9656226126999998</v>
      </c>
    </row>
    <row r="513" spans="1:12">
      <c r="A513" s="65" t="s">
        <v>890</v>
      </c>
      <c r="B513" s="65" t="s">
        <v>891</v>
      </c>
      <c r="C513" s="66">
        <v>0.72977651040000002</v>
      </c>
      <c r="D513" s="66">
        <v>3.1001987907999999</v>
      </c>
      <c r="E513" s="66">
        <v>28.712752613999999</v>
      </c>
      <c r="F513" s="66">
        <v>13.280384771</v>
      </c>
      <c r="G513" s="66">
        <v>3.8600624883000001</v>
      </c>
      <c r="H513" s="66">
        <v>6.7775461158999999</v>
      </c>
      <c r="I513" s="66">
        <f t="shared" si="28"/>
        <v>5.3188043021000002</v>
      </c>
      <c r="J513" s="66">
        <f t="shared" si="29"/>
        <v>9.4101202150666676</v>
      </c>
      <c r="K513" s="66">
        <f t="shared" si="30"/>
        <v>0.72977651040000002</v>
      </c>
      <c r="L513" s="66">
        <f t="shared" si="31"/>
        <v>28.712752613999999</v>
      </c>
    </row>
    <row r="514" spans="1:12">
      <c r="A514" s="65" t="s">
        <v>892</v>
      </c>
      <c r="B514" s="65" t="s">
        <v>891</v>
      </c>
      <c r="C514" s="66">
        <v>0.80382592923999996</v>
      </c>
      <c r="D514" s="66">
        <v>4.1781989994000002</v>
      </c>
      <c r="E514" s="66">
        <v>31.648749244000001</v>
      </c>
      <c r="F514" s="66">
        <v>14.651013403</v>
      </c>
      <c r="G514" s="66">
        <v>3.7874968199999999</v>
      </c>
      <c r="H514" s="66">
        <v>5.9527440878000002</v>
      </c>
      <c r="I514" s="66">
        <f t="shared" ref="I514:I540" si="32">IFERROR(MEDIAN(C514:H514),"")</f>
        <v>5.0654715436000002</v>
      </c>
      <c r="J514" s="66">
        <f t="shared" ref="J514:J540" si="33">IFERROR(AVERAGE(C514:H514),"")</f>
        <v>10.170338080573334</v>
      </c>
      <c r="K514" s="66">
        <f t="shared" ref="K514:K540" si="34">IFERROR(MIN(C514:H514),"")</f>
        <v>0.80382592923999996</v>
      </c>
      <c r="L514" s="66">
        <f t="shared" ref="L514:L540" si="35">IFERROR(MAX(C514:H514),"")</f>
        <v>31.648749244000001</v>
      </c>
    </row>
    <row r="515" spans="1:12">
      <c r="A515" s="65" t="s">
        <v>893</v>
      </c>
      <c r="B515" s="65" t="s">
        <v>891</v>
      </c>
      <c r="C515" s="66">
        <v>0.81669237792000005</v>
      </c>
      <c r="D515" s="66">
        <v>3.4188134523000002</v>
      </c>
      <c r="E515" s="66">
        <v>30.171106918</v>
      </c>
      <c r="F515" s="66">
        <v>14.602763262</v>
      </c>
      <c r="G515" s="66">
        <v>3.95418468</v>
      </c>
      <c r="H515" s="66">
        <v>6.9412499218999999</v>
      </c>
      <c r="I515" s="66">
        <f t="shared" si="32"/>
        <v>5.44771730095</v>
      </c>
      <c r="J515" s="66">
        <f t="shared" si="33"/>
        <v>9.9841351020199998</v>
      </c>
      <c r="K515" s="66">
        <f t="shared" si="34"/>
        <v>0.81669237792000005</v>
      </c>
      <c r="L515" s="66">
        <f t="shared" si="35"/>
        <v>30.171106918</v>
      </c>
    </row>
    <row r="516" spans="1:12">
      <c r="A516" s="65" t="s">
        <v>894</v>
      </c>
      <c r="B516" s="65" t="s">
        <v>895</v>
      </c>
      <c r="C516" s="66"/>
      <c r="D516" s="66"/>
      <c r="E516" s="66"/>
      <c r="F516" s="66"/>
      <c r="G516" s="66"/>
      <c r="H516" s="66"/>
      <c r="I516" s="66" t="str">
        <f t="shared" si="32"/>
        <v/>
      </c>
      <c r="J516" s="66" t="str">
        <f t="shared" si="33"/>
        <v/>
      </c>
      <c r="K516" s="66">
        <f t="shared" si="34"/>
        <v>0</v>
      </c>
      <c r="L516" s="66">
        <f t="shared" si="35"/>
        <v>0</v>
      </c>
    </row>
    <row r="517" spans="1:12">
      <c r="A517" s="65" t="s">
        <v>896</v>
      </c>
      <c r="B517" s="65" t="s">
        <v>897</v>
      </c>
      <c r="C517" s="66">
        <v>1.2667589423000001</v>
      </c>
      <c r="D517" s="66">
        <v>0.40020603850000003</v>
      </c>
      <c r="E517" s="66">
        <v>8.2607095220000009</v>
      </c>
      <c r="F517" s="66">
        <v>3.9416608614999999</v>
      </c>
      <c r="G517" s="66">
        <v>4.0334592553000004</v>
      </c>
      <c r="H517" s="66">
        <v>4.1453443942000003</v>
      </c>
      <c r="I517" s="66">
        <f t="shared" si="32"/>
        <v>3.9875600584000002</v>
      </c>
      <c r="J517" s="66">
        <f t="shared" si="33"/>
        <v>3.674689835633334</v>
      </c>
      <c r="K517" s="66">
        <f t="shared" si="34"/>
        <v>0.40020603850000003</v>
      </c>
      <c r="L517" s="66">
        <f t="shared" si="35"/>
        <v>8.2607095220000009</v>
      </c>
    </row>
    <row r="518" spans="1:12">
      <c r="A518" s="65" t="s">
        <v>898</v>
      </c>
      <c r="B518" s="65" t="s">
        <v>897</v>
      </c>
      <c r="C518" s="66">
        <v>1.7289473536</v>
      </c>
      <c r="D518" s="66">
        <v>0.45689136697999999</v>
      </c>
      <c r="E518" s="66">
        <v>9.7584932033000005</v>
      </c>
      <c r="F518" s="66">
        <v>4.1499240764999996</v>
      </c>
      <c r="G518" s="66">
        <v>4.5917215628000001</v>
      </c>
      <c r="H518" s="66">
        <v>4.9662728685999999</v>
      </c>
      <c r="I518" s="66">
        <f t="shared" si="32"/>
        <v>4.3708228196499999</v>
      </c>
      <c r="J518" s="66">
        <f t="shared" si="33"/>
        <v>4.2753750719633334</v>
      </c>
      <c r="K518" s="66">
        <f t="shared" si="34"/>
        <v>0.45689136697999999</v>
      </c>
      <c r="L518" s="66">
        <f t="shared" si="35"/>
        <v>9.7584932033000005</v>
      </c>
    </row>
    <row r="519" spans="1:12">
      <c r="A519" s="65" t="s">
        <v>899</v>
      </c>
      <c r="B519" s="65" t="s">
        <v>897</v>
      </c>
      <c r="C519" s="66"/>
      <c r="D519" s="66">
        <v>0.45979226455</v>
      </c>
      <c r="E519" s="66">
        <v>12.280067674</v>
      </c>
      <c r="F519" s="66">
        <v>3.3451743653000001</v>
      </c>
      <c r="G519" s="66">
        <v>2.4389262900999999</v>
      </c>
      <c r="H519" s="66">
        <v>2.1558509107999999</v>
      </c>
      <c r="I519" s="66">
        <f t="shared" si="32"/>
        <v>2.4389262900999999</v>
      </c>
      <c r="J519" s="66">
        <f t="shared" si="33"/>
        <v>4.1359623009500002</v>
      </c>
      <c r="K519" s="66">
        <f t="shared" si="34"/>
        <v>0.45979226455</v>
      </c>
      <c r="L519" s="66">
        <f t="shared" si="35"/>
        <v>12.280067674</v>
      </c>
    </row>
    <row r="520" spans="1:12">
      <c r="A520" s="65" t="s">
        <v>900</v>
      </c>
      <c r="B520" s="65" t="s">
        <v>901</v>
      </c>
      <c r="C520" s="66">
        <v>2.7732634686000002</v>
      </c>
      <c r="D520" s="66">
        <v>4.5169056660000004</v>
      </c>
      <c r="E520" s="66">
        <v>16.736401141000002</v>
      </c>
      <c r="F520" s="66">
        <v>9.7256574333000003</v>
      </c>
      <c r="G520" s="66">
        <v>6.8381857493</v>
      </c>
      <c r="H520" s="66">
        <v>8.8835410435999993</v>
      </c>
      <c r="I520" s="66">
        <f t="shared" si="32"/>
        <v>7.8608633964500001</v>
      </c>
      <c r="J520" s="66">
        <f t="shared" si="33"/>
        <v>8.245659083633333</v>
      </c>
      <c r="K520" s="66">
        <f t="shared" si="34"/>
        <v>2.7732634686000002</v>
      </c>
      <c r="L520" s="66">
        <f t="shared" si="35"/>
        <v>16.736401141000002</v>
      </c>
    </row>
    <row r="521" spans="1:12">
      <c r="A521" s="65" t="s">
        <v>902</v>
      </c>
      <c r="B521" s="65" t="s">
        <v>903</v>
      </c>
      <c r="C521" s="66"/>
      <c r="D521" s="66"/>
      <c r="E521" s="66"/>
      <c r="F521" s="66">
        <v>2.1823227462000001</v>
      </c>
      <c r="G521" s="66">
        <v>2.6623051977999999</v>
      </c>
      <c r="H521" s="66">
        <v>2.6455611398999999</v>
      </c>
      <c r="I521" s="66">
        <f t="shared" si="32"/>
        <v>2.6455611398999999</v>
      </c>
      <c r="J521" s="66">
        <f t="shared" si="33"/>
        <v>2.4967296946333333</v>
      </c>
      <c r="K521" s="66">
        <f t="shared" si="34"/>
        <v>2.1823227462000001</v>
      </c>
      <c r="L521" s="66">
        <f t="shared" si="35"/>
        <v>2.6623051977999999</v>
      </c>
    </row>
    <row r="522" spans="1:12">
      <c r="A522" s="65" t="s">
        <v>904</v>
      </c>
      <c r="B522" s="65" t="s">
        <v>905</v>
      </c>
      <c r="C522" s="66">
        <v>10.211759813</v>
      </c>
      <c r="D522" s="66">
        <v>3.0885820064999998</v>
      </c>
      <c r="E522" s="66">
        <v>9.1525128669000004</v>
      </c>
      <c r="F522" s="66">
        <v>4.0008332321999998</v>
      </c>
      <c r="G522" s="66">
        <v>5.3550879739999999</v>
      </c>
      <c r="H522" s="66">
        <v>6.3907611661999999</v>
      </c>
      <c r="I522" s="66">
        <f t="shared" si="32"/>
        <v>5.8729245701000004</v>
      </c>
      <c r="J522" s="66">
        <f t="shared" si="33"/>
        <v>6.3665895098000007</v>
      </c>
      <c r="K522" s="66">
        <f t="shared" si="34"/>
        <v>3.0885820064999998</v>
      </c>
      <c r="L522" s="66">
        <f t="shared" si="35"/>
        <v>10.211759813</v>
      </c>
    </row>
    <row r="523" spans="1:12">
      <c r="A523" s="65" t="s">
        <v>906</v>
      </c>
      <c r="B523" s="65" t="s">
        <v>907</v>
      </c>
      <c r="C523" s="66"/>
      <c r="D523" s="66"/>
      <c r="E523" s="66"/>
      <c r="F523" s="66">
        <v>2.5331669071</v>
      </c>
      <c r="G523" s="66">
        <v>3.0230730768999998</v>
      </c>
      <c r="H523" s="66">
        <v>3.4443426818999998</v>
      </c>
      <c r="I523" s="66">
        <f t="shared" si="32"/>
        <v>3.0230730768999998</v>
      </c>
      <c r="J523" s="66">
        <f t="shared" si="33"/>
        <v>3.0001942219666664</v>
      </c>
      <c r="K523" s="66">
        <f t="shared" si="34"/>
        <v>2.5331669071</v>
      </c>
      <c r="L523" s="66">
        <f t="shared" si="35"/>
        <v>3.4443426818999998</v>
      </c>
    </row>
    <row r="524" spans="1:12">
      <c r="A524" s="65" t="s">
        <v>908</v>
      </c>
      <c r="B524" s="65" t="s">
        <v>909</v>
      </c>
      <c r="C524" s="66"/>
      <c r="D524" s="66">
        <v>0.36347357864000002</v>
      </c>
      <c r="E524" s="66">
        <v>1.113499996</v>
      </c>
      <c r="F524" s="66">
        <v>0.21150037897000001</v>
      </c>
      <c r="G524" s="66">
        <v>1.6195362015000001</v>
      </c>
      <c r="H524" s="66">
        <v>1.6534454711</v>
      </c>
      <c r="I524" s="66">
        <f t="shared" si="32"/>
        <v>1.113499996</v>
      </c>
      <c r="J524" s="66">
        <f t="shared" si="33"/>
        <v>0.99229112524200003</v>
      </c>
      <c r="K524" s="66">
        <f t="shared" si="34"/>
        <v>0.21150037897000001</v>
      </c>
      <c r="L524" s="66">
        <f t="shared" si="35"/>
        <v>1.6534454711</v>
      </c>
    </row>
    <row r="525" spans="1:12">
      <c r="A525" s="65" t="s">
        <v>910</v>
      </c>
      <c r="B525" s="65" t="s">
        <v>911</v>
      </c>
      <c r="C525" s="66">
        <v>0</v>
      </c>
      <c r="D525" s="66">
        <v>0</v>
      </c>
      <c r="E525" s="66">
        <v>0</v>
      </c>
      <c r="F525" s="66">
        <v>0</v>
      </c>
      <c r="G525" s="66">
        <v>0</v>
      </c>
      <c r="H525" s="66">
        <v>0</v>
      </c>
      <c r="I525" s="66">
        <f t="shared" si="32"/>
        <v>0</v>
      </c>
      <c r="J525" s="66">
        <f t="shared" si="33"/>
        <v>0</v>
      </c>
      <c r="K525" s="66">
        <f t="shared" si="34"/>
        <v>0</v>
      </c>
      <c r="L525" s="66">
        <f t="shared" si="35"/>
        <v>0</v>
      </c>
    </row>
    <row r="526" spans="1:12">
      <c r="A526" s="65" t="s">
        <v>912</v>
      </c>
      <c r="B526" s="65" t="s">
        <v>913</v>
      </c>
      <c r="C526" s="66">
        <v>6.3306195649000001</v>
      </c>
      <c r="D526" s="66">
        <v>8.6246831813</v>
      </c>
      <c r="E526" s="66">
        <v>7.4465446626</v>
      </c>
      <c r="F526" s="66">
        <v>4.2028917977000004</v>
      </c>
      <c r="G526" s="66">
        <v>8.9329171897999995</v>
      </c>
      <c r="H526" s="66">
        <v>5.7219186523000003</v>
      </c>
      <c r="I526" s="66">
        <f t="shared" si="32"/>
        <v>6.8885821137500001</v>
      </c>
      <c r="J526" s="66">
        <f t="shared" si="33"/>
        <v>6.8765958414333328</v>
      </c>
      <c r="K526" s="66">
        <f t="shared" si="34"/>
        <v>4.2028917977000004</v>
      </c>
      <c r="L526" s="66">
        <f t="shared" si="35"/>
        <v>8.9329171897999995</v>
      </c>
    </row>
    <row r="527" spans="1:12">
      <c r="A527" s="65" t="s">
        <v>914</v>
      </c>
      <c r="B527" s="65" t="s">
        <v>915</v>
      </c>
      <c r="C527" s="66">
        <v>3.8888888889</v>
      </c>
      <c r="D527" s="66">
        <v>0</v>
      </c>
      <c r="E527" s="66">
        <v>0</v>
      </c>
      <c r="F527" s="66">
        <v>3.3762097673999998</v>
      </c>
      <c r="G527" s="66">
        <v>13.275634602</v>
      </c>
      <c r="H527" s="66">
        <v>10.493421052</v>
      </c>
      <c r="I527" s="66">
        <f t="shared" si="32"/>
        <v>3.6325493281499996</v>
      </c>
      <c r="J527" s="66">
        <f t="shared" si="33"/>
        <v>5.1723590517166675</v>
      </c>
      <c r="K527" s="66">
        <f t="shared" si="34"/>
        <v>0</v>
      </c>
      <c r="L527" s="66">
        <f t="shared" si="35"/>
        <v>13.275634602</v>
      </c>
    </row>
    <row r="528" spans="1:12">
      <c r="A528" s="65" t="s">
        <v>916</v>
      </c>
      <c r="B528" s="65" t="s">
        <v>917</v>
      </c>
      <c r="C528" s="66">
        <v>1.7768731342999999</v>
      </c>
      <c r="D528" s="66">
        <v>0</v>
      </c>
      <c r="E528" s="66">
        <v>0</v>
      </c>
      <c r="F528" s="66">
        <v>0</v>
      </c>
      <c r="G528" s="66">
        <v>0.69216507176999997</v>
      </c>
      <c r="H528" s="66">
        <v>0.92584</v>
      </c>
      <c r="I528" s="66">
        <f t="shared" si="32"/>
        <v>0.34608253588499999</v>
      </c>
      <c r="J528" s="66">
        <f t="shared" si="33"/>
        <v>0.56581303434499997</v>
      </c>
      <c r="K528" s="66">
        <f t="shared" si="34"/>
        <v>0</v>
      </c>
      <c r="L528" s="66">
        <f t="shared" si="35"/>
        <v>1.7768731342999999</v>
      </c>
    </row>
    <row r="529" spans="1:12">
      <c r="A529" s="65" t="s">
        <v>918</v>
      </c>
      <c r="B529" s="65" t="s">
        <v>919</v>
      </c>
      <c r="C529" s="66">
        <v>0</v>
      </c>
      <c r="D529" s="66">
        <v>0</v>
      </c>
      <c r="E529" s="66">
        <v>4.3804755945</v>
      </c>
      <c r="F529" s="66">
        <v>4.0481400438000001</v>
      </c>
      <c r="G529" s="66">
        <v>7.4879248377999996</v>
      </c>
      <c r="H529" s="66">
        <v>26.805496799</v>
      </c>
      <c r="I529" s="66">
        <f t="shared" si="32"/>
        <v>4.2143078191500001</v>
      </c>
      <c r="J529" s="66">
        <f t="shared" si="33"/>
        <v>7.1203395458500003</v>
      </c>
      <c r="K529" s="66">
        <f t="shared" si="34"/>
        <v>0</v>
      </c>
      <c r="L529" s="66">
        <f t="shared" si="35"/>
        <v>26.805496799</v>
      </c>
    </row>
    <row r="530" spans="1:12">
      <c r="A530" s="65" t="s">
        <v>920</v>
      </c>
      <c r="B530" s="65" t="s">
        <v>921</v>
      </c>
      <c r="C530" s="66"/>
      <c r="D530" s="66"/>
      <c r="E530" s="66"/>
      <c r="F530" s="66">
        <v>2.3016151382999999</v>
      </c>
      <c r="G530" s="66">
        <v>0</v>
      </c>
      <c r="H530" s="66">
        <v>0</v>
      </c>
      <c r="I530" s="66">
        <f t="shared" si="32"/>
        <v>0</v>
      </c>
      <c r="J530" s="66">
        <f t="shared" si="33"/>
        <v>0.76720504609999995</v>
      </c>
      <c r="K530" s="66">
        <f t="shared" si="34"/>
        <v>0</v>
      </c>
      <c r="L530" s="66">
        <f t="shared" si="35"/>
        <v>2.3016151382999999</v>
      </c>
    </row>
    <row r="531" spans="1:12">
      <c r="A531" s="65" t="s">
        <v>922</v>
      </c>
      <c r="B531" s="65" t="s">
        <v>923</v>
      </c>
      <c r="C531" s="66">
        <v>1.9408204219</v>
      </c>
      <c r="D531" s="66">
        <v>1.2532790825</v>
      </c>
      <c r="E531" s="66">
        <v>1.1169815421</v>
      </c>
      <c r="F531" s="66">
        <v>1.5636176167</v>
      </c>
      <c r="G531" s="66">
        <v>1.5964688117000001</v>
      </c>
      <c r="H531" s="66">
        <v>1.7056741901000001</v>
      </c>
      <c r="I531" s="66">
        <f t="shared" si="32"/>
        <v>1.5800432142</v>
      </c>
      <c r="J531" s="66">
        <f t="shared" si="33"/>
        <v>1.5294736108333336</v>
      </c>
      <c r="K531" s="66">
        <f t="shared" si="34"/>
        <v>1.1169815421</v>
      </c>
      <c r="L531" s="66">
        <f t="shared" si="35"/>
        <v>1.9408204219</v>
      </c>
    </row>
    <row r="532" spans="1:12">
      <c r="A532" s="65" t="s">
        <v>924</v>
      </c>
      <c r="B532" s="65" t="s">
        <v>925</v>
      </c>
      <c r="C532" s="66"/>
      <c r="D532" s="66"/>
      <c r="E532" s="66"/>
      <c r="F532" s="66">
        <v>0</v>
      </c>
      <c r="G532" s="66">
        <v>0</v>
      </c>
      <c r="H532" s="66">
        <v>0</v>
      </c>
      <c r="I532" s="66">
        <f t="shared" si="32"/>
        <v>0</v>
      </c>
      <c r="J532" s="66">
        <f t="shared" si="33"/>
        <v>0</v>
      </c>
      <c r="K532" s="66">
        <f t="shared" si="34"/>
        <v>0</v>
      </c>
      <c r="L532" s="66">
        <f t="shared" si="35"/>
        <v>0</v>
      </c>
    </row>
    <row r="533" spans="1:12">
      <c r="A533" s="65" t="s">
        <v>926</v>
      </c>
      <c r="B533" s="65" t="s">
        <v>927</v>
      </c>
      <c r="C533" s="66">
        <v>12.151627907</v>
      </c>
      <c r="D533" s="66">
        <v>12.163991975</v>
      </c>
      <c r="E533" s="66">
        <v>8.0196721312000001</v>
      </c>
      <c r="F533" s="66">
        <v>2.7883755588999999</v>
      </c>
      <c r="G533" s="66">
        <v>7.1219838231999999</v>
      </c>
      <c r="H533" s="66">
        <v>7.7901791017999997</v>
      </c>
      <c r="I533" s="66">
        <f t="shared" si="32"/>
        <v>7.9049256164999999</v>
      </c>
      <c r="J533" s="66">
        <f t="shared" si="33"/>
        <v>8.3393050828500002</v>
      </c>
      <c r="K533" s="66">
        <f t="shared" si="34"/>
        <v>2.7883755588999999</v>
      </c>
      <c r="L533" s="66">
        <f t="shared" si="35"/>
        <v>12.163991975</v>
      </c>
    </row>
    <row r="534" spans="1:12">
      <c r="A534" s="65" t="s">
        <v>928</v>
      </c>
      <c r="B534" s="65" t="s">
        <v>927</v>
      </c>
      <c r="C534" s="66">
        <v>11.27</v>
      </c>
      <c r="D534" s="66">
        <v>13.015024390000001</v>
      </c>
      <c r="E534" s="66">
        <v>7.9134803922000003</v>
      </c>
      <c r="F534" s="66">
        <v>2.5724999999999998</v>
      </c>
      <c r="G534" s="66">
        <v>7.4894781816</v>
      </c>
      <c r="H534" s="66">
        <v>8.5691970040999994</v>
      </c>
      <c r="I534" s="66">
        <f t="shared" si="32"/>
        <v>8.241338698149999</v>
      </c>
      <c r="J534" s="66">
        <f t="shared" si="33"/>
        <v>8.4716133279833326</v>
      </c>
      <c r="K534" s="66">
        <f t="shared" si="34"/>
        <v>2.5724999999999998</v>
      </c>
      <c r="L534" s="66">
        <f t="shared" si="35"/>
        <v>13.015024390000001</v>
      </c>
    </row>
    <row r="535" spans="1:12">
      <c r="A535" s="65" t="s">
        <v>929</v>
      </c>
      <c r="B535" s="65" t="s">
        <v>930</v>
      </c>
      <c r="C535" s="66">
        <v>15.854995605999999</v>
      </c>
      <c r="D535" s="66">
        <v>4.7365870042999996</v>
      </c>
      <c r="E535" s="66">
        <v>7.5730497014999996</v>
      </c>
      <c r="F535" s="66">
        <v>7.3863109171000003</v>
      </c>
      <c r="G535" s="66">
        <v>6.3508164093000001</v>
      </c>
      <c r="H535" s="66">
        <v>8.1091480926999999</v>
      </c>
      <c r="I535" s="66">
        <f t="shared" si="32"/>
        <v>7.4796803092999999</v>
      </c>
      <c r="J535" s="66">
        <f t="shared" si="33"/>
        <v>8.335151288483333</v>
      </c>
      <c r="K535" s="66">
        <f t="shared" si="34"/>
        <v>4.7365870042999996</v>
      </c>
      <c r="L535" s="66">
        <f t="shared" si="35"/>
        <v>15.854995605999999</v>
      </c>
    </row>
    <row r="536" spans="1:12">
      <c r="A536" s="65" t="s">
        <v>931</v>
      </c>
      <c r="B536" s="65" t="s">
        <v>932</v>
      </c>
      <c r="C536" s="66">
        <v>3.7919999999999998</v>
      </c>
      <c r="D536" s="66">
        <v>2.4634052388000001</v>
      </c>
      <c r="E536" s="66">
        <v>2.5940454544999998</v>
      </c>
      <c r="F536" s="66">
        <v>2.7618284412</v>
      </c>
      <c r="G536" s="66">
        <v>5.0051195813999998</v>
      </c>
      <c r="H536" s="66">
        <v>4.6546183636</v>
      </c>
      <c r="I536" s="66">
        <f t="shared" si="32"/>
        <v>3.2769142206000001</v>
      </c>
      <c r="J536" s="66">
        <f t="shared" si="33"/>
        <v>3.5451695132500003</v>
      </c>
      <c r="K536" s="66">
        <f t="shared" si="34"/>
        <v>2.4634052388000001</v>
      </c>
      <c r="L536" s="66">
        <f t="shared" si="35"/>
        <v>5.0051195813999998</v>
      </c>
    </row>
    <row r="537" spans="1:12">
      <c r="A537" s="65" t="s">
        <v>933</v>
      </c>
      <c r="B537" s="65" t="s">
        <v>932</v>
      </c>
      <c r="C537" s="66">
        <v>4.1138067061000001</v>
      </c>
      <c r="D537" s="66">
        <v>2.6504898266999999</v>
      </c>
      <c r="E537" s="66">
        <v>1.9803154573999999</v>
      </c>
      <c r="F537" s="66">
        <v>2.5926727912</v>
      </c>
      <c r="G537" s="66">
        <v>5.2122887714999999</v>
      </c>
      <c r="H537" s="66">
        <v>4.9621922907</v>
      </c>
      <c r="I537" s="66">
        <f t="shared" si="32"/>
        <v>3.3821482663999998</v>
      </c>
      <c r="J537" s="66">
        <f t="shared" si="33"/>
        <v>3.5852943072666665</v>
      </c>
      <c r="K537" s="66">
        <f t="shared" si="34"/>
        <v>1.9803154573999999</v>
      </c>
      <c r="L537" s="66">
        <f t="shared" si="35"/>
        <v>5.2122887714999999</v>
      </c>
    </row>
    <row r="538" spans="1:12">
      <c r="A538" s="65" t="s">
        <v>934</v>
      </c>
      <c r="B538" s="65" t="s">
        <v>935</v>
      </c>
      <c r="C538" s="66"/>
      <c r="D538" s="66"/>
      <c r="E538" s="66"/>
      <c r="F538" s="66"/>
      <c r="G538" s="66"/>
      <c r="H538" s="66"/>
      <c r="I538" s="66" t="str">
        <f t="shared" si="32"/>
        <v/>
      </c>
      <c r="J538" s="66" t="str">
        <f t="shared" si="33"/>
        <v/>
      </c>
      <c r="K538" s="66">
        <f t="shared" si="34"/>
        <v>0</v>
      </c>
      <c r="L538" s="66">
        <f t="shared" si="35"/>
        <v>0</v>
      </c>
    </row>
    <row r="539" spans="1:12">
      <c r="A539" s="65" t="s">
        <v>936</v>
      </c>
      <c r="B539" s="65" t="s">
        <v>937</v>
      </c>
      <c r="C539" s="66">
        <v>2.1472333416999998</v>
      </c>
      <c r="D539" s="66">
        <v>1.0731023325</v>
      </c>
      <c r="E539" s="66">
        <v>1.4267765073000001</v>
      </c>
      <c r="F539" s="66">
        <v>0.61400734436000004</v>
      </c>
      <c r="G539" s="66">
        <v>2.7033450541000001</v>
      </c>
      <c r="H539" s="66">
        <v>3.8026305947000001</v>
      </c>
      <c r="I539" s="66">
        <f t="shared" si="32"/>
        <v>1.7870049244999999</v>
      </c>
      <c r="J539" s="66">
        <f t="shared" si="33"/>
        <v>1.96118252911</v>
      </c>
      <c r="K539" s="66">
        <f t="shared" si="34"/>
        <v>0.61400734436000004</v>
      </c>
      <c r="L539" s="66">
        <f t="shared" si="35"/>
        <v>3.8026305947000001</v>
      </c>
    </row>
    <row r="540" spans="1:12">
      <c r="A540" s="65" t="s">
        <v>938</v>
      </c>
      <c r="B540" s="65" t="s">
        <v>939</v>
      </c>
      <c r="C540" s="66">
        <v>0.42821541102999999</v>
      </c>
      <c r="D540" s="66">
        <v>0.28579637795000001</v>
      </c>
      <c r="E540" s="66">
        <v>0</v>
      </c>
      <c r="F540" s="66">
        <v>0</v>
      </c>
      <c r="G540" s="66">
        <v>0</v>
      </c>
      <c r="H540" s="66">
        <v>0</v>
      </c>
      <c r="I540" s="66">
        <f t="shared" si="32"/>
        <v>0</v>
      </c>
      <c r="J540" s="66">
        <f t="shared" si="33"/>
        <v>0.11900196482999999</v>
      </c>
      <c r="K540" s="66">
        <f t="shared" si="34"/>
        <v>0</v>
      </c>
      <c r="L540" s="66">
        <f t="shared" si="35"/>
        <v>0.42821541102999999</v>
      </c>
    </row>
  </sheetData>
  <conditionalFormatting sqref="A2:A540">
    <cfRule type="expression" dxfId="5" priority="5">
      <formula>EVEN(ROW()) = ROW()</formula>
    </cfRule>
    <cfRule type="expression" dxfId="4" priority="6">
      <formula>ODD(ROW()) = ROW()</formula>
    </cfRule>
  </conditionalFormatting>
  <conditionalFormatting sqref="B2:B540">
    <cfRule type="expression" dxfId="3" priority="3">
      <formula>EVEN(ROW()) = ROW()</formula>
    </cfRule>
    <cfRule type="expression" dxfId="2" priority="4">
      <formula>ODD(ROW()) = ROW()</formula>
    </cfRule>
  </conditionalFormatting>
  <conditionalFormatting sqref="C2:L540">
    <cfRule type="expression" dxfId="1" priority="1">
      <formula>EVEN(ROW()) = ROW()</formula>
    </cfRule>
    <cfRule type="expression" dxfId="0" priority="2">
      <formula>ODD(ROW()) = ROW()</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EE2AD-449B-45AA-8D9C-1A3DC9BBCC25}">
  <dimension ref="A1:I33"/>
  <sheetViews>
    <sheetView workbookViewId="0">
      <selection activeCell="E20" sqref="E20"/>
    </sheetView>
  </sheetViews>
  <sheetFormatPr defaultRowHeight="15"/>
  <cols>
    <col min="1" max="1" width="5.7109375" bestFit="1" customWidth="1"/>
    <col min="2" max="2" width="7.7109375" bestFit="1" customWidth="1"/>
    <col min="3" max="3" width="14.28515625" bestFit="1" customWidth="1"/>
    <col min="4" max="4" width="14.42578125" bestFit="1" customWidth="1"/>
    <col min="5" max="5" width="35.28515625" customWidth="1"/>
    <col min="6" max="6" width="26.5703125" bestFit="1" customWidth="1"/>
    <col min="7" max="7" width="17.28515625" bestFit="1" customWidth="1"/>
  </cols>
  <sheetData>
    <row r="1" spans="1:9">
      <c r="A1" s="59" t="s">
        <v>940</v>
      </c>
      <c r="B1" s="60"/>
      <c r="C1" s="60"/>
      <c r="D1" s="60"/>
      <c r="E1" s="60"/>
      <c r="F1" s="28"/>
      <c r="G1" s="28"/>
    </row>
    <row r="2" spans="1:9">
      <c r="A2" s="60"/>
      <c r="B2" s="60"/>
      <c r="C2" s="60"/>
      <c r="D2" s="60"/>
      <c r="E2" s="60"/>
      <c r="F2" s="28"/>
      <c r="G2" s="28"/>
    </row>
    <row r="3" spans="1:9" ht="15.75" thickBot="1">
      <c r="A3" s="61"/>
      <c r="B3" s="61"/>
      <c r="C3" s="61"/>
      <c r="D3" s="61"/>
      <c r="E3" s="61"/>
      <c r="F3" s="29"/>
      <c r="G3" s="29"/>
    </row>
    <row r="4" spans="1:9" ht="15.75">
      <c r="A4" s="30" t="s">
        <v>941</v>
      </c>
      <c r="B4" s="31"/>
      <c r="C4" s="31"/>
      <c r="D4" s="31"/>
      <c r="E4" s="32"/>
      <c r="F4" s="33" t="s">
        <v>957</v>
      </c>
      <c r="G4" s="34"/>
    </row>
    <row r="5" spans="1:9" ht="16.5" thickBot="1">
      <c r="A5" s="35" t="s">
        <v>942</v>
      </c>
      <c r="B5" s="36"/>
      <c r="C5" s="36"/>
      <c r="D5" s="36"/>
      <c r="E5" s="37"/>
      <c r="F5" s="38">
        <v>10000</v>
      </c>
      <c r="G5" s="39"/>
      <c r="H5" s="1"/>
      <c r="I5" s="1"/>
    </row>
    <row r="6" spans="1:9" ht="15.75" thickBot="1">
      <c r="A6" s="2"/>
      <c r="B6" s="2"/>
      <c r="C6" s="2"/>
      <c r="D6" s="2"/>
      <c r="E6" s="2"/>
      <c r="F6" s="2"/>
      <c r="G6" s="2"/>
      <c r="H6" s="1"/>
      <c r="I6" s="3"/>
    </row>
    <row r="7" spans="1:9" ht="16.5" thickBot="1">
      <c r="A7" s="4"/>
      <c r="B7" s="62" t="s">
        <v>943</v>
      </c>
      <c r="C7" s="62" t="s">
        <v>944</v>
      </c>
      <c r="D7" s="62" t="s">
        <v>945</v>
      </c>
      <c r="E7" s="62" t="s">
        <v>946</v>
      </c>
      <c r="F7" s="62" t="s">
        <v>958</v>
      </c>
      <c r="G7" s="62" t="s">
        <v>947</v>
      </c>
      <c r="H7" s="1"/>
      <c r="I7" s="1"/>
    </row>
    <row r="8" spans="1:9" ht="15.75">
      <c r="A8" s="5">
        <v>1</v>
      </c>
      <c r="B8" s="6" t="s">
        <v>14</v>
      </c>
      <c r="C8" s="7" t="str">
        <f>IFERROR(VLOOKUP(B8,Dados!A:L,2,FALSE),"")</f>
        <v>ABC BRASIL</v>
      </c>
      <c r="D8" s="8">
        <f>IFERROR(VLOOKUP(B8,Dados!A:L,10,FALSE),"")</f>
        <v>6.7348832137499999</v>
      </c>
      <c r="E8" s="9">
        <v>0.1</v>
      </c>
      <c r="F8" s="10">
        <f>IF(E8=" "," ",E8*$F$5)</f>
        <v>1000</v>
      </c>
      <c r="G8" s="11">
        <f>IF(B8=""," ",D8*F8/100)</f>
        <v>67.348832137499997</v>
      </c>
      <c r="H8" s="1"/>
      <c r="I8" s="1"/>
    </row>
    <row r="9" spans="1:9" ht="15.75">
      <c r="A9" s="5">
        <v>2</v>
      </c>
      <c r="B9" s="6" t="s">
        <v>878</v>
      </c>
      <c r="C9" s="7" t="str">
        <f>IFERROR(VLOOKUP(B9,Dados!A:L,2,FALSE),"")</f>
        <v>TRAN PAULIST</v>
      </c>
      <c r="D9" s="8">
        <f>IFERROR(VLOOKUP(B9,Dados!A:L,10,FALSE),"")</f>
        <v>8.9041930377833332</v>
      </c>
      <c r="E9" s="9">
        <v>0.1</v>
      </c>
      <c r="F9" s="10">
        <f t="shared" ref="F8:F32" si="0">IF(E9=" "," ",E9*$F$5)</f>
        <v>1000</v>
      </c>
      <c r="G9" s="11">
        <f t="shared" ref="G8:G32" si="1">IF(B9=""," ",D9*F9/100)</f>
        <v>89.041930377833324</v>
      </c>
      <c r="H9" s="1"/>
      <c r="I9" s="1"/>
    </row>
    <row r="10" spans="1:9" ht="15.75">
      <c r="A10" s="5">
        <v>3</v>
      </c>
      <c r="B10" s="6" t="s">
        <v>900</v>
      </c>
      <c r="C10" s="7" t="str">
        <f>IFERROR(VLOOKUP(B10,Dados!A:L,2,FALSE),"")</f>
        <v>VALE</v>
      </c>
      <c r="D10" s="8">
        <f>IFERROR(VLOOKUP(B10,Dados!A:L,10,FALSE),"")</f>
        <v>8.245659083633333</v>
      </c>
      <c r="E10" s="9">
        <v>0.1</v>
      </c>
      <c r="F10" s="10">
        <f t="shared" si="0"/>
        <v>1000</v>
      </c>
      <c r="G10" s="11">
        <f t="shared" si="1"/>
        <v>82.456590836333319</v>
      </c>
      <c r="H10" s="1"/>
      <c r="I10" s="1"/>
    </row>
    <row r="11" spans="1:9" ht="15.75">
      <c r="A11" s="5">
        <v>4</v>
      </c>
      <c r="B11" s="6" t="s">
        <v>912</v>
      </c>
      <c r="C11" s="7" t="str">
        <f>IFERROR(VLOOKUP(B11,Dados!A:L,2,FALSE),"")</f>
        <v>TELEF BRASIL</v>
      </c>
      <c r="D11" s="8">
        <f>IFERROR(VLOOKUP(B11,Dados!A:L,10,FALSE),"")</f>
        <v>6.8765958414333328</v>
      </c>
      <c r="E11" s="9">
        <v>0.1</v>
      </c>
      <c r="F11" s="10">
        <f t="shared" si="0"/>
        <v>1000</v>
      </c>
      <c r="G11" s="11">
        <f t="shared" si="1"/>
        <v>68.765958414333326</v>
      </c>
      <c r="H11" s="1"/>
      <c r="I11" s="1"/>
    </row>
    <row r="12" spans="1:9" ht="15.75">
      <c r="A12" s="5">
        <v>5</v>
      </c>
      <c r="B12" s="6" t="s">
        <v>492</v>
      </c>
      <c r="C12" s="7" t="str">
        <f>IFERROR(VLOOKUP(B12,Dados!A:L,2,FALSE),"")</f>
        <v>ITAUSA</v>
      </c>
      <c r="D12" s="8">
        <f>IFERROR(VLOOKUP(B12,Dados!A:L,10,FALSE),"")</f>
        <v>7.2325232941666657</v>
      </c>
      <c r="E12" s="9">
        <v>0.1</v>
      </c>
      <c r="F12" s="10">
        <f t="shared" si="0"/>
        <v>1000</v>
      </c>
      <c r="G12" s="11">
        <f t="shared" si="1"/>
        <v>72.325232941666656</v>
      </c>
      <c r="H12" s="1"/>
      <c r="I12" s="1"/>
    </row>
    <row r="13" spans="1:9" ht="15.75">
      <c r="A13" s="5">
        <v>6</v>
      </c>
      <c r="B13" s="6" t="s">
        <v>936</v>
      </c>
      <c r="C13" s="7" t="str">
        <f>IFERROR(VLOOKUP(B13,Dados!A:L,2,FALSE),"")</f>
        <v>YDUQS PART</v>
      </c>
      <c r="D13" s="8">
        <f>IFERROR(VLOOKUP(B13,Dados!A:L,10,FALSE),"")</f>
        <v>1.96118252911</v>
      </c>
      <c r="E13" s="9">
        <v>0.1</v>
      </c>
      <c r="F13" s="10">
        <f t="shared" si="0"/>
        <v>1000</v>
      </c>
      <c r="G13" s="11">
        <f t="shared" si="1"/>
        <v>19.611825291100001</v>
      </c>
      <c r="H13" s="1"/>
      <c r="I13" s="1"/>
    </row>
    <row r="14" spans="1:9" ht="15.75">
      <c r="A14" s="5">
        <v>7</v>
      </c>
      <c r="B14" s="6" t="s">
        <v>79</v>
      </c>
      <c r="C14" s="7" t="str">
        <f>IFERROR(VLOOKUP(B14,Dados!A:L,2,FALSE),"")</f>
        <v>AZUL</v>
      </c>
      <c r="D14" s="8">
        <f>IFERROR(VLOOKUP(B14,Dados!A:L,10,FALSE),"")</f>
        <v>0</v>
      </c>
      <c r="E14" s="9">
        <v>0.1</v>
      </c>
      <c r="F14" s="10">
        <f t="shared" si="0"/>
        <v>1000</v>
      </c>
      <c r="G14" s="11">
        <f t="shared" si="1"/>
        <v>0</v>
      </c>
      <c r="H14" s="1"/>
      <c r="I14" s="1"/>
    </row>
    <row r="15" spans="1:9" ht="15.75">
      <c r="A15" s="5">
        <v>8</v>
      </c>
      <c r="B15" s="6" t="s">
        <v>51</v>
      </c>
      <c r="C15" s="7" t="str">
        <f>IFERROR(VLOOKUP(B15,Dados!A:L,2,FALSE),"")</f>
        <v>AMERICANAS</v>
      </c>
      <c r="D15" s="8">
        <f>IFERROR(VLOOKUP(B15,Dados!A:L,10,FALSE),"")</f>
        <v>0.32771959046666665</v>
      </c>
      <c r="E15" s="9">
        <v>0.1</v>
      </c>
      <c r="F15" s="10">
        <f t="shared" si="0"/>
        <v>1000</v>
      </c>
      <c r="G15" s="11">
        <f t="shared" si="1"/>
        <v>3.2771959046666668</v>
      </c>
      <c r="H15" s="1"/>
      <c r="I15" s="1"/>
    </row>
    <row r="16" spans="1:9" ht="15.75">
      <c r="A16" s="5">
        <v>9</v>
      </c>
      <c r="B16" s="6" t="s">
        <v>580</v>
      </c>
      <c r="C16" s="7" t="str">
        <f>IFERROR(VLOOKUP(B16,Dados!A:L,2,FALSE),"")</f>
        <v>MAGAZ LUIZA</v>
      </c>
      <c r="D16" s="8">
        <f>IFERROR(VLOOKUP(B16,Dados!A:L,10,FALSE),"")</f>
        <v>0.23588612903683334</v>
      </c>
      <c r="E16" s="9">
        <v>0.1</v>
      </c>
      <c r="F16" s="10">
        <f t="shared" si="0"/>
        <v>1000</v>
      </c>
      <c r="G16" s="11">
        <f t="shared" si="1"/>
        <v>2.3588612903683335</v>
      </c>
      <c r="H16" s="1"/>
      <c r="I16" s="1"/>
    </row>
    <row r="17" spans="1:9" ht="15.75">
      <c r="A17" s="5">
        <v>10</v>
      </c>
      <c r="B17" s="6" t="s">
        <v>16</v>
      </c>
      <c r="C17" s="7" t="str">
        <f>IFERROR(VLOOKUP(B17,Dados!A:L,2,FALSE),"")</f>
        <v>AMBEV S/A</v>
      </c>
      <c r="D17" s="8">
        <f>IFERROR(VLOOKUP(B17,Dados!A:L,10,FALSE),"")</f>
        <v>4.1637001582833326</v>
      </c>
      <c r="E17" s="9">
        <v>0.1</v>
      </c>
      <c r="F17" s="10">
        <f t="shared" si="0"/>
        <v>1000</v>
      </c>
      <c r="G17" s="11">
        <f t="shared" si="1"/>
        <v>41.637001582833328</v>
      </c>
      <c r="H17" s="1"/>
      <c r="I17" s="1"/>
    </row>
    <row r="18" spans="1:9" ht="15.75">
      <c r="A18" s="5">
        <v>11</v>
      </c>
      <c r="B18" s="6"/>
      <c r="C18" s="7" t="str">
        <f>IFERROR(VLOOKUP(B18,Dados!A:L,2,FALSE),"")</f>
        <v/>
      </c>
      <c r="D18" s="8" t="str">
        <f>IFERROR(VLOOKUP(B18,Dados!A:L,10,FALSE),"")</f>
        <v/>
      </c>
      <c r="E18" s="9"/>
      <c r="F18" s="10">
        <f t="shared" si="0"/>
        <v>0</v>
      </c>
      <c r="G18" s="11" t="str">
        <f t="shared" si="1"/>
        <v xml:space="preserve"> </v>
      </c>
      <c r="H18" s="1"/>
      <c r="I18" s="1"/>
    </row>
    <row r="19" spans="1:9" ht="15.75">
      <c r="A19" s="5">
        <v>12</v>
      </c>
      <c r="B19" s="6"/>
      <c r="C19" s="7" t="str">
        <f>IFERROR(VLOOKUP(B19,Dados!A:L,2,FALSE),"")</f>
        <v/>
      </c>
      <c r="D19" s="8" t="str">
        <f>IFERROR(VLOOKUP(B19,Dados!A:L,10,FALSE),"")</f>
        <v/>
      </c>
      <c r="E19" s="9"/>
      <c r="F19" s="10">
        <f t="shared" si="0"/>
        <v>0</v>
      </c>
      <c r="G19" s="11" t="str">
        <f t="shared" si="1"/>
        <v xml:space="preserve"> </v>
      </c>
      <c r="H19" s="1"/>
      <c r="I19" s="1"/>
    </row>
    <row r="20" spans="1:9" ht="15.75">
      <c r="A20" s="5">
        <v>13</v>
      </c>
      <c r="B20" s="6"/>
      <c r="C20" s="7" t="str">
        <f>IFERROR(VLOOKUP(B20,Dados!A:L,2,FALSE),"")</f>
        <v/>
      </c>
      <c r="D20" s="8" t="str">
        <f>IFERROR(VLOOKUP(B20,Dados!A:L,10,FALSE),"")</f>
        <v/>
      </c>
      <c r="E20" s="9"/>
      <c r="F20" s="10">
        <f t="shared" si="0"/>
        <v>0</v>
      </c>
      <c r="G20" s="11" t="str">
        <f t="shared" si="1"/>
        <v xml:space="preserve"> </v>
      </c>
      <c r="H20" s="1"/>
      <c r="I20" s="1"/>
    </row>
    <row r="21" spans="1:9" ht="15.75">
      <c r="A21" s="5">
        <v>14</v>
      </c>
      <c r="B21" s="6"/>
      <c r="C21" s="7" t="str">
        <f>IFERROR(VLOOKUP(B21,Dados!A:L,2,FALSE),"")</f>
        <v/>
      </c>
      <c r="D21" s="8" t="str">
        <f>IFERROR(VLOOKUP(B21,Dados!A:L,10,FALSE),"")</f>
        <v/>
      </c>
      <c r="E21" s="9"/>
      <c r="F21" s="10">
        <f t="shared" si="0"/>
        <v>0</v>
      </c>
      <c r="G21" s="11" t="str">
        <f t="shared" si="1"/>
        <v xml:space="preserve"> </v>
      </c>
      <c r="H21" s="1"/>
      <c r="I21" s="1"/>
    </row>
    <row r="22" spans="1:9" ht="15.75">
      <c r="A22" s="5">
        <v>15</v>
      </c>
      <c r="B22" s="6"/>
      <c r="C22" s="7" t="str">
        <f>IFERROR(VLOOKUP(B22,Dados!A:L,2,FALSE),"")</f>
        <v/>
      </c>
      <c r="D22" s="8" t="str">
        <f>IFERROR(VLOOKUP(B22,Dados!A:L,10,FALSE),"")</f>
        <v/>
      </c>
      <c r="E22" s="9"/>
      <c r="F22" s="10">
        <f t="shared" si="0"/>
        <v>0</v>
      </c>
      <c r="G22" s="11" t="str">
        <f t="shared" si="1"/>
        <v xml:space="preserve"> </v>
      </c>
      <c r="H22" s="1"/>
      <c r="I22" s="1"/>
    </row>
    <row r="23" spans="1:9" ht="15.75">
      <c r="A23" s="5">
        <v>16</v>
      </c>
      <c r="B23" s="6"/>
      <c r="C23" s="7" t="str">
        <f>IFERROR(VLOOKUP(B23,Dados!A:L,2,FALSE),"")</f>
        <v/>
      </c>
      <c r="D23" s="8" t="str">
        <f>IFERROR(VLOOKUP(B23,Dados!A:L,10,FALSE),"")</f>
        <v/>
      </c>
      <c r="E23" s="9"/>
      <c r="F23" s="10">
        <f t="shared" si="0"/>
        <v>0</v>
      </c>
      <c r="G23" s="11" t="str">
        <f t="shared" si="1"/>
        <v xml:space="preserve"> </v>
      </c>
      <c r="H23" s="1"/>
      <c r="I23" s="1"/>
    </row>
    <row r="24" spans="1:9" ht="15.75">
      <c r="A24" s="5">
        <v>17</v>
      </c>
      <c r="B24" s="6"/>
      <c r="C24" s="7" t="str">
        <f>IFERROR(VLOOKUP(B24,Dados!A:L,2,FALSE),"")</f>
        <v/>
      </c>
      <c r="D24" s="8" t="str">
        <f>IFERROR(VLOOKUP(B24,Dados!A:L,10,FALSE),"")</f>
        <v/>
      </c>
      <c r="E24" s="9"/>
      <c r="F24" s="10">
        <f t="shared" si="0"/>
        <v>0</v>
      </c>
      <c r="G24" s="11" t="str">
        <f t="shared" si="1"/>
        <v xml:space="preserve"> </v>
      </c>
      <c r="H24" s="1"/>
      <c r="I24" s="1"/>
    </row>
    <row r="25" spans="1:9" ht="15.75">
      <c r="A25" s="5">
        <v>18</v>
      </c>
      <c r="B25" s="6"/>
      <c r="C25" s="7" t="str">
        <f>IFERROR(VLOOKUP(B25,Dados!A:L,2,FALSE),"")</f>
        <v/>
      </c>
      <c r="D25" s="8" t="str">
        <f>IFERROR(VLOOKUP(B25,Dados!A:L,10,FALSE),"")</f>
        <v/>
      </c>
      <c r="E25" s="9"/>
      <c r="F25" s="10">
        <f t="shared" si="0"/>
        <v>0</v>
      </c>
      <c r="G25" s="11" t="str">
        <f t="shared" si="1"/>
        <v xml:space="preserve"> </v>
      </c>
      <c r="H25" s="1"/>
      <c r="I25" s="1"/>
    </row>
    <row r="26" spans="1:9" ht="15.75">
      <c r="A26" s="5">
        <v>19</v>
      </c>
      <c r="B26" s="6"/>
      <c r="C26" s="7" t="str">
        <f>IFERROR(VLOOKUP(B26,Dados!A:L,2,FALSE),"")</f>
        <v/>
      </c>
      <c r="D26" s="8" t="str">
        <f>IFERROR(VLOOKUP(B26,Dados!A:L,10,FALSE),"")</f>
        <v/>
      </c>
      <c r="E26" s="9"/>
      <c r="F26" s="10">
        <f t="shared" si="0"/>
        <v>0</v>
      </c>
      <c r="G26" s="11" t="str">
        <f t="shared" si="1"/>
        <v xml:space="preserve"> </v>
      </c>
      <c r="H26" s="1"/>
      <c r="I26" s="1"/>
    </row>
    <row r="27" spans="1:9" ht="15.75">
      <c r="A27" s="5">
        <v>20</v>
      </c>
      <c r="B27" s="6"/>
      <c r="C27" s="7" t="str">
        <f>IFERROR(VLOOKUP(B27,Dados!A:L,2,FALSE),"")</f>
        <v/>
      </c>
      <c r="D27" s="8" t="str">
        <f>IFERROR(VLOOKUP(B27,Dados!A:L,10,FALSE),"")</f>
        <v/>
      </c>
      <c r="E27" s="9"/>
      <c r="F27" s="10">
        <f t="shared" si="0"/>
        <v>0</v>
      </c>
      <c r="G27" s="11" t="str">
        <f t="shared" si="1"/>
        <v xml:space="preserve"> </v>
      </c>
      <c r="H27" s="1"/>
      <c r="I27" s="1"/>
    </row>
    <row r="28" spans="1:9" ht="15.75">
      <c r="A28" s="5">
        <v>21</v>
      </c>
      <c r="B28" s="6"/>
      <c r="C28" s="7" t="str">
        <f>IFERROR(VLOOKUP(B28,Dados!A:L,2,FALSE),"")</f>
        <v/>
      </c>
      <c r="D28" s="8" t="str">
        <f>IFERROR(VLOOKUP(B28,Dados!A:L,10,FALSE),"")</f>
        <v/>
      </c>
      <c r="E28" s="9"/>
      <c r="F28" s="10">
        <f t="shared" si="0"/>
        <v>0</v>
      </c>
      <c r="G28" s="11" t="str">
        <f t="shared" si="1"/>
        <v xml:space="preserve"> </v>
      </c>
      <c r="H28" s="1"/>
      <c r="I28" s="1"/>
    </row>
    <row r="29" spans="1:9" ht="15.75">
      <c r="A29" s="5">
        <v>22</v>
      </c>
      <c r="B29" s="6"/>
      <c r="C29" s="7" t="str">
        <f>IFERROR(VLOOKUP(B29,Dados!A:L,2,FALSE),"")</f>
        <v/>
      </c>
      <c r="D29" s="8" t="str">
        <f>IFERROR(VLOOKUP(B29,Dados!A:L,10,FALSE),"")</f>
        <v/>
      </c>
      <c r="E29" s="9"/>
      <c r="F29" s="10">
        <f t="shared" si="0"/>
        <v>0</v>
      </c>
      <c r="G29" s="11" t="str">
        <f t="shared" si="1"/>
        <v xml:space="preserve"> </v>
      </c>
      <c r="H29" s="1"/>
      <c r="I29" s="1"/>
    </row>
    <row r="30" spans="1:9" ht="15.75">
      <c r="A30" s="5">
        <v>23</v>
      </c>
      <c r="B30" s="6"/>
      <c r="C30" s="7" t="str">
        <f>IFERROR(VLOOKUP(B30,Dados!A:L,2,FALSE),"")</f>
        <v/>
      </c>
      <c r="D30" s="8" t="str">
        <f>IFERROR(VLOOKUP(B30,Dados!A:L,10,FALSE),"")</f>
        <v/>
      </c>
      <c r="E30" s="9"/>
      <c r="F30" s="10">
        <f t="shared" si="0"/>
        <v>0</v>
      </c>
      <c r="G30" s="11" t="str">
        <f t="shared" si="1"/>
        <v xml:space="preserve"> </v>
      </c>
      <c r="H30" s="1"/>
      <c r="I30" s="1"/>
    </row>
    <row r="31" spans="1:9" ht="15.75">
      <c r="A31" s="5">
        <v>24</v>
      </c>
      <c r="B31" s="6"/>
      <c r="C31" s="7" t="str">
        <f>IFERROR(VLOOKUP(B31,Dados!A:L,2,FALSE),"")</f>
        <v/>
      </c>
      <c r="D31" s="8" t="str">
        <f>IFERROR(VLOOKUP(B31,Dados!A:L,10,FALSE),"")</f>
        <v/>
      </c>
      <c r="E31" s="9"/>
      <c r="F31" s="10">
        <f t="shared" si="0"/>
        <v>0</v>
      </c>
      <c r="G31" s="11" t="str">
        <f t="shared" si="1"/>
        <v xml:space="preserve"> </v>
      </c>
      <c r="H31" s="1"/>
      <c r="I31" s="1"/>
    </row>
    <row r="32" spans="1:9" ht="15.75">
      <c r="A32" s="5">
        <v>25</v>
      </c>
      <c r="B32" s="6"/>
      <c r="C32" s="7" t="str">
        <f>IFERROR(VLOOKUP(B32,Dados!A:L,2,FALSE),"")</f>
        <v/>
      </c>
      <c r="D32" s="8" t="str">
        <f>IFERROR(VLOOKUP(B32,Dados!A:L,10,FALSE),"")</f>
        <v/>
      </c>
      <c r="E32" s="9"/>
      <c r="F32" s="10">
        <f t="shared" si="0"/>
        <v>0</v>
      </c>
      <c r="G32" s="11" t="str">
        <f t="shared" si="1"/>
        <v xml:space="preserve"> </v>
      </c>
      <c r="H32" s="1"/>
      <c r="I32" s="1"/>
    </row>
    <row r="33" spans="1:9" ht="16.5" thickBot="1">
      <c r="A33" s="12" t="s">
        <v>948</v>
      </c>
      <c r="B33" s="13"/>
      <c r="C33" s="13"/>
      <c r="D33" s="13"/>
      <c r="E33" s="14">
        <f>SUM(E8:E32)</f>
        <v>0.99999999999999989</v>
      </c>
      <c r="F33" s="15">
        <f>SUM(F8:F32)</f>
        <v>10000</v>
      </c>
      <c r="G33" s="16">
        <f>SUM(G8:G32)</f>
        <v>446.82342877663496</v>
      </c>
      <c r="H33" s="1"/>
      <c r="I33" s="1"/>
    </row>
  </sheetData>
  <mergeCells count="6">
    <mergeCell ref="A1:E3"/>
    <mergeCell ref="F1:G3"/>
    <mergeCell ref="A4:E4"/>
    <mergeCell ref="F4:G4"/>
    <mergeCell ref="A5:E5"/>
    <mergeCell ref="F5:G5"/>
  </mergeCells>
  <pageMargins left="0.511811024" right="0.511811024" top="0.78740157499999996" bottom="0.78740157499999996" header="0.31496062000000002" footer="0.31496062000000002"/>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254A-30B5-4C1D-9714-2963E2488AF7}">
  <dimension ref="A1:L44"/>
  <sheetViews>
    <sheetView showGridLines="0" workbookViewId="0">
      <selection activeCell="C12" sqref="C12"/>
    </sheetView>
  </sheetViews>
  <sheetFormatPr defaultRowHeight="15"/>
  <cols>
    <col min="1" max="1" width="46.85546875" bestFit="1" customWidth="1"/>
    <col min="2" max="2" width="11.7109375" bestFit="1" customWidth="1"/>
    <col min="3" max="3" width="77.28515625" bestFit="1" customWidth="1"/>
    <col min="5" max="5" width="6.42578125" customWidth="1"/>
    <col min="6" max="6" width="8.85546875" hidden="1" customWidth="1"/>
    <col min="7" max="7" width="4" hidden="1" customWidth="1"/>
    <col min="11" max="11" width="1.7109375" customWidth="1"/>
    <col min="12" max="12" width="19.7109375" customWidth="1"/>
  </cols>
  <sheetData>
    <row r="1" spans="1:12">
      <c r="A1" s="56" t="s">
        <v>949</v>
      </c>
      <c r="B1" s="57"/>
      <c r="C1" s="57"/>
      <c r="D1" s="17"/>
      <c r="E1" s="17"/>
      <c r="F1" s="17"/>
      <c r="G1" s="17"/>
      <c r="H1" s="48"/>
      <c r="I1" s="48"/>
      <c r="J1" s="48"/>
      <c r="K1" s="48"/>
      <c r="L1" s="48"/>
    </row>
    <row r="2" spans="1:12">
      <c r="A2" s="57"/>
      <c r="B2" s="57"/>
      <c r="C2" s="57"/>
      <c r="D2" s="17"/>
      <c r="E2" s="17"/>
      <c r="F2" s="17"/>
      <c r="G2" s="17"/>
      <c r="H2" s="48"/>
      <c r="I2" s="48"/>
      <c r="J2" s="48"/>
      <c r="K2" s="48"/>
      <c r="L2" s="48"/>
    </row>
    <row r="3" spans="1:12">
      <c r="A3" s="57"/>
      <c r="B3" s="57"/>
      <c r="C3" s="57"/>
      <c r="D3" s="17"/>
      <c r="E3" s="17"/>
      <c r="F3" s="17"/>
      <c r="G3" s="17"/>
      <c r="H3" s="48"/>
      <c r="I3" s="48"/>
      <c r="J3" s="48"/>
      <c r="K3" s="48"/>
      <c r="L3" s="48"/>
    </row>
    <row r="4" spans="1:12">
      <c r="A4" s="57"/>
      <c r="B4" s="57"/>
      <c r="C4" s="57"/>
      <c r="D4" s="17"/>
      <c r="E4" s="17"/>
      <c r="F4" s="17"/>
      <c r="G4" s="17"/>
      <c r="H4" s="48"/>
      <c r="I4" s="48"/>
      <c r="J4" s="48"/>
      <c r="K4" s="48"/>
      <c r="L4" s="48"/>
    </row>
    <row r="5" spans="1:12" ht="15.75" thickBot="1">
      <c r="A5" s="58"/>
      <c r="B5" s="58"/>
      <c r="C5" s="58"/>
      <c r="D5" s="18"/>
      <c r="E5" s="18"/>
      <c r="F5" s="18"/>
      <c r="G5" s="18"/>
      <c r="H5" s="49"/>
      <c r="I5" s="49"/>
      <c r="J5" s="49"/>
      <c r="K5" s="49"/>
      <c r="L5" s="49"/>
    </row>
    <row r="6" spans="1:12" ht="15.75">
      <c r="A6" s="50" t="s">
        <v>950</v>
      </c>
      <c r="B6" s="51"/>
      <c r="C6" s="51"/>
      <c r="D6" s="51"/>
      <c r="E6" s="51"/>
      <c r="F6" s="51"/>
      <c r="G6" s="51"/>
      <c r="H6" s="52">
        <f>'Monte uma carteira de ações'!F5</f>
        <v>10000</v>
      </c>
      <c r="I6" s="52"/>
      <c r="J6" s="52"/>
      <c r="K6" s="52"/>
      <c r="L6" s="53"/>
    </row>
    <row r="7" spans="1:12" ht="15.75">
      <c r="A7" s="40" t="s">
        <v>951</v>
      </c>
      <c r="B7" s="42"/>
      <c r="C7" s="42"/>
      <c r="D7" s="42"/>
      <c r="E7" s="42"/>
      <c r="F7" s="42"/>
      <c r="G7" s="42"/>
      <c r="H7" s="54">
        <f>IF('Monte uma carteira de ações'!E33=100%,'Monte uma carteira de ações'!G33,"Erro nos pesos da carteira")</f>
        <v>446.82342877663496</v>
      </c>
      <c r="I7" s="54"/>
      <c r="J7" s="54"/>
      <c r="K7" s="54"/>
      <c r="L7" s="55"/>
    </row>
    <row r="8" spans="1:12" ht="16.5" thickBot="1">
      <c r="A8" s="40" t="s">
        <v>952</v>
      </c>
      <c r="B8" s="41"/>
      <c r="C8" s="42"/>
      <c r="D8" s="42"/>
      <c r="E8" s="42"/>
      <c r="F8" s="42"/>
      <c r="G8" s="42"/>
      <c r="H8" s="43">
        <f>IF('Monte uma carteira de ações'!E33=100%,H7/H6,"Erro nos pesos da carteira")</f>
        <v>4.4682342877663497E-2</v>
      </c>
      <c r="I8" s="43"/>
      <c r="J8" s="43"/>
      <c r="K8" s="43"/>
      <c r="L8" s="44"/>
    </row>
    <row r="9" spans="1:12" ht="16.5" thickBot="1">
      <c r="A9" s="19" t="s">
        <v>953</v>
      </c>
      <c r="B9" s="20">
        <v>5000</v>
      </c>
      <c r="C9" s="21" t="s">
        <v>954</v>
      </c>
      <c r="D9" s="22"/>
      <c r="E9" s="22"/>
      <c r="F9" s="22"/>
      <c r="G9" s="22"/>
      <c r="H9" s="45">
        <f>IF('Monte uma carteira de ações'!E33=100%,B9/H8,"Erro nos pesos da carteira")</f>
        <v>111901.02572932624</v>
      </c>
      <c r="I9" s="46"/>
      <c r="J9" s="46"/>
      <c r="K9" s="46"/>
      <c r="L9" s="47"/>
    </row>
    <row r="10" spans="1:12">
      <c r="A10" s="23"/>
      <c r="B10" s="23"/>
      <c r="C10" s="23"/>
      <c r="D10" s="23"/>
      <c r="E10" s="23"/>
      <c r="F10" s="23"/>
      <c r="G10" s="23"/>
      <c r="H10" s="23"/>
      <c r="I10" s="23"/>
      <c r="J10" s="23"/>
      <c r="K10" s="23"/>
      <c r="L10" s="23"/>
    </row>
    <row r="11" spans="1:12">
      <c r="A11" s="24" t="s">
        <v>955</v>
      </c>
      <c r="B11" s="23"/>
      <c r="C11" s="23"/>
      <c r="D11" s="23">
        <f>IF('Monte uma carteira de ações'!E33=100%,H7/H6,"Erro nos pesos da carteira")</f>
        <v>4.4682342877663497E-2</v>
      </c>
      <c r="E11" s="23"/>
      <c r="F11" s="23"/>
      <c r="G11" s="23"/>
      <c r="H11" s="23"/>
      <c r="I11" s="23"/>
      <c r="J11" s="23"/>
      <c r="K11" s="23"/>
      <c r="L11" s="23"/>
    </row>
    <row r="12" spans="1:12">
      <c r="A12" s="23"/>
      <c r="B12" s="23"/>
      <c r="C12" s="23"/>
      <c r="D12" s="23"/>
      <c r="E12" s="23"/>
      <c r="F12" s="23"/>
      <c r="G12" s="23"/>
      <c r="H12" s="23"/>
      <c r="I12" s="23"/>
      <c r="J12" s="23"/>
      <c r="K12" s="23"/>
      <c r="L12" s="23"/>
    </row>
    <row r="13" spans="1:12">
      <c r="A13" s="17"/>
      <c r="B13" s="23"/>
      <c r="C13" s="23"/>
      <c r="D13" s="23"/>
      <c r="E13" s="23"/>
      <c r="F13" s="23"/>
      <c r="G13" s="23"/>
      <c r="H13" s="23"/>
      <c r="I13" s="23"/>
      <c r="J13" s="23"/>
      <c r="K13" s="23"/>
      <c r="L13" s="23"/>
    </row>
    <row r="14" spans="1:12">
      <c r="A14" s="17"/>
      <c r="B14" s="17"/>
      <c r="C14" s="17"/>
      <c r="D14" s="17"/>
      <c r="E14" s="17"/>
      <c r="F14" s="17"/>
      <c r="G14" s="17"/>
      <c r="H14" s="17"/>
      <c r="I14" s="17"/>
      <c r="J14" s="17"/>
      <c r="K14" s="17"/>
      <c r="L14" s="17"/>
    </row>
    <row r="15" spans="1:12">
      <c r="A15" s="17"/>
      <c r="B15" s="17"/>
      <c r="C15" s="17"/>
      <c r="D15" s="17"/>
      <c r="E15" s="17"/>
      <c r="F15" s="17"/>
      <c r="G15" s="17"/>
      <c r="H15" s="17"/>
      <c r="I15" s="17"/>
      <c r="J15" s="17"/>
      <c r="K15" s="17"/>
      <c r="L15" s="17"/>
    </row>
    <row r="16" spans="1:12">
      <c r="A16" s="17"/>
      <c r="B16" s="17"/>
      <c r="C16" s="17"/>
      <c r="D16" s="17"/>
      <c r="E16" s="17"/>
      <c r="F16" s="17"/>
      <c r="G16" s="17"/>
      <c r="H16" s="17"/>
      <c r="I16" s="17"/>
      <c r="J16" s="17"/>
      <c r="K16" s="17"/>
      <c r="L16" s="17"/>
    </row>
    <row r="17" spans="1:12">
      <c r="A17" s="17"/>
      <c r="B17" s="17"/>
      <c r="C17" s="17"/>
      <c r="D17" s="17"/>
      <c r="E17" s="17"/>
      <c r="F17" s="17"/>
      <c r="G17" s="17"/>
      <c r="H17" s="17"/>
      <c r="I17" s="17"/>
      <c r="J17" s="17"/>
      <c r="K17" s="17"/>
      <c r="L17" s="17"/>
    </row>
    <row r="18" spans="1:12">
      <c r="A18" s="17"/>
      <c r="B18" s="17"/>
      <c r="C18" s="17"/>
      <c r="D18" s="17"/>
      <c r="E18" s="17"/>
      <c r="F18" s="17"/>
      <c r="G18" s="17"/>
      <c r="H18" s="17"/>
      <c r="I18" s="17"/>
      <c r="J18" s="17"/>
      <c r="K18" s="17"/>
      <c r="L18" s="17"/>
    </row>
    <row r="19" spans="1:12">
      <c r="A19" s="17"/>
      <c r="B19" s="17"/>
      <c r="C19" s="17"/>
      <c r="D19" s="17"/>
      <c r="E19" s="17"/>
      <c r="F19" s="17"/>
      <c r="G19" s="17"/>
      <c r="H19" s="17"/>
      <c r="I19" s="17"/>
      <c r="J19" s="17"/>
      <c r="K19" s="17"/>
      <c r="L19" s="17"/>
    </row>
    <row r="20" spans="1:12">
      <c r="A20" s="17"/>
      <c r="B20" s="17"/>
      <c r="C20" s="17"/>
      <c r="D20" s="17"/>
      <c r="E20" s="17"/>
      <c r="F20" s="17"/>
      <c r="G20" s="17"/>
      <c r="H20" s="17"/>
      <c r="I20" s="17"/>
      <c r="J20" s="17"/>
      <c r="K20" s="17"/>
      <c r="L20" s="17"/>
    </row>
    <row r="21" spans="1:12">
      <c r="A21" s="17"/>
      <c r="B21" s="17"/>
      <c r="C21" s="17"/>
      <c r="D21" s="17"/>
      <c r="E21" s="17"/>
      <c r="F21" s="17"/>
      <c r="G21" s="17"/>
      <c r="H21" s="17"/>
      <c r="I21" s="17"/>
      <c r="J21" s="17"/>
      <c r="K21" s="17"/>
      <c r="L21" s="17"/>
    </row>
    <row r="22" spans="1:12">
      <c r="A22" s="17"/>
      <c r="B22" s="17"/>
      <c r="C22" s="17"/>
      <c r="D22" s="17"/>
      <c r="E22" s="17"/>
      <c r="F22" s="17"/>
      <c r="G22" s="17"/>
      <c r="H22" s="17"/>
      <c r="I22" s="17"/>
      <c r="J22" s="17"/>
      <c r="K22" s="17"/>
      <c r="L22" s="17"/>
    </row>
    <row r="23" spans="1:12">
      <c r="A23" s="17"/>
      <c r="B23" s="17"/>
      <c r="C23" s="17"/>
      <c r="D23" s="17"/>
      <c r="E23" s="17"/>
      <c r="F23" s="17"/>
      <c r="G23" s="17"/>
      <c r="H23" s="17"/>
      <c r="I23" s="17"/>
      <c r="J23" s="17"/>
      <c r="K23" s="17"/>
      <c r="L23" s="17"/>
    </row>
    <row r="24" spans="1:12">
      <c r="A24" s="17"/>
      <c r="B24" s="17"/>
      <c r="C24" s="17"/>
      <c r="D24" s="17"/>
      <c r="E24" s="17"/>
      <c r="F24" s="17"/>
      <c r="G24" s="17"/>
      <c r="H24" s="17"/>
      <c r="I24" s="17"/>
      <c r="J24" s="17"/>
      <c r="K24" s="17"/>
      <c r="L24" s="17"/>
    </row>
    <row r="25" spans="1:12">
      <c r="A25" s="17"/>
      <c r="B25" s="17"/>
      <c r="C25" s="17"/>
      <c r="D25" s="17"/>
      <c r="E25" s="17"/>
      <c r="F25" s="17"/>
      <c r="G25" s="17"/>
      <c r="H25" s="17"/>
      <c r="I25" s="17"/>
      <c r="J25" s="17"/>
      <c r="K25" s="17"/>
      <c r="L25" s="17"/>
    </row>
    <row r="26" spans="1:12">
      <c r="A26" s="17"/>
      <c r="B26" s="17"/>
      <c r="C26" s="17"/>
      <c r="D26" s="17"/>
      <c r="E26" s="17"/>
      <c r="F26" s="17"/>
      <c r="G26" s="17"/>
      <c r="H26" s="17"/>
      <c r="I26" s="17"/>
      <c r="J26" s="17"/>
    </row>
    <row r="27" spans="1:12">
      <c r="A27" s="17"/>
      <c r="B27" s="17"/>
      <c r="C27" s="17"/>
      <c r="D27" s="17"/>
      <c r="E27" s="17"/>
      <c r="F27" s="17"/>
      <c r="G27" s="17"/>
      <c r="H27" s="17"/>
      <c r="I27" s="17"/>
      <c r="J27" s="17"/>
    </row>
    <row r="28" spans="1:12" ht="23.25">
      <c r="A28" s="17"/>
      <c r="B28" s="17"/>
      <c r="C28" s="17"/>
      <c r="D28" s="17"/>
      <c r="E28" s="17"/>
      <c r="F28" s="17"/>
      <c r="G28" s="17"/>
      <c r="H28" s="17"/>
      <c r="I28" s="17"/>
      <c r="J28" s="17"/>
      <c r="L28" s="25" t="s">
        <v>956</v>
      </c>
    </row>
    <row r="29" spans="1:12">
      <c r="A29" s="17"/>
      <c r="B29" s="17"/>
      <c r="C29" s="17"/>
      <c r="D29" s="17"/>
      <c r="E29" s="17"/>
      <c r="F29" s="17"/>
      <c r="G29" s="17"/>
      <c r="H29" s="17"/>
      <c r="I29" s="17"/>
      <c r="J29" s="17"/>
    </row>
    <row r="30" spans="1:12">
      <c r="A30" s="17"/>
      <c r="B30" s="17"/>
      <c r="C30" s="17"/>
      <c r="D30" s="17"/>
      <c r="E30" s="17"/>
      <c r="F30" s="17"/>
      <c r="G30" s="17"/>
      <c r="H30" s="17"/>
      <c r="I30" s="17"/>
      <c r="J30" s="17"/>
      <c r="K30" s="17"/>
      <c r="L30" s="17"/>
    </row>
    <row r="31" spans="1:12">
      <c r="A31" s="17"/>
      <c r="B31" s="17"/>
      <c r="C31" s="17"/>
      <c r="D31" s="17"/>
      <c r="E31" s="17"/>
      <c r="F31" s="17"/>
      <c r="G31" s="17"/>
      <c r="H31" s="17"/>
      <c r="I31" s="17"/>
      <c r="J31" s="17"/>
      <c r="K31" s="17"/>
      <c r="L31" s="17"/>
    </row>
    <row r="32" spans="1:12">
      <c r="A32" s="17"/>
      <c r="B32" s="17"/>
      <c r="C32" s="17"/>
      <c r="D32" s="17"/>
      <c r="E32" s="17"/>
      <c r="F32" s="17"/>
      <c r="G32" s="17"/>
      <c r="H32" s="17"/>
      <c r="I32" s="17"/>
      <c r="J32" s="17"/>
      <c r="K32" s="17"/>
      <c r="L32" s="17"/>
    </row>
    <row r="33" spans="1:12">
      <c r="A33" s="17"/>
      <c r="B33" s="17"/>
      <c r="C33" s="17"/>
      <c r="D33" s="17"/>
      <c r="E33" s="17"/>
      <c r="F33" s="17"/>
      <c r="G33" s="17"/>
      <c r="H33" s="17"/>
      <c r="I33" s="17"/>
      <c r="J33" s="17"/>
      <c r="K33" s="17"/>
      <c r="L33" s="17"/>
    </row>
    <row r="34" spans="1:12">
      <c r="A34" s="17"/>
      <c r="B34" s="17"/>
      <c r="C34" s="17"/>
      <c r="D34" s="17"/>
      <c r="E34" s="17"/>
      <c r="F34" s="17"/>
      <c r="G34" s="17"/>
      <c r="H34" s="17"/>
      <c r="I34" s="17"/>
      <c r="J34" s="17"/>
      <c r="K34" s="17"/>
      <c r="L34" s="17"/>
    </row>
    <row r="35" spans="1:12">
      <c r="A35" s="17"/>
      <c r="B35" s="17"/>
      <c r="C35" s="17"/>
      <c r="D35" s="17"/>
      <c r="E35" s="17"/>
      <c r="F35" s="17"/>
      <c r="G35" s="17"/>
      <c r="H35" s="17"/>
      <c r="I35" s="17"/>
      <c r="J35" s="17"/>
      <c r="K35" s="17"/>
      <c r="L35" s="17"/>
    </row>
    <row r="36" spans="1:12">
      <c r="A36" s="17"/>
      <c r="B36" s="17"/>
      <c r="C36" s="17"/>
      <c r="D36" s="17"/>
      <c r="E36" s="17"/>
      <c r="F36" s="17"/>
      <c r="G36" s="17"/>
      <c r="H36" s="17"/>
      <c r="I36" s="17"/>
      <c r="J36" s="17"/>
      <c r="K36" s="17"/>
      <c r="L36" s="17"/>
    </row>
    <row r="37" spans="1:12">
      <c r="A37" s="17"/>
      <c r="B37" s="17"/>
      <c r="C37" s="17"/>
      <c r="D37" s="17"/>
      <c r="E37" s="17"/>
      <c r="F37" s="17"/>
      <c r="G37" s="17"/>
      <c r="H37" s="17"/>
      <c r="I37" s="17"/>
      <c r="J37" s="17"/>
      <c r="K37" s="17"/>
      <c r="L37" s="17"/>
    </row>
    <row r="38" spans="1:12">
      <c r="A38" s="17"/>
      <c r="B38" s="17"/>
      <c r="C38" s="17"/>
      <c r="D38" s="17"/>
      <c r="E38" s="17"/>
      <c r="F38" s="17"/>
      <c r="G38" s="17"/>
      <c r="H38" s="17"/>
      <c r="I38" s="17"/>
      <c r="J38" s="17"/>
      <c r="K38" s="17"/>
      <c r="L38" s="17"/>
    </row>
    <row r="39" spans="1:12">
      <c r="A39" s="17"/>
      <c r="B39" s="17"/>
      <c r="C39" s="17"/>
      <c r="D39" s="17"/>
      <c r="E39" s="17"/>
      <c r="F39" s="17"/>
      <c r="G39" s="17"/>
      <c r="H39" s="17"/>
      <c r="I39" s="17"/>
      <c r="J39" s="17"/>
      <c r="K39" s="17"/>
      <c r="L39" s="17"/>
    </row>
    <row r="40" spans="1:12">
      <c r="A40" s="17"/>
      <c r="B40" s="17"/>
      <c r="C40" s="17"/>
      <c r="D40" s="17"/>
      <c r="E40" s="17"/>
      <c r="F40" s="17"/>
      <c r="G40" s="17"/>
      <c r="H40" s="17"/>
      <c r="I40" s="17"/>
      <c r="J40" s="17"/>
      <c r="K40" s="17"/>
      <c r="L40" s="17"/>
    </row>
    <row r="41" spans="1:12">
      <c r="A41" s="17"/>
      <c r="B41" s="17"/>
      <c r="C41" s="17"/>
      <c r="D41" s="17"/>
      <c r="E41" s="17"/>
      <c r="F41" s="17"/>
      <c r="G41" s="17"/>
      <c r="H41" s="17"/>
      <c r="I41" s="17"/>
      <c r="J41" s="17"/>
      <c r="K41" s="17"/>
      <c r="L41" s="17"/>
    </row>
    <row r="42" spans="1:12">
      <c r="A42" s="17"/>
      <c r="B42" s="17"/>
      <c r="C42" s="17"/>
      <c r="D42" s="17"/>
      <c r="E42" s="17"/>
      <c r="F42" s="17"/>
      <c r="G42" s="17"/>
      <c r="H42" s="17"/>
      <c r="I42" s="17"/>
      <c r="J42" s="17"/>
      <c r="K42" s="17"/>
      <c r="L42" s="17"/>
    </row>
    <row r="43" spans="1:12">
      <c r="A43" s="17"/>
      <c r="B43" s="17"/>
      <c r="C43" s="17"/>
      <c r="D43" s="17"/>
      <c r="E43" s="17"/>
      <c r="F43" s="17"/>
      <c r="G43" s="17"/>
      <c r="H43" s="17"/>
      <c r="I43" s="17"/>
      <c r="J43" s="17"/>
      <c r="K43" s="17"/>
      <c r="L43" s="17"/>
    </row>
    <row r="44" spans="1:12">
      <c r="A44" s="17"/>
      <c r="B44" s="17"/>
      <c r="C44" s="17"/>
      <c r="D44" s="17"/>
      <c r="E44" s="17"/>
      <c r="F44" s="17"/>
      <c r="G44" s="17"/>
      <c r="H44" s="17"/>
      <c r="I44" s="17"/>
      <c r="J44" s="17"/>
      <c r="K44" s="17"/>
      <c r="L44" s="17"/>
    </row>
  </sheetData>
  <mergeCells count="9">
    <mergeCell ref="A8:G8"/>
    <mergeCell ref="H8:L8"/>
    <mergeCell ref="H9:L9"/>
    <mergeCell ref="A1:C5"/>
    <mergeCell ref="H1:L5"/>
    <mergeCell ref="A6:G6"/>
    <mergeCell ref="H6:L6"/>
    <mergeCell ref="A7:G7"/>
    <mergeCell ref="H7:L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vt:lpstr>
      <vt:lpstr>Dados</vt:lpstr>
      <vt:lpstr>Monte uma carteira de ações</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c:creator>
  <cp:lastModifiedBy>FINANCEIRO 09</cp:lastModifiedBy>
  <dcterms:created xsi:type="dcterms:W3CDTF">2025-06-30T01:07:50Z</dcterms:created>
  <dcterms:modified xsi:type="dcterms:W3CDTF">2025-06-30T13:21:56Z</dcterms:modified>
</cp:coreProperties>
</file>