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praxis\docs\"/>
    </mc:Choice>
  </mc:AlternateContent>
  <xr:revisionPtr revIDLastSave="0" documentId="13_ncr:1_{2A37DD2F-93B4-442F-A5AD-6BD99D7545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B19" i="1"/>
  <c r="D2" i="1"/>
  <c r="D4" i="1"/>
  <c r="D6" i="1"/>
  <c r="D3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C19" i="1"/>
  <c r="E4" i="1" s="1"/>
  <c r="A19" i="1"/>
  <c r="H6" i="1" l="1"/>
  <c r="I4" i="1"/>
  <c r="I3" i="1"/>
  <c r="I5" i="1"/>
  <c r="I2" i="1"/>
  <c r="E14" i="1"/>
  <c r="E5" i="1"/>
  <c r="E2" i="1"/>
  <c r="E18" i="1"/>
  <c r="E10" i="1"/>
  <c r="E15" i="1"/>
  <c r="E11" i="1"/>
  <c r="E7" i="1"/>
  <c r="E3" i="1"/>
  <c r="E13" i="1"/>
  <c r="E9" i="1"/>
  <c r="E6" i="1"/>
  <c r="E17" i="1"/>
  <c r="E16" i="1"/>
  <c r="E12" i="1"/>
  <c r="E8" i="1"/>
  <c r="D19" i="1"/>
  <c r="I6" i="1" l="1"/>
  <c r="J2" i="1"/>
  <c r="J3" i="1"/>
  <c r="J4" i="1"/>
  <c r="J5" i="1"/>
  <c r="E19" i="1"/>
  <c r="J6" i="1" l="1"/>
</calcChain>
</file>

<file path=xl/sharedStrings.xml><?xml version="1.0" encoding="utf-8"?>
<sst xmlns="http://schemas.openxmlformats.org/spreadsheetml/2006/main" count="27" uniqueCount="27">
  <si>
    <t>Nombre</t>
  </si>
  <si>
    <t>Artefact</t>
  </si>
  <si>
    <t>Valeur</t>
  </si>
  <si>
    <t>Plus 2</t>
  </si>
  <si>
    <t>Plus 1</t>
  </si>
  <si>
    <t>Plus 3</t>
  </si>
  <si>
    <t>Moins 1</t>
  </si>
  <si>
    <t>Moins 2</t>
  </si>
  <si>
    <t>Moins 3</t>
  </si>
  <si>
    <t>Mutation alétoire</t>
  </si>
  <si>
    <t>Outils</t>
  </si>
  <si>
    <t>Scanneur</t>
  </si>
  <si>
    <t>Téléporteur</t>
  </si>
  <si>
    <t>Boosteur</t>
  </si>
  <si>
    <t>Clone</t>
  </si>
  <si>
    <t>Etoile noire</t>
  </si>
  <si>
    <t>Virus informatique</t>
  </si>
  <si>
    <t>Constellation de mines</t>
  </si>
  <si>
    <t>Torpille quantique</t>
  </si>
  <si>
    <t>Chantier spatial</t>
  </si>
  <si>
    <t>Total</t>
  </si>
  <si>
    <t>Cumul</t>
  </si>
  <si>
    <t>Proba</t>
  </si>
  <si>
    <t>xValeur</t>
  </si>
  <si>
    <t>xCummul</t>
  </si>
  <si>
    <t>xNombre</t>
  </si>
  <si>
    <t>xProba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</si>
</sst>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0" xfId="0" applyNumberFormat="1"/>
    <xf numFmtId="165" fontId="0" fillId="0" borderId="1" xfId="1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27"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AC7C8-8621-4A45-A8FA-2D45E7623407}" name="Tableau1" displayName="Tableau1" ref="A1:E19" totalsRowCount="1" headerRowDxfId="26" totalsRowDxfId="23" headerRowBorderDxfId="25" tableBorderDxfId="24" totalsRowBorderDxfId="22">
  <autoFilter ref="A1:E18" xr:uid="{6CAAC7C8-8621-4A45-A8FA-2D45E7623407}"/>
  <sortState xmlns:xlrd2="http://schemas.microsoft.com/office/spreadsheetml/2017/richdata2" ref="A2:E18">
    <sortCondition ref="B1:B18"/>
  </sortState>
  <tableColumns count="5">
    <tableColumn id="1" xr3:uid="{2FD276F6-BB91-4DF2-9801-1ACC1A8CC2EB}" name="Artefact" totalsRowFunction="count" dataDxfId="21" totalsRowDxfId="4"/>
    <tableColumn id="2" xr3:uid="{713C19EF-9894-4649-9457-C781AD62A1B6}" name="Valeur" totalsRowFunction="average" dataDxfId="20" totalsRowDxfId="3"/>
    <tableColumn id="3" xr3:uid="{720BC87B-C30E-4741-BD00-35468C21ADB4}" name="Nombre" totalsRowFunction="sum" dataDxfId="19" totalsRowDxfId="2"/>
    <tableColumn id="4" xr3:uid="{16832F5E-0A3F-4471-8D78-566CC3D279A2}" name="Cumul" totalsRowFunction="sum" dataDxfId="18" totalsRowDxfId="1">
      <calculatedColumnFormula>Tableau1[[#This Row],[Valeur]]*Tableau1[[#This Row],[Nombre]]</calculatedColumnFormula>
    </tableColumn>
    <tableColumn id="5" xr3:uid="{332C4246-DBD2-4D84-ADB1-904FE8F21EC5}" name="Proba" totalsRowFunction="sum" dataDxfId="17" totalsRowDxfId="0" dataCellStyle="Pourcentage">
      <calculatedColumnFormula>Tableau1[[#This Row],[Nombre]]/Tableau1[[#Totals],[Nombre]]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682B95-9C1E-4B50-A631-FD16189E7AFD}" name="Tableau3" displayName="Tableau3" ref="G1:J6" totalsRowCount="1" headerRowDxfId="16" headerRowBorderDxfId="15" tableBorderDxfId="14" totalsRowBorderDxfId="13">
  <autoFilter ref="G1:J5" xr:uid="{14682B95-9C1E-4B50-A631-FD16189E7AFD}"/>
  <tableColumns count="4">
    <tableColumn id="1" xr3:uid="{B5A245B6-FA32-448B-B9F2-DF8DA33C6BBA}" name="xValeur" totalsRowLabel="Total" dataDxfId="12" totalsRowDxfId="11"/>
    <tableColumn id="4" xr3:uid="{F90A1062-DE85-4E26-95A6-433C4D79F41D}" name="xNombre" totalsRowFunction="sum" dataDxfId="10" totalsRowDxfId="9">
      <calculatedColumnFormula>SUMIF(Tableau1[Valeur],Tableau3[[#This Row],[xValeur]],Tableau1[Nombre])</calculatedColumnFormula>
    </tableColumn>
    <tableColumn id="2" xr3:uid="{339755BA-B904-420E-8D03-0BD2921BD4BD}" name="xCummul" totalsRowFunction="sum" dataDxfId="8" totalsRowDxfId="7">
      <calculatedColumnFormula>SUMIF(Tableau1[Valeur],Tableau3[[#This Row],[xValeur]],Tableau1[Cumul])</calculatedColumnFormula>
    </tableColumn>
    <tableColumn id="3" xr3:uid="{A3F67A6B-7B59-4AAF-8701-20B6B41639F3}" name="xProba" totalsRowFunction="sum" dataDxfId="6" totalsRowDxfId="5" dataCellStyle="Pourcentage">
      <calculatedColumnFormula>SUMIF(Tableau1[Valeur],Tableau3[[#This Row],[xValeur]],Tableau1[Proba])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L18" sqref="L18"/>
    </sheetView>
  </sheetViews>
  <sheetFormatPr baseColWidth="10" defaultColWidth="9.140625" defaultRowHeight="15" x14ac:dyDescent="0.25"/>
  <cols>
    <col min="1" max="1" width="29.7109375" customWidth="1"/>
    <col min="3" max="3" width="10.42578125" customWidth="1"/>
    <col min="6" max="6" width="3.5703125" customWidth="1"/>
    <col min="7" max="7" width="13.7109375" customWidth="1"/>
    <col min="8" max="8" width="14.7109375" customWidth="1"/>
    <col min="9" max="9" width="15.140625" customWidth="1"/>
    <col min="10" max="10" width="12.7109375" customWidth="1"/>
  </cols>
  <sheetData>
    <row r="1" spans="1:10" x14ac:dyDescent="0.25">
      <c r="A1" s="3" t="s">
        <v>1</v>
      </c>
      <c r="B1" s="4" t="s">
        <v>2</v>
      </c>
      <c r="C1" s="5" t="s">
        <v>0</v>
      </c>
      <c r="D1" s="4" t="s">
        <v>21</v>
      </c>
      <c r="E1" s="4" t="s">
        <v>22</v>
      </c>
      <c r="G1" s="3" t="s">
        <v>23</v>
      </c>
      <c r="H1" s="3" t="s">
        <v>25</v>
      </c>
      <c r="I1" s="4" t="s">
        <v>24</v>
      </c>
      <c r="J1" s="5" t="s">
        <v>26</v>
      </c>
    </row>
    <row r="2" spans="1:10" x14ac:dyDescent="0.25">
      <c r="A2" s="2" t="s">
        <v>4</v>
      </c>
      <c r="B2" s="1">
        <v>1</v>
      </c>
      <c r="C2" s="1">
        <v>7</v>
      </c>
      <c r="D2" s="1">
        <f>Tableau1[[#This Row],[Valeur]]*Tableau1[[#This Row],[Nombre]]</f>
        <v>7</v>
      </c>
      <c r="E2" s="13">
        <f>Tableau1[[#This Row],[Nombre]]/Tableau1[[#Totals],[Nombre]]</f>
        <v>8.5365853658536592E-2</v>
      </c>
      <c r="F2" s="12"/>
      <c r="G2" s="2">
        <v>1</v>
      </c>
      <c r="H2" s="2">
        <f>SUMIF(Tableau1[Valeur],Tableau3[[#This Row],[xValeur]],Tableau1[Nombre])</f>
        <v>14</v>
      </c>
      <c r="I2" s="1">
        <f>SUMIF(Tableau1[Valeur],Tableau3[[#This Row],[xValeur]],Tableau1[Cumul])</f>
        <v>14</v>
      </c>
      <c r="J2" s="14">
        <f>SUMIF(Tableau1[Valeur],Tableau3[[#This Row],[xValeur]],Tableau1[Proba])</f>
        <v>0.17073170731707318</v>
      </c>
    </row>
    <row r="3" spans="1:10" x14ac:dyDescent="0.25">
      <c r="A3" s="2" t="s">
        <v>6</v>
      </c>
      <c r="B3" s="1">
        <v>1</v>
      </c>
      <c r="C3" s="1">
        <v>7</v>
      </c>
      <c r="D3" s="1">
        <f>Tableau1[[#This Row],[Valeur]]*Tableau1[[#This Row],[Nombre]]</f>
        <v>7</v>
      </c>
      <c r="E3" s="13">
        <f>Tableau1[[#This Row],[Nombre]]/Tableau1[[#Totals],[Nombre]]</f>
        <v>8.5365853658536592E-2</v>
      </c>
      <c r="G3" s="2">
        <v>2</v>
      </c>
      <c r="H3" s="2">
        <f>SUMIF(Tableau1[Valeur],Tableau3[[#This Row],[xValeur]],Tableau1[Nombre])</f>
        <v>30</v>
      </c>
      <c r="I3" s="1">
        <f>SUMIF(Tableau1[Valeur],Tableau3[[#This Row],[xValeur]],Tableau1[Cumul])</f>
        <v>60</v>
      </c>
      <c r="J3" s="14">
        <f>SUMIF(Tableau1[Valeur],Tableau3[[#This Row],[xValeur]],Tableau1[Proba])</f>
        <v>0.36585365853658536</v>
      </c>
    </row>
    <row r="4" spans="1:10" x14ac:dyDescent="0.25">
      <c r="A4" s="2" t="s">
        <v>3</v>
      </c>
      <c r="B4" s="1">
        <v>2</v>
      </c>
      <c r="C4" s="1">
        <v>6</v>
      </c>
      <c r="D4" s="1">
        <f>Tableau1[[#This Row],[Valeur]]*Tableau1[[#This Row],[Nombre]]</f>
        <v>12</v>
      </c>
      <c r="E4" s="13">
        <f>Tableau1[[#This Row],[Nombre]]/Tableau1[[#Totals],[Nombre]]</f>
        <v>7.3170731707317069E-2</v>
      </c>
      <c r="G4" s="2">
        <v>5</v>
      </c>
      <c r="H4" s="2">
        <f>SUMIF(Tableau1[Valeur],Tableau3[[#This Row],[xValeur]],Tableau1[Nombre])</f>
        <v>20</v>
      </c>
      <c r="I4" s="1">
        <f>SUMIF(Tableau1[Valeur],Tableau3[[#This Row],[xValeur]],Tableau1[Cumul])</f>
        <v>100</v>
      </c>
      <c r="J4" s="14">
        <f>SUMIF(Tableau1[Valeur],Tableau3[[#This Row],[xValeur]],Tableau1[Proba])</f>
        <v>0.24390243902439024</v>
      </c>
    </row>
    <row r="5" spans="1:10" x14ac:dyDescent="0.25">
      <c r="A5" s="2" t="s">
        <v>7</v>
      </c>
      <c r="B5" s="1">
        <v>2</v>
      </c>
      <c r="C5" s="1">
        <v>6</v>
      </c>
      <c r="D5" s="1">
        <f>Tableau1[[#This Row],[Valeur]]*Tableau1[[#This Row],[Nombre]]</f>
        <v>12</v>
      </c>
      <c r="E5" s="13">
        <f>Tableau1[[#This Row],[Nombre]]/Tableau1[[#Totals],[Nombre]]</f>
        <v>7.3170731707317069E-2</v>
      </c>
      <c r="G5" s="9">
        <v>10</v>
      </c>
      <c r="H5" s="9">
        <f>SUMIF(Tableau1[Valeur],Tableau3[[#This Row],[xValeur]],Tableau1[Nombre])</f>
        <v>18</v>
      </c>
      <c r="I5" s="1">
        <f>SUMIF(Tableau1[Valeur],Tableau3[[#This Row],[xValeur]],Tableau1[Cumul])</f>
        <v>180</v>
      </c>
      <c r="J5" s="15">
        <f>SUMIF(Tableau1[Valeur],Tableau3[[#This Row],[xValeur]],Tableau1[Proba])</f>
        <v>0.21951219512195122</v>
      </c>
    </row>
    <row r="6" spans="1:10" x14ac:dyDescent="0.25">
      <c r="A6" s="2" t="s">
        <v>5</v>
      </c>
      <c r="B6" s="1">
        <v>2</v>
      </c>
      <c r="C6" s="1">
        <v>6</v>
      </c>
      <c r="D6" s="1">
        <f>Tableau1[[#This Row],[Valeur]]*Tableau1[[#This Row],[Nombre]]</f>
        <v>12</v>
      </c>
      <c r="E6" s="13">
        <f>Tableau1[[#This Row],[Nombre]]/Tableau1[[#Totals],[Nombre]]</f>
        <v>7.3170731707317069E-2</v>
      </c>
      <c r="G6" s="9" t="s">
        <v>20</v>
      </c>
      <c r="H6" s="8">
        <f>SUBTOTAL(109,Tableau3[xNombre])</f>
        <v>82</v>
      </c>
      <c r="I6" s="7">
        <f>SUBTOTAL(109,Tableau3[xCummul])</f>
        <v>354</v>
      </c>
      <c r="J6" s="16">
        <f>SUBTOTAL(109,Tableau3[xProba])</f>
        <v>1</v>
      </c>
    </row>
    <row r="7" spans="1:10" x14ac:dyDescent="0.25">
      <c r="A7" s="2" t="s">
        <v>8</v>
      </c>
      <c r="B7" s="1">
        <v>2</v>
      </c>
      <c r="C7" s="1">
        <v>6</v>
      </c>
      <c r="D7" s="1">
        <f>Tableau1[[#This Row],[Valeur]]*Tableau1[[#This Row],[Nombre]]</f>
        <v>12</v>
      </c>
      <c r="E7" s="13">
        <f>Tableau1[[#This Row],[Nombre]]/Tableau1[[#Totals],[Nombre]]</f>
        <v>7.3170731707317069E-2</v>
      </c>
    </row>
    <row r="8" spans="1:10" x14ac:dyDescent="0.25">
      <c r="A8" s="2" t="s">
        <v>9</v>
      </c>
      <c r="B8" s="1">
        <v>2</v>
      </c>
      <c r="C8" s="1">
        <v>6</v>
      </c>
      <c r="D8" s="1">
        <f>Tableau1[[#This Row],[Valeur]]*Tableau1[[#This Row],[Nombre]]</f>
        <v>12</v>
      </c>
      <c r="E8" s="13">
        <f>Tableau1[[#This Row],[Nombre]]/Tableau1[[#Totals],[Nombre]]</f>
        <v>7.3170731707317069E-2</v>
      </c>
    </row>
    <row r="9" spans="1:10" x14ac:dyDescent="0.25">
      <c r="A9" s="2" t="s">
        <v>10</v>
      </c>
      <c r="B9" s="1">
        <v>5</v>
      </c>
      <c r="C9" s="1">
        <v>5</v>
      </c>
      <c r="D9" s="1">
        <f>Tableau1[[#This Row],[Valeur]]*Tableau1[[#This Row],[Nombre]]</f>
        <v>25</v>
      </c>
      <c r="E9" s="13">
        <f>Tableau1[[#This Row],[Nombre]]/Tableau1[[#Totals],[Nombre]]</f>
        <v>6.097560975609756E-2</v>
      </c>
    </row>
    <row r="10" spans="1:10" x14ac:dyDescent="0.25">
      <c r="A10" s="2" t="s">
        <v>17</v>
      </c>
      <c r="B10" s="1">
        <v>5</v>
      </c>
      <c r="C10" s="1">
        <v>5</v>
      </c>
      <c r="D10" s="1">
        <f>Tableau1[[#This Row],[Valeur]]*Tableau1[[#This Row],[Nombre]]</f>
        <v>25</v>
      </c>
      <c r="E10" s="13">
        <f>Tableau1[[#This Row],[Nombre]]/Tableau1[[#Totals],[Nombre]]</f>
        <v>6.097560975609756E-2</v>
      </c>
    </row>
    <row r="11" spans="1:10" x14ac:dyDescent="0.25">
      <c r="A11" s="2" t="s">
        <v>11</v>
      </c>
      <c r="B11" s="1">
        <v>5</v>
      </c>
      <c r="C11" s="1">
        <v>5</v>
      </c>
      <c r="D11" s="1">
        <f>Tableau1[[#This Row],[Valeur]]*Tableau1[[#This Row],[Nombre]]</f>
        <v>25</v>
      </c>
      <c r="E11" s="13">
        <f>Tableau1[[#This Row],[Nombre]]/Tableau1[[#Totals],[Nombre]]</f>
        <v>6.097560975609756E-2</v>
      </c>
    </row>
    <row r="12" spans="1:10" x14ac:dyDescent="0.25">
      <c r="A12" s="2" t="s">
        <v>18</v>
      </c>
      <c r="B12" s="1">
        <v>5</v>
      </c>
      <c r="C12" s="1">
        <v>5</v>
      </c>
      <c r="D12" s="1">
        <f>Tableau1[[#This Row],[Valeur]]*Tableau1[[#This Row],[Nombre]]</f>
        <v>25</v>
      </c>
      <c r="E12" s="13">
        <f>Tableau1[[#This Row],[Nombre]]/Tableau1[[#Totals],[Nombre]]</f>
        <v>6.097560975609756E-2</v>
      </c>
    </row>
    <row r="13" spans="1:10" x14ac:dyDescent="0.25">
      <c r="A13" s="2" t="s">
        <v>19</v>
      </c>
      <c r="B13" s="1">
        <v>10</v>
      </c>
      <c r="C13" s="1">
        <v>3</v>
      </c>
      <c r="D13" s="1">
        <f>Tableau1[[#This Row],[Valeur]]*Tableau1[[#This Row],[Nombre]]</f>
        <v>30</v>
      </c>
      <c r="E13" s="13">
        <f>Tableau1[[#This Row],[Nombre]]/Tableau1[[#Totals],[Nombre]]</f>
        <v>3.6585365853658534E-2</v>
      </c>
    </row>
    <row r="14" spans="1:10" x14ac:dyDescent="0.25">
      <c r="A14" s="2" t="s">
        <v>12</v>
      </c>
      <c r="B14" s="1">
        <v>10</v>
      </c>
      <c r="C14" s="1">
        <v>3</v>
      </c>
      <c r="D14" s="1">
        <f>Tableau1[[#This Row],[Valeur]]*Tableau1[[#This Row],[Nombre]]</f>
        <v>30</v>
      </c>
      <c r="E14" s="13">
        <f>Tableau1[[#This Row],[Nombre]]/Tableau1[[#Totals],[Nombre]]</f>
        <v>3.6585365853658534E-2</v>
      </c>
    </row>
    <row r="15" spans="1:10" x14ac:dyDescent="0.25">
      <c r="A15" s="2" t="s">
        <v>13</v>
      </c>
      <c r="B15" s="1">
        <v>10</v>
      </c>
      <c r="C15" s="1">
        <v>3</v>
      </c>
      <c r="D15" s="1">
        <f>Tableau1[[#This Row],[Valeur]]*Tableau1[[#This Row],[Nombre]]</f>
        <v>30</v>
      </c>
      <c r="E15" s="13">
        <f>Tableau1[[#This Row],[Nombre]]/Tableau1[[#Totals],[Nombre]]</f>
        <v>3.6585365853658534E-2</v>
      </c>
    </row>
    <row r="16" spans="1:10" x14ac:dyDescent="0.25">
      <c r="A16" s="2" t="s">
        <v>14</v>
      </c>
      <c r="B16" s="1">
        <v>10</v>
      </c>
      <c r="C16" s="1">
        <v>3</v>
      </c>
      <c r="D16" s="1">
        <f>Tableau1[[#This Row],[Valeur]]*Tableau1[[#This Row],[Nombre]]</f>
        <v>30</v>
      </c>
      <c r="E16" s="13">
        <f>Tableau1[[#This Row],[Nombre]]/Tableau1[[#Totals],[Nombre]]</f>
        <v>3.6585365853658534E-2</v>
      </c>
    </row>
    <row r="17" spans="1:5" x14ac:dyDescent="0.25">
      <c r="A17" s="2" t="s">
        <v>15</v>
      </c>
      <c r="B17" s="1">
        <v>10</v>
      </c>
      <c r="C17" s="1">
        <v>3</v>
      </c>
      <c r="D17" s="1">
        <f>Tableau1[[#This Row],[Valeur]]*Tableau1[[#This Row],[Nombre]]</f>
        <v>30</v>
      </c>
      <c r="E17" s="13">
        <f>Tableau1[[#This Row],[Nombre]]/Tableau1[[#Totals],[Nombre]]</f>
        <v>3.6585365853658534E-2</v>
      </c>
    </row>
    <row r="18" spans="1:5" x14ac:dyDescent="0.25">
      <c r="A18" s="6" t="s">
        <v>16</v>
      </c>
      <c r="B18" s="7">
        <v>10</v>
      </c>
      <c r="C18" s="1">
        <v>3</v>
      </c>
      <c r="D18" s="1">
        <f>Tableau1[[#This Row],[Valeur]]*Tableau1[[#This Row],[Nombre]]</f>
        <v>30</v>
      </c>
      <c r="E18" s="13">
        <f>Tableau1[[#This Row],[Nombre]]/Tableau1[[#Totals],[Nombre]]</f>
        <v>3.6585365853658534E-2</v>
      </c>
    </row>
    <row r="19" spans="1:5" x14ac:dyDescent="0.25">
      <c r="A19" s="9">
        <f>SUBTOTAL(103,Tableau1[Artefact])</f>
        <v>17</v>
      </c>
      <c r="B19" s="10">
        <f>SUBTOTAL(101,Tableau1[Valeur])</f>
        <v>5.4117647058823533</v>
      </c>
      <c r="C19" s="1">
        <f>SUBTOTAL(109,Tableau1[Nombre])</f>
        <v>82</v>
      </c>
      <c r="D19" s="1">
        <f>SUBTOTAL(109,Tableau1[Cumul])</f>
        <v>354</v>
      </c>
      <c r="E19" s="11">
        <f>SUBTOTAL(109,Tableau1[Proba])</f>
        <v>1.0000000000000004</v>
      </c>
    </row>
  </sheetData>
  <phoneticPr fontId="2" type="noConversion"/>
  <conditionalFormatting sqref="B2:B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cp:lastPrinted>2022-06-22T21:45:55Z</cp:lastPrinted>
  <dcterms:created xsi:type="dcterms:W3CDTF">2015-06-05T18:19:34Z</dcterms:created>
  <dcterms:modified xsi:type="dcterms:W3CDTF">2022-06-22T21:45:59Z</dcterms:modified>
</cp:coreProperties>
</file>