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<sst xmlns="http://schemas.openxmlformats.org/spreadsheetml/2006/main" count="174" uniqueCount="63">
  <si>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</si>
  <si>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</si>
  <si>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</si>
  <si>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</si>
  <si>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</si>
  <si>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</si>
  <si>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</si>
  <si>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</si>
  <si>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</si>
  <si>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</si>
  <si>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</si>
  <si>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</si>
  <si>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</si>
  <si>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</si>
  <si>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</si>
  <si>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</si>
  <si>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</si>
  <si>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</si>
  <si>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China</t>
  </si>
  <si>
    <t>México</t>
  </si>
  <si>
    <t>Noruega</t>
  </si>
  <si>
    <t>Argentina</t>
  </si>
  <si>
    <t>Estados Unidos</t>
  </si>
  <si>
    <t>Alemanha</t>
  </si>
  <si>
    <t>Itália</t>
  </si>
  <si>
    <t>Eslováquia</t>
  </si>
  <si>
    <t>Bélgica</t>
  </si>
  <si>
    <t>Países Baixos (Holanda)</t>
  </si>
  <si>
    <t>Uruguai</t>
  </si>
  <si>
    <t>França</t>
  </si>
  <si>
    <t>Portugal</t>
  </si>
  <si>
    <t>Índia</t>
  </si>
  <si>
    <t>Nova Caledônia</t>
  </si>
  <si>
    <t>Japão</t>
  </si>
  <si>
    <t>Colômbia</t>
  </si>
  <si>
    <t>Suécia</t>
  </si>
  <si>
    <t>Eslovênia</t>
  </si>
  <si>
    <t>Albânia</t>
  </si>
  <si>
    <t>Chile</t>
  </si>
  <si>
    <t>Gana</t>
  </si>
  <si>
    <t>África do Sul</t>
  </si>
  <si>
    <t>Mayotte</t>
  </si>
  <si>
    <t>Reino Unido</t>
  </si>
  <si>
    <t>Bolívia</t>
  </si>
  <si>
    <t>Singapura</t>
  </si>
  <si>
    <t>Canadá</t>
  </si>
  <si>
    <t>Descrição (SH2)</t>
  </si>
  <si>
    <t>%</t>
  </si>
  <si>
    <t>Carnes e miudezas, comestíveis</t>
  </si>
  <si>
    <t>Produtos químicos inorgânicos; compostos inorgânicos ou orgânicos de metais preciosos, de elementos radioativos, de metais das terras raras ou de isótopos</t>
  </si>
  <si>
    <t>Ferro fundido, ferro e aço</t>
  </si>
  <si>
    <t>Produtos diversos das indústrias químicas</t>
  </si>
  <si>
    <t>Instrumentos e aparelhos de óptica, de fotografia, de cinematografia, de medida, de controle ou de precisão; instrumentos e aparelhos médico-cirúrgicos; suas partes e acessórios</t>
  </si>
  <si>
    <t xml:space="preserve">Outros </t>
  </si>
  <si>
    <t>Hong Kong</t>
  </si>
  <si>
    <t>Outros artefatos têxteis confeccionados; sortidos; artefatos de matérias têxteis, calçados, chapéus e artefatos de uso semelhante, usados; trapos</t>
  </si>
  <si>
    <t>Sal; enxofre; terras e pedras; gesso, cal e cimento</t>
  </si>
  <si>
    <t>Reatores nucleares, caldeiras, máquinas, aparelhos e instrumentos mecânicos, e suas partes</t>
  </si>
  <si>
    <t>Açúcares e produtos de confeitaria</t>
  </si>
  <si>
    <t>Tecidos especiais; tecidos tufados; rendas; tapeçarias; passamanarias; bordados.</t>
  </si>
  <si>
    <t>Obras diversas</t>
  </si>
  <si>
    <t>*Outros</t>
  </si>
  <si>
    <t>Plásticos e suas obras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</si>
</sst>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  <xf borderId="0" fillId="0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180272008"/>
        <c:axId val="1325384441"/>
      </c:lineChart>
      <c:catAx>
        <c:axId val="118027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5384441"/>
      </c:catAx>
      <c:valAx>
        <c:axId val="1325384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02720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602473970"/>
        <c:axId val="1582869701"/>
      </c:lineChart>
      <c:catAx>
        <c:axId val="602473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582869701"/>
      </c:catAx>
      <c:valAx>
        <c:axId val="1582869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602473970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747439939"/>
        <c:axId val="129733956"/>
      </c:bar3DChart>
      <c:catAx>
        <c:axId val="7474399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29733956"/>
      </c:catAx>
      <c:valAx>
        <c:axId val="129733956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747439939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272351481"/>
        <c:axId val="1084027364"/>
      </c:bar3DChart>
      <c:catAx>
        <c:axId val="2723514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84027364"/>
      </c:catAx>
      <c:valAx>
        <c:axId val="1084027364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2723514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3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1.0300053E7</v>
      </c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5283361.0</v>
      </c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5128739.0</v>
      </c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3187652.0</v>
      </c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2136344.0</v>
      </c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902182.0</v>
      </c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734840.0</v>
      </c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577434.0</v>
      </c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557460.0</v>
      </c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517625.0</v>
      </c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459522.0</v>
      </c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453083.0</v>
      </c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427475.0</v>
      </c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237468.0</v>
      </c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166429.0</v>
      </c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153318.0</v>
      </c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152303.0</v>
      </c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120122.0</v>
      </c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111916.0</v>
      </c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37</v>
      </c>
      <c r="C22" s="34">
        <v>106681.0</v>
      </c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38</v>
      </c>
      <c r="C23" s="34">
        <v>100826.0</v>
      </c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39</v>
      </c>
      <c r="C24" s="34">
        <v>84432.0</v>
      </c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40</v>
      </c>
      <c r="C25" s="34">
        <v>55637.0</v>
      </c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 t="s">
        <v>41</v>
      </c>
      <c r="C26" s="34">
        <v>53550.0</v>
      </c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42</v>
      </c>
      <c r="C27" s="34">
        <v>43984.0</v>
      </c>
      <c r="D27" s="3"/>
      <c r="E27" s="37"/>
      <c r="F27" s="4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6" t="s">
        <v>43</v>
      </c>
      <c r="C28" s="34">
        <v>7593.0</v>
      </c>
      <c r="D28" s="3"/>
      <c r="E28" s="39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8" t="s">
        <v>44</v>
      </c>
      <c r="C29" s="49">
        <v>4863.0</v>
      </c>
      <c r="D29" s="3"/>
      <c r="E29" s="50"/>
      <c r="F29" s="5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6" t="s">
        <v>45</v>
      </c>
      <c r="C30" s="52">
        <v>4319.0</v>
      </c>
      <c r="D30" s="3"/>
      <c r="E30" s="53"/>
      <c r="F30" s="5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5"/>
      <c r="C31" s="56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5"/>
      <c r="C32" s="11"/>
      <c r="D32" s="3"/>
      <c r="E32" s="53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5"/>
      <c r="C34" s="11"/>
      <c r="D34" s="3"/>
      <c r="E34" s="53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5"/>
      <c r="C36" s="11"/>
      <c r="D36" s="3"/>
      <c r="E36" s="53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5"/>
      <c r="C38" s="11"/>
      <c r="D38" s="3"/>
      <c r="E38" s="53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5"/>
      <c r="C40" s="11"/>
      <c r="D40" s="3"/>
      <c r="E40" s="53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46</v>
      </c>
      <c r="C2" s="28" t="s">
        <v>17</v>
      </c>
      <c r="E2" s="64" t="s">
        <v>46</v>
      </c>
      <c r="F2" s="65" t="s">
        <v>17</v>
      </c>
      <c r="G2" s="65" t="s">
        <v>47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48</v>
      </c>
      <c r="C3" s="34">
        <v>1.5826768E7</v>
      </c>
      <c r="E3" s="55" t="str">
        <f t="shared" ref="E3:F3" si="1">B3</f>
        <v>Carnes e miudezas, comestíveis</v>
      </c>
      <c r="F3" s="66">
        <f t="shared" si="1"/>
        <v>15826768</v>
      </c>
      <c r="G3" s="67">
        <f t="shared" ref="G3:G8" si="3">IFERROR(F3/(SUM($F$3:$F$9)),"-")</f>
        <v>0.4935190953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49</v>
      </c>
      <c r="C4" s="34">
        <v>1.3828358E7</v>
      </c>
      <c r="E4" s="55" t="str">
        <f t="shared" ref="E4:F4" si="2">B4</f>
        <v>Produtos químicos inorgânicos; compostos inorgânicos ou orgânicos de metais preciosos, de elementos radioativos, de metais das terras raras ou de isótopos</v>
      </c>
      <c r="F4" s="66">
        <f t="shared" si="2"/>
        <v>13828358</v>
      </c>
      <c r="G4" s="67">
        <f t="shared" si="3"/>
        <v>0.4312035616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50</v>
      </c>
      <c r="C5" s="34">
        <v>2367224.0</v>
      </c>
      <c r="E5" s="55" t="str">
        <f t="shared" ref="E5:F5" si="4">B5</f>
        <v>Ferro fundido, ferro e aço</v>
      </c>
      <c r="F5" s="66">
        <f t="shared" si="4"/>
        <v>2367224</v>
      </c>
      <c r="G5" s="67">
        <f t="shared" si="3"/>
        <v>0.07381609732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51</v>
      </c>
      <c r="C6" s="34">
        <v>46859.0</v>
      </c>
      <c r="E6" s="55" t="str">
        <f t="shared" ref="E6:F6" si="5">B6</f>
        <v>Produtos diversos das indústrias químicas</v>
      </c>
      <c r="F6" s="66">
        <f t="shared" si="5"/>
        <v>46859</v>
      </c>
      <c r="G6" s="67">
        <f t="shared" si="3"/>
        <v>0.001461183439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52</v>
      </c>
      <c r="C7" s="34">
        <v>2.0</v>
      </c>
      <c r="E7" s="55" t="str">
        <f t="shared" ref="E7:F7" si="6">B7</f>
        <v>Instrumentos e aparelhos de óptica, de fotografia, de cinematografia, de medida, de controle ou de precisão; instrumentos e aparelhos médico-cirúrgicos; suas partes e acessórios</v>
      </c>
      <c r="F7" s="66">
        <f t="shared" si="6"/>
        <v>2</v>
      </c>
      <c r="G7" s="67">
        <f t="shared" si="3"/>
        <v>0.000000062365114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8" t="s">
        <v>53</v>
      </c>
      <c r="F8" s="69">
        <f>SUM(C8:C26)</f>
        <v>0</v>
      </c>
      <c r="G8" s="67">
        <f t="shared" si="3"/>
        <v>0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8"/>
      <c r="F9" s="69"/>
      <c r="G9" s="67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0">
        <f t="shared" ref="F10:G10" si="7">SUM(F3:F9)</f>
        <v>32069211</v>
      </c>
      <c r="G10" s="71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2"/>
      <c r="F11" s="73"/>
      <c r="G11" s="72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2"/>
      <c r="F12" s="73"/>
      <c r="G12" s="72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2"/>
      <c r="F13" s="73"/>
      <c r="G13" s="72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2"/>
      <c r="F14" s="73"/>
      <c r="G14" s="72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2"/>
      <c r="F15" s="73"/>
      <c r="G15" s="72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2"/>
      <c r="F16" s="73"/>
      <c r="G16" s="72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2"/>
      <c r="F17" s="73"/>
      <c r="G17" s="72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2"/>
      <c r="F18" s="73"/>
      <c r="G18" s="72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5"/>
      <c r="C23" s="6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5"/>
      <c r="C24" s="6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5"/>
      <c r="C25" s="6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5"/>
      <c r="C26" s="6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5"/>
      <c r="C27" s="70">
        <f>SUM(C3:C26)</f>
        <v>32069211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31</v>
      </c>
      <c r="C3" s="34">
        <v>145061.0</v>
      </c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18</v>
      </c>
      <c r="C4" s="34">
        <v>126195.0</v>
      </c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54</v>
      </c>
      <c r="C5" s="34">
        <v>9398.0</v>
      </c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6"/>
      <c r="F12" s="37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8"/>
      <c r="F13" s="39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5"/>
      <c r="C21" s="6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5"/>
      <c r="C22" s="66"/>
      <c r="D22" s="32"/>
      <c r="E22" s="38" t="str">
        <f t="shared" ref="E22:F22" si="2">B22</f>
        <v/>
      </c>
      <c r="F22" s="39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5"/>
      <c r="C23" s="6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5"/>
      <c r="C24" s="66"/>
      <c r="D24" s="3"/>
      <c r="E24" s="38" t="str">
        <f t="shared" ref="E24:F24" si="4">B24</f>
        <v/>
      </c>
      <c r="F24" s="39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5"/>
      <c r="C25" s="6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4"/>
      <c r="C26" s="66"/>
      <c r="D26" s="3"/>
      <c r="E26" s="38" t="str">
        <f t="shared" ref="E26:F26" si="6">B26</f>
        <v/>
      </c>
      <c r="F26" s="39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5"/>
      <c r="C27" s="6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75"/>
      <c r="C28" s="66"/>
      <c r="D28" s="3"/>
      <c r="E28" s="53" t="str">
        <f t="shared" ref="E28:F28" si="8">B28</f>
        <v/>
      </c>
      <c r="F28" s="39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6"/>
      <c r="C29" s="77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75"/>
      <c r="C30" s="56"/>
      <c r="D30" s="3"/>
      <c r="E30" s="53" t="str">
        <f t="shared" ref="E30:F30" si="10">B30</f>
        <v/>
      </c>
      <c r="F30" s="53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5"/>
      <c r="C31" s="56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5"/>
      <c r="C32" s="11"/>
      <c r="D32" s="3"/>
      <c r="E32" s="38" t="str">
        <f t="shared" ref="E32:F32" si="12">B32</f>
        <v/>
      </c>
      <c r="F32" s="53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5"/>
      <c r="C34" s="11"/>
      <c r="D34" s="3"/>
      <c r="E34" s="38" t="str">
        <f t="shared" ref="E34:F34" si="14">B34</f>
        <v/>
      </c>
      <c r="F34" s="53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5"/>
      <c r="C36" s="11"/>
      <c r="D36" s="3"/>
      <c r="E36" s="38" t="str">
        <f t="shared" ref="E36:F36" si="16">B36</f>
        <v/>
      </c>
      <c r="F36" s="53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5"/>
      <c r="C38" s="11"/>
      <c r="D38" s="3"/>
      <c r="E38" s="38" t="str">
        <f t="shared" ref="E38:F38" si="18">B38</f>
        <v/>
      </c>
      <c r="F38" s="53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5"/>
      <c r="C40" s="11"/>
      <c r="D40" s="3"/>
      <c r="E40" s="38" t="str">
        <f t="shared" ref="E40:F40" si="20">B40</f>
        <v/>
      </c>
      <c r="F40" s="53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46</v>
      </c>
      <c r="C2" s="83" t="s">
        <v>17</v>
      </c>
      <c r="D2" s="81"/>
      <c r="E2" s="84" t="s">
        <v>46</v>
      </c>
      <c r="F2" s="85" t="s">
        <v>17</v>
      </c>
      <c r="G2" s="85" t="s">
        <v>47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 t="s">
        <v>55</v>
      </c>
      <c r="C3" s="89">
        <v>91030.0</v>
      </c>
      <c r="D3" s="81"/>
      <c r="E3" s="90" t="str">
        <f t="shared" ref="E3:F3" si="1">B3</f>
        <v>Outros artefatos têxteis confeccionados; sortidos; artefatos de matérias têxteis, calçados, chapéus e artefatos de uso semelhante, usados; trapos</v>
      </c>
      <c r="F3" s="91">
        <f t="shared" si="1"/>
        <v>91030</v>
      </c>
      <c r="G3" s="92">
        <f t="shared" ref="G3:G9" si="3">IFERROR(F3/(SUM($F$3:$F$7)),"-")</f>
        <v>0.3482535675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 t="s">
        <v>56</v>
      </c>
      <c r="C4" s="89">
        <v>60000.0</v>
      </c>
      <c r="D4" s="81"/>
      <c r="E4" s="90" t="str">
        <f t="shared" ref="E4:F4" si="2">B4</f>
        <v>Sal; enxofre; terras e pedras; gesso, cal e cimento</v>
      </c>
      <c r="F4" s="91">
        <f t="shared" si="2"/>
        <v>60000</v>
      </c>
      <c r="G4" s="92">
        <f t="shared" si="3"/>
        <v>0.2295420636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 t="s">
        <v>51</v>
      </c>
      <c r="C5" s="89">
        <v>54031.0</v>
      </c>
      <c r="D5" s="81"/>
      <c r="E5" s="90" t="str">
        <f t="shared" ref="E5:F5" si="4">B5</f>
        <v>Produtos diversos das indústrias químicas</v>
      </c>
      <c r="F5" s="91">
        <f t="shared" si="4"/>
        <v>54031</v>
      </c>
      <c r="G5" s="92">
        <f t="shared" si="3"/>
        <v>0.206706454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 t="s">
        <v>57</v>
      </c>
      <c r="C6" s="89">
        <v>40040.0</v>
      </c>
      <c r="D6" s="81"/>
      <c r="E6" s="90" t="str">
        <f t="shared" ref="E6:F6" si="5">B6</f>
        <v>Reatores nucleares, caldeiras, máquinas, aparelhos e instrumentos mecânicos, e suas partes</v>
      </c>
      <c r="F6" s="91">
        <f t="shared" si="5"/>
        <v>40040</v>
      </c>
      <c r="G6" s="92">
        <f t="shared" si="3"/>
        <v>0.1531810704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 t="s">
        <v>58</v>
      </c>
      <c r="C7" s="89">
        <v>16289.0</v>
      </c>
      <c r="D7" s="81"/>
      <c r="E7" s="90" t="str">
        <f t="shared" ref="E7:F7" si="6">B7</f>
        <v>Açúcares e produtos de confeitaria</v>
      </c>
      <c r="F7" s="91">
        <f t="shared" si="6"/>
        <v>16289</v>
      </c>
      <c r="G7" s="92">
        <f t="shared" si="3"/>
        <v>0.06231684456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 t="s">
        <v>59</v>
      </c>
      <c r="C8" s="89">
        <v>9398.0</v>
      </c>
      <c r="D8" s="79"/>
      <c r="E8" s="90" t="str">
        <f t="shared" ref="E8:F8" si="7">B8</f>
        <v>Tecidos especiais; tecidos tufados; rendas; tapeçarias; passamanarias; bordados.</v>
      </c>
      <c r="F8" s="91">
        <f t="shared" si="7"/>
        <v>9398</v>
      </c>
      <c r="G8" s="92">
        <f t="shared" si="3"/>
        <v>0.03595393856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 t="s">
        <v>60</v>
      </c>
      <c r="C9" s="89">
        <v>8366.0</v>
      </c>
      <c r="D9" s="79"/>
      <c r="E9" s="93" t="s">
        <v>61</v>
      </c>
      <c r="F9" s="94">
        <f>SUM(C9:C29)</f>
        <v>9866</v>
      </c>
      <c r="G9" s="92">
        <f t="shared" si="3"/>
        <v>0.03774436666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 t="s">
        <v>62</v>
      </c>
      <c r="C10" s="89">
        <v>1500.0</v>
      </c>
      <c r="D10" s="79"/>
      <c r="E10" s="95"/>
      <c r="F10" s="96">
        <f>SUM(F3:F9)</f>
        <v>280654</v>
      </c>
      <c r="G10" s="97">
        <f>SUM(G3:G7)</f>
        <v>1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100"/>
      <c r="C31" s="101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100"/>
      <c r="C32" s="10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100"/>
      <c r="C33" s="10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